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0455" windowHeight="4875" firstSheet="1" activeTab="1"/>
  </bookViews>
  <sheets>
    <sheet name="Measurment" sheetId="7" state="hidden" r:id="rId1"/>
    <sheet name="Abstract sheet" sheetId="8" r:id="rId2"/>
  </sheets>
  <calcPr calcId="124519"/>
</workbook>
</file>

<file path=xl/calcChain.xml><?xml version="1.0" encoding="utf-8"?>
<calcChain xmlns="http://schemas.openxmlformats.org/spreadsheetml/2006/main">
  <c r="I22" i="7"/>
  <c r="C12" i="8"/>
  <c r="H28" i="7" l="1"/>
  <c r="H29" s="1"/>
  <c r="F12" i="8"/>
  <c r="I31" i="7"/>
  <c r="H16"/>
  <c r="H10"/>
  <c r="H7"/>
  <c r="H31" l="1"/>
  <c r="H25"/>
  <c r="H22"/>
  <c r="H19"/>
  <c r="H20" s="1"/>
  <c r="H26" l="1"/>
  <c r="H32"/>
  <c r="C13" i="8"/>
  <c r="F13" s="1"/>
  <c r="H23" i="7"/>
  <c r="H17"/>
  <c r="C10" i="8" l="1"/>
  <c r="C11"/>
  <c r="F11" s="1"/>
  <c r="C8"/>
  <c r="C9"/>
  <c r="F9" l="1"/>
  <c r="F10"/>
  <c r="F8"/>
  <c r="H8" i="7" l="1"/>
  <c r="C5" i="8" l="1"/>
  <c r="F5" s="1"/>
  <c r="H11" i="7" l="1"/>
  <c r="H13" s="1"/>
  <c r="H14" s="1"/>
  <c r="C7" i="8" l="1"/>
  <c r="F7" s="1"/>
  <c r="C6"/>
  <c r="F6" l="1"/>
  <c r="F14" s="1"/>
</calcChain>
</file>

<file path=xl/sharedStrings.xml><?xml version="1.0" encoding="utf-8"?>
<sst xmlns="http://schemas.openxmlformats.org/spreadsheetml/2006/main" count="65" uniqueCount="38">
  <si>
    <t>ITEM OF WORK</t>
  </si>
  <si>
    <t>P%Cft</t>
  </si>
  <si>
    <t>P%Sft</t>
  </si>
  <si>
    <t>S.,NO</t>
  </si>
  <si>
    <t>QUANTITY</t>
  </si>
  <si>
    <t xml:space="preserve">RATE </t>
  </si>
  <si>
    <t xml:space="preserve">UNIT </t>
  </si>
  <si>
    <t>AMOUNT</t>
  </si>
  <si>
    <t>Applying floating coat of cement 1/32" thick SINO:14 P-52</t>
  </si>
  <si>
    <t>Laying Flooring with approved glazed tile  1/4" th  laid in white SINO: 24 P-42</t>
  </si>
  <si>
    <t>White Glazed tile 1/4" thick in dado jointed SINO: 37 P-44</t>
  </si>
  <si>
    <t>TOTAL</t>
  </si>
  <si>
    <t>S#</t>
  </si>
  <si>
    <t>Item of Work</t>
  </si>
  <si>
    <t>NO:</t>
  </si>
  <si>
    <t>Length</t>
  </si>
  <si>
    <t>Bredth</t>
  </si>
  <si>
    <t>Height</t>
  </si>
  <si>
    <t>Quantity</t>
  </si>
  <si>
    <t>Total</t>
  </si>
  <si>
    <t>Cement plaster 3/4" thick upto 12" ft height S.I.No. 13 (b) P-51</t>
  </si>
  <si>
    <t>Measurment Sheet</t>
  </si>
  <si>
    <t>Cement Concrete Plain i/c  Plasing Compacting ,curing complete SINo: 5(f) P-15</t>
  </si>
  <si>
    <t>Same Qty of item no:  1 as above</t>
  </si>
  <si>
    <t>Dismentling of Glazed or encaustic tile (sino:55 P-13)</t>
  </si>
  <si>
    <t>S/Fixing in Position Aluminium Chanals framming for hinged doors or alcop (SINO: 83(b)P-107</t>
  </si>
  <si>
    <t>Tiolet VIP NO: 3        D</t>
  </si>
  <si>
    <r>
      <t xml:space="preserve">P/Fixing Fiber sheet wall panals of superior quality fixing with screws on vertical walls complete in all respect as desired at site.                                </t>
    </r>
    <r>
      <rPr>
        <b/>
        <sz val="12"/>
        <color theme="1"/>
        <rFont val="Calibri"/>
        <family val="2"/>
        <scheme val="minor"/>
      </rPr>
      <t>( R A Attached)</t>
    </r>
  </si>
  <si>
    <t>PSft</t>
  </si>
  <si>
    <t>(14+12)</t>
  </si>
  <si>
    <t>NAME OF WORK:-     M&amp;R To Beauru of statistics office at Naushahro Feroze</t>
  </si>
  <si>
    <t>Office Room</t>
  </si>
  <si>
    <t xml:space="preserve">Dismentling CC Plain </t>
  </si>
  <si>
    <t>B/s wall</t>
  </si>
  <si>
    <t>Galvanized wire gauze fixed with 1/2" strip and separates by 2"x2" th deodar wooden frame (SINO14© P-57</t>
  </si>
  <si>
    <t>OPPENINGS</t>
  </si>
  <si>
    <t>(7+6)</t>
  </si>
  <si>
    <t>SCHEDULE-B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</si>
</sst>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4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justify" vertical="top"/>
    </xf>
    <xf numFmtId="0" fontId="6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justify" vertical="center" wrapText="1"/>
    </xf>
    <xf numFmtId="0" fontId="6" fillId="0" borderId="0" xfId="0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2" fontId="3" fillId="0" borderId="5" xfId="0" applyNumberFormat="1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2" fontId="3" fillId="0" borderId="0" xfId="0" applyNumberFormat="1" applyFont="1" applyBorder="1" applyAlignment="1">
      <alignment horizontal="center"/>
    </xf>
    <xf numFmtId="2" fontId="6" fillId="0" borderId="0" xfId="0" applyNumberFormat="1" applyFont="1"/>
    <xf numFmtId="2" fontId="3" fillId="0" borderId="5" xfId="0" applyNumberFormat="1" applyFont="1" applyBorder="1"/>
    <xf numFmtId="2" fontId="3" fillId="0" borderId="6" xfId="0" applyNumberFormat="1" applyFont="1" applyBorder="1"/>
    <xf numFmtId="0" fontId="3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justify" vertical="top"/>
    </xf>
    <xf numFmtId="0" fontId="3" fillId="0" borderId="4" xfId="0" applyFont="1" applyBorder="1" applyAlignment="1">
      <alignment horizontal="center" vertical="top"/>
    </xf>
    <xf numFmtId="0" fontId="6" fillId="0" borderId="4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wrapText="1"/>
    </xf>
    <xf numFmtId="0" fontId="6" fillId="0" borderId="4" xfId="0" applyFont="1" applyBorder="1" applyAlignment="1">
      <alignment horizontal="justify" vertical="top"/>
    </xf>
    <xf numFmtId="0" fontId="6" fillId="0" borderId="4" xfId="0" applyFont="1" applyBorder="1" applyAlignment="1">
      <alignment horizontal="justify" vertical="center" wrapText="1"/>
    </xf>
    <xf numFmtId="1" fontId="6" fillId="0" borderId="4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2" fontId="6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5" xfId="0" applyFont="1" applyFill="1" applyBorder="1"/>
    <xf numFmtId="0" fontId="7" fillId="0" borderId="6" xfId="0" applyFont="1" applyFill="1" applyBorder="1"/>
    <xf numFmtId="1" fontId="7" fillId="0" borderId="7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1991703</xdr:colOff>
      <xdr:row>30</xdr:row>
      <xdr:rowOff>0</xdr:rowOff>
    </xdr:from>
    <xdr:ext cx="184730" cy="242631"/>
    <xdr:sp macro="" textlink="">
      <xdr:nvSpPr>
        <xdr:cNvPr id="3" name="TextBox 2"/>
        <xdr:cNvSpPr txBox="1"/>
      </xdr:nvSpPr>
      <xdr:spPr>
        <a:xfrm>
          <a:off x="2248878" y="20297775"/>
          <a:ext cx="184730" cy="2426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endParaRPr lang="en-US" sz="1000" b="1" i="0">
            <a:latin typeface="Cambria Math" panose="02040503050406030204" pitchFamily="18" charset="0"/>
            <a:ea typeface="Cambria Math" panose="02040503050406030204" pitchFamily="18" charset="0"/>
            <a:cs typeface="Aharoni" panose="02010803020104030203" pitchFamily="2" charset="-79"/>
          </a:endParaRPr>
        </a:p>
      </xdr:txBody>
    </xdr:sp>
    <xdr:clientData/>
  </xdr:oneCellAnchor>
  <xdr:oneCellAnchor>
    <xdr:from>
      <xdr:col>7</xdr:col>
      <xdr:colOff>0</xdr:colOff>
      <xdr:row>29</xdr:row>
      <xdr:rowOff>0</xdr:rowOff>
    </xdr:from>
    <xdr:ext cx="184731" cy="302840"/>
    <xdr:sp macro="" textlink="">
      <xdr:nvSpPr>
        <xdr:cNvPr id="4" name="TextBox 3"/>
        <xdr:cNvSpPr txBox="1"/>
      </xdr:nvSpPr>
      <xdr:spPr>
        <a:xfrm>
          <a:off x="5105400" y="63150750"/>
          <a:ext cx="184731" cy="302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400" b="1" i="0">
            <a:latin typeface="Cambria Math" panose="02040503050406030204" pitchFamily="18" charset="0"/>
            <a:ea typeface="Cambria Math" panose="02040503050406030204" pitchFamily="18" charset="0"/>
          </a:endParaRPr>
        </a:p>
      </xdr:txBody>
    </xdr:sp>
    <xdr:clientData/>
  </xdr:oneCellAnchor>
  <xdr:oneCellAnchor>
    <xdr:from>
      <xdr:col>6</xdr:col>
      <xdr:colOff>976</xdr:colOff>
      <xdr:row>30</xdr:row>
      <xdr:rowOff>0</xdr:rowOff>
    </xdr:from>
    <xdr:ext cx="184731" cy="242631"/>
    <xdr:sp macro="" textlink="">
      <xdr:nvSpPr>
        <xdr:cNvPr id="5" name="TextBox 4"/>
        <xdr:cNvSpPr txBox="1"/>
      </xdr:nvSpPr>
      <xdr:spPr>
        <a:xfrm>
          <a:off x="4649176" y="20307300"/>
          <a:ext cx="184731" cy="2426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endParaRPr lang="en-US" sz="1000" b="1" i="0">
            <a:latin typeface="Cambria Math" panose="02040503050406030204" pitchFamily="18" charset="0"/>
            <a:ea typeface="Cambria Math" panose="02040503050406030204" pitchFamily="18" charset="0"/>
            <a:cs typeface="Aharoni" panose="02010803020104030203" pitchFamily="2" charset="-79"/>
          </a:endParaRPr>
        </a:p>
      </xdr:txBody>
    </xdr:sp>
    <xdr:clientData/>
  </xdr:oneCellAnchor>
  <xdr:oneCellAnchor>
    <xdr:from>
      <xdr:col>1</xdr:col>
      <xdr:colOff>1991703</xdr:colOff>
      <xdr:row>31</xdr:row>
      <xdr:rowOff>0</xdr:rowOff>
    </xdr:from>
    <xdr:ext cx="184730" cy="242631"/>
    <xdr:sp macro="" textlink="">
      <xdr:nvSpPr>
        <xdr:cNvPr id="6" name="TextBox 5"/>
        <xdr:cNvSpPr txBox="1"/>
      </xdr:nvSpPr>
      <xdr:spPr>
        <a:xfrm>
          <a:off x="2258403" y="17628870"/>
          <a:ext cx="184730" cy="2426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endParaRPr lang="en-US" sz="1000" b="1" i="0">
            <a:latin typeface="Cambria Math" panose="02040503050406030204" pitchFamily="18" charset="0"/>
            <a:ea typeface="Cambria Math" panose="02040503050406030204" pitchFamily="18" charset="0"/>
            <a:cs typeface="Aharoni" panose="02010803020104030203" pitchFamily="2" charset="-79"/>
          </a:endParaRPr>
        </a:p>
      </xdr:txBody>
    </xdr:sp>
    <xdr:clientData/>
  </xdr:oneCellAnchor>
  <xdr:oneCellAnchor>
    <xdr:from>
      <xdr:col>6</xdr:col>
      <xdr:colOff>976</xdr:colOff>
      <xdr:row>31</xdr:row>
      <xdr:rowOff>0</xdr:rowOff>
    </xdr:from>
    <xdr:ext cx="184731" cy="242631"/>
    <xdr:sp macro="" textlink="">
      <xdr:nvSpPr>
        <xdr:cNvPr id="7" name="TextBox 6"/>
        <xdr:cNvSpPr txBox="1"/>
      </xdr:nvSpPr>
      <xdr:spPr>
        <a:xfrm>
          <a:off x="4771096" y="17638395"/>
          <a:ext cx="184731" cy="2426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endParaRPr lang="en-US" sz="1000" b="1" i="0">
            <a:latin typeface="Cambria Math" panose="02040503050406030204" pitchFamily="18" charset="0"/>
            <a:ea typeface="Cambria Math" panose="02040503050406030204" pitchFamily="18" charset="0"/>
            <a:cs typeface="Aharoni" panose="02010803020104030203" pitchFamily="2" charset="-79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882591</xdr:colOff>
      <xdr:row>19</xdr:row>
      <xdr:rowOff>99060</xdr:rowOff>
    </xdr:from>
    <xdr:ext cx="960199" cy="242631"/>
    <xdr:sp macro="" textlink="">
      <xdr:nvSpPr>
        <xdr:cNvPr id="3" name="TextBox 2"/>
        <xdr:cNvSpPr txBox="1"/>
      </xdr:nvSpPr>
      <xdr:spPr>
        <a:xfrm>
          <a:off x="1244541" y="6547485"/>
          <a:ext cx="960199" cy="2426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US" sz="1000" b="1" i="0">
              <a:latin typeface="Cambria Math" panose="02040503050406030204" pitchFamily="18" charset="0"/>
              <a:ea typeface="Cambria Math" panose="02040503050406030204" pitchFamily="18" charset="0"/>
              <a:cs typeface="Aharoni" panose="02010803020104030203" pitchFamily="2" charset="-79"/>
            </a:rPr>
            <a:t>CONTRACTOR</a:t>
          </a:r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302840"/>
    <xdr:sp macro="" textlink="">
      <xdr:nvSpPr>
        <xdr:cNvPr id="4" name="TextBox 3"/>
        <xdr:cNvSpPr txBox="1"/>
      </xdr:nvSpPr>
      <xdr:spPr>
        <a:xfrm>
          <a:off x="5105400" y="63150750"/>
          <a:ext cx="184731" cy="302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400" b="1" i="0">
            <a:latin typeface="Cambria Math" panose="02040503050406030204" pitchFamily="18" charset="0"/>
            <a:ea typeface="Cambria Math" panose="02040503050406030204" pitchFamily="18" charset="0"/>
          </a:endParaRPr>
        </a:p>
      </xdr:txBody>
    </xdr:sp>
    <xdr:clientData/>
  </xdr:oneCellAnchor>
  <xdr:oneCellAnchor>
    <xdr:from>
      <xdr:col>2</xdr:col>
      <xdr:colOff>648180</xdr:colOff>
      <xdr:row>19</xdr:row>
      <xdr:rowOff>160020</xdr:rowOff>
    </xdr:from>
    <xdr:ext cx="2060244" cy="543226"/>
    <xdr:sp macro="" textlink="">
      <xdr:nvSpPr>
        <xdr:cNvPr id="5" name="TextBox 4"/>
        <xdr:cNvSpPr txBox="1"/>
      </xdr:nvSpPr>
      <xdr:spPr>
        <a:xfrm>
          <a:off x="4199100" y="6614160"/>
          <a:ext cx="2060244" cy="5432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US" sz="1000" b="1" i="0">
              <a:latin typeface="Cambria Math" panose="02040503050406030204" pitchFamily="18" charset="0"/>
              <a:ea typeface="Cambria Math" panose="02040503050406030204" pitchFamily="18" charset="0"/>
              <a:cs typeface="Aharoni" panose="02010803020104030203" pitchFamily="2" charset="-79"/>
            </a:rPr>
            <a:t>EXECUTIVE ENGINEER </a:t>
          </a:r>
        </a:p>
        <a:p>
          <a:pPr algn="ctr"/>
          <a:r>
            <a:rPr lang="en-US" sz="1000" b="1" i="0">
              <a:latin typeface="Cambria Math" panose="02040503050406030204" pitchFamily="18" charset="0"/>
              <a:ea typeface="Cambria Math" panose="02040503050406030204" pitchFamily="18" charset="0"/>
              <a:cs typeface="Aharoni" panose="02010803020104030203" pitchFamily="2" charset="-79"/>
            </a:rPr>
            <a:t>PROVINCIAL BUILDINGS DIVISION</a:t>
          </a:r>
        </a:p>
        <a:p>
          <a:pPr algn="ctr"/>
          <a:r>
            <a:rPr lang="en-US" sz="1000" b="1" i="0">
              <a:latin typeface="Cambria Math" panose="02040503050406030204" pitchFamily="18" charset="0"/>
              <a:ea typeface="Cambria Math" panose="02040503050406030204" pitchFamily="18" charset="0"/>
              <a:cs typeface="Aharoni" panose="02010803020104030203" pitchFamily="2" charset="-79"/>
            </a:rPr>
            <a:t>SHAHEED BENAZIR</a:t>
          </a:r>
          <a:r>
            <a:rPr lang="en-US" sz="1000" b="1" i="0" baseline="0">
              <a:latin typeface="Cambria Math" panose="02040503050406030204" pitchFamily="18" charset="0"/>
              <a:ea typeface="Cambria Math" panose="02040503050406030204" pitchFamily="18" charset="0"/>
              <a:cs typeface="Aharoni" panose="02010803020104030203" pitchFamily="2" charset="-79"/>
            </a:rPr>
            <a:t> ABAD</a:t>
          </a:r>
          <a:endParaRPr lang="en-US" sz="1000" b="1" i="0">
            <a:latin typeface="Cambria Math" panose="02040503050406030204" pitchFamily="18" charset="0"/>
            <a:ea typeface="Cambria Math" panose="02040503050406030204" pitchFamily="18" charset="0"/>
            <a:cs typeface="Aharoni" panose="02010803020104030203" pitchFamily="2" charset="-79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"/>
  <sheetViews>
    <sheetView topLeftCell="A22" workbookViewId="0">
      <selection activeCell="B32" sqref="B32"/>
    </sheetView>
  </sheetViews>
  <sheetFormatPr defaultRowHeight="15"/>
  <cols>
    <col min="1" max="1" width="3.85546875" customWidth="1"/>
    <col min="2" max="2" width="32.28515625" customWidth="1"/>
    <col min="3" max="3" width="8.85546875" customWidth="1"/>
    <col min="4" max="4" width="2.140625" bestFit="1" customWidth="1"/>
    <col min="6" max="6" width="13.42578125" customWidth="1"/>
    <col min="7" max="7" width="6.85546875" bestFit="1" customWidth="1"/>
    <col min="8" max="8" width="9.28515625" bestFit="1" customWidth="1"/>
  </cols>
  <sheetData>
    <row r="1" spans="1:10" ht="18.75">
      <c r="A1" s="1" t="s">
        <v>30</v>
      </c>
      <c r="B1" s="5"/>
      <c r="C1" s="5"/>
      <c r="D1" s="5"/>
      <c r="E1" s="5"/>
      <c r="F1" s="5"/>
      <c r="G1" s="5"/>
      <c r="H1" s="5"/>
      <c r="I1" s="5"/>
      <c r="J1" s="5"/>
    </row>
    <row r="2" spans="1:10" ht="15.75">
      <c r="A2" s="43" t="s">
        <v>21</v>
      </c>
      <c r="B2" s="43"/>
      <c r="C2" s="43"/>
      <c r="D2" s="43"/>
      <c r="E2" s="43"/>
      <c r="F2" s="43"/>
      <c r="G2" s="43"/>
      <c r="H2" s="43"/>
      <c r="I2" s="5"/>
      <c r="J2" s="5"/>
    </row>
    <row r="3" spans="1:10" ht="15.75" thickBot="1"/>
    <row r="4" spans="1:10" ht="16.5" thickTop="1" thickBot="1">
      <c r="A4" s="3" t="s">
        <v>12</v>
      </c>
      <c r="B4" s="3" t="s">
        <v>13</v>
      </c>
      <c r="C4" s="44" t="s">
        <v>14</v>
      </c>
      <c r="D4" s="45"/>
      <c r="E4" s="3" t="s">
        <v>15</v>
      </c>
      <c r="F4" s="3" t="s">
        <v>16</v>
      </c>
      <c r="G4" s="3" t="s">
        <v>17</v>
      </c>
      <c r="H4" s="3" t="s">
        <v>18</v>
      </c>
    </row>
    <row r="5" spans="1:10" ht="15.75" thickTop="1"/>
    <row r="6" spans="1:10" s="5" customFormat="1" ht="15.75">
      <c r="A6" s="6">
        <v>1</v>
      </c>
      <c r="B6" s="7" t="s">
        <v>32</v>
      </c>
      <c r="C6" s="8"/>
      <c r="D6" s="8"/>
      <c r="E6" s="9"/>
      <c r="F6" s="9"/>
      <c r="G6" s="9"/>
      <c r="H6" s="10"/>
    </row>
    <row r="7" spans="1:10" s="5" customFormat="1" ht="15.75">
      <c r="A7" s="11"/>
      <c r="B7" s="5" t="s">
        <v>31</v>
      </c>
      <c r="C7" s="12">
        <v>1</v>
      </c>
      <c r="D7" s="12">
        <v>2</v>
      </c>
      <c r="E7" s="13">
        <v>14</v>
      </c>
      <c r="F7" s="13">
        <v>12</v>
      </c>
      <c r="G7" s="13">
        <v>0.17</v>
      </c>
      <c r="H7" s="14">
        <f>SUM(G7*F7*E7*C7)</f>
        <v>28.560000000000002</v>
      </c>
      <c r="I7" s="13"/>
    </row>
    <row r="8" spans="1:10" s="5" customFormat="1" ht="15.75">
      <c r="A8" s="11"/>
      <c r="C8" s="12"/>
      <c r="D8" s="12"/>
      <c r="E8" s="13"/>
      <c r="F8" s="15" t="s">
        <v>19</v>
      </c>
      <c r="G8" s="16"/>
      <c r="H8" s="17">
        <f>SUM(H7:H7)</f>
        <v>28.560000000000002</v>
      </c>
    </row>
    <row r="9" spans="1:10" s="5" customFormat="1" ht="31.5">
      <c r="A9" s="18">
        <v>2</v>
      </c>
      <c r="B9" s="19" t="s">
        <v>8</v>
      </c>
      <c r="C9" s="12"/>
      <c r="D9" s="12"/>
      <c r="E9" s="12"/>
      <c r="F9" s="20"/>
      <c r="G9" s="20"/>
      <c r="H9" s="21"/>
    </row>
    <row r="10" spans="1:10" s="5" customFormat="1" ht="15.75">
      <c r="A10" s="18"/>
      <c r="B10" s="19" t="s">
        <v>33</v>
      </c>
      <c r="C10" s="12">
        <v>2</v>
      </c>
      <c r="D10" s="12"/>
      <c r="E10" s="12">
        <v>46</v>
      </c>
      <c r="F10" s="20">
        <v>4</v>
      </c>
      <c r="G10" s="20"/>
      <c r="H10" s="22">
        <f>SUM(F10*E10*C10)</f>
        <v>368</v>
      </c>
    </row>
    <row r="11" spans="1:10" s="5" customFormat="1" ht="15.75">
      <c r="A11" s="18"/>
      <c r="B11" s="19"/>
      <c r="C11" s="12"/>
      <c r="D11" s="12"/>
      <c r="E11" s="12"/>
      <c r="F11" s="23" t="s">
        <v>11</v>
      </c>
      <c r="G11" s="24"/>
      <c r="H11" s="17">
        <f>SUM(H10)</f>
        <v>368</v>
      </c>
    </row>
    <row r="12" spans="1:10" s="5" customFormat="1" ht="31.5">
      <c r="A12" s="18">
        <v>3</v>
      </c>
      <c r="B12" s="19" t="s">
        <v>20</v>
      </c>
      <c r="C12" s="12"/>
      <c r="D12" s="12"/>
      <c r="E12" s="12"/>
      <c r="F12" s="20"/>
      <c r="G12" s="20"/>
      <c r="H12" s="21"/>
    </row>
    <row r="13" spans="1:10" s="5" customFormat="1" ht="15.75">
      <c r="A13" s="18"/>
      <c r="B13" s="19" t="s">
        <v>23</v>
      </c>
      <c r="C13" s="12"/>
      <c r="D13" s="12"/>
      <c r="E13" s="12"/>
      <c r="F13" s="20"/>
      <c r="G13" s="20"/>
      <c r="H13" s="22">
        <f>$H$11</f>
        <v>368</v>
      </c>
    </row>
    <row r="14" spans="1:10" s="5" customFormat="1" ht="15.75">
      <c r="A14" s="18"/>
      <c r="B14" s="19"/>
      <c r="C14" s="12"/>
      <c r="D14" s="12"/>
      <c r="E14" s="12"/>
      <c r="F14" s="23" t="s">
        <v>11</v>
      </c>
      <c r="G14" s="24"/>
      <c r="H14" s="17">
        <f>SUM(H13)</f>
        <v>368</v>
      </c>
    </row>
    <row r="15" spans="1:10" s="5" customFormat="1" ht="59.25" customHeight="1">
      <c r="A15" s="25">
        <v>4</v>
      </c>
      <c r="B15" s="26" t="s">
        <v>22</v>
      </c>
      <c r="C15" s="12"/>
      <c r="D15" s="12"/>
      <c r="E15" s="13"/>
      <c r="F15" s="27"/>
      <c r="G15" s="27"/>
      <c r="H15" s="22"/>
    </row>
    <row r="16" spans="1:10" s="5" customFormat="1" ht="15.75">
      <c r="A16" s="11"/>
      <c r="B16" s="5" t="s">
        <v>31</v>
      </c>
      <c r="C16" s="12">
        <v>1</v>
      </c>
      <c r="D16" s="12">
        <v>2</v>
      </c>
      <c r="E16" s="41">
        <v>14</v>
      </c>
      <c r="F16" s="41">
        <v>12</v>
      </c>
      <c r="G16" s="41">
        <v>0.17</v>
      </c>
      <c r="H16" s="14">
        <f>SUM(G16*F16*E16*C16)</f>
        <v>28.560000000000002</v>
      </c>
      <c r="I16" s="41"/>
    </row>
    <row r="17" spans="1:10" s="5" customFormat="1" ht="15.75">
      <c r="A17" s="18"/>
      <c r="E17" s="28"/>
      <c r="F17" s="29" t="s">
        <v>19</v>
      </c>
      <c r="G17" s="30"/>
      <c r="H17" s="17">
        <f>SUM(H16:H16)</f>
        <v>28.560000000000002</v>
      </c>
    </row>
    <row r="18" spans="1:10" s="5" customFormat="1" ht="30.6" customHeight="1">
      <c r="A18" s="18">
        <v>5</v>
      </c>
      <c r="B18" s="19" t="s">
        <v>9</v>
      </c>
      <c r="C18" s="12"/>
      <c r="D18" s="12"/>
      <c r="E18" s="13"/>
      <c r="F18" s="27"/>
      <c r="G18" s="27"/>
      <c r="H18" s="22"/>
    </row>
    <row r="19" spans="1:10" s="5" customFormat="1" ht="15.75">
      <c r="A19" s="11"/>
      <c r="B19" s="5" t="s">
        <v>31</v>
      </c>
      <c r="C19" s="12">
        <v>1</v>
      </c>
      <c r="D19" s="12">
        <v>2</v>
      </c>
      <c r="E19" s="41">
        <v>7</v>
      </c>
      <c r="F19" s="41">
        <v>6</v>
      </c>
      <c r="G19" s="13"/>
      <c r="H19" s="14">
        <f>SUM(F19*E19*C19)</f>
        <v>42</v>
      </c>
    </row>
    <row r="20" spans="1:10" s="5" customFormat="1" ht="15.75">
      <c r="A20" s="18"/>
      <c r="E20" s="28"/>
      <c r="F20" s="29" t="s">
        <v>19</v>
      </c>
      <c r="G20" s="30"/>
      <c r="H20" s="17">
        <f>SUM(H19:H19)</f>
        <v>42</v>
      </c>
    </row>
    <row r="21" spans="1:10" s="5" customFormat="1" ht="31.5">
      <c r="A21" s="18">
        <v>6</v>
      </c>
      <c r="B21" s="19" t="s">
        <v>10</v>
      </c>
      <c r="C21" s="12"/>
      <c r="D21" s="12"/>
      <c r="E21" s="13"/>
      <c r="F21" s="27"/>
      <c r="G21" s="27"/>
      <c r="H21" s="22"/>
    </row>
    <row r="22" spans="1:10" s="5" customFormat="1" ht="15.75">
      <c r="A22" s="11"/>
      <c r="B22" s="5" t="s">
        <v>31</v>
      </c>
      <c r="C22" s="12">
        <v>1</v>
      </c>
      <c r="D22" s="12">
        <v>2</v>
      </c>
      <c r="E22" s="13" t="s">
        <v>36</v>
      </c>
      <c r="F22" s="13">
        <v>5</v>
      </c>
      <c r="G22" s="13"/>
      <c r="H22" s="14">
        <f>SUM(I22*F22*D22*C22)</f>
        <v>130</v>
      </c>
      <c r="I22" s="42">
        <f>(7+6)</f>
        <v>13</v>
      </c>
    </row>
    <row r="23" spans="1:10" s="5" customFormat="1" ht="15.75">
      <c r="A23" s="18"/>
      <c r="E23" s="28"/>
      <c r="F23" s="29" t="s">
        <v>19</v>
      </c>
      <c r="G23" s="30"/>
      <c r="H23" s="17">
        <f>SUM(H22:H22)</f>
        <v>130</v>
      </c>
    </row>
    <row r="24" spans="1:10" s="5" customFormat="1" ht="47.45" customHeight="1">
      <c r="A24" s="18">
        <v>7</v>
      </c>
      <c r="B24" s="19" t="s">
        <v>25</v>
      </c>
      <c r="C24" s="12"/>
      <c r="D24" s="12"/>
      <c r="E24" s="13"/>
      <c r="F24" s="27"/>
      <c r="G24" s="27"/>
      <c r="H24" s="22"/>
    </row>
    <row r="25" spans="1:10" s="5" customFormat="1" ht="15.75">
      <c r="A25" s="11"/>
      <c r="B25" s="5" t="s">
        <v>26</v>
      </c>
      <c r="C25" s="12">
        <v>2</v>
      </c>
      <c r="D25" s="12"/>
      <c r="E25" s="13">
        <v>3.33</v>
      </c>
      <c r="F25" s="13">
        <v>6.67</v>
      </c>
      <c r="G25" s="13"/>
      <c r="H25" s="14">
        <f>SUM(F25*E25*C25)</f>
        <v>44.422200000000004</v>
      </c>
    </row>
    <row r="26" spans="1:10" s="5" customFormat="1" ht="15.75">
      <c r="A26" s="18"/>
      <c r="E26" s="28"/>
      <c r="F26" s="29" t="s">
        <v>19</v>
      </c>
      <c r="G26" s="30"/>
      <c r="H26" s="17">
        <f>SUM(H25:H25)</f>
        <v>44.422200000000004</v>
      </c>
    </row>
    <row r="27" spans="1:10" s="5" customFormat="1" ht="47.45" customHeight="1">
      <c r="A27" s="18">
        <v>8</v>
      </c>
      <c r="B27" s="37" t="s">
        <v>34</v>
      </c>
      <c r="C27" s="12"/>
      <c r="D27" s="12"/>
      <c r="E27" s="41"/>
      <c r="F27" s="27"/>
      <c r="G27" s="27"/>
      <c r="H27" s="22"/>
    </row>
    <row r="28" spans="1:10" s="5" customFormat="1" ht="15.75">
      <c r="A28" s="11"/>
      <c r="B28" s="5" t="s">
        <v>35</v>
      </c>
      <c r="C28" s="12">
        <v>6</v>
      </c>
      <c r="D28" s="12"/>
      <c r="E28" s="41">
        <v>5</v>
      </c>
      <c r="F28" s="41">
        <v>6</v>
      </c>
      <c r="G28" s="41"/>
      <c r="H28" s="14">
        <f>SUM(F28*E28*C28)</f>
        <v>180</v>
      </c>
    </row>
    <row r="29" spans="1:10" s="5" customFormat="1" ht="15.75">
      <c r="A29" s="18"/>
      <c r="E29" s="28"/>
      <c r="F29" s="29" t="s">
        <v>19</v>
      </c>
      <c r="G29" s="30"/>
      <c r="H29" s="17">
        <f>SUM(H28:H28)</f>
        <v>180</v>
      </c>
    </row>
    <row r="30" spans="1:10" s="5" customFormat="1" ht="81" customHeight="1">
      <c r="A30" s="31">
        <v>9</v>
      </c>
      <c r="B30" s="32" t="s">
        <v>27</v>
      </c>
      <c r="C30" s="12"/>
      <c r="D30" s="12"/>
      <c r="E30" s="12"/>
      <c r="F30" s="12"/>
      <c r="G30" s="12"/>
      <c r="H30" s="12"/>
    </row>
    <row r="31" spans="1:10" s="5" customFormat="1" ht="15.75">
      <c r="A31" s="11"/>
      <c r="B31" s="5" t="s">
        <v>31</v>
      </c>
      <c r="C31" s="12">
        <v>1</v>
      </c>
      <c r="D31" s="12">
        <v>2</v>
      </c>
      <c r="E31" s="46" t="s">
        <v>29</v>
      </c>
      <c r="F31" s="46"/>
      <c r="G31" s="13">
        <v>9</v>
      </c>
      <c r="H31" s="14">
        <f>SUM(I31*G31*D31*C31)</f>
        <v>468</v>
      </c>
      <c r="I31" s="46">
        <f>(14+12)</f>
        <v>26</v>
      </c>
      <c r="J31" s="46"/>
    </row>
    <row r="32" spans="1:10" s="5" customFormat="1" ht="15.75">
      <c r="A32" s="18"/>
      <c r="E32" s="28"/>
      <c r="F32" s="29" t="s">
        <v>19</v>
      </c>
      <c r="G32" s="30"/>
      <c r="H32" s="17">
        <f>SUM(H31:H31)</f>
        <v>468</v>
      </c>
    </row>
    <row r="33" s="5" customFormat="1" ht="15.75"/>
    <row r="34" s="5" customFormat="1" ht="15.75"/>
    <row r="35" s="5" customFormat="1" ht="15.75"/>
    <row r="36" s="5" customFormat="1" ht="15.75"/>
    <row r="37" s="5" customFormat="1" ht="15.75"/>
    <row r="38" s="5" customFormat="1" ht="15.75"/>
    <row r="39" s="5" customFormat="1" ht="15.75"/>
    <row r="40" s="5" customFormat="1" ht="15.75"/>
    <row r="41" s="5" customFormat="1" ht="15.75"/>
  </sheetData>
  <mergeCells count="4">
    <mergeCell ref="A2:H2"/>
    <mergeCell ref="C4:D4"/>
    <mergeCell ref="E31:F31"/>
    <mergeCell ref="I31:J31"/>
  </mergeCells>
  <pageMargins left="0.7" right="0.16" top="0.5" bottom="0.19" header="0.3" footer="0.17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4"/>
  <sheetViews>
    <sheetView tabSelected="1" topLeftCell="A19" workbookViewId="0">
      <selection activeCell="C7" sqref="C7"/>
    </sheetView>
  </sheetViews>
  <sheetFormatPr defaultRowHeight="15"/>
  <cols>
    <col min="1" max="1" width="5.42578125" customWidth="1"/>
    <col min="2" max="2" width="46.28515625" customWidth="1"/>
    <col min="3" max="3" width="10.42578125" customWidth="1"/>
    <col min="4" max="4" width="10.5703125" customWidth="1"/>
    <col min="5" max="5" width="8.5703125" customWidth="1"/>
    <col min="6" max="6" width="12" customWidth="1"/>
  </cols>
  <sheetData>
    <row r="1" spans="1:6" ht="18.75">
      <c r="A1" s="1" t="s">
        <v>30</v>
      </c>
      <c r="B1" s="2"/>
      <c r="C1" s="2"/>
      <c r="D1" s="2"/>
      <c r="E1" s="2"/>
      <c r="F1" s="2"/>
    </row>
    <row r="2" spans="1:6" ht="19.5" thickBot="1">
      <c r="A2" s="47" t="s">
        <v>37</v>
      </c>
      <c r="B2" s="48"/>
      <c r="C2" s="48"/>
      <c r="D2" s="48"/>
      <c r="E2" s="48"/>
      <c r="F2" s="48"/>
    </row>
    <row r="3" spans="1:6" ht="16.5" thickTop="1" thickBot="1">
      <c r="A3" s="3" t="s">
        <v>3</v>
      </c>
      <c r="B3" s="3" t="s">
        <v>0</v>
      </c>
      <c r="C3" s="3" t="s">
        <v>4</v>
      </c>
      <c r="D3" s="3" t="s">
        <v>5</v>
      </c>
      <c r="E3" s="3" t="s">
        <v>6</v>
      </c>
      <c r="F3" s="3" t="s">
        <v>7</v>
      </c>
    </row>
    <row r="4" spans="1:6" ht="15.75" thickTop="1">
      <c r="B4" s="4"/>
    </row>
    <row r="5" spans="1:6" s="5" customFormat="1" ht="32.25" customHeight="1">
      <c r="A5" s="35">
        <v>1</v>
      </c>
      <c r="B5" s="38" t="s">
        <v>24</v>
      </c>
      <c r="C5" s="39">
        <f>Measurment!$H$8</f>
        <v>28.560000000000002</v>
      </c>
      <c r="D5" s="40">
        <v>786.5</v>
      </c>
      <c r="E5" s="35" t="s">
        <v>2</v>
      </c>
      <c r="F5" s="39">
        <f>SUM(D5*C5/100)</f>
        <v>224.62440000000004</v>
      </c>
    </row>
    <row r="6" spans="1:6" s="5" customFormat="1" ht="31.5">
      <c r="A6" s="33">
        <v>2</v>
      </c>
      <c r="B6" s="34" t="s">
        <v>8</v>
      </c>
      <c r="C6" s="39">
        <f>Measurment!$H$11</f>
        <v>368</v>
      </c>
      <c r="D6" s="40">
        <v>660</v>
      </c>
      <c r="E6" s="35" t="s">
        <v>2</v>
      </c>
      <c r="F6" s="39">
        <f t="shared" ref="F6:F10" si="0">SUM(D6*C6/100)</f>
        <v>2428.8000000000002</v>
      </c>
    </row>
    <row r="7" spans="1:6" s="5" customFormat="1" ht="31.5">
      <c r="A7" s="33">
        <v>3</v>
      </c>
      <c r="B7" s="34" t="s">
        <v>20</v>
      </c>
      <c r="C7" s="39">
        <f>Measurment!$H$11</f>
        <v>368</v>
      </c>
      <c r="D7" s="40">
        <v>3015.76</v>
      </c>
      <c r="E7" s="35" t="s">
        <v>2</v>
      </c>
      <c r="F7" s="39">
        <f t="shared" si="0"/>
        <v>11097.996800000001</v>
      </c>
    </row>
    <row r="8" spans="1:6" s="5" customFormat="1" ht="31.5">
      <c r="A8" s="35">
        <v>4</v>
      </c>
      <c r="B8" s="36" t="s">
        <v>22</v>
      </c>
      <c r="C8" s="39">
        <f>Measurment!$H$17</f>
        <v>28.560000000000002</v>
      </c>
      <c r="D8" s="40">
        <v>14429.25</v>
      </c>
      <c r="E8" s="35" t="s">
        <v>1</v>
      </c>
      <c r="F8" s="39">
        <f t="shared" si="0"/>
        <v>4120.9938000000002</v>
      </c>
    </row>
    <row r="9" spans="1:6" s="5" customFormat="1" ht="31.5">
      <c r="A9" s="33">
        <v>5</v>
      </c>
      <c r="B9" s="34" t="s">
        <v>9</v>
      </c>
      <c r="C9" s="39">
        <f>Measurment!$H$20</f>
        <v>42</v>
      </c>
      <c r="D9" s="40">
        <v>27678.86</v>
      </c>
      <c r="E9" s="35" t="s">
        <v>2</v>
      </c>
      <c r="F9" s="39">
        <f t="shared" si="0"/>
        <v>11625.121200000001</v>
      </c>
    </row>
    <row r="10" spans="1:6" s="5" customFormat="1" ht="31.5">
      <c r="A10" s="33">
        <v>6</v>
      </c>
      <c r="B10" s="34" t="s">
        <v>10</v>
      </c>
      <c r="C10" s="39">
        <f>Measurment!$H$23</f>
        <v>130</v>
      </c>
      <c r="D10" s="40">
        <v>28253.61</v>
      </c>
      <c r="E10" s="35" t="s">
        <v>2</v>
      </c>
      <c r="F10" s="39">
        <f t="shared" si="0"/>
        <v>36729.692999999999</v>
      </c>
    </row>
    <row r="11" spans="1:6" s="5" customFormat="1" ht="47.25">
      <c r="A11" s="33">
        <v>7</v>
      </c>
      <c r="B11" s="34" t="s">
        <v>25</v>
      </c>
      <c r="C11" s="39">
        <f>Measurment!$H$26</f>
        <v>44.422200000000004</v>
      </c>
      <c r="D11" s="35">
        <v>1507.66</v>
      </c>
      <c r="E11" s="35" t="s">
        <v>28</v>
      </c>
      <c r="F11" s="39">
        <f>SUM(D11*C11)</f>
        <v>66973.574052000011</v>
      </c>
    </row>
    <row r="12" spans="1:6" s="5" customFormat="1" ht="47.25">
      <c r="A12" s="33">
        <v>8</v>
      </c>
      <c r="B12" s="37" t="s">
        <v>34</v>
      </c>
      <c r="C12" s="39">
        <f>Measurment!$H$29</f>
        <v>180</v>
      </c>
      <c r="D12" s="35">
        <v>575.61</v>
      </c>
      <c r="E12" s="35" t="s">
        <v>28</v>
      </c>
      <c r="F12" s="39">
        <f>SUM(D12*C12)</f>
        <v>103609.8</v>
      </c>
    </row>
    <row r="13" spans="1:6" s="5" customFormat="1" ht="63">
      <c r="A13" s="33">
        <v>9</v>
      </c>
      <c r="B13" s="37" t="s">
        <v>27</v>
      </c>
      <c r="C13" s="39">
        <f>Measurment!$H$32</f>
        <v>468</v>
      </c>
      <c r="D13" s="35">
        <v>250</v>
      </c>
      <c r="E13" s="35" t="s">
        <v>28</v>
      </c>
      <c r="F13" s="39">
        <f>SUM(D13*C13)</f>
        <v>117000</v>
      </c>
    </row>
    <row r="14" spans="1:6" ht="17.25">
      <c r="D14" s="49" t="s">
        <v>11</v>
      </c>
      <c r="E14" s="50"/>
      <c r="F14" s="51">
        <f>SUM(F5:F13)</f>
        <v>353810.603252</v>
      </c>
    </row>
  </sheetData>
  <mergeCells count="1">
    <mergeCell ref="A2:F2"/>
  </mergeCells>
  <pageMargins left="0.7" right="0.16" top="0.75" bottom="0.23" header="0.3" footer="0.19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Measurment</vt:lpstr>
      <vt:lpstr>Abstract 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PC World Computer</cp:lastModifiedBy>
  <cp:lastPrinted>2018-03-19T09:43:04Z</cp:lastPrinted>
  <dcterms:created xsi:type="dcterms:W3CDTF">2016-10-14T20:34:43Z</dcterms:created>
  <dcterms:modified xsi:type="dcterms:W3CDTF">2018-03-19T09:43:05Z</dcterms:modified>
</cp:coreProperties>
</file>