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4295" windowHeight="4620" firstSheet="22" activeTab="41"/>
  </bookViews>
  <sheets>
    <sheet name="4" sheetId="58" r:id="rId1"/>
    <sheet name="6" sheetId="54" r:id="rId2"/>
    <sheet name="9" sheetId="53" r:id="rId3"/>
    <sheet name="10" sheetId="56" r:id="rId4"/>
    <sheet name="13" sheetId="99" r:id="rId5"/>
    <sheet name="16" sheetId="55" r:id="rId6"/>
    <sheet name="24" sheetId="87" r:id="rId7"/>
    <sheet name="25" sheetId="88" r:id="rId8"/>
    <sheet name="26" sheetId="89" r:id="rId9"/>
    <sheet name="27" sheetId="90" r:id="rId10"/>
    <sheet name="28" sheetId="91" r:id="rId11"/>
    <sheet name="29" sheetId="92" r:id="rId12"/>
    <sheet name="30" sheetId="93" r:id="rId13"/>
    <sheet name="31" sheetId="94" r:id="rId14"/>
    <sheet name="32" sheetId="95" r:id="rId15"/>
    <sheet name="33" sheetId="96" r:id="rId16"/>
    <sheet name="34" sheetId="97" r:id="rId17"/>
    <sheet name="35" sheetId="98" r:id="rId18"/>
    <sheet name="36" sheetId="100" r:id="rId19"/>
    <sheet name="38" sheetId="101" r:id="rId20"/>
    <sheet name="39" sheetId="102" r:id="rId21"/>
    <sheet name="40" sheetId="103" r:id="rId22"/>
    <sheet name="42" sheetId="27" r:id="rId23"/>
    <sheet name="43" sheetId="28" r:id="rId24"/>
    <sheet name="44" sheetId="29" r:id="rId25"/>
    <sheet name="45" sheetId="30" r:id="rId26"/>
    <sheet name="46" sheetId="41" r:id="rId27"/>
    <sheet name="47" sheetId="40" r:id="rId28"/>
    <sheet name="48" sheetId="62" r:id="rId29"/>
    <sheet name="49" sheetId="33" r:id="rId30"/>
    <sheet name="50" sheetId="34" r:id="rId31"/>
    <sheet name="51" sheetId="35" r:id="rId32"/>
    <sheet name="52" sheetId="42" r:id="rId33"/>
    <sheet name="53" sheetId="36" r:id="rId34"/>
    <sheet name="54" sheetId="37" r:id="rId35"/>
    <sheet name="55" sheetId="38" r:id="rId36"/>
    <sheet name="56" sheetId="39" r:id="rId37"/>
    <sheet name="57" sheetId="44" r:id="rId38"/>
    <sheet name="58" sheetId="59" r:id="rId39"/>
    <sheet name="59" sheetId="51" r:id="rId40"/>
    <sheet name="60" sheetId="60" r:id="rId41"/>
    <sheet name="61" sheetId="61" r:id="rId42"/>
  </sheets>
  <definedNames>
    <definedName name="_xlnm.Print_Area" localSheetId="12">'30'!$A$1:$H$90</definedName>
    <definedName name="_xlnm.Print_Area" localSheetId="15">'33'!$A$1:$H$67</definedName>
    <definedName name="_xlnm.Print_Area" localSheetId="16">'34'!$A$1:$H$66</definedName>
    <definedName name="_xlnm.Print_Area" localSheetId="17">'35'!$A$1:$H$67</definedName>
    <definedName name="_xlnm.Print_Area" localSheetId="18">'36'!$A$1:$H$89</definedName>
    <definedName name="_xlnm.Print_Area" localSheetId="20">'39'!$A$1:$H$94</definedName>
    <definedName name="_xlnm.Print_Area" localSheetId="21">'40'!$A$1:$H$69</definedName>
    <definedName name="_xlnm.Print_Area" localSheetId="22">'42'!$A$1:$H$56</definedName>
    <definedName name="_xlnm.Print_Area" localSheetId="25">'45'!$A$1:$H$56</definedName>
    <definedName name="_xlnm.Print_Area" localSheetId="28">'48'!$A$1:$H$129</definedName>
    <definedName name="_xlnm.Print_Area" localSheetId="2">'9'!$A$1:$H$90</definedName>
  </definedNames>
  <calcPr calcId="124519"/>
</workbook>
</file>

<file path=xl/calcChain.xml><?xml version="1.0" encoding="utf-8"?>
<calcChain xmlns="http://schemas.openxmlformats.org/spreadsheetml/2006/main">
  <c r="G63" i="103"/>
  <c r="G61"/>
  <c r="G59"/>
  <c r="G57"/>
  <c r="G54"/>
  <c r="G52"/>
  <c r="G51"/>
  <c r="G49"/>
  <c r="G47"/>
  <c r="G45"/>
  <c r="G29"/>
  <c r="G27"/>
  <c r="G25"/>
  <c r="G23"/>
  <c r="G21"/>
  <c r="G7"/>
  <c r="G9" s="1"/>
  <c r="G27" i="102"/>
  <c r="G21"/>
  <c r="G88"/>
  <c r="G86"/>
  <c r="G84"/>
  <c r="G82"/>
  <c r="G79"/>
  <c r="G77"/>
  <c r="G76"/>
  <c r="G74"/>
  <c r="G72"/>
  <c r="G70"/>
  <c r="G54"/>
  <c r="G52"/>
  <c r="G50"/>
  <c r="G48"/>
  <c r="G33"/>
  <c r="G31"/>
  <c r="G29"/>
  <c r="G25"/>
  <c r="G23"/>
  <c r="G7"/>
  <c r="G9" s="1"/>
  <c r="G50" i="101"/>
  <c r="G48"/>
  <c r="G46"/>
  <c r="G44"/>
  <c r="G42"/>
  <c r="G40"/>
  <c r="G38"/>
  <c r="G36"/>
  <c r="G24"/>
  <c r="G20"/>
  <c r="G18"/>
  <c r="G16"/>
  <c r="G14"/>
  <c r="G12"/>
  <c r="G10"/>
  <c r="G8"/>
  <c r="G7"/>
  <c r="G84" i="100"/>
  <c r="G82"/>
  <c r="G80"/>
  <c r="G78"/>
  <c r="G75"/>
  <c r="G73"/>
  <c r="G72"/>
  <c r="G70"/>
  <c r="G68"/>
  <c r="G66"/>
  <c r="G50"/>
  <c r="G48"/>
  <c r="G46"/>
  <c r="G44"/>
  <c r="G29"/>
  <c r="G27"/>
  <c r="G25"/>
  <c r="G23"/>
  <c r="G21"/>
  <c r="G31" s="1"/>
  <c r="G7"/>
  <c r="G9" s="1"/>
  <c r="G21" i="99"/>
  <c r="G7"/>
  <c r="G31" i="103" l="1"/>
  <c r="G64"/>
  <c r="G89" i="102"/>
  <c r="G57"/>
  <c r="G35"/>
  <c r="G51" i="101"/>
  <c r="C53" s="1"/>
  <c r="G53" s="1"/>
  <c r="G22"/>
  <c r="G85" i="100"/>
  <c r="G53"/>
  <c r="G103" i="99" l="1"/>
  <c r="G101"/>
  <c r="G99"/>
  <c r="G97"/>
  <c r="G95"/>
  <c r="G93"/>
  <c r="G91"/>
  <c r="G77"/>
  <c r="G75"/>
  <c r="G73"/>
  <c r="G71"/>
  <c r="G69"/>
  <c r="G67"/>
  <c r="G65"/>
  <c r="G63"/>
  <c r="G49"/>
  <c r="G47"/>
  <c r="G45"/>
  <c r="G43"/>
  <c r="G41"/>
  <c r="G39"/>
  <c r="G37"/>
  <c r="G35"/>
  <c r="G23"/>
  <c r="G19"/>
  <c r="G17"/>
  <c r="G15"/>
  <c r="G13"/>
  <c r="G11"/>
  <c r="G9"/>
  <c r="G61" i="98"/>
  <c r="G59"/>
  <c r="G57"/>
  <c r="G55"/>
  <c r="G52"/>
  <c r="G50"/>
  <c r="G49"/>
  <c r="G47"/>
  <c r="G45"/>
  <c r="G43"/>
  <c r="G27"/>
  <c r="G25"/>
  <c r="G23"/>
  <c r="G21"/>
  <c r="G9"/>
  <c r="G7"/>
  <c r="G61" i="97"/>
  <c r="G59"/>
  <c r="G57"/>
  <c r="G55"/>
  <c r="G52"/>
  <c r="G50"/>
  <c r="G49"/>
  <c r="G47"/>
  <c r="G45"/>
  <c r="G43"/>
  <c r="G27"/>
  <c r="G25"/>
  <c r="G23"/>
  <c r="G21"/>
  <c r="G7"/>
  <c r="G9" s="1"/>
  <c r="G61" i="96"/>
  <c r="G59"/>
  <c r="G57"/>
  <c r="G55"/>
  <c r="G52"/>
  <c r="G50"/>
  <c r="G49"/>
  <c r="G47"/>
  <c r="G45"/>
  <c r="G43"/>
  <c r="G27"/>
  <c r="G25"/>
  <c r="G23"/>
  <c r="G21"/>
  <c r="G7"/>
  <c r="G9" s="1"/>
  <c r="G50" i="95"/>
  <c r="G48"/>
  <c r="G46"/>
  <c r="G44"/>
  <c r="G82"/>
  <c r="G80"/>
  <c r="G78"/>
  <c r="G76"/>
  <c r="G74"/>
  <c r="G72"/>
  <c r="G71"/>
  <c r="G69"/>
  <c r="G67"/>
  <c r="G65"/>
  <c r="G29"/>
  <c r="G27"/>
  <c r="G25"/>
  <c r="G23"/>
  <c r="G21"/>
  <c r="G31" s="1"/>
  <c r="G7"/>
  <c r="G9" s="1"/>
  <c r="G61" i="94"/>
  <c r="G59"/>
  <c r="G57"/>
  <c r="G55"/>
  <c r="G53"/>
  <c r="G51"/>
  <c r="G50"/>
  <c r="G48"/>
  <c r="G46"/>
  <c r="G44"/>
  <c r="G29"/>
  <c r="G27"/>
  <c r="G25"/>
  <c r="G23"/>
  <c r="G21"/>
  <c r="G31" s="1"/>
  <c r="G7"/>
  <c r="G9" s="1"/>
  <c r="G84" i="93"/>
  <c r="G82"/>
  <c r="G80"/>
  <c r="G78"/>
  <c r="G75"/>
  <c r="G73"/>
  <c r="G72"/>
  <c r="G70"/>
  <c r="G68"/>
  <c r="G66"/>
  <c r="G50"/>
  <c r="G48"/>
  <c r="G46"/>
  <c r="G44"/>
  <c r="G29"/>
  <c r="G27"/>
  <c r="G25"/>
  <c r="G23"/>
  <c r="G21"/>
  <c r="G31" s="1"/>
  <c r="G7"/>
  <c r="G9" s="1"/>
  <c r="G50" i="92"/>
  <c r="G48"/>
  <c r="G46"/>
  <c r="G44"/>
  <c r="G42"/>
  <c r="G40"/>
  <c r="G38"/>
  <c r="G36"/>
  <c r="G24"/>
  <c r="G20"/>
  <c r="G18"/>
  <c r="G16"/>
  <c r="G14"/>
  <c r="G12"/>
  <c r="G10"/>
  <c r="G8"/>
  <c r="G7"/>
  <c r="G104" i="91"/>
  <c r="G102"/>
  <c r="G105" s="1"/>
  <c r="G100"/>
  <c r="G98"/>
  <c r="G96"/>
  <c r="G94"/>
  <c r="G92"/>
  <c r="G78"/>
  <c r="G76"/>
  <c r="G79" s="1"/>
  <c r="G74"/>
  <c r="G72"/>
  <c r="G70"/>
  <c r="G68"/>
  <c r="G66"/>
  <c r="G64"/>
  <c r="G50"/>
  <c r="G48"/>
  <c r="G46"/>
  <c r="G44"/>
  <c r="G42"/>
  <c r="G40"/>
  <c r="G38"/>
  <c r="G36"/>
  <c r="G24"/>
  <c r="G20"/>
  <c r="G18"/>
  <c r="G16"/>
  <c r="G14"/>
  <c r="G12"/>
  <c r="G10"/>
  <c r="G8"/>
  <c r="G7"/>
  <c r="G18" i="90"/>
  <c r="G16"/>
  <c r="G14"/>
  <c r="G12"/>
  <c r="G10"/>
  <c r="G19" s="1"/>
  <c r="G8"/>
  <c r="G101" i="89"/>
  <c r="G99"/>
  <c r="G97"/>
  <c r="G95"/>
  <c r="G93"/>
  <c r="G91"/>
  <c r="G89"/>
  <c r="G75"/>
  <c r="G73"/>
  <c r="G71"/>
  <c r="G69"/>
  <c r="G67"/>
  <c r="G65"/>
  <c r="G63"/>
  <c r="G61"/>
  <c r="G47"/>
  <c r="G45"/>
  <c r="G43"/>
  <c r="G41"/>
  <c r="G39"/>
  <c r="G37"/>
  <c r="G35"/>
  <c r="G33"/>
  <c r="G21"/>
  <c r="G17"/>
  <c r="G15"/>
  <c r="G13"/>
  <c r="G11"/>
  <c r="G9"/>
  <c r="G7"/>
  <c r="G19" s="1"/>
  <c r="G78" i="99" l="1"/>
  <c r="G50"/>
  <c r="G104"/>
  <c r="G62" i="98"/>
  <c r="G30"/>
  <c r="G62" i="97"/>
  <c r="G30"/>
  <c r="G30" i="96"/>
  <c r="G62"/>
  <c r="G84" i="95"/>
  <c r="G53"/>
  <c r="G63" i="94"/>
  <c r="G85" i="93"/>
  <c r="G53"/>
  <c r="G51" i="92"/>
  <c r="G22"/>
  <c r="G51" i="91"/>
  <c r="G22"/>
  <c r="G76" i="89"/>
  <c r="G48"/>
  <c r="G102"/>
  <c r="G61" i="88" l="1"/>
  <c r="G59"/>
  <c r="G57"/>
  <c r="G55"/>
  <c r="G53"/>
  <c r="G51"/>
  <c r="G50"/>
  <c r="G48"/>
  <c r="G46"/>
  <c r="G44"/>
  <c r="G29"/>
  <c r="G27"/>
  <c r="G25"/>
  <c r="G23"/>
  <c r="G21"/>
  <c r="G31" s="1"/>
  <c r="G7"/>
  <c r="G9" s="1"/>
  <c r="G73" i="87"/>
  <c r="G79"/>
  <c r="G77"/>
  <c r="G75"/>
  <c r="G60"/>
  <c r="G58"/>
  <c r="G56"/>
  <c r="G54"/>
  <c r="G51"/>
  <c r="G49"/>
  <c r="G48"/>
  <c r="G46"/>
  <c r="G44"/>
  <c r="G42"/>
  <c r="G27"/>
  <c r="G25"/>
  <c r="G29" s="1"/>
  <c r="G23"/>
  <c r="G21"/>
  <c r="G7"/>
  <c r="G9" s="1"/>
  <c r="G168" i="61"/>
  <c r="G162"/>
  <c r="G156"/>
  <c r="G166"/>
  <c r="G164"/>
  <c r="G160"/>
  <c r="G158"/>
  <c r="G145"/>
  <c r="G131"/>
  <c r="G143"/>
  <c r="G141"/>
  <c r="G139"/>
  <c r="G137"/>
  <c r="G135"/>
  <c r="G133"/>
  <c r="G129"/>
  <c r="G127"/>
  <c r="G125"/>
  <c r="G107"/>
  <c r="G102"/>
  <c r="G100"/>
  <c r="G98"/>
  <c r="G96"/>
  <c r="G91"/>
  <c r="G73"/>
  <c r="G69"/>
  <c r="G26"/>
  <c r="G47"/>
  <c r="G45"/>
  <c r="G38"/>
  <c r="G28"/>
  <c r="G25"/>
  <c r="G19"/>
  <c r="G17"/>
  <c r="G11"/>
  <c r="G105" i="62"/>
  <c r="G106" s="1"/>
  <c r="G92"/>
  <c r="G90"/>
  <c r="G88"/>
  <c r="G63" i="88" l="1"/>
  <c r="G81" i="87"/>
  <c r="G62"/>
  <c r="G93" i="62"/>
  <c r="G72"/>
  <c r="G68"/>
  <c r="G74"/>
  <c r="G70"/>
  <c r="G66"/>
  <c r="G64"/>
  <c r="G62"/>
  <c r="G60"/>
  <c r="G75" s="1"/>
  <c r="C77" s="1"/>
  <c r="G77" s="1"/>
  <c r="G47"/>
  <c r="G49" s="1"/>
  <c r="G45"/>
  <c r="G43"/>
  <c r="G41"/>
  <c r="G30"/>
  <c r="G27"/>
  <c r="G25"/>
  <c r="G9"/>
  <c r="G19"/>
  <c r="G15"/>
  <c r="G13"/>
  <c r="G11"/>
  <c r="G23"/>
  <c r="G21"/>
  <c r="G17"/>
  <c r="G7"/>
  <c r="G110" i="61"/>
  <c r="G109"/>
  <c r="G105"/>
  <c r="G104"/>
  <c r="G89"/>
  <c r="G87"/>
  <c r="G86"/>
  <c r="G84"/>
  <c r="G83"/>
  <c r="G81"/>
  <c r="G80"/>
  <c r="G79"/>
  <c r="G77"/>
  <c r="G75"/>
  <c r="G71"/>
  <c r="G55"/>
  <c r="G53"/>
  <c r="G51"/>
  <c r="G49"/>
  <c r="G43"/>
  <c r="G41"/>
  <c r="G39"/>
  <c r="G36"/>
  <c r="G32"/>
  <c r="G30"/>
  <c r="G23"/>
  <c r="G21"/>
  <c r="G15"/>
  <c r="G13"/>
  <c r="G9"/>
  <c r="G7"/>
  <c r="G19" i="60"/>
  <c r="G17"/>
  <c r="G11"/>
  <c r="G9"/>
  <c r="G7"/>
  <c r="G23"/>
  <c r="G21"/>
  <c r="G15"/>
  <c r="G13"/>
  <c r="G51" i="59"/>
  <c r="G49"/>
  <c r="G47"/>
  <c r="G45"/>
  <c r="G43"/>
  <c r="G41"/>
  <c r="G39"/>
  <c r="G37"/>
  <c r="G26"/>
  <c r="G23"/>
  <c r="G24" s="1"/>
  <c r="G21"/>
  <c r="G19"/>
  <c r="G17"/>
  <c r="G15"/>
  <c r="G13"/>
  <c r="G11"/>
  <c r="G9"/>
  <c r="G7"/>
  <c r="G56" i="61" l="1"/>
  <c r="G113"/>
  <c r="G28" i="62"/>
  <c r="G25" i="60"/>
  <c r="G52" i="59"/>
  <c r="G23" i="58"/>
  <c r="G22"/>
  <c r="G8"/>
  <c r="G10"/>
  <c r="G12"/>
  <c r="G14"/>
  <c r="G16"/>
  <c r="G18"/>
  <c r="G20"/>
  <c r="G52" i="56"/>
  <c r="G44"/>
  <c r="C53" i="55"/>
  <c r="G53" s="1"/>
  <c r="G105" i="54"/>
  <c r="G20"/>
  <c r="G44" i="53"/>
  <c r="G80" i="56"/>
  <c r="G78"/>
  <c r="G76"/>
  <c r="G74"/>
  <c r="G72"/>
  <c r="G70"/>
  <c r="G69"/>
  <c r="G67"/>
  <c r="G65"/>
  <c r="G63"/>
  <c r="G50"/>
  <c r="G48"/>
  <c r="G46"/>
  <c r="G29"/>
  <c r="G27"/>
  <c r="G25"/>
  <c r="G23"/>
  <c r="G21"/>
  <c r="G7"/>
  <c r="G9" s="1"/>
  <c r="G40" i="55"/>
  <c r="G50"/>
  <c r="G48"/>
  <c r="G46"/>
  <c r="G44"/>
  <c r="G42"/>
  <c r="G38"/>
  <c r="G36"/>
  <c r="G24"/>
  <c r="G20"/>
  <c r="G18"/>
  <c r="G16"/>
  <c r="G14"/>
  <c r="G12"/>
  <c r="G10"/>
  <c r="G8"/>
  <c r="G7"/>
  <c r="G104" i="54"/>
  <c r="G98"/>
  <c r="G96"/>
  <c r="G102"/>
  <c r="G100"/>
  <c r="G94"/>
  <c r="G92"/>
  <c r="G78"/>
  <c r="G76"/>
  <c r="G74"/>
  <c r="G72"/>
  <c r="G70"/>
  <c r="G68"/>
  <c r="G66"/>
  <c r="G64"/>
  <c r="G40"/>
  <c r="G16"/>
  <c r="G50"/>
  <c r="G48"/>
  <c r="G46"/>
  <c r="G44"/>
  <c r="G42"/>
  <c r="G38"/>
  <c r="G36"/>
  <c r="G24"/>
  <c r="G18"/>
  <c r="G14"/>
  <c r="G12"/>
  <c r="G10"/>
  <c r="G8"/>
  <c r="G7"/>
  <c r="G84" i="53"/>
  <c r="G82"/>
  <c r="G80"/>
  <c r="G78"/>
  <c r="G75"/>
  <c r="G73"/>
  <c r="G72"/>
  <c r="G70"/>
  <c r="G68"/>
  <c r="G66"/>
  <c r="G50"/>
  <c r="G48"/>
  <c r="G53" s="1"/>
  <c r="G46"/>
  <c r="G29"/>
  <c r="G27"/>
  <c r="G25"/>
  <c r="G23"/>
  <c r="G21"/>
  <c r="G7"/>
  <c r="G9" s="1"/>
  <c r="G40" i="51"/>
  <c r="G50"/>
  <c r="G48"/>
  <c r="G51" s="1"/>
  <c r="G46"/>
  <c r="G44"/>
  <c r="G42"/>
  <c r="G38"/>
  <c r="G36"/>
  <c r="G24"/>
  <c r="G20"/>
  <c r="G22" s="1"/>
  <c r="G18"/>
  <c r="G16"/>
  <c r="G14"/>
  <c r="G12"/>
  <c r="G10"/>
  <c r="G8"/>
  <c r="G7"/>
  <c r="G21" i="44"/>
  <c r="G27"/>
  <c r="G25"/>
  <c r="G23"/>
  <c r="G32" i="42"/>
  <c r="G9"/>
  <c r="G30"/>
  <c r="G28"/>
  <c r="G26"/>
  <c r="G24"/>
  <c r="G22"/>
  <c r="G32" i="41"/>
  <c r="G9"/>
  <c r="G30"/>
  <c r="G28"/>
  <c r="G26"/>
  <c r="G24"/>
  <c r="G22"/>
  <c r="G29" i="40"/>
  <c r="G30" s="1"/>
  <c r="G27"/>
  <c r="G25"/>
  <c r="G23"/>
  <c r="G21"/>
  <c r="G17" i="38"/>
  <c r="G17" i="37"/>
  <c r="G17" i="36"/>
  <c r="C52" i="30"/>
  <c r="G52" s="1"/>
  <c r="G46" i="44"/>
  <c r="G44"/>
  <c r="G42"/>
  <c r="G7"/>
  <c r="G9" s="1"/>
  <c r="G63" i="42"/>
  <c r="G64" s="1"/>
  <c r="G61"/>
  <c r="G59"/>
  <c r="G57"/>
  <c r="G54"/>
  <c r="G52"/>
  <c r="G51"/>
  <c r="G49"/>
  <c r="G47"/>
  <c r="G45"/>
  <c r="G7"/>
  <c r="G63" i="41"/>
  <c r="G61"/>
  <c r="G59"/>
  <c r="G57"/>
  <c r="G54"/>
  <c r="G52"/>
  <c r="G51"/>
  <c r="G49"/>
  <c r="G47"/>
  <c r="G45"/>
  <c r="G7"/>
  <c r="G61" i="40"/>
  <c r="G59"/>
  <c r="G57"/>
  <c r="G55"/>
  <c r="G52"/>
  <c r="G50"/>
  <c r="G49"/>
  <c r="G47"/>
  <c r="G45"/>
  <c r="G43"/>
  <c r="G7"/>
  <c r="G8" s="1"/>
  <c r="G50" i="39"/>
  <c r="G51" s="1"/>
  <c r="G48"/>
  <c r="G46"/>
  <c r="G44"/>
  <c r="G42"/>
  <c r="G38"/>
  <c r="G36"/>
  <c r="G24"/>
  <c r="G20"/>
  <c r="G18"/>
  <c r="G16"/>
  <c r="G14"/>
  <c r="G12"/>
  <c r="G10"/>
  <c r="G8"/>
  <c r="G7"/>
  <c r="G63" i="40" l="1"/>
  <c r="G22" i="54"/>
  <c r="G51"/>
  <c r="G31" i="56"/>
  <c r="G82"/>
  <c r="G51" i="55"/>
  <c r="G22"/>
  <c r="G79" i="54"/>
  <c r="G85" i="53"/>
  <c r="G31"/>
  <c r="G29" i="44"/>
  <c r="G48"/>
  <c r="G65" i="41"/>
  <c r="G22" i="39"/>
  <c r="G20" i="38"/>
  <c r="G15"/>
  <c r="G13"/>
  <c r="G11"/>
  <c r="G9"/>
  <c r="G7"/>
  <c r="G18" s="1"/>
  <c r="G46" i="37"/>
  <c r="G44"/>
  <c r="G42"/>
  <c r="G38"/>
  <c r="G36"/>
  <c r="G34"/>
  <c r="G32"/>
  <c r="G11"/>
  <c r="G20"/>
  <c r="G15"/>
  <c r="G13"/>
  <c r="G9"/>
  <c r="G7"/>
  <c r="G18" s="1"/>
  <c r="G9" i="36"/>
  <c r="G20"/>
  <c r="G15"/>
  <c r="G13"/>
  <c r="G11"/>
  <c r="G7"/>
  <c r="G18" s="1"/>
  <c r="G50" i="35"/>
  <c r="G48"/>
  <c r="G46"/>
  <c r="G44"/>
  <c r="G42"/>
  <c r="G38"/>
  <c r="G36"/>
  <c r="G24"/>
  <c r="G20"/>
  <c r="G18"/>
  <c r="G16"/>
  <c r="G14"/>
  <c r="G12"/>
  <c r="G10"/>
  <c r="G8"/>
  <c r="G7"/>
  <c r="G50" i="34"/>
  <c r="G51" s="1"/>
  <c r="G48"/>
  <c r="G46"/>
  <c r="G44"/>
  <c r="G42"/>
  <c r="G38"/>
  <c r="G36"/>
  <c r="G24"/>
  <c r="G20"/>
  <c r="G18"/>
  <c r="G16"/>
  <c r="G14"/>
  <c r="G12"/>
  <c r="G10"/>
  <c r="G8"/>
  <c r="G7"/>
  <c r="G50" i="33"/>
  <c r="G48"/>
  <c r="G46"/>
  <c r="G44"/>
  <c r="G42"/>
  <c r="G38"/>
  <c r="G36"/>
  <c r="G24"/>
  <c r="G20"/>
  <c r="G22" s="1"/>
  <c r="G18"/>
  <c r="G16"/>
  <c r="G14"/>
  <c r="G12"/>
  <c r="G10"/>
  <c r="G8"/>
  <c r="G7"/>
  <c r="G47" i="37" l="1"/>
  <c r="C49" s="1"/>
  <c r="G49" s="1"/>
  <c r="G51" i="35"/>
  <c r="G22"/>
  <c r="G22" i="34"/>
  <c r="G51" i="33"/>
  <c r="G21" i="30"/>
  <c r="G7"/>
  <c r="G49"/>
  <c r="G47"/>
  <c r="G45"/>
  <c r="G43"/>
  <c r="G41"/>
  <c r="G39"/>
  <c r="G37"/>
  <c r="G35"/>
  <c r="G23"/>
  <c r="G20"/>
  <c r="G18"/>
  <c r="G16"/>
  <c r="G14"/>
  <c r="G12"/>
  <c r="G10"/>
  <c r="G8"/>
  <c r="G52" i="29"/>
  <c r="G50"/>
  <c r="G48"/>
  <c r="G46"/>
  <c r="G44"/>
  <c r="G42"/>
  <c r="G38"/>
  <c r="G26"/>
  <c r="G23"/>
  <c r="G22"/>
  <c r="G20"/>
  <c r="G18"/>
  <c r="G16"/>
  <c r="G14"/>
  <c r="G12"/>
  <c r="G10"/>
  <c r="G9"/>
  <c r="G8"/>
  <c r="G7"/>
  <c r="G50" i="30" l="1"/>
  <c r="G24" i="29"/>
  <c r="G53"/>
  <c r="G24" i="28"/>
  <c r="G23"/>
  <c r="G10"/>
  <c r="G7"/>
  <c r="G52"/>
  <c r="G50"/>
  <c r="G53" s="1"/>
  <c r="C55" s="1"/>
  <c r="G55" s="1"/>
  <c r="G48"/>
  <c r="G46"/>
  <c r="G44"/>
  <c r="G42"/>
  <c r="G38"/>
  <c r="G26"/>
  <c r="G22"/>
  <c r="G20"/>
  <c r="G18"/>
  <c r="G16"/>
  <c r="G14"/>
  <c r="G12"/>
  <c r="G9"/>
  <c r="G8"/>
  <c r="G49" i="27"/>
  <c r="G50" s="1"/>
  <c r="G35"/>
  <c r="G47"/>
  <c r="G45"/>
  <c r="G43"/>
  <c r="G41"/>
  <c r="G39"/>
  <c r="G37"/>
  <c r="G20"/>
  <c r="G8"/>
  <c r="G7"/>
  <c r="G23"/>
  <c r="G18"/>
  <c r="G16"/>
  <c r="G14"/>
  <c r="G12"/>
  <c r="G10"/>
  <c r="C52" l="1"/>
  <c r="G52" s="1"/>
  <c r="G21"/>
</calcChain>
</file>

<file path=xl/sharedStrings.xml><?xml version="1.0" encoding="utf-8"?>
<sst xmlns="http://schemas.openxmlformats.org/spreadsheetml/2006/main" count="5564" uniqueCount="268">
  <si>
    <t>S.NO</t>
  </si>
  <si>
    <t>QUANTITY</t>
  </si>
  <si>
    <t>ITEM OF WORK</t>
  </si>
  <si>
    <t>RATE</t>
  </si>
  <si>
    <t>UNIT</t>
  </si>
  <si>
    <t>AMOUNT</t>
  </si>
  <si>
    <t>SCHEDULE "B" (BILL OF QUANTITIES)</t>
  </si>
  <si>
    <t>PART "A" - ROAD WORK</t>
  </si>
  <si>
    <t>Cft</t>
  </si>
  <si>
    <t>%0 Cft</t>
  </si>
  <si>
    <t>1/-</t>
  </si>
  <si>
    <t>A.</t>
  </si>
  <si>
    <t>Compacting 95 to 100% modified AASHO density.</t>
  </si>
  <si>
    <t>B.</t>
  </si>
  <si>
    <t>2/-</t>
  </si>
  <si>
    <t>Lying brick on end edging including supply of 9”x4 ½”x3” 1st Class burnt bricks excavation for laying edging with small side parallel to the road. Rate includes all costs of materials, and carriage to the site of work. (R.A.A)</t>
  </si>
  <si>
    <t>3/-</t>
  </si>
  <si>
    <t>4/-</t>
  </si>
  <si>
    <t>Providing 1” thick (consolidated) premix carpet in proper camber and grade including supply of 10 cft bajri 4 cft hill sand of approved quality and guage and bitumen 67 lbs of 80/100 penetration including mixing in mechanical mixer in required proportion including heating the materials and cleaning the road surface. Rate includes all costs of materials T&amp;P labour and carriage to site of work.</t>
  </si>
  <si>
    <t>7/-</t>
  </si>
  <si>
    <t>TOTAL:</t>
  </si>
  <si>
    <t>Ded: Difference Cost of Bitumen</t>
  </si>
  <si>
    <t>Tons</t>
  </si>
  <si>
    <t>P.Ton</t>
  </si>
  <si>
    <t>EXECUTIVE ENGINEER
HIGHWAYS DIVISION DADU</t>
  </si>
  <si>
    <t xml:space="preserve">                         CONTRACTOR</t>
  </si>
  <si>
    <r>
      <rPr>
        <b/>
        <sz val="10"/>
        <color theme="1"/>
        <rFont val="Arial Narrow"/>
        <family val="2"/>
      </rPr>
      <t>NOTE:</t>
    </r>
    <r>
      <rPr>
        <sz val="10"/>
        <color theme="1"/>
        <rFont val="Arial Narrow"/>
        <family val="2"/>
      </rPr>
      <t xml:space="preserve"> Quantities/Rates can be changed after Technical Sanction is received from competent authority.</t>
    </r>
  </si>
  <si>
    <t>/-</t>
  </si>
  <si>
    <t>5/-</t>
  </si>
  <si>
    <t>6/-</t>
  </si>
  <si>
    <t>Cement concrete brick or stone ballast 1 ½ 2” gauge ratio 1:4:8</t>
  </si>
  <si>
    <t>Pacca Brick work and foundation and plinth in cement sand mortar ratio 1:4.</t>
  </si>
  <si>
    <t>% Cft</t>
  </si>
  <si>
    <t>Cement Concrete Plain include placing Compacting finishing and curing etc complete include Screening and Washing of stone aggregate without shuttering 1:2:4</t>
  </si>
  <si>
    <t>Fabrication of mild steel enforcement for cement concrete include cutting bending binding  laying in position making joints and fastening include cost of binding wire also include removal of rust from bars.</t>
  </si>
  <si>
    <t>Cwt</t>
  </si>
  <si>
    <t>P.Cwt</t>
  </si>
  <si>
    <t>P.Cft</t>
  </si>
  <si>
    <t xml:space="preserve"> x</t>
  </si>
  <si>
    <t>PART "B" - 3' SPAN CULVERT</t>
  </si>
  <si>
    <t>PART "A" - EARTH WORK</t>
  </si>
  <si>
    <t>Cement concrete plain i/c placing compacting finishing and curing etc. complete i/c screening and watering of stone aggregate (1:2:4) without shuttering.</t>
  </si>
  <si>
    <t>PART "B" - PAVING BLOCK</t>
  </si>
  <si>
    <t>Rft</t>
  </si>
  <si>
    <t>% Rft</t>
  </si>
  <si>
    <t>"A"</t>
  </si>
  <si>
    <t>"B"</t>
  </si>
  <si>
    <t>Sft</t>
  </si>
  <si>
    <t>% Sft</t>
  </si>
  <si>
    <t>8/-</t>
  </si>
  <si>
    <t>Earth Work Embankment from borrow pits including laying in 6" layers, glad breaking ramming dressing complete, lead up to 100 ft: lift up to 5 ft: (in ordinary soil)</t>
  </si>
  <si>
    <t>Earth work for road embankment by bulldozer including plugging mixing clod breaking dressing &amp; compacting with optimum moisture content, lead up to 100 ft and lift up to  5-00 in all types of soil except rock. (If earth work is done by other than. Departmental agency)</t>
  </si>
  <si>
    <t>Compacting up to 85% modified AASHO density.</t>
  </si>
  <si>
    <t>Preparing sub base course by supplying and spreading stone metal 1 ½” to 2” gauge of approved quality from approved quarry in required thickness of 6” in 2 layers 3” each to proper camber and grade including hand packing filling voids with 10 cft  screening having plastically index of not more than 6% of suitable quality watering and compacting to achieve 98-100% density as per modified AASHO specifications. Rate includes all costs of materials, labor T&amp;P and carriage to site of work.(R.A.A)</t>
  </si>
  <si>
    <t>Preparing Base course by supplying and spreading stone metal of approved quality from approved quarry properly graded to maximum size of 1 ½” in required thickness of 6”, in 2 layers of 3” each to proper camber and grade including supplying and spreading 15cft screening and non plastic quarry fines filing depression with stone metal after initial rolling including watering and compacting the same so as to achieve 100% density as per modified AASHO specification (This includes providing and using Templates camber plates screen forms as directed) Rate includes all costs of materials T&amp;P labor and carriage to site of work.</t>
  </si>
  <si>
    <t>Providing 1st coat of surface dressing on new or existing surface with 30 lbs bitumen 80/100 penetration an 4 cft bajri of ¾” to ½” gauge including cleaning the road surface rolling etc complete. Rate includes all costs of materials T&amp;P labor and carriage to site of work</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</si>
  <si>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Rate includes all costs of materials T&amp;P labor and carriage to site of work.</t>
  </si>
  <si>
    <t>Earth work for embankment from B.pits including laying in 6” layers clod breaking, dressing etc., complete lead up to 100 ft and lift up to 5’.0 (ordinary soil).</t>
  </si>
  <si>
    <t>Providing sand cushion including supplying and spreading pit / canal sand of app: quality from app: source of supply to site of work. Rate i/c all costs of T&amp;P labor and carriage to site of work (3.0 Miles average)</t>
  </si>
  <si>
    <t>Providing 1st coat of surface dressing on new or existing surface with 30 lbs bitumen 80/100 penetration an 4 cft bajri of ¾” to ½” gauge including cleaning the road surface rolling etc complete. Rate includes all costs of materials T&amp;P labour and carriage to site of work</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</si>
  <si>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Rate includes all costs of materials T&amp;P labour and carriage to site of work.</t>
  </si>
  <si>
    <t>Excavation of foundation of buildings bridges and other structure i/c belling dressing refilling around structure with excavation wrath watering raining lead up to 100’ and lift up to 5 in ordinary soil.</t>
  </si>
  <si>
    <t>Errection and removal of cantering for R.C.C of plain C.C work vertical.</t>
  </si>
  <si>
    <t>R.C.C  work include all labor &amp; material except the cost of steel reinforcement &amp; its labor bending binding which will be paid separately. This rate also include all kinds of forms would lifting shuttering curing rendering finishing the exposed surface (include screening and structural members laid in site or Pre cast laid in position in al respect ration 1:2:4</t>
  </si>
  <si>
    <t>Cement Plaster up to 20' height 11/2" thick ratio 1.3.</t>
  </si>
  <si>
    <t>Supplying &amp; spreading sand horro any other source sand of same module finees hill sand leveling dressing etc complete.</t>
  </si>
  <si>
    <t>Construction of Standard open drain of Concrete block of cc 1:2:4 in situ to design profile i/c cost of mould as per drawing floating coat of cement 1/32 to the exposed face finished smooth curing etc complete.</t>
  </si>
  <si>
    <t>Cement Plaster up to 20' height 1/2 thick (Ration)</t>
  </si>
  <si>
    <t>PART "A" - PAVING BLOCK &amp; DRAIN</t>
  </si>
  <si>
    <t>9/-</t>
  </si>
  <si>
    <t>10/-</t>
  </si>
  <si>
    <t>Providing &amp; fixing cement paving blocks flooring having size of 197x97x60 (mm) of city /Quadra cobble shape with Pigmented , having strength b/w 500 psi i/c filling the joints with hill sand and laying in specified manner / pattern and design etc complete.</t>
  </si>
  <si>
    <t>Making Diagonal grooves of 1 ½”x1 ½ at 2 ft centre to centre in road surface.</t>
  </si>
  <si>
    <t>Providing &amp; fixing cement paving blocks flooring having size of 197x97x60 (mm) of city /Quadra cobble shape with Pigmented , having strength b/w 500 psi i/c filling the joints with hill sand and laying in specified manner / pattern and design etc complete</t>
  </si>
  <si>
    <t>Earth work for embankment from B.pits including laying in 6” layers clod breaking, dressing etc., complete lead up to 100 ft and lift up to 5’.0 (in ordinary soil).</t>
  </si>
  <si>
    <t>PART "B" - RETAINING WALL</t>
  </si>
  <si>
    <t>Suppling &amp; Fixing of reflectorize Cat Eyes / Road Studs double face flush surface type.</t>
  </si>
  <si>
    <t>Nos</t>
  </si>
  <si>
    <t>Each</t>
  </si>
  <si>
    <t>Payement marking in reflective Thermo Plastic Paint for line of in 6" width</t>
  </si>
  <si>
    <t>Nos.</t>
  </si>
  <si>
    <t>PART "A" - CAUSE WAY</t>
  </si>
  <si>
    <t>P.Sft</t>
  </si>
  <si>
    <t>x</t>
  </si>
  <si>
    <t>Therefore cost of 03 Nos. Culverts</t>
  </si>
  <si>
    <r>
      <t xml:space="preserve">Compacting up to 85% modified AASHO density.
</t>
    </r>
    <r>
      <rPr>
        <b/>
        <i/>
        <sz val="10"/>
        <color theme="1"/>
        <rFont val="Arial Narrow"/>
        <family val="2"/>
      </rPr>
      <t>Without Lead</t>
    </r>
  </si>
  <si>
    <r>
      <t xml:space="preserve">Compacting 95 to 100% modified AASHO density.
</t>
    </r>
    <r>
      <rPr>
        <b/>
        <i/>
        <sz val="10"/>
        <color theme="1"/>
        <rFont val="Arial Narrow"/>
        <family val="2"/>
      </rPr>
      <t>With Lead</t>
    </r>
  </si>
  <si>
    <t>With Lead</t>
  </si>
  <si>
    <t>Without Lead</t>
  </si>
  <si>
    <t xml:space="preserve">Compacting up to 85% modified AASHO density.
</t>
  </si>
  <si>
    <t xml:space="preserve">Compacting 95 to 100% modified AASHO density.
</t>
  </si>
  <si>
    <t>Stone filliung dry hand paking as filling being retaining walls or in pitching aprons S.No16 P-30</t>
  </si>
  <si>
    <t>Stone pitching had packed with surface leveled off to the correct section with hammer dressed stone and voiids filled in1:8 cement motor in floors of bridges and along hands and ijn aprons etc including three chanis lead S.No 24 P-31</t>
  </si>
  <si>
    <r>
      <rPr>
        <sz val="9"/>
        <color theme="1"/>
        <rFont val="Tahoma"/>
        <family val="2"/>
      </rPr>
      <t>NAME OF WORK:</t>
    </r>
    <r>
      <rPr>
        <b/>
        <sz val="9"/>
        <color theme="1"/>
        <rFont val="Tahoma"/>
        <family val="2"/>
      </rPr>
      <t xml:space="preserve"> </t>
    </r>
    <r>
      <rPr>
        <b/>
        <u/>
        <sz val="9"/>
        <color theme="1"/>
        <rFont val="Tahoma"/>
        <family val="2"/>
      </rPr>
      <t>CONSTRUCTION OF ROAD FROM BAHAWAL PUR ROAD TO RAWAT LAGHARI MILE 0/0-0/1</t>
    </r>
  </si>
  <si>
    <t>%0 Sft</t>
  </si>
  <si>
    <t>Therefore cost of 02 Nos. Culverts</t>
  </si>
  <si>
    <t>PART "C" - DRAIN &amp; SLAB</t>
  </si>
  <si>
    <t>1-</t>
  </si>
  <si>
    <t>PART "C" - STONE PITCHING</t>
  </si>
  <si>
    <t>Stone filling dray hand packed in fixing behing and retaning wall or In pitching and aprons</t>
  </si>
  <si>
    <r>
      <rPr>
        <sz val="9"/>
        <color theme="1"/>
        <rFont val="Tahoma"/>
        <family val="2"/>
      </rPr>
      <t>NAME OF WORK:</t>
    </r>
    <r>
      <rPr>
        <b/>
        <sz val="9"/>
        <color theme="1"/>
        <rFont val="Tahoma"/>
        <family val="2"/>
      </rPr>
      <t xml:space="preserve"> </t>
    </r>
    <r>
      <rPr>
        <b/>
        <u/>
        <sz val="9"/>
        <color theme="1"/>
        <rFont val="Tahoma"/>
        <family val="2"/>
      </rPr>
      <t>CONSTRUCTION OF ROAD FROM JHANGARA CHHINNI ROAD TO DOST MUHAMMAD SHAHANI MILE 0/0-0/4 I/C CAUSE WAY</t>
    </r>
  </si>
  <si>
    <t>PART "C" - CC BLOCK</t>
  </si>
  <si>
    <t>PART "D" - DRAIN &amp; SLAB</t>
  </si>
  <si>
    <t>PART "C" - 8' SPAN CULVERT</t>
  </si>
  <si>
    <t>PART "D" - CAUSE WAY</t>
  </si>
  <si>
    <t>Errection and removal of centering for RCC or plain cement concrete work of deodar wood (2nd class) Vertical Partal Wood.</t>
  </si>
  <si>
    <t>Cement concrete plain i/c placing compacting finishing and curing etc. complete i/c screening and watering of stone aggregate without shuttering Ratio (1:2:4)</t>
  </si>
  <si>
    <t>Providing Laying RCC Pipes and Collars of Class "B" and fixing in trench i/c cutting, fitting and jointing with maxphalt composition and cement mortar (1:1) i/c testing with water to a head of 22 50 meter or 75 ft.</t>
  </si>
  <si>
    <t>Excavation in exsisting berms of widdining the road including preparing of subgrade watering rolling with power roler dressing the escavated stuff etc complete.</t>
  </si>
  <si>
    <t>Extra for wet earth work.</t>
  </si>
  <si>
    <t>Cement Plaster 1:4 upto 20' ft: height 3/4" thick.</t>
  </si>
  <si>
    <t>Providing "Expansion Joints in concrete work of 9" (225mm) wide corrugated P.V.C water stop (with bulb) i/c soldering, cost of material and labour etc complete.</t>
  </si>
  <si>
    <t>Providing C.I man hole cover and frame i/c cost of material etc complete.</t>
  </si>
  <si>
    <t>P/F C.I ventilator (weight not to be less than 80 lbs/Each) in roof tank of approved desing rain with water tight joints i/c painting etc. complete.</t>
  </si>
  <si>
    <t>% Cwt</t>
  </si>
  <si>
    <t>Preparing base course by supplying and spreading stone metal of approved quality from apparoved quarry , property graded to maximum size 1-1/2" gauge in requried thinkncess of 6" in 2: layers 3" each to proper camber and grade including supplying and spreading 15 Cft of  screening and non-plastic quarry fince filling deprastions with stone metal after initial rolling watering and compacting the same so as to achieve 100% density as per modifed AASHO specifications.( This including providing using templates as directed ). Rate including all cost of materials T&amp;P labour and carriage to site of work (R.A.A)</t>
  </si>
  <si>
    <t>Pacca Brick work in ground floor in cement sand mortar ratio 1:6</t>
  </si>
  <si>
    <t>P/F G.I frame / chowkats of size 7"x2" OR 4 1/2X3" for door using 20' gauge G.I sheet welded hinges &amp; fixing at site with necessary hold fasts filling with cement sand slurry odf rate 1:6 &amp; repariing the jambs .The cost also includes all carriage tools and plants used in making and fixing. (S.No:29 / P.92)</t>
  </si>
  <si>
    <t>11/-</t>
  </si>
  <si>
    <t>12/-</t>
  </si>
  <si>
    <t>cement plasdter 1/2" thick upto height 1:6 (S.No:13 / P.51)</t>
  </si>
  <si>
    <t>13/-</t>
  </si>
  <si>
    <t>cement plaster 3/8" thick upto 20 hights 1:49 (S.No:11 a / P.51) Qaty : same as ltems no:12)</t>
  </si>
  <si>
    <t>14/-</t>
  </si>
  <si>
    <t>15/-</t>
  </si>
  <si>
    <t>providing and laying 1" thick topping cement concerte (1:2:4) including surface finishing into panels :(d) 3" thick (S.No:16 / d-c / P.41)</t>
  </si>
  <si>
    <t>16/-</t>
  </si>
  <si>
    <t>laying floors of approved coloured glazed 1/4" thick laid in white cement and pigment on a bed 3/4" thick  cement mortar 1:2.(S.No:25 / P.42)</t>
  </si>
  <si>
    <t>17/-</t>
  </si>
  <si>
    <t>Glazed tile dado 1/4" thick laid in pigment over 1:2 cement sand mortar 3/4" thick including finshing (S.No:38 / P.38)</t>
  </si>
  <si>
    <t>18/-</t>
  </si>
  <si>
    <t>19/-</t>
  </si>
  <si>
    <t>20/-</t>
  </si>
  <si>
    <t>Primary coat of chalk under distempering (S.No:23 / P.53)</t>
  </si>
  <si>
    <t>21/-</t>
  </si>
  <si>
    <t>Distemper three coats (S.No:24 / P.53)</t>
  </si>
  <si>
    <t>22/-</t>
  </si>
  <si>
    <t>Painting new surface ( c ) preparing surface and painting of doors and windows any types , ( including  edges). Three coats (S.No:5  c / P.68)</t>
  </si>
  <si>
    <t>23/-</t>
  </si>
  <si>
    <t>Painting new surface ( d ) preparing surface and painting guard bars gates of iron bars gratings  railing (including standerdads barces etc ) And similart open work three coat (S.No:5 d/ P.68)</t>
  </si>
  <si>
    <t>P/F 24x18 lavatory bason in white glazed earthen with i/c the cost of W/I Or C/I contelever breackes 6" built into walls painted white in two costs after a primary cost of red paint a pair of 1/2 dia chorm plated piller traps 1/6 rubber superior quailty etc complete (S.No:8 / P.3)</t>
  </si>
  <si>
    <t>Add Extra labour for P/Fitting of earthen were pedestal while or coloured glazed superior quality (S.No:11 / P.3)</t>
  </si>
  <si>
    <t xml:space="preserve">P/F 6"X2" C.I floor trap of the  approved self cleanbing &amp; desigin i/c acrewed down greating with of whithout making requried No of holes in walls pinth &amp; floor foor pipeconnection &amp; making serco in C.C (S.No:20 / P/6) </t>
  </si>
  <si>
    <t>P/F in position nylon connection complete with 1/2 dia bross bib cock with pair of bross nuts &amp; bults lining joints to nylon connection (S.No:20 / P/6)</t>
  </si>
  <si>
    <t>Providing G.I  pipe speclals &amp; clamps etc including fixing cutting and fitting complete  with and i/c the cost of breaking rough wall and roof making good etc painting two cost after cleaning the pipe etc white zink point with pigment to match the colour of buildina (S.No:1 / P.12)</t>
  </si>
  <si>
    <t>Add Extra labour for concealed G.I Pipe &amp; filling IC Making recess in the wall for Pipe &amp; making good in cement mortor etc complete (S.No:2 / P/12)</t>
  </si>
  <si>
    <t>Providing &amp; fixing handie valves ( china ) (S.No: 5 / P.17)</t>
  </si>
  <si>
    <t>S/Fixing cancealed tee-stop cock of  superir Each quality with c.p head 1/2" dia. (S.No:12 (b) / P.18)</t>
  </si>
  <si>
    <t>S/Fixing long bib-cock of  superir Each quality with c.p head 1/2" dia. (S.No:13 / P.19)</t>
  </si>
  <si>
    <t>Supplying &amp; fixing swan type piller cock of each superior qualite single c.p head 1/2" dia (S.No:16 / P.19)</t>
  </si>
  <si>
    <t>S/F fiber glass lank of approved quality andf design and wall thicness as specitiesd I/C cost of nutes bolts and fixing in plateform of cement concetion 1:2:6 and making connections for in let &amp; out-let &amp; over flow Pipe etc complete  (S.No:3/ P.21)</t>
  </si>
  <si>
    <t>Providing R.C.C pipe with collers glass "B" and digging the to requried depth &amp; fixing inposition i/c cutting fitting &amp; jointing with maxphalt composition cement motor 1:1 and lesting with water pressure to a head of 4" feet above the top of the heightest pipe &amp; refilling excavated staff 6" pipe glass B" (S.No:2 (a) / P.23 G-10)</t>
  </si>
  <si>
    <t>Constructing manhole or inspection  chamber for the required diameter of cicrular sewer and 3'-6" (1067 mm ) depth with walls of B.B in cement sand motar 1:3 cement plastered 1:3'1/2" thick ,insaide of walls and 1 "(25 mm) thick over frame of clear opening channel i/c fixing C.I manhole cover with farme of clear opening 1-1/2' x1-1/2' (457x457 mm) of 1.75 cwt ( 88.9 kg ) embaded in plain C.C 1:2:4 and fixing 1"( 25mm ) dia M.S steps 6" (150 mm) wide projecting 4" (102 mm) from the face of wall at 12" (305 mm) C.C duly painted etc complete as per standard specification and drawing (S.No:1 /No: P.46 (PHE)</t>
  </si>
  <si>
    <t xml:space="preserve">P/L U P V C Pressare pipe of class B i/c cutting fitting and jounting </t>
  </si>
  <si>
    <t>P/F water pumping set with seimen motor and jawed pump 1 H.P 1400 PRM single phase 220 Vikts 1"x1-x/2" suction and delivery 40 ft head i/c base plate and also making C.C 1:3:6 plate fram of requried size and fixing nuts and bolts complete etc in all respect (R.A</t>
  </si>
  <si>
    <t>PART "A" - CIVIL WORK</t>
  </si>
  <si>
    <t xml:space="preserve">Dismantling dry brick masonary. </t>
  </si>
  <si>
    <t>Dismantling cement concrete plain</t>
  </si>
  <si>
    <t>Dismantling Cement concrete Reinforced, separating reinforcement from concrete, cleaning and straightening the same.</t>
  </si>
  <si>
    <t>Making diagonal grooves of 1 1/2" 1 1/2" at 2 ft' centre to centre in road surface.</t>
  </si>
  <si>
    <t>Coloured cement tiles )Pattern 8" x8" x 3/4" of approved shade and pattern laid flat in 1:2 grey cement mortar over a bed of 3/4" thick grey cement mortar 1:2.</t>
  </si>
  <si>
    <t>Preparing surface and painting corrugated surface patent roofing etc complete.</t>
  </si>
  <si>
    <t>Therefore cost of 480 Rft</t>
  </si>
  <si>
    <t>Construction of RCC foundation as per following specification &amp; instruction of E.I for 40' ft / 50' ft long hexagonal pole 18" x 6" excavation of soft / hard soil 4' x 4' x 9' stone soiling 4' x 4' x 6" making lean in the ration of 1:4:8 length of MS bolts 9-12" (1" dia) 6 Nos &amp; making thread on MS rod template 22" x 22" x 1/4 rings 1/4" dia round bar to the welded with MS rod RCC foundation ratio 1:2:4 with appropriate size 2.5" x 2.5" x 8.5.</t>
  </si>
  <si>
    <t>Providing &amp; Fixing of MS tabular pole as following specification to be fixed on pre-cast foundation with the help hydraulic crane &amp; manual labour 20' ft (6" dia) 5.5 thickness 8 SWG base plate 18" x 18" x 3/4 " hole 4 Nos. stiffeenes 4 Nos. 9-1/2" x 1/2 making window in the pole required size with LN key provision two coats red oxide (02 coats) as rust preventive &amp; of required oil paint (02 coat) as per site requirement &amp; instruction.</t>
  </si>
  <si>
    <t>Manufacturing providing &amp; fixing G.I double arm double arch as per sire requirement with the help of hydraulic crane instruction of E.I with following specification G.I pipe 2" dia 10 SWG 5' ft long 2 Nos. MS clamps with nuts &amp; bolts</t>
  </si>
  <si>
    <r>
      <t xml:space="preserve">PART "D" - SOLAR STREET LIGHT </t>
    </r>
    <r>
      <rPr>
        <i/>
        <sz val="10"/>
        <color theme="1"/>
        <rFont val="Tahoma"/>
        <family val="2"/>
      </rPr>
      <t>(NON SCHEDULE ITEMS)</t>
    </r>
  </si>
  <si>
    <r>
      <t xml:space="preserve">PART "D" - SOLAR STREET LIGHT </t>
    </r>
    <r>
      <rPr>
        <i/>
        <sz val="10"/>
        <color theme="1"/>
        <rFont val="Tahoma"/>
        <family val="2"/>
      </rPr>
      <t>(SCHEDULE ITEMS)</t>
    </r>
  </si>
  <si>
    <t>Providing &amp; installation of solar pannel 120 x 2 = 240 watts (German make of eduivalent) complete with NT deep cycle gel batteru (NP 150-12 DG 12 V 150 AH) including LED light 70-80 watts internal and external wiring with solar charge controller automatic ON/OFF sansors 24 volts.</t>
  </si>
  <si>
    <t>Excavation of foundation of buildings bridges and other structure i/c belling dressing refilling around structure with excavation eath watering and ramming lead up to 100’ and lift up to 5 in ordinary soil.</t>
  </si>
  <si>
    <t>Cement Concrete brick or stone ballast 1 1/2" to guage ratio 1:4:8</t>
  </si>
  <si>
    <t>R.C.C  work include all labour &amp; material except the cost of steel reinforcement &amp; its labour bending binding which will be paid separately. This rate also include all kinds of forms would lifting shuttering curing rendering finishing the exposed surface (include screening and structural members laid in site or Pre cast laid in position in al respect ration 1:2:4</t>
  </si>
  <si>
    <t>Pacca Brick work in foundation and plinth in 1:6</t>
  </si>
  <si>
    <t>Filling watering and ramming earth in floors with surplus earth from foundation lead upto one chain and lift upto 5 feet.</t>
  </si>
  <si>
    <t>Filling watering and ramming earth under floor with new earth (Excavated from outside) lead upto one chain and lift upto 5 feet.</t>
  </si>
  <si>
    <t>First class deodar wood wrought ,joinery in doors and windows etc, fixxed in position including chowkats hold fastes hinges ,irons tower bolts chocks cleats handles and cords with hooks etc ( only shalterd ) S.No:7 b / P.57)</t>
  </si>
  <si>
    <t>Making &amp; fixing steel greated door with 1/6" thick sheetsing including angle iron frame 2"x2" 3/8 and 3/4 square bars 4" center to center with locking arrangemtnt (S.No:24 / P.91)</t>
  </si>
  <si>
    <t>Pacca Brick work other than building i/c stiraing of joints upto 20' hights in cement sand mortar 1:6(S.i No:7(e) /P.21)</t>
  </si>
  <si>
    <t>(A) 1 1/2" Thick</t>
  </si>
  <si>
    <t>(B) 3" Thick</t>
  </si>
  <si>
    <t>(A) Door</t>
  </si>
  <si>
    <t>(B) Windows</t>
  </si>
  <si>
    <t>PART "B" - WATER SUPPLY &amp; S/FITTING</t>
  </si>
  <si>
    <t>1/2" dia</t>
  </si>
  <si>
    <t>3/4" dia</t>
  </si>
  <si>
    <t>1" dia</t>
  </si>
  <si>
    <t>P/F hand  pumping with all accessaries wooden shown i/c broing cutting etc (R.A)</t>
  </si>
  <si>
    <t>Filter</t>
  </si>
  <si>
    <t>G.I Pipe Boring (1 1/2" dia)</t>
  </si>
  <si>
    <t>P/F Squating  types white glazed earth were w.e pan with including the cost of flushing cistern with interal fitting and flush Pipe with bend &amp; making requsite number of holes in walls pinth &amp; floor for pipe connections &amp; making good cement concerete 1:2:4 (S.No:1 (b) / P.1)</t>
  </si>
  <si>
    <t>No.</t>
  </si>
  <si>
    <t>No</t>
  </si>
  <si>
    <t>3" dia</t>
  </si>
  <si>
    <t>4" dia</t>
  </si>
  <si>
    <r>
      <t xml:space="preserve">PART "C" - ELECTRIC WORK </t>
    </r>
    <r>
      <rPr>
        <i/>
        <sz val="10"/>
        <color theme="1"/>
        <rFont val="Tahoma"/>
        <family val="2"/>
      </rPr>
      <t>(PART-A)</t>
    </r>
  </si>
  <si>
    <t>Wiring for light or fan point with 3/0.29 PVC insulated wire in 20 mm (3/4") channel patti on surface as required.</t>
  </si>
  <si>
    <t>Wiring for plug point with 3/0.29 PVC insulated wire in 20mm (3/4") PVC conduit on surface as required.</t>
  </si>
  <si>
    <t>Providing &amp; Laying (MAIN or SUB MAIN) PVC insulated with size 2-7/0.29 conpper conductor in 3/4" dia PVC conduit on surface.</t>
  </si>
  <si>
    <t>Providing &amp; Laying (MAIN or SUB MAIN) PVC insulated with size 3/4" dia PVC conduit in the wall or column as required.</t>
  </si>
  <si>
    <t>Providing &amp; fixing One Way SP 10/15 amp switch surface type.</t>
  </si>
  <si>
    <t>Providing &amp; fixing Two Pin 5 amp Plug &amp; Socket.</t>
  </si>
  <si>
    <t>Providing &amp; Fixing Circuit Breaker 6, 10, 15, 20, 30, 40, 50 &amp; 63 Amp SP (TB-5S) on prepared board as require.</t>
  </si>
  <si>
    <t>Providing &amp; fixing Bakelite ceiling Rose with two terminals.</t>
  </si>
  <si>
    <t>Providing &amp; fixing Brass Pendant Lamp holder.</t>
  </si>
  <si>
    <t>Providing &amp; fixing Brass Ceiling Fan 56" (Good Quality).</t>
  </si>
  <si>
    <t>P.Point</t>
  </si>
  <si>
    <t>Mtrs.</t>
  </si>
  <si>
    <t>P.Mtr</t>
  </si>
  <si>
    <t>Per No.</t>
  </si>
  <si>
    <r>
      <t xml:space="preserve">PART "C" - ELECTRIC WORK </t>
    </r>
    <r>
      <rPr>
        <i/>
        <sz val="10"/>
        <color theme="1"/>
        <rFont val="Tahoma"/>
        <family val="2"/>
      </rPr>
      <t>(PART-B)</t>
    </r>
  </si>
  <si>
    <t>P/F Distribution board D/S to accommodate circuit breaker i/c painting with enamiled paint and for other similar job ib surface.</t>
  </si>
  <si>
    <t>P/F Surface type 3 pin 15 amper s.p surface type plug switch and shoe unit prepared on board etc complete.</t>
  </si>
  <si>
    <t>P/F energy saver superior Quality including fixing on existing holder.</t>
  </si>
  <si>
    <t>P/F Wall bracket fancy light type S/Quality including necessary electric connection and fixing on wall or ceiling.</t>
  </si>
  <si>
    <t>P/F Milled steel barss fan clamps 15/8 mm (5/8") dia suitable for R.C.C or Roof etc complete.</t>
  </si>
  <si>
    <t>P/Fixing Pilot Lamps.</t>
  </si>
  <si>
    <t>PART "B" - CC BLOCK</t>
  </si>
  <si>
    <t>PART "D" - GREEN BELT</t>
  </si>
  <si>
    <t>Dismaintling and removing road mettling.</t>
  </si>
  <si>
    <t>Cement concrete plain including placing, compacting, finishing, curing including screening, watering stone aggregate without shuttering Ratio</t>
  </si>
  <si>
    <t>Providing &amp; fixing Precast Edge Block 3750 industarial made size 6 inches thick x 12" inches long x 18" inches high including the cost of Cartage, excavation, form work for haunching. 1450 PSI lean concrete 2250 PSI concerete for hanching 1:4 cement.</t>
  </si>
  <si>
    <t>Making diagonal grooves of 1 1/2" 1 1/2" at 2 ft centre to centre in road surface.</t>
  </si>
  <si>
    <t>PART "A" - RETAINING WALL</t>
  </si>
  <si>
    <r>
      <rPr>
        <sz val="9"/>
        <color theme="1"/>
        <rFont val="Tahoma"/>
        <family val="2"/>
      </rPr>
      <t>NAME OF WORK:</t>
    </r>
    <r>
      <rPr>
        <b/>
        <sz val="9"/>
        <color theme="1"/>
        <rFont val="Tahoma"/>
        <family val="2"/>
      </rPr>
      <t xml:space="preserve"> </t>
    </r>
    <r>
      <rPr>
        <b/>
        <u/>
        <sz val="9"/>
        <color theme="1"/>
        <rFont val="Tahoma"/>
        <family val="2"/>
      </rPr>
      <t>(13) CONSTRUCTION OF ROAD FROM CATTLE FARM ROAD TO IBRAHIM LAGHARI MILE 0/0-0/5.</t>
    </r>
  </si>
  <si>
    <t>Preparing Sub grade including earth excavation of filling to an average dept: of 9" dressing to camber and consilidation with power roller.</t>
  </si>
  <si>
    <t>Therefore cost of 02 Nos. 3' Span Culvert</t>
  </si>
  <si>
    <t>5/</t>
  </si>
  <si>
    <r>
      <rPr>
        <sz val="9"/>
        <color theme="1"/>
        <rFont val="Tahoma"/>
        <family val="2"/>
      </rPr>
      <t>NAME OF WORK:</t>
    </r>
    <r>
      <rPr>
        <b/>
        <sz val="9"/>
        <color theme="1"/>
        <rFont val="Tahoma"/>
        <family val="2"/>
      </rPr>
      <t xml:space="preserve"> (04) </t>
    </r>
    <r>
      <rPr>
        <b/>
        <u/>
        <sz val="9"/>
        <color theme="1"/>
        <rFont val="Tahoma"/>
        <family val="2"/>
      </rPr>
      <t>CONSTRUCTION OF CAUSE WAY AND PIPE CULVERT AT VILLAGE PIR LAKHO.</t>
    </r>
  </si>
  <si>
    <r>
      <rPr>
        <sz val="9"/>
        <color theme="1"/>
        <rFont val="Tahoma"/>
        <family val="2"/>
      </rPr>
      <t>NAME OF WORK:</t>
    </r>
    <r>
      <rPr>
        <b/>
        <sz val="9"/>
        <color theme="1"/>
        <rFont val="Tahoma"/>
        <family val="2"/>
      </rPr>
      <t xml:space="preserve"> (06) </t>
    </r>
    <r>
      <rPr>
        <b/>
        <u/>
        <sz val="9"/>
        <color theme="1"/>
        <rFont val="Tahoma"/>
        <family val="2"/>
      </rPr>
      <t>CONSTRUCTION OF ROAD FROM JHANGARA CHHINNI ROAD TO DOST MUHAMMAD SHAHANI MILE 0/0-0/4 I/C CAUSE WAY</t>
    </r>
  </si>
  <si>
    <r>
      <rPr>
        <sz val="9"/>
        <color theme="1"/>
        <rFont val="Tahoma"/>
        <family val="2"/>
      </rPr>
      <t>NAME OF WORK:</t>
    </r>
    <r>
      <rPr>
        <b/>
        <sz val="9"/>
        <color theme="1"/>
        <rFont val="Tahoma"/>
        <family val="2"/>
      </rPr>
      <t xml:space="preserve"> (09) </t>
    </r>
    <r>
      <rPr>
        <b/>
        <u/>
        <sz val="9"/>
        <color theme="1"/>
        <rFont val="Tahoma"/>
        <family val="2"/>
      </rPr>
      <t>CONSTRUCTION OF C C BLOCK / PAVING BLOCK &amp; DRAIN AT VILLAGE QADIR BUX GABOOL.</t>
    </r>
  </si>
  <si>
    <r>
      <rPr>
        <sz val="9"/>
        <color theme="1"/>
        <rFont val="Tahoma"/>
        <family val="2"/>
      </rPr>
      <t>NAME OF WORK:</t>
    </r>
    <r>
      <rPr>
        <b/>
        <sz val="9"/>
        <color theme="1"/>
        <rFont val="Tahoma"/>
        <family val="2"/>
      </rPr>
      <t xml:space="preserve"> (10) </t>
    </r>
    <r>
      <rPr>
        <b/>
        <u/>
        <sz val="9"/>
        <color theme="1"/>
        <rFont val="Tahoma"/>
        <family val="2"/>
      </rPr>
      <t>CONSTRUCTION OF PAVING BLOCK &amp; DRAIN AT VILLAGE MURAD JAMALI.</t>
    </r>
  </si>
  <si>
    <r>
      <rPr>
        <sz val="9"/>
        <color theme="1"/>
        <rFont val="Tahoma"/>
        <family val="2"/>
      </rPr>
      <t>NAME OF WORK:</t>
    </r>
    <r>
      <rPr>
        <b/>
        <sz val="9"/>
        <color theme="1"/>
        <rFont val="Tahoma"/>
        <family val="2"/>
      </rPr>
      <t xml:space="preserve"> (16) </t>
    </r>
    <r>
      <rPr>
        <b/>
        <u/>
        <sz val="9"/>
        <color theme="1"/>
        <rFont val="Tahoma"/>
        <family val="2"/>
      </rPr>
      <t>CONSTRUCTION OF ROAD FROM BAKHRANI MINOR TO BHP ROAD VIA NARO DEH SOONHYOON MILE 0/0-0/5</t>
    </r>
  </si>
  <si>
    <r>
      <rPr>
        <sz val="9"/>
        <color theme="1"/>
        <rFont val="Tahoma"/>
        <family val="2"/>
      </rPr>
      <t>NAME OF WORK:</t>
    </r>
    <r>
      <rPr>
        <b/>
        <sz val="9"/>
        <color theme="1"/>
        <rFont val="Tahoma"/>
        <family val="2"/>
      </rPr>
      <t xml:space="preserve"> </t>
    </r>
    <r>
      <rPr>
        <b/>
        <u/>
        <sz val="9"/>
        <color theme="1"/>
        <rFont val="Tahoma"/>
        <family val="2"/>
      </rPr>
      <t>(24) CONSTRUCTION OF PAVING BLOCK &amp; DRAIN FROM BHU PIPRO TO SHAMAN LAKHO HOUSE AT VILLAGE PIPRI (PHASE-I).</t>
    </r>
  </si>
  <si>
    <r>
      <rPr>
        <sz val="9"/>
        <color theme="1"/>
        <rFont val="Tahoma"/>
        <family val="2"/>
      </rPr>
      <t>NAME OF WORK:</t>
    </r>
    <r>
      <rPr>
        <b/>
        <sz val="9"/>
        <color theme="1"/>
        <rFont val="Tahoma"/>
        <family val="2"/>
      </rPr>
      <t xml:space="preserve"> </t>
    </r>
    <r>
      <rPr>
        <b/>
        <u/>
        <sz val="9"/>
        <color theme="1"/>
        <rFont val="Tahoma"/>
        <family val="2"/>
      </rPr>
      <t>(25) CONSTRUCTION OF PAVING BLOCK &amp; DRAIN OF STREETS SHAMSHAD JATOI &amp; ASAD JATOI AT VILLAGE AHMED KHAN JATOI.</t>
    </r>
  </si>
  <si>
    <r>
      <rPr>
        <sz val="9"/>
        <color theme="1"/>
        <rFont val="Tahoma"/>
        <family val="2"/>
      </rPr>
      <t>NAME OF WORK:</t>
    </r>
    <r>
      <rPr>
        <b/>
        <sz val="9"/>
        <color theme="1"/>
        <rFont val="Tahoma"/>
        <family val="2"/>
      </rPr>
      <t xml:space="preserve"> </t>
    </r>
    <r>
      <rPr>
        <b/>
        <u/>
        <sz val="9"/>
        <color theme="1"/>
        <rFont val="Tahoma"/>
        <family val="2"/>
      </rPr>
      <t>(26) IMPROVEMENT OF ROAD FROM PHAKKA MINOR ROAD TO VILLAGE AHMED KHAN JATOI MILE 0/0-0/5 (IN PORTION).</t>
    </r>
  </si>
  <si>
    <r>
      <rPr>
        <sz val="9"/>
        <color theme="1"/>
        <rFont val="Tahoma"/>
        <family val="2"/>
      </rPr>
      <t>NAME OF WORK:</t>
    </r>
    <r>
      <rPr>
        <b/>
        <sz val="9"/>
        <color theme="1"/>
        <rFont val="Tahoma"/>
        <family val="2"/>
      </rPr>
      <t xml:space="preserve"> </t>
    </r>
    <r>
      <rPr>
        <b/>
        <u/>
        <sz val="9"/>
        <color theme="1"/>
        <rFont val="Tahoma"/>
        <family val="2"/>
      </rPr>
      <t>(27) CONSTRUCTION OF RETAINING WALL AT MALLO JA PANHWAR.</t>
    </r>
  </si>
  <si>
    <r>
      <rPr>
        <sz val="9"/>
        <color theme="1"/>
        <rFont val="Tahoma"/>
        <family val="2"/>
      </rPr>
      <t>NAME OF WORK:</t>
    </r>
    <r>
      <rPr>
        <b/>
        <sz val="9"/>
        <color theme="1"/>
        <rFont val="Tahoma"/>
        <family val="2"/>
      </rPr>
      <t xml:space="preserve"> </t>
    </r>
    <r>
      <rPr>
        <b/>
        <u/>
        <sz val="9"/>
        <color theme="1"/>
        <rFont val="Tahoma"/>
        <family val="2"/>
      </rPr>
      <t>(28) CONSTRUCTION OF ROAD FROM BAKHRANI MINOR TO LANDHI WADIRO GHULAM HUSSAIN MILE 0/4-0/6.</t>
    </r>
  </si>
  <si>
    <r>
      <rPr>
        <sz val="9"/>
        <color theme="1"/>
        <rFont val="Tahoma"/>
        <family val="2"/>
      </rPr>
      <t>NAME OF WORK:</t>
    </r>
    <r>
      <rPr>
        <b/>
        <sz val="9"/>
        <color theme="1"/>
        <rFont val="Tahoma"/>
        <family val="2"/>
      </rPr>
      <t xml:space="preserve"> </t>
    </r>
    <r>
      <rPr>
        <b/>
        <u/>
        <sz val="9"/>
        <color theme="1"/>
        <rFont val="Tahoma"/>
        <family val="2"/>
      </rPr>
      <t>(29) CONSTRUCTION OF ROAD FROM BHP TRACK ROAD TO VILLAGE FATAH MUHAMMAD PANHWAR VIA ENGR: MUHAMMAD UMAR PANHWAR HOUSE MILE 0/0-0/1.</t>
    </r>
  </si>
  <si>
    <r>
      <rPr>
        <sz val="9"/>
        <color theme="1"/>
        <rFont val="Tahoma"/>
        <family val="2"/>
      </rPr>
      <t>NAME OF WORK:</t>
    </r>
    <r>
      <rPr>
        <b/>
        <sz val="9"/>
        <color theme="1"/>
        <rFont val="Tahoma"/>
        <family val="2"/>
      </rPr>
      <t xml:space="preserve"> (30) </t>
    </r>
    <r>
      <rPr>
        <b/>
        <u/>
        <sz val="9"/>
        <color theme="1"/>
        <rFont val="Tahoma"/>
        <family val="2"/>
      </rPr>
      <t>CONSTRUCTION OF PAVING BLOCK / CC BLOCK &amp; DRAIN AT IMAM BUX KHUSHIK.</t>
    </r>
  </si>
  <si>
    <r>
      <rPr>
        <sz val="9"/>
        <color theme="1"/>
        <rFont val="Tahoma"/>
        <family val="2"/>
      </rPr>
      <t>NAME OF WORK:</t>
    </r>
    <r>
      <rPr>
        <b/>
        <sz val="9"/>
        <color theme="1"/>
        <rFont val="Tahoma"/>
        <family val="2"/>
      </rPr>
      <t xml:space="preserve"> </t>
    </r>
    <r>
      <rPr>
        <b/>
        <u/>
        <sz val="9"/>
        <color theme="1"/>
        <rFont val="Tahoma"/>
        <family val="2"/>
      </rPr>
      <t>(31) CONSTRUCTION OF PAVING BLOCK / CC BLOCK &amp; DRAIN AT ALI MURAD KALHORO HOUSE TO GIRLS SCHOOL &amp; WAHID BUX HOUSE TO IMAM BUX KALHORO IN VILLAGE HAFIZ MIR MUHAMMAD KALHORO.</t>
    </r>
  </si>
  <si>
    <r>
      <rPr>
        <sz val="9"/>
        <color theme="1"/>
        <rFont val="Tahoma"/>
        <family val="2"/>
      </rPr>
      <t>NAME OF WORK:</t>
    </r>
    <r>
      <rPr>
        <b/>
        <sz val="9"/>
        <color theme="1"/>
        <rFont val="Tahoma"/>
        <family val="2"/>
      </rPr>
      <t xml:space="preserve"> </t>
    </r>
    <r>
      <rPr>
        <b/>
        <u/>
        <sz val="9"/>
        <color theme="1"/>
        <rFont val="Tahoma"/>
        <family val="2"/>
      </rPr>
      <t>(32) CONSTRUCTION OF PAVING BLOCK &amp; DRAIN AT HAFIZ GHULAM QADIR OTAQ TO MAKHAN PANHWAR OTAQ MUHALLA ACHAR PANHWAR VILLAGE ADAM PANHWAR.</t>
    </r>
  </si>
  <si>
    <r>
      <rPr>
        <sz val="9"/>
        <color theme="1"/>
        <rFont val="Tahoma"/>
        <family val="2"/>
      </rPr>
      <t>NAME OF WORK:</t>
    </r>
    <r>
      <rPr>
        <b/>
        <sz val="9"/>
        <color theme="1"/>
        <rFont val="Tahoma"/>
        <family val="2"/>
      </rPr>
      <t xml:space="preserve"> (33) </t>
    </r>
    <r>
      <rPr>
        <b/>
        <u/>
        <sz val="9"/>
        <color theme="1"/>
        <rFont val="Tahoma"/>
        <family val="2"/>
      </rPr>
      <t>CONSTRUCTION OF C C BLOCK &amp; DRAIN AT VILLAGE SAMTANI.</t>
    </r>
  </si>
  <si>
    <r>
      <rPr>
        <sz val="9"/>
        <color theme="1"/>
        <rFont val="Tahoma"/>
        <family val="2"/>
      </rPr>
      <t>NAME OF WORK:</t>
    </r>
    <r>
      <rPr>
        <b/>
        <sz val="9"/>
        <color theme="1"/>
        <rFont val="Tahoma"/>
        <family val="2"/>
      </rPr>
      <t xml:space="preserve"> (34) </t>
    </r>
    <r>
      <rPr>
        <b/>
        <u/>
        <sz val="9"/>
        <color theme="1"/>
        <rFont val="Tahoma"/>
        <family val="2"/>
      </rPr>
      <t>CONSTRUCTION OF CC BLOCK &amp; DRAIN AT VILLAGE BUTHI U/C YAR MUHAMMAD KALHORO.</t>
    </r>
  </si>
  <si>
    <r>
      <rPr>
        <sz val="9"/>
        <color theme="1"/>
        <rFont val="Tahoma"/>
        <family val="2"/>
      </rPr>
      <t>NAME OF WORK:</t>
    </r>
    <r>
      <rPr>
        <b/>
        <sz val="9"/>
        <color theme="1"/>
        <rFont val="Tahoma"/>
        <family val="2"/>
      </rPr>
      <t xml:space="preserve"> (35) </t>
    </r>
    <r>
      <rPr>
        <b/>
        <u/>
        <sz val="9"/>
        <color theme="1"/>
        <rFont val="Tahoma"/>
        <family val="2"/>
      </rPr>
      <t>CONSTRUCTION OF CC BLOCK &amp; DRAIN AT VILLAGE PHAKKA MOIZAM SHAH MUHALLA.</t>
    </r>
  </si>
  <si>
    <r>
      <rPr>
        <sz val="9"/>
        <color theme="1"/>
        <rFont val="Tahoma"/>
        <family val="2"/>
      </rPr>
      <t>NAME OF WORK:</t>
    </r>
    <r>
      <rPr>
        <b/>
        <sz val="9"/>
        <color theme="1"/>
        <rFont val="Tahoma"/>
        <family val="2"/>
      </rPr>
      <t xml:space="preserve"> </t>
    </r>
    <r>
      <rPr>
        <b/>
        <u/>
        <sz val="9"/>
        <color theme="1"/>
        <rFont val="Tahoma"/>
        <family val="2"/>
      </rPr>
      <t>(36) CONSTRUCTION OF PAVING BLOCK / CC BLOCK &amp; DRAIN AT TALBANI PANHWAR IN ANWAR PANHWAR MUHALLA.</t>
    </r>
  </si>
  <si>
    <r>
      <rPr>
        <sz val="9"/>
        <color theme="1"/>
        <rFont val="Tahoma"/>
        <family val="2"/>
      </rPr>
      <t>NAME OF WORK:</t>
    </r>
    <r>
      <rPr>
        <b/>
        <sz val="9"/>
        <color theme="1"/>
        <rFont val="Tahoma"/>
        <family val="2"/>
      </rPr>
      <t xml:space="preserve"> </t>
    </r>
    <r>
      <rPr>
        <b/>
        <u/>
        <sz val="9"/>
        <color theme="1"/>
        <rFont val="Tahoma"/>
        <family val="2"/>
      </rPr>
      <t>(38) CONSTRUCTION OF ROAD FROM MURAD LUND TO HABIB LUND MILE 0/0-0/2.</t>
    </r>
  </si>
  <si>
    <r>
      <rPr>
        <sz val="9"/>
        <color theme="1"/>
        <rFont val="Tahoma"/>
        <family val="2"/>
      </rPr>
      <t>NAME OF WORK:</t>
    </r>
    <r>
      <rPr>
        <b/>
        <sz val="9"/>
        <color theme="1"/>
        <rFont val="Tahoma"/>
        <family val="2"/>
      </rPr>
      <t xml:space="preserve"> (39) </t>
    </r>
    <r>
      <rPr>
        <b/>
        <u/>
        <sz val="9"/>
        <color theme="1"/>
        <rFont val="Tahoma"/>
        <family val="2"/>
      </rPr>
      <t>CONSTRUCTION OF PAVING BLOCK &amp; DRAIN FROM I.H.WAY TO ADAM BHAND STREET MILE 0/0-0/5.</t>
    </r>
  </si>
  <si>
    <r>
      <rPr>
        <sz val="9"/>
        <color theme="1"/>
        <rFont val="Tahoma"/>
        <family val="2"/>
      </rPr>
      <t>NAME OF WORK:</t>
    </r>
    <r>
      <rPr>
        <b/>
        <sz val="9"/>
        <color theme="1"/>
        <rFont val="Tahoma"/>
        <family val="2"/>
      </rPr>
      <t xml:space="preserve"> (40) </t>
    </r>
    <r>
      <rPr>
        <b/>
        <u/>
        <sz val="9"/>
        <color theme="1"/>
        <rFont val="Tahoma"/>
        <family val="2"/>
      </rPr>
      <t>CONSTRUCTION OF PAVING BLOCK &amp; DRAIN IN ABDUL RAHEEM JO KHOOH MUHALLA SALEH PANHWAR.</t>
    </r>
  </si>
  <si>
    <r>
      <rPr>
        <sz val="9"/>
        <color theme="1"/>
        <rFont val="Tahoma"/>
        <family val="2"/>
      </rPr>
      <t>NAME OF WORK:</t>
    </r>
    <r>
      <rPr>
        <b/>
        <sz val="9"/>
        <color theme="1"/>
        <rFont val="Tahoma"/>
        <family val="2"/>
      </rPr>
      <t xml:space="preserve"> (42) </t>
    </r>
    <r>
      <rPr>
        <b/>
        <u/>
        <sz val="9"/>
        <color theme="1"/>
        <rFont val="Tahoma"/>
        <family val="2"/>
      </rPr>
      <t>CONSTRUCTION OF ROAD FROM MIR KHAN LEGHARI TO HOUT KHAN GURMANI ROAD MILE 0/0-0/4.</t>
    </r>
  </si>
  <si>
    <r>
      <rPr>
        <sz val="9"/>
        <color theme="1"/>
        <rFont val="Tahoma"/>
        <family val="2"/>
      </rPr>
      <t>NAME OF WORK:</t>
    </r>
    <r>
      <rPr>
        <b/>
        <sz val="9"/>
        <color theme="1"/>
        <rFont val="Tahoma"/>
        <family val="2"/>
      </rPr>
      <t xml:space="preserve"> (43) </t>
    </r>
    <r>
      <rPr>
        <b/>
        <u/>
        <sz val="9"/>
        <color theme="1"/>
        <rFont val="Tahoma"/>
        <family val="2"/>
      </rPr>
      <t>CONSTRUCTION OF ROAD FROM INDUS HIGHWAY TO MUHAMMAD MITHAL QAMBRANI MILE 0/1-0/2+420'.</t>
    </r>
  </si>
  <si>
    <r>
      <rPr>
        <sz val="9"/>
        <color theme="1"/>
        <rFont val="Tahoma"/>
        <family val="2"/>
      </rPr>
      <t>NAME OF WORK:</t>
    </r>
    <r>
      <rPr>
        <b/>
        <sz val="9"/>
        <color theme="1"/>
        <rFont val="Tahoma"/>
        <family val="2"/>
      </rPr>
      <t xml:space="preserve"> (44) </t>
    </r>
    <r>
      <rPr>
        <b/>
        <u/>
        <sz val="9"/>
        <color theme="1"/>
        <rFont val="Tahoma"/>
        <family val="2"/>
      </rPr>
      <t>CONSTRUCTION OF ROAD KUKUR HORO MILE 0/0-0/3+231</t>
    </r>
  </si>
  <si>
    <r>
      <rPr>
        <sz val="9"/>
        <color theme="1"/>
        <rFont val="Tahoma"/>
        <family val="2"/>
      </rPr>
      <t>NAME OF WORK:</t>
    </r>
    <r>
      <rPr>
        <b/>
        <sz val="9"/>
        <color theme="1"/>
        <rFont val="Tahoma"/>
        <family val="2"/>
      </rPr>
      <t xml:space="preserve"> (45) </t>
    </r>
    <r>
      <rPr>
        <b/>
        <u/>
        <sz val="9"/>
        <color theme="1"/>
        <rFont val="Tahoma"/>
        <family val="2"/>
      </rPr>
      <t>CONSTRUCTION OF ROAD FROM SAEED JAMALI TO BAHADUR BABAR MILE 0/0-0/5+165'</t>
    </r>
  </si>
  <si>
    <r>
      <rPr>
        <sz val="9"/>
        <color theme="1"/>
        <rFont val="Tahoma"/>
        <family val="2"/>
      </rPr>
      <t>NAME OF WORK:</t>
    </r>
    <r>
      <rPr>
        <b/>
        <sz val="9"/>
        <color theme="1"/>
        <rFont val="Tahoma"/>
        <family val="2"/>
      </rPr>
      <t xml:space="preserve"> (46) </t>
    </r>
    <r>
      <rPr>
        <b/>
        <u/>
        <sz val="9"/>
        <color theme="1"/>
        <rFont val="Tahoma"/>
        <family val="2"/>
      </rPr>
      <t>CONSTRUCTION OF PAVING BLOCK &amp; DRAIN AT VILLAGE ALLAHANDO SHAIKH U/C  BAHAWALPUR</t>
    </r>
  </si>
  <si>
    <r>
      <rPr>
        <sz val="9"/>
        <color theme="1"/>
        <rFont val="Tahoma"/>
        <family val="2"/>
      </rPr>
      <t>NAME OF WORK:</t>
    </r>
    <r>
      <rPr>
        <b/>
        <sz val="9"/>
        <color theme="1"/>
        <rFont val="Tahoma"/>
        <family val="2"/>
      </rPr>
      <t xml:space="preserve"> (47) </t>
    </r>
    <r>
      <rPr>
        <b/>
        <u/>
        <sz val="9"/>
        <color theme="1"/>
        <rFont val="Tahoma"/>
        <family val="2"/>
      </rPr>
      <t>CONSTRUCTION OF PAVING BLOCK &amp; DRAIN AT VILLAGE KANDIARI NEAR BAHAWALPUR</t>
    </r>
  </si>
  <si>
    <r>
      <rPr>
        <sz val="9"/>
        <color theme="1"/>
        <rFont val="Tahoma"/>
        <family val="2"/>
      </rPr>
      <t>NAME OF WORK:</t>
    </r>
    <r>
      <rPr>
        <b/>
        <sz val="9"/>
        <color theme="1"/>
        <rFont val="Tahoma"/>
        <family val="2"/>
      </rPr>
      <t xml:space="preserve"> (48) </t>
    </r>
    <r>
      <rPr>
        <b/>
        <u/>
        <sz val="9"/>
        <color theme="1"/>
        <rFont val="Tahoma"/>
        <family val="2"/>
      </rPr>
      <t>IMPROVEMENT OF ROAD FROM INDUS HIGHWAY TO KAKAR I/C PAVING BLOCK &amp; DRAIN MILE 0/0-0/2.</t>
    </r>
  </si>
  <si>
    <r>
      <rPr>
        <sz val="9"/>
        <color theme="1"/>
        <rFont val="Tahoma"/>
        <family val="2"/>
      </rPr>
      <t>NAME OF WORK:</t>
    </r>
    <r>
      <rPr>
        <b/>
        <sz val="9"/>
        <color theme="1"/>
        <rFont val="Tahoma"/>
        <family val="2"/>
      </rPr>
      <t xml:space="preserve"> (49) </t>
    </r>
    <r>
      <rPr>
        <b/>
        <u/>
        <sz val="9"/>
        <color theme="1"/>
        <rFont val="Tahoma"/>
        <family val="2"/>
      </rPr>
      <t>CONSTRUCTION OF ROAD FROM SAINDAD JAMALI TO PANDHI MAREE MILE0/0-0/1</t>
    </r>
  </si>
  <si>
    <r>
      <rPr>
        <sz val="9"/>
        <color theme="1"/>
        <rFont val="Tahoma"/>
        <family val="2"/>
      </rPr>
      <t>NAME OF WORK:</t>
    </r>
    <r>
      <rPr>
        <b/>
        <sz val="9"/>
        <color theme="1"/>
        <rFont val="Tahoma"/>
        <family val="2"/>
      </rPr>
      <t xml:space="preserve"> (50) </t>
    </r>
    <r>
      <rPr>
        <b/>
        <u/>
        <sz val="9"/>
        <color theme="1"/>
        <rFont val="Tahoma"/>
        <family val="2"/>
      </rPr>
      <t>CONSTRUCTION OF ROAD FROM F.P BAND TO SHAHNAWAZ JAMALI MUREEDANI MILE0/0-0/2.</t>
    </r>
  </si>
  <si>
    <r>
      <rPr>
        <sz val="9"/>
        <color theme="1"/>
        <rFont val="Tahoma"/>
        <family val="2"/>
      </rPr>
      <t>NAME OF WORK:</t>
    </r>
    <r>
      <rPr>
        <b/>
        <sz val="9"/>
        <color theme="1"/>
        <rFont val="Tahoma"/>
        <family val="2"/>
      </rPr>
      <t xml:space="preserve"> (51) </t>
    </r>
    <r>
      <rPr>
        <b/>
        <u/>
        <sz val="9"/>
        <color theme="1"/>
        <rFont val="Tahoma"/>
        <family val="2"/>
      </rPr>
      <t>CONSTRUCTION OF ROAD FROM 9TH SHAKH TO VILLAGE SHER MUHAMMAD BABAR MILE 0/0-0/1+412</t>
    </r>
  </si>
  <si>
    <r>
      <rPr>
        <sz val="9"/>
        <color theme="1"/>
        <rFont val="Tahoma"/>
        <family val="2"/>
      </rPr>
      <t>NAME OF WORK:</t>
    </r>
    <r>
      <rPr>
        <b/>
        <sz val="9"/>
        <color theme="1"/>
        <rFont val="Tahoma"/>
        <family val="2"/>
      </rPr>
      <t xml:space="preserve"> (52) </t>
    </r>
    <r>
      <rPr>
        <b/>
        <u/>
        <sz val="9"/>
        <color theme="1"/>
        <rFont val="Tahoma"/>
        <family val="2"/>
      </rPr>
      <t>CONSTRUCTION OF PAVING BLOCK &amp; DRAIN AT VILLAGE ALLAH RAKHIO NAREJO</t>
    </r>
  </si>
  <si>
    <r>
      <rPr>
        <sz val="9"/>
        <color theme="1"/>
        <rFont val="Tahoma"/>
        <family val="2"/>
      </rPr>
      <t>NAME OF WORK:</t>
    </r>
    <r>
      <rPr>
        <b/>
        <sz val="9"/>
        <color theme="1"/>
        <rFont val="Tahoma"/>
        <family val="2"/>
      </rPr>
      <t xml:space="preserve"> </t>
    </r>
    <r>
      <rPr>
        <b/>
        <u/>
        <sz val="9"/>
        <color theme="1"/>
        <rFont val="Tahoma"/>
        <family val="2"/>
      </rPr>
      <t>(53) IMPROVEMENT OF ROAD FOR SHAHEED ABDULLAH PUSIO ROAD MILE 0/0-0/0+550'</t>
    </r>
  </si>
  <si>
    <r>
      <rPr>
        <sz val="9"/>
        <color theme="1"/>
        <rFont val="Tahoma"/>
        <family val="2"/>
      </rPr>
      <t>NAME OF WORK:</t>
    </r>
    <r>
      <rPr>
        <b/>
        <sz val="9"/>
        <color theme="1"/>
        <rFont val="Tahoma"/>
        <family val="2"/>
      </rPr>
      <t xml:space="preserve"> </t>
    </r>
    <r>
      <rPr>
        <b/>
        <u/>
        <sz val="9"/>
        <color theme="1"/>
        <rFont val="Tahoma"/>
        <family val="2"/>
      </rPr>
      <t>(54) RECONDITIONING OF ROAD FROM JOHI CHHINNI ROAD TO SAEED JAMALI MILE 0/0-0/2+330'</t>
    </r>
  </si>
  <si>
    <r>
      <rPr>
        <sz val="9"/>
        <color theme="1"/>
        <rFont val="Tahoma"/>
        <family val="2"/>
      </rPr>
      <t>NAME OF WORK:</t>
    </r>
    <r>
      <rPr>
        <b/>
        <sz val="9"/>
        <color theme="1"/>
        <rFont val="Tahoma"/>
        <family val="2"/>
      </rPr>
      <t xml:space="preserve"> </t>
    </r>
    <r>
      <rPr>
        <b/>
        <u/>
        <sz val="9"/>
        <color theme="1"/>
        <rFont val="Tahoma"/>
        <family val="2"/>
      </rPr>
      <t>(55) IMPROVEMENT OF ROAD FROM JOHI BHAN ROAD TO AZIZ KINGRANI MILE 0/0-0/1</t>
    </r>
  </si>
  <si>
    <r>
      <rPr>
        <sz val="9"/>
        <color theme="1"/>
        <rFont val="Tahoma"/>
        <family val="2"/>
      </rPr>
      <t>NAME OF WORK:</t>
    </r>
    <r>
      <rPr>
        <b/>
        <sz val="9"/>
        <color theme="1"/>
        <rFont val="Tahoma"/>
        <family val="2"/>
      </rPr>
      <t xml:space="preserve"> (56) </t>
    </r>
    <r>
      <rPr>
        <b/>
        <u/>
        <sz val="9"/>
        <color theme="1"/>
        <rFont val="Tahoma"/>
        <family val="2"/>
      </rPr>
      <t>CONSTRUCTION OF ROAD FROM RAZI KHAN JAMALI ROAD TO BUXAL JAMALI MILE 0/0-0/2</t>
    </r>
  </si>
  <si>
    <r>
      <rPr>
        <sz val="9"/>
        <color theme="1"/>
        <rFont val="Tahoma"/>
        <family val="2"/>
      </rPr>
      <t>NAME OF WORK:</t>
    </r>
    <r>
      <rPr>
        <b/>
        <sz val="9"/>
        <color theme="1"/>
        <rFont val="Tahoma"/>
        <family val="2"/>
      </rPr>
      <t xml:space="preserve"> (57) </t>
    </r>
    <r>
      <rPr>
        <b/>
        <u/>
        <sz val="9"/>
        <color theme="1"/>
        <rFont val="Tahoma"/>
        <family val="2"/>
      </rPr>
      <t>CONSTRUCTION OF PROTECTION WALL &amp; STONE PITCHING AT VILLAGE BAHAWAL BABAR SOIL NAI</t>
    </r>
  </si>
  <si>
    <r>
      <rPr>
        <sz val="9"/>
        <color theme="1"/>
        <rFont val="Tahoma"/>
        <family val="2"/>
      </rPr>
      <t>NAME OF WORK:</t>
    </r>
    <r>
      <rPr>
        <b/>
        <sz val="9"/>
        <color theme="1"/>
        <rFont val="Tahoma"/>
        <family val="2"/>
      </rPr>
      <t xml:space="preserve"> (58) </t>
    </r>
    <r>
      <rPr>
        <b/>
        <u/>
        <sz val="9"/>
        <color theme="1"/>
        <rFont val="Tahoma"/>
        <family val="2"/>
      </rPr>
      <t>WIDENING AND RECONDITIONING OF ROAD FOR CHOWDAGI PHULJI ROAD MILE 1/6+330'-2/2+330'.</t>
    </r>
  </si>
  <si>
    <r>
      <rPr>
        <sz val="9"/>
        <color theme="1"/>
        <rFont val="Tahoma"/>
        <family val="2"/>
      </rPr>
      <t>NAME OF WORK:</t>
    </r>
    <r>
      <rPr>
        <b/>
        <sz val="9"/>
        <color theme="1"/>
        <rFont val="Tahoma"/>
        <family val="2"/>
      </rPr>
      <t xml:space="preserve"> (59) </t>
    </r>
    <r>
      <rPr>
        <b/>
        <u/>
        <sz val="9"/>
        <color theme="1"/>
        <rFont val="Tahoma"/>
        <family val="2"/>
      </rPr>
      <t>CONSTRUCTION OF ROAD FROM BAHAWAL PUR ROAD TO RAWAT LAGHARI MILE 0/0-0/1</t>
    </r>
  </si>
  <si>
    <r>
      <rPr>
        <sz val="9"/>
        <color theme="1"/>
        <rFont val="Tahoma"/>
        <family val="2"/>
      </rPr>
      <t>NAME OF WORK:</t>
    </r>
    <r>
      <rPr>
        <b/>
        <sz val="9"/>
        <color theme="1"/>
        <rFont val="Tahoma"/>
        <family val="2"/>
      </rPr>
      <t xml:space="preserve"> (60) </t>
    </r>
    <r>
      <rPr>
        <b/>
        <u/>
        <sz val="9"/>
        <color theme="1"/>
        <rFont val="Tahoma"/>
        <family val="2"/>
      </rPr>
      <t>CONSTRUCTION OF RCC CLEAR WATER TANK AT VILLAGE BAHADUR KHAN NAICH.</t>
    </r>
  </si>
  <si>
    <r>
      <rPr>
        <sz val="9"/>
        <color theme="1"/>
        <rFont val="Tahoma"/>
        <family val="2"/>
      </rPr>
      <t>NAME OF WORK:</t>
    </r>
    <r>
      <rPr>
        <b/>
        <sz val="9"/>
        <color theme="1"/>
        <rFont val="Tahoma"/>
        <family val="2"/>
      </rPr>
      <t xml:space="preserve"> (61) </t>
    </r>
    <r>
      <rPr>
        <b/>
        <u/>
        <sz val="9"/>
        <color theme="1"/>
        <rFont val="Tahoma"/>
        <family val="2"/>
      </rPr>
      <t>CONSTRUCTION OF COMMUNITY CENTRE @ VILLAGE HAJI KHAN TALUKA JOHI DISTRICT DADU.</t>
    </r>
  </si>
</sst>
</file>

<file path=xl/styles.xml><?xml version="1.0" encoding="utf-8"?>
<styleSheet xmlns="http://schemas.openxmlformats.org/spreadsheetml/2006/main">
  <numFmts count="1">
    <numFmt numFmtId="164" formatCode="0.0"/>
  </numFmts>
  <fonts count="20">
    <font>
      <sz val="11"/>
      <color theme="1"/>
      <name val="Calibri"/>
      <family val="2"/>
      <scheme val="minor"/>
    </font>
    <font>
      <sz val="10"/>
      <color theme="1"/>
      <name val="Arial"/>
      <family val="2"/>
    </font>
    <font>
      <b/>
      <sz val="9"/>
      <color theme="1"/>
      <name val="Arial"/>
      <family val="2"/>
    </font>
    <font>
      <b/>
      <sz val="10"/>
      <color theme="1"/>
      <name val="Arial"/>
      <family val="2"/>
    </font>
    <font>
      <sz val="10"/>
      <color theme="1"/>
      <name val="Arial Narrow"/>
      <family val="2"/>
    </font>
    <font>
      <b/>
      <sz val="10"/>
      <color theme="1"/>
      <name val="Arial Narrow"/>
      <family val="2"/>
    </font>
    <font>
      <b/>
      <sz val="10"/>
      <color theme="1"/>
      <name val="Tahoma"/>
      <family val="2"/>
    </font>
    <font>
      <i/>
      <sz val="10"/>
      <color theme="1"/>
      <name val="Arial"/>
      <family val="2"/>
    </font>
    <font>
      <i/>
      <sz val="10"/>
      <color theme="1"/>
      <name val="Arial Narrow"/>
      <family val="2"/>
    </font>
    <font>
      <sz val="10"/>
      <color theme="1"/>
      <name val="Tahoma"/>
      <family val="2"/>
    </font>
    <font>
      <b/>
      <sz val="13"/>
      <color theme="1"/>
      <name val="Tahoma"/>
      <family val="2"/>
    </font>
    <font>
      <b/>
      <sz val="9"/>
      <color theme="1"/>
      <name val="Tahoma"/>
      <family val="2"/>
    </font>
    <font>
      <sz val="9"/>
      <color theme="1"/>
      <name val="Tahoma"/>
      <family val="2"/>
    </font>
    <font>
      <b/>
      <u/>
      <sz val="9"/>
      <color theme="1"/>
      <name val="Tahoma"/>
      <family val="2"/>
    </font>
    <font>
      <b/>
      <sz val="11"/>
      <color theme="1"/>
      <name val="Arial"/>
      <family val="2"/>
    </font>
    <font>
      <sz val="11"/>
      <color theme="1"/>
      <name val="Arial"/>
      <family val="2"/>
    </font>
    <font>
      <b/>
      <i/>
      <sz val="10"/>
      <color theme="1"/>
      <name val="Arial Narrow"/>
      <family val="2"/>
    </font>
    <font>
      <b/>
      <i/>
      <sz val="10"/>
      <color theme="1"/>
      <name val="Arial"/>
      <family val="2"/>
    </font>
    <font>
      <i/>
      <sz val="10"/>
      <color theme="1"/>
      <name val="Tahoma"/>
      <family val="2"/>
    </font>
    <font>
      <b/>
      <sz val="9.5"/>
      <color theme="1"/>
      <name val="Arial"/>
      <family val="2"/>
    </font>
  </fonts>
  <fills count="2">
    <fill>
      <patternFill patternType="none"/>
    </fill>
    <fill>
      <patternFill patternType="gray125"/>
    </fill>
  </fills>
  <borders count="8">
    <border>
      <left/>
      <right/>
      <top/>
      <bottom/>
      <diagonal/>
    </border>
    <border>
      <left style="double">
        <color auto="1"/>
      </left>
      <right style="double">
        <color auto="1"/>
      </right>
      <top style="double">
        <color auto="1"/>
      </top>
      <bottom style="double">
        <color auto="1"/>
      </bottom>
      <diagonal/>
    </border>
    <border>
      <left/>
      <right/>
      <top/>
      <bottom style="thin">
        <color indexed="64"/>
      </bottom>
      <diagonal/>
    </border>
    <border>
      <left/>
      <right/>
      <top style="double">
        <color auto="1"/>
      </top>
      <bottom/>
      <diagonal/>
    </border>
    <border>
      <left/>
      <right/>
      <top style="thin">
        <color auto="1"/>
      </top>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bottom style="double">
        <color auto="1"/>
      </bottom>
      <diagonal/>
    </border>
  </borders>
  <cellStyleXfs count="1">
    <xf numFmtId="0" fontId="0" fillId="0" borderId="0"/>
  </cellStyleXfs>
  <cellXfs count="139">
    <xf numFmtId="0" fontId="0" fillId="0" borderId="0" xfId="0"/>
    <xf numFmtId="0" fontId="1" fillId="0" borderId="0" xfId="0" applyFont="1"/>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xf numFmtId="0" fontId="1" fillId="0" borderId="2" xfId="0" applyFont="1" applyBorder="1"/>
    <xf numFmtId="0" fontId="3" fillId="0" borderId="0" xfId="0" applyFont="1" applyBorder="1"/>
    <xf numFmtId="0" fontId="1" fillId="0" borderId="0" xfId="0" applyFont="1" applyBorder="1"/>
    <xf numFmtId="0" fontId="6" fillId="0" borderId="0" xfId="0" applyFont="1" applyAlignment="1">
      <alignment horizontal="left" vertical="top"/>
    </xf>
    <xf numFmtId="0" fontId="1" fillId="0" borderId="0" xfId="0" applyFont="1" applyBorder="1" applyAlignment="1">
      <alignment horizontal="center" vertical="top"/>
    </xf>
    <xf numFmtId="0" fontId="3" fillId="0" borderId="0" xfId="0" applyFont="1" applyBorder="1" applyAlignment="1">
      <alignment horizontal="right" vertical="center"/>
    </xf>
    <xf numFmtId="0" fontId="3" fillId="0" borderId="0" xfId="0" applyFont="1" applyBorder="1" applyAlignment="1">
      <alignment horizontal="right" vertical="top"/>
    </xf>
    <xf numFmtId="0" fontId="3" fillId="0" borderId="0" xfId="0" applyFont="1" applyBorder="1" applyAlignment="1">
      <alignment horizontal="left" vertical="top"/>
    </xf>
    <xf numFmtId="2" fontId="3" fillId="0" borderId="0" xfId="0" applyNumberFormat="1" applyFont="1" applyBorder="1" applyAlignment="1">
      <alignment vertical="top"/>
    </xf>
    <xf numFmtId="0" fontId="3" fillId="0" borderId="0" xfId="0" applyFont="1" applyBorder="1" applyAlignment="1">
      <alignment vertical="top"/>
    </xf>
    <xf numFmtId="0" fontId="1" fillId="0" borderId="0" xfId="0" applyFont="1" applyBorder="1" applyAlignment="1">
      <alignment horizontal="justify" vertical="top" wrapText="1"/>
    </xf>
    <xf numFmtId="0" fontId="3" fillId="0" borderId="2" xfId="0" applyFont="1" applyBorder="1" applyAlignment="1">
      <alignment vertical="top"/>
    </xf>
    <xf numFmtId="1" fontId="3" fillId="0" borderId="0" xfId="0" applyNumberFormat="1" applyFont="1" applyBorder="1"/>
    <xf numFmtId="0" fontId="2" fillId="0" borderId="3" xfId="0" applyFont="1" applyBorder="1" applyAlignment="1">
      <alignment horizontal="center" vertical="center"/>
    </xf>
    <xf numFmtId="0" fontId="8" fillId="0" borderId="0" xfId="0" applyFont="1" applyBorder="1" applyAlignment="1">
      <alignment horizontal="justify" vertical="top" wrapText="1"/>
    </xf>
    <xf numFmtId="0" fontId="7" fillId="0" borderId="0" xfId="0" applyFont="1" applyBorder="1" applyAlignment="1">
      <alignment horizontal="center" vertical="top"/>
    </xf>
    <xf numFmtId="0" fontId="3" fillId="0" borderId="0" xfId="0" applyFont="1" applyBorder="1" applyAlignment="1">
      <alignment horizontal="left"/>
    </xf>
    <xf numFmtId="1" fontId="3" fillId="0" borderId="0" xfId="0" applyNumberFormat="1" applyFont="1" applyBorder="1" applyAlignment="1">
      <alignment vertical="top"/>
    </xf>
    <xf numFmtId="1" fontId="3" fillId="0" borderId="0" xfId="0" applyNumberFormat="1" applyFont="1" applyBorder="1" applyAlignment="1">
      <alignment horizontal="right" vertical="center"/>
    </xf>
    <xf numFmtId="0" fontId="9" fillId="0" borderId="0" xfId="0" applyFont="1" applyAlignment="1">
      <alignment horizontal="center" vertical="center"/>
    </xf>
    <xf numFmtId="0" fontId="9" fillId="0" borderId="0" xfId="0" applyFont="1"/>
    <xf numFmtId="1" fontId="3" fillId="0" borderId="2" xfId="0" applyNumberFormat="1" applyFont="1" applyBorder="1" applyAlignment="1">
      <alignment vertical="top"/>
    </xf>
    <xf numFmtId="0" fontId="3" fillId="0" borderId="0" xfId="0" applyFont="1" applyBorder="1" applyAlignment="1">
      <alignment horizontal="justify" vertical="top" wrapText="1"/>
    </xf>
    <xf numFmtId="0" fontId="1" fillId="0" borderId="0" xfId="0" applyFont="1" applyBorder="1" applyAlignment="1">
      <alignment horizontal="center" vertical="center"/>
    </xf>
    <xf numFmtId="0" fontId="2" fillId="0" borderId="1" xfId="0" applyFont="1" applyBorder="1" applyAlignment="1">
      <alignment horizontal="center" vertical="center"/>
    </xf>
    <xf numFmtId="1" fontId="3" fillId="0" borderId="0" xfId="0" applyNumberFormat="1" applyFont="1" applyBorder="1" applyAlignment="1">
      <alignment horizontal="center"/>
    </xf>
    <xf numFmtId="0" fontId="3" fillId="0" borderId="0" xfId="0" applyFont="1" applyBorder="1" applyAlignment="1">
      <alignment horizontal="center"/>
    </xf>
    <xf numFmtId="1" fontId="14" fillId="0" borderId="0" xfId="0" applyNumberFormat="1" applyFont="1" applyBorder="1" applyAlignment="1">
      <alignment horizontal="right" vertical="center"/>
    </xf>
    <xf numFmtId="0" fontId="15" fillId="0" borderId="0" xfId="0" applyFont="1" applyBorder="1"/>
    <xf numFmtId="0" fontId="3" fillId="0" borderId="2" xfId="0" applyFont="1" applyBorder="1" applyAlignment="1">
      <alignment horizontal="right" vertical="top"/>
    </xf>
    <xf numFmtId="0" fontId="3" fillId="0" borderId="2" xfId="0" applyFont="1" applyBorder="1" applyAlignment="1">
      <alignment horizontal="left" vertical="top"/>
    </xf>
    <xf numFmtId="2" fontId="3" fillId="0" borderId="2" xfId="0" applyNumberFormat="1" applyFont="1" applyBorder="1" applyAlignment="1">
      <alignment vertical="top"/>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left" vertical="center"/>
    </xf>
    <xf numFmtId="0" fontId="16" fillId="0" borderId="0" xfId="0" applyFont="1" applyBorder="1" applyAlignment="1">
      <alignment horizontal="justify" vertical="top" wrapText="1"/>
    </xf>
    <xf numFmtId="0" fontId="3" fillId="0" borderId="0" xfId="0" applyFont="1" applyBorder="1" applyAlignment="1">
      <alignment horizontal="left" vertical="center"/>
    </xf>
    <xf numFmtId="2" fontId="3" fillId="0" borderId="0" xfId="0" applyNumberFormat="1" applyFont="1" applyBorder="1" applyAlignment="1">
      <alignment vertical="center"/>
    </xf>
    <xf numFmtId="0" fontId="3" fillId="0" borderId="0" xfId="0" applyFont="1" applyBorder="1" applyAlignment="1">
      <alignment vertical="center"/>
    </xf>
    <xf numFmtId="1" fontId="3" fillId="0" borderId="0" xfId="0" applyNumberFormat="1" applyFont="1" applyBorder="1" applyAlignment="1">
      <alignment vertical="center"/>
    </xf>
    <xf numFmtId="0" fontId="17" fillId="0" borderId="0" xfId="0" applyFont="1" applyBorder="1" applyAlignment="1">
      <alignment horizontal="justify" vertical="top" wrapText="1"/>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Border="1" applyAlignment="1">
      <alignment horizontal="right" vertical="center"/>
    </xf>
    <xf numFmtId="0" fontId="4" fillId="0" borderId="0" xfId="0" applyFont="1"/>
    <xf numFmtId="0" fontId="4" fillId="0" borderId="0" xfId="0" applyFont="1" applyAlignment="1">
      <alignment horizontal="left" vertical="top"/>
    </xf>
    <xf numFmtId="0" fontId="4" fillId="0" borderId="0" xfId="0" applyFont="1" applyBorder="1" applyAlignment="1">
      <alignment horizontal="left"/>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left"/>
    </xf>
    <xf numFmtId="0" fontId="4" fillId="0" borderId="0" xfId="0" applyFont="1" applyBorder="1" applyAlignment="1">
      <alignment horizontal="justify" vertical="top" wrapText="1"/>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left"/>
    </xf>
    <xf numFmtId="0" fontId="4" fillId="0" borderId="0" xfId="0" applyFont="1" applyBorder="1" applyAlignment="1">
      <alignment horizontal="left" vertical="top" wrapText="1"/>
    </xf>
    <xf numFmtId="0" fontId="1" fillId="0" borderId="0" xfId="0" applyFont="1" applyBorder="1" applyAlignment="1">
      <alignment horizontal="center" vertical="center"/>
    </xf>
    <xf numFmtId="0" fontId="6" fillId="0" borderId="0" xfId="0" applyFont="1" applyAlignment="1">
      <alignment horizontal="center" vertical="top" wrapText="1"/>
    </xf>
    <xf numFmtId="0" fontId="2" fillId="0" borderId="1" xfId="0" applyFont="1" applyBorder="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left"/>
    </xf>
    <xf numFmtId="0" fontId="4" fillId="0" borderId="0" xfId="0" applyFont="1" applyBorder="1" applyAlignment="1">
      <alignment horizontal="justify" vertical="top" wrapText="1"/>
    </xf>
    <xf numFmtId="1" fontId="3" fillId="0" borderId="0" xfId="0" applyNumberFormat="1" applyFont="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vertical="center"/>
    </xf>
    <xf numFmtId="1" fontId="3" fillId="0" borderId="2" xfId="0" applyNumberFormat="1" applyFont="1" applyBorder="1" applyAlignment="1">
      <alignment vertical="center"/>
    </xf>
    <xf numFmtId="0" fontId="3" fillId="0" borderId="2" xfId="0" applyFont="1" applyBorder="1" applyAlignment="1">
      <alignment vertical="center"/>
    </xf>
    <xf numFmtId="0" fontId="4" fillId="0" borderId="0" xfId="0" applyFont="1" applyBorder="1" applyAlignment="1">
      <alignment horizontal="left" vertical="top" wrapText="1"/>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left"/>
    </xf>
    <xf numFmtId="0" fontId="4" fillId="0" borderId="0" xfId="0" applyFont="1" applyBorder="1" applyAlignment="1">
      <alignment horizontal="justify" vertical="top" wrapText="1"/>
    </xf>
    <xf numFmtId="0" fontId="4" fillId="0" borderId="0" xfId="0" applyFont="1" applyBorder="1" applyAlignment="1">
      <alignment horizontal="left" vertical="top" wrapText="1"/>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3" fillId="0" borderId="0" xfId="0" applyFont="1" applyBorder="1" applyAlignment="1">
      <alignment horizontal="center"/>
    </xf>
    <xf numFmtId="1" fontId="3" fillId="0" borderId="0" xfId="0" applyNumberFormat="1" applyFont="1" applyBorder="1" applyAlignment="1">
      <alignment horizont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Border="1" applyAlignment="1">
      <alignment horizontal="justify" vertical="top" wrapText="1"/>
    </xf>
    <xf numFmtId="1" fontId="3" fillId="0" borderId="0" xfId="0" applyNumberFormat="1" applyFont="1" applyBorder="1" applyAlignment="1">
      <alignment horizontal="center" vertical="center"/>
    </xf>
    <xf numFmtId="0" fontId="3" fillId="0" borderId="0" xfId="0" applyFont="1" applyBorder="1" applyAlignment="1">
      <alignment horizontal="center" vertical="center"/>
    </xf>
    <xf numFmtId="164" fontId="3" fillId="0" borderId="0" xfId="0" applyNumberFormat="1" applyFont="1" applyBorder="1" applyAlignment="1">
      <alignment vertical="top"/>
    </xf>
    <xf numFmtId="0" fontId="1" fillId="0" borderId="0" xfId="0" applyNumberFormat="1" applyFont="1"/>
    <xf numFmtId="0" fontId="1" fillId="0" borderId="0" xfId="0" applyFont="1" applyAlignment="1">
      <alignment vertical="top"/>
    </xf>
    <xf numFmtId="0" fontId="2" fillId="0" borderId="1" xfId="0" applyNumberFormat="1" applyFont="1" applyBorder="1" applyAlignment="1">
      <alignment horizontal="center" vertical="center"/>
    </xf>
    <xf numFmtId="0" fontId="2" fillId="0" borderId="3" xfId="0" applyNumberFormat="1" applyFont="1" applyBorder="1" applyAlignment="1">
      <alignment horizontal="center" vertical="center"/>
    </xf>
    <xf numFmtId="0" fontId="1" fillId="0" borderId="0" xfId="0" applyNumberFormat="1" applyFont="1" applyBorder="1" applyAlignment="1">
      <alignment horizontal="center" vertical="top"/>
    </xf>
    <xf numFmtId="0" fontId="7" fillId="0" borderId="0" xfId="0" applyNumberFormat="1" applyFont="1" applyBorder="1" applyAlignment="1">
      <alignment horizontal="center" vertical="top"/>
    </xf>
    <xf numFmtId="0" fontId="1" fillId="0" borderId="0" xfId="0" applyNumberFormat="1" applyFont="1" applyBorder="1" applyAlignment="1">
      <alignment horizontal="center" vertical="center"/>
    </xf>
    <xf numFmtId="0" fontId="1" fillId="0" borderId="0" xfId="0" applyNumberFormat="1" applyFont="1" applyAlignment="1">
      <alignment horizontal="center" vertical="center"/>
    </xf>
    <xf numFmtId="0" fontId="9" fillId="0" borderId="0" xfId="0" applyNumberFormat="1" applyFont="1" applyAlignment="1">
      <alignment horizontal="center" vertical="center"/>
    </xf>
    <xf numFmtId="0" fontId="1" fillId="0" borderId="0" xfId="0" applyFont="1" applyAlignment="1">
      <alignment vertical="center"/>
    </xf>
    <xf numFmtId="0" fontId="3" fillId="0" borderId="0" xfId="0" applyNumberFormat="1" applyFont="1" applyBorder="1" applyAlignment="1">
      <alignment horizontal="left" vertical="center"/>
    </xf>
    <xf numFmtId="0" fontId="3" fillId="0" borderId="0" xfId="0" applyFont="1" applyAlignment="1">
      <alignment horizontal="left" vertical="center"/>
    </xf>
    <xf numFmtId="2" fontId="19" fillId="0" borderId="0" xfId="0" applyNumberFormat="1" applyFont="1" applyBorder="1" applyAlignment="1">
      <alignment vertical="top"/>
    </xf>
    <xf numFmtId="0" fontId="2" fillId="0" borderId="0" xfId="0" applyFont="1" applyBorder="1" applyAlignment="1">
      <alignment horizontal="center" vertical="center"/>
    </xf>
    <xf numFmtId="0" fontId="5" fillId="0" borderId="0" xfId="0" applyFont="1" applyBorder="1" applyAlignment="1">
      <alignment horizontal="justify" vertical="top" wrapText="1"/>
    </xf>
    <xf numFmtId="0" fontId="4" fillId="0" borderId="0" xfId="0" applyFont="1" applyBorder="1" applyAlignment="1">
      <alignment horizontal="justify" vertical="top" wrapText="1"/>
    </xf>
    <xf numFmtId="0" fontId="2" fillId="0" borderId="1" xfId="0" applyFont="1" applyBorder="1" applyAlignment="1">
      <alignment horizontal="center" vertical="center"/>
    </xf>
    <xf numFmtId="0" fontId="4" fillId="0" borderId="0" xfId="0" applyFont="1" applyAlignment="1">
      <alignment horizontal="left"/>
    </xf>
    <xf numFmtId="0" fontId="4" fillId="0" borderId="0" xfId="0" applyFont="1" applyBorder="1" applyAlignment="1">
      <alignment horizontal="left" vertical="top" wrapText="1"/>
    </xf>
    <xf numFmtId="0" fontId="2" fillId="0" borderId="1" xfId="0" applyFont="1" applyBorder="1" applyAlignment="1">
      <alignment horizontal="center" vertical="center"/>
    </xf>
    <xf numFmtId="0" fontId="3" fillId="0" borderId="4" xfId="0" applyFont="1" applyBorder="1" applyAlignment="1">
      <alignment vertical="top"/>
    </xf>
    <xf numFmtId="0" fontId="4" fillId="0" borderId="0" xfId="0" applyFont="1" applyBorder="1" applyAlignment="1">
      <alignment horizontal="justify" vertical="top" wrapText="1"/>
    </xf>
    <xf numFmtId="0" fontId="4" fillId="0" borderId="0" xfId="0" applyFont="1" applyAlignment="1">
      <alignment horizontal="left"/>
    </xf>
    <xf numFmtId="0" fontId="2" fillId="0" borderId="1" xfId="0" applyFont="1" applyBorder="1" applyAlignment="1">
      <alignment horizontal="center" vertical="center"/>
    </xf>
    <xf numFmtId="0" fontId="4" fillId="0" borderId="0" xfId="0" applyFont="1" applyBorder="1" applyAlignment="1">
      <alignment horizontal="left" vertical="top" wrapText="1"/>
    </xf>
    <xf numFmtId="1" fontId="1" fillId="0" borderId="0" xfId="0" applyNumberFormat="1" applyFont="1" applyBorder="1" applyAlignment="1">
      <alignment horizontal="center" vertical="center"/>
    </xf>
    <xf numFmtId="1" fontId="3" fillId="0" borderId="4" xfId="0" applyNumberFormat="1" applyFont="1" applyBorder="1" applyAlignment="1">
      <alignment horizontal="right" vertical="center"/>
    </xf>
    <xf numFmtId="0" fontId="4" fillId="0" borderId="0" xfId="0" applyFont="1" applyAlignment="1">
      <alignment horizontal="left"/>
    </xf>
    <xf numFmtId="0" fontId="6" fillId="0" borderId="0" xfId="0" applyFont="1" applyAlignment="1">
      <alignment horizontal="center" vertical="top" wrapText="1"/>
    </xf>
    <xf numFmtId="0" fontId="4" fillId="0" borderId="0" xfId="0" applyFont="1" applyBorder="1" applyAlignment="1">
      <alignment horizontal="justify" vertical="top" wrapText="1"/>
    </xf>
    <xf numFmtId="0" fontId="3" fillId="0" borderId="4" xfId="0" applyFont="1" applyBorder="1" applyAlignment="1">
      <alignment horizontal="center"/>
    </xf>
    <xf numFmtId="0" fontId="10" fillId="0" borderId="0" xfId="0" applyFont="1" applyAlignment="1">
      <alignment horizontal="center" vertical="center"/>
    </xf>
    <xf numFmtId="0" fontId="11" fillId="0" borderId="0" xfId="0" applyFont="1" applyAlignment="1">
      <alignment horizontal="justify" vertical="top" wrapText="1"/>
    </xf>
    <xf numFmtId="0" fontId="9"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9" fillId="0" borderId="0"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Border="1" applyAlignment="1">
      <alignment horizontal="left" vertical="top" wrapText="1"/>
    </xf>
    <xf numFmtId="1" fontId="3" fillId="0" borderId="0" xfId="0" applyNumberFormat="1" applyFont="1" applyBorder="1" applyAlignment="1">
      <alignment horizontal="center"/>
    </xf>
    <xf numFmtId="0" fontId="3" fillId="0" borderId="0" xfId="0" applyFont="1" applyBorder="1" applyAlignment="1">
      <alignment horizontal="center"/>
    </xf>
    <xf numFmtId="1" fontId="1" fillId="0" borderId="0" xfId="0" applyNumberFormat="1" applyFont="1" applyBorder="1" applyAlignment="1">
      <alignment horizontal="center" vertical="center"/>
    </xf>
    <xf numFmtId="0" fontId="1" fillId="0" borderId="0" xfId="0" applyFont="1" applyBorder="1" applyAlignment="1">
      <alignment horizontal="center" vertical="center"/>
    </xf>
    <xf numFmtId="0" fontId="6" fillId="0" borderId="0" xfId="0" applyFont="1" applyBorder="1" applyAlignment="1">
      <alignment horizontal="center" vertical="center"/>
    </xf>
    <xf numFmtId="1" fontId="3" fillId="0" borderId="0" xfId="0" applyNumberFormat="1" applyFont="1" applyBorder="1" applyAlignment="1">
      <alignment horizontal="center" vertical="center"/>
    </xf>
    <xf numFmtId="0" fontId="3" fillId="0" borderId="0" xfId="0" applyFont="1" applyBorder="1" applyAlignment="1">
      <alignment horizontal="center" vertical="center"/>
    </xf>
    <xf numFmtId="0" fontId="14" fillId="0" borderId="4" xfId="0" applyFont="1" applyBorder="1" applyAlignment="1">
      <alignment horizontal="center"/>
    </xf>
    <xf numFmtId="0" fontId="3" fillId="0" borderId="4" xfId="0" applyFont="1" applyBorder="1" applyAlignment="1">
      <alignment horizontal="center" vertical="center"/>
    </xf>
    <xf numFmtId="0" fontId="11" fillId="0" borderId="0" xfId="0" applyFont="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H27"/>
  <sheetViews>
    <sheetView view="pageBreakPreview" topLeftCell="A16" zoomScaleSheetLayoutView="100" workbookViewId="0">
      <selection activeCell="A28" sqref="A28"/>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8" ht="3" customHeight="1">
      <c r="A1" s="2"/>
    </row>
    <row r="2" spans="1:8" ht="30" customHeight="1">
      <c r="A2" s="121" t="s">
        <v>6</v>
      </c>
      <c r="B2" s="121"/>
      <c r="C2" s="121"/>
      <c r="D2" s="121"/>
      <c r="E2" s="121"/>
      <c r="F2" s="121"/>
      <c r="G2" s="121"/>
      <c r="H2" s="121"/>
    </row>
    <row r="3" spans="1:8" ht="33.75" customHeight="1">
      <c r="A3" s="122" t="s">
        <v>227</v>
      </c>
      <c r="B3" s="122"/>
      <c r="C3" s="122"/>
      <c r="D3" s="122"/>
      <c r="E3" s="122"/>
      <c r="F3" s="122"/>
      <c r="G3" s="122"/>
      <c r="H3" s="122"/>
    </row>
    <row r="4" spans="1:8" ht="22.5" customHeight="1" thickBot="1">
      <c r="A4" s="123" t="s">
        <v>81</v>
      </c>
      <c r="B4" s="123"/>
      <c r="C4" s="123"/>
      <c r="D4" s="123"/>
      <c r="E4" s="123"/>
      <c r="F4" s="123"/>
      <c r="G4" s="123"/>
      <c r="H4" s="123"/>
    </row>
    <row r="5" spans="1:8" ht="20.25" customHeight="1" thickTop="1" thickBot="1">
      <c r="A5" s="81" t="s">
        <v>0</v>
      </c>
      <c r="B5" s="81" t="s">
        <v>2</v>
      </c>
      <c r="C5" s="124" t="s">
        <v>1</v>
      </c>
      <c r="D5" s="125"/>
      <c r="E5" s="81" t="s">
        <v>3</v>
      </c>
      <c r="F5" s="81" t="s">
        <v>4</v>
      </c>
      <c r="G5" s="124" t="s">
        <v>5</v>
      </c>
      <c r="H5" s="125"/>
    </row>
    <row r="6" spans="1:8" ht="18" customHeight="1" thickTop="1">
      <c r="A6" s="18"/>
      <c r="B6" s="18"/>
      <c r="C6" s="18"/>
      <c r="D6" s="18"/>
      <c r="E6" s="18"/>
      <c r="F6" s="18"/>
      <c r="G6" s="18"/>
      <c r="H6" s="18"/>
    </row>
    <row r="7" spans="1:8" ht="39" customHeight="1">
      <c r="A7" s="9" t="s">
        <v>10</v>
      </c>
      <c r="B7" s="119" t="s">
        <v>61</v>
      </c>
      <c r="C7" s="119"/>
      <c r="D7" s="119"/>
      <c r="E7" s="119"/>
      <c r="F7" s="119"/>
      <c r="G7" s="119"/>
      <c r="H7" s="119"/>
    </row>
    <row r="8" spans="1:8" ht="24.75" customHeight="1">
      <c r="A8" s="20"/>
      <c r="B8" s="19"/>
      <c r="C8" s="11">
        <v>5375</v>
      </c>
      <c r="D8" s="12" t="s">
        <v>8</v>
      </c>
      <c r="E8" s="13">
        <v>3176.25</v>
      </c>
      <c r="F8" s="14" t="s">
        <v>9</v>
      </c>
      <c r="G8" s="22">
        <f>C8*E8/1000</f>
        <v>17072.34375</v>
      </c>
      <c r="H8" s="14" t="s">
        <v>27</v>
      </c>
    </row>
    <row r="9" spans="1:8" ht="27.75" customHeight="1">
      <c r="A9" s="9" t="s">
        <v>14</v>
      </c>
      <c r="B9" s="119" t="s">
        <v>30</v>
      </c>
      <c r="C9" s="119"/>
      <c r="D9" s="119"/>
      <c r="E9" s="119"/>
      <c r="F9" s="119"/>
      <c r="G9" s="119"/>
      <c r="H9" s="119"/>
    </row>
    <row r="10" spans="1:8" ht="27.75" customHeight="1">
      <c r="A10" s="9"/>
      <c r="B10" s="15"/>
      <c r="C10" s="11">
        <v>1425</v>
      </c>
      <c r="D10" s="12" t="s">
        <v>8</v>
      </c>
      <c r="E10" s="13">
        <v>9416.2800000000007</v>
      </c>
      <c r="F10" s="14" t="s">
        <v>32</v>
      </c>
      <c r="G10" s="22">
        <f>C10*E10/100</f>
        <v>134181.99000000002</v>
      </c>
      <c r="H10" s="14" t="s">
        <v>27</v>
      </c>
    </row>
    <row r="11" spans="1:8" ht="39.75" customHeight="1">
      <c r="A11" s="9" t="s">
        <v>16</v>
      </c>
      <c r="B11" s="119" t="s">
        <v>34</v>
      </c>
      <c r="C11" s="119"/>
      <c r="D11" s="119"/>
      <c r="E11" s="119"/>
      <c r="F11" s="119"/>
      <c r="G11" s="119"/>
      <c r="H11" s="119"/>
    </row>
    <row r="12" spans="1:8" ht="22.5" customHeight="1">
      <c r="A12" s="9"/>
      <c r="B12" s="15"/>
      <c r="C12" s="11">
        <v>19.059999999999999</v>
      </c>
      <c r="D12" s="12" t="s">
        <v>35</v>
      </c>
      <c r="E12" s="13">
        <v>5001.7</v>
      </c>
      <c r="F12" s="14" t="s">
        <v>36</v>
      </c>
      <c r="G12" s="22">
        <f>C12*E12</f>
        <v>95332.401999999987</v>
      </c>
      <c r="H12" s="14" t="s">
        <v>27</v>
      </c>
    </row>
    <row r="13" spans="1:8" ht="54" customHeight="1">
      <c r="A13" s="9" t="s">
        <v>17</v>
      </c>
      <c r="B13" s="119" t="s">
        <v>63</v>
      </c>
      <c r="C13" s="119"/>
      <c r="D13" s="119"/>
      <c r="E13" s="119"/>
      <c r="F13" s="119"/>
      <c r="G13" s="119"/>
      <c r="H13" s="119"/>
    </row>
    <row r="14" spans="1:8" ht="27" customHeight="1">
      <c r="A14" s="9"/>
      <c r="B14" s="15"/>
      <c r="C14" s="11">
        <v>800</v>
      </c>
      <c r="D14" s="12" t="s">
        <v>8</v>
      </c>
      <c r="E14" s="13">
        <v>337</v>
      </c>
      <c r="F14" s="14" t="s">
        <v>37</v>
      </c>
      <c r="G14" s="14">
        <f>C14*E14</f>
        <v>269600</v>
      </c>
      <c r="H14" s="14" t="s">
        <v>27</v>
      </c>
    </row>
    <row r="15" spans="1:8" ht="30.75" customHeight="1">
      <c r="A15" s="9" t="s">
        <v>28</v>
      </c>
      <c r="B15" s="119" t="s">
        <v>105</v>
      </c>
      <c r="C15" s="119"/>
      <c r="D15" s="119"/>
      <c r="E15" s="119"/>
      <c r="F15" s="119"/>
      <c r="G15" s="119"/>
      <c r="H15" s="119"/>
    </row>
    <row r="16" spans="1:8" ht="27" customHeight="1">
      <c r="A16" s="9"/>
      <c r="B16" s="15"/>
      <c r="C16" s="11">
        <v>1600</v>
      </c>
      <c r="D16" s="12" t="s">
        <v>8</v>
      </c>
      <c r="E16" s="13">
        <v>3127.41</v>
      </c>
      <c r="F16" s="14" t="s">
        <v>32</v>
      </c>
      <c r="G16" s="22">
        <f>C16*E16/100</f>
        <v>50038.559999999998</v>
      </c>
      <c r="H16" s="14" t="s">
        <v>27</v>
      </c>
    </row>
    <row r="17" spans="1:8" ht="39" customHeight="1">
      <c r="A17" s="9" t="s">
        <v>29</v>
      </c>
      <c r="B17" s="119" t="s">
        <v>33</v>
      </c>
      <c r="C17" s="119"/>
      <c r="D17" s="119"/>
      <c r="E17" s="119"/>
      <c r="F17" s="119"/>
      <c r="G17" s="119"/>
      <c r="H17" s="119"/>
    </row>
    <row r="18" spans="1:8" ht="27.75" customHeight="1">
      <c r="A18" s="9"/>
      <c r="B18" s="15"/>
      <c r="C18" s="11">
        <v>6300</v>
      </c>
      <c r="D18" s="12" t="s">
        <v>8</v>
      </c>
      <c r="E18" s="13">
        <v>14429.25</v>
      </c>
      <c r="F18" s="14" t="s">
        <v>32</v>
      </c>
      <c r="G18" s="22">
        <f>C18*E18/100</f>
        <v>909042.75</v>
      </c>
      <c r="H18" s="14" t="s">
        <v>27</v>
      </c>
    </row>
    <row r="19" spans="1:8" ht="27.75" customHeight="1">
      <c r="A19" s="9" t="s">
        <v>19</v>
      </c>
      <c r="B19" s="119" t="s">
        <v>99</v>
      </c>
      <c r="C19" s="119"/>
      <c r="D19" s="119"/>
      <c r="E19" s="119"/>
      <c r="F19" s="119"/>
      <c r="G19" s="119"/>
      <c r="H19" s="119"/>
    </row>
    <row r="20" spans="1:8" ht="30" customHeight="1">
      <c r="A20" s="9"/>
      <c r="B20" s="15"/>
      <c r="C20" s="11">
        <v>2350</v>
      </c>
      <c r="D20" s="12" t="s">
        <v>47</v>
      </c>
      <c r="E20" s="13">
        <v>2684</v>
      </c>
      <c r="F20" s="14" t="s">
        <v>48</v>
      </c>
      <c r="G20" s="22">
        <f>C20*E20/100</f>
        <v>63074</v>
      </c>
      <c r="H20" s="14" t="s">
        <v>27</v>
      </c>
    </row>
    <row r="21" spans="1:8" ht="38.25" customHeight="1">
      <c r="A21" s="9" t="s">
        <v>49</v>
      </c>
      <c r="B21" s="119" t="s">
        <v>107</v>
      </c>
      <c r="C21" s="119"/>
      <c r="D21" s="119"/>
      <c r="E21" s="119"/>
      <c r="F21" s="119"/>
      <c r="G21" s="119"/>
      <c r="H21" s="119"/>
    </row>
    <row r="22" spans="1:8" ht="30" customHeight="1">
      <c r="A22" s="9"/>
      <c r="B22" s="15"/>
      <c r="C22" s="11">
        <v>50</v>
      </c>
      <c r="D22" s="12" t="s">
        <v>47</v>
      </c>
      <c r="E22" s="13">
        <v>1425</v>
      </c>
      <c r="F22" s="14" t="s">
        <v>48</v>
      </c>
      <c r="G22" s="26">
        <f>C22*E22</f>
        <v>71250</v>
      </c>
      <c r="H22" s="16" t="s">
        <v>27</v>
      </c>
    </row>
    <row r="23" spans="1:8">
      <c r="A23" s="80"/>
      <c r="B23" s="10"/>
      <c r="C23" s="120" t="s">
        <v>20</v>
      </c>
      <c r="D23" s="120"/>
      <c r="E23" s="120"/>
      <c r="F23" s="120"/>
      <c r="G23" s="23">
        <f>SUM(G20,G18,G16,G14,G12,G10,G8+G22)</f>
        <v>1609592.04575</v>
      </c>
      <c r="H23" s="7" t="s">
        <v>27</v>
      </c>
    </row>
    <row r="24" spans="1:8" ht="26.25" customHeight="1">
      <c r="A24" s="80"/>
      <c r="C24" s="7"/>
      <c r="D24" s="7"/>
      <c r="E24" s="7"/>
      <c r="F24" s="7"/>
      <c r="G24" s="7"/>
      <c r="H24" s="7"/>
    </row>
    <row r="25" spans="1:8">
      <c r="A25" s="2"/>
      <c r="B25" s="117" t="s">
        <v>26</v>
      </c>
      <c r="C25" s="117"/>
      <c r="D25" s="117"/>
      <c r="E25" s="117"/>
      <c r="F25" s="117"/>
      <c r="G25" s="117"/>
      <c r="H25" s="117"/>
    </row>
    <row r="26" spans="1:8" ht="36.75" customHeight="1">
      <c r="A26" s="2"/>
      <c r="B26" s="49"/>
    </row>
    <row r="27" spans="1:8" ht="27.75" customHeight="1">
      <c r="A27" s="24"/>
      <c r="B27" s="8" t="s">
        <v>25</v>
      </c>
      <c r="C27" s="118" t="s">
        <v>24</v>
      </c>
      <c r="D27" s="118"/>
      <c r="E27" s="118"/>
      <c r="F27" s="118"/>
      <c r="G27" s="118"/>
      <c r="H27" s="25"/>
    </row>
  </sheetData>
  <mergeCells count="16">
    <mergeCell ref="B9:H9"/>
    <mergeCell ref="A2:H2"/>
    <mergeCell ref="A3:H3"/>
    <mergeCell ref="A4:H4"/>
    <mergeCell ref="C5:D5"/>
    <mergeCell ref="G5:H5"/>
    <mergeCell ref="B7:H7"/>
    <mergeCell ref="B25:H25"/>
    <mergeCell ref="C27:G27"/>
    <mergeCell ref="B21:H21"/>
    <mergeCell ref="B11:H11"/>
    <mergeCell ref="B13:H13"/>
    <mergeCell ref="B15:H15"/>
    <mergeCell ref="B17:H17"/>
    <mergeCell ref="B19:H19"/>
    <mergeCell ref="C23:F23"/>
  </mergeCells>
  <pageMargins left="1.2" right="0.8" top="0.4" bottom="0.3" header="0.3" footer="0.3"/>
  <pageSetup scale="94" orientation="portrait" r:id="rId1"/>
</worksheet>
</file>

<file path=xl/worksheets/sheet10.xml><?xml version="1.0" encoding="utf-8"?>
<worksheet xmlns="http://schemas.openxmlformats.org/spreadsheetml/2006/main" xmlns:r="http://schemas.openxmlformats.org/officeDocument/2006/relationships">
  <sheetPr>
    <tabColor theme="3" tint="0.39997558519241921"/>
  </sheetPr>
  <dimension ref="A1:H24"/>
  <sheetViews>
    <sheetView view="pageBreakPreview" topLeftCell="A16" zoomScaleSheetLayoutView="100" workbookViewId="0">
      <selection activeCell="A4" sqref="A4:H4"/>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8" ht="3" customHeight="1">
      <c r="A1" s="2"/>
    </row>
    <row r="2" spans="1:8" ht="31.5" customHeight="1">
      <c r="A2" s="121" t="s">
        <v>6</v>
      </c>
      <c r="B2" s="121"/>
      <c r="C2" s="121"/>
      <c r="D2" s="121"/>
      <c r="E2" s="121"/>
      <c r="F2" s="121"/>
      <c r="G2" s="121"/>
      <c r="H2" s="121"/>
    </row>
    <row r="3" spans="1:8" ht="31.5" customHeight="1">
      <c r="A3" s="122" t="s">
        <v>235</v>
      </c>
      <c r="B3" s="122"/>
      <c r="C3" s="122"/>
      <c r="D3" s="122"/>
      <c r="E3" s="122"/>
      <c r="F3" s="122"/>
      <c r="G3" s="122"/>
      <c r="H3" s="122"/>
    </row>
    <row r="4" spans="1:8" ht="19.5" customHeight="1" thickBot="1">
      <c r="A4" s="126" t="s">
        <v>222</v>
      </c>
      <c r="B4" s="126"/>
      <c r="C4" s="126"/>
      <c r="D4" s="126"/>
      <c r="E4" s="126"/>
      <c r="F4" s="126"/>
      <c r="G4" s="126"/>
      <c r="H4" s="126"/>
    </row>
    <row r="5" spans="1:8" ht="21" customHeight="1" thickTop="1" thickBot="1">
      <c r="A5" s="109" t="s">
        <v>0</v>
      </c>
      <c r="B5" s="109" t="s">
        <v>2</v>
      </c>
      <c r="C5" s="127" t="s">
        <v>1</v>
      </c>
      <c r="D5" s="127"/>
      <c r="E5" s="109" t="s">
        <v>3</v>
      </c>
      <c r="F5" s="109" t="s">
        <v>4</v>
      </c>
      <c r="G5" s="127" t="s">
        <v>5</v>
      </c>
      <c r="H5" s="127"/>
    </row>
    <row r="6" spans="1:8" ht="17.25" customHeight="1" thickTop="1">
      <c r="A6" s="18"/>
      <c r="B6" s="18"/>
      <c r="C6" s="18"/>
      <c r="D6" s="18"/>
      <c r="E6" s="18"/>
      <c r="F6" s="18"/>
      <c r="G6" s="18"/>
      <c r="H6" s="18"/>
    </row>
    <row r="7" spans="1:8" ht="35.25" customHeight="1">
      <c r="A7" s="9" t="s">
        <v>10</v>
      </c>
      <c r="B7" s="119" t="s">
        <v>61</v>
      </c>
      <c r="C7" s="119"/>
      <c r="D7" s="119"/>
      <c r="E7" s="119"/>
      <c r="F7" s="119"/>
      <c r="G7" s="119"/>
      <c r="H7" s="119"/>
    </row>
    <row r="8" spans="1:8" ht="30" customHeight="1">
      <c r="A8" s="20"/>
      <c r="B8" s="19"/>
      <c r="C8" s="11">
        <v>6552</v>
      </c>
      <c r="D8" s="12" t="s">
        <v>8</v>
      </c>
      <c r="E8" s="13">
        <v>3176.25</v>
      </c>
      <c r="F8" s="14" t="s">
        <v>9</v>
      </c>
      <c r="G8" s="22">
        <f>C8*E8/1000</f>
        <v>20810.79</v>
      </c>
      <c r="H8" s="14" t="s">
        <v>27</v>
      </c>
    </row>
    <row r="9" spans="1:8" ht="23.25" customHeight="1">
      <c r="A9" s="9" t="s">
        <v>14</v>
      </c>
      <c r="B9" s="119" t="s">
        <v>30</v>
      </c>
      <c r="C9" s="119"/>
      <c r="D9" s="119"/>
      <c r="E9" s="119"/>
      <c r="F9" s="119"/>
      <c r="G9" s="119"/>
      <c r="H9" s="119"/>
    </row>
    <row r="10" spans="1:8" ht="30" customHeight="1">
      <c r="A10" s="9"/>
      <c r="B10" s="15"/>
      <c r="C10" s="11">
        <v>1638</v>
      </c>
      <c r="D10" s="12" t="s">
        <v>8</v>
      </c>
      <c r="E10" s="13">
        <v>9416.2800000000007</v>
      </c>
      <c r="F10" s="14" t="s">
        <v>32</v>
      </c>
      <c r="G10" s="22">
        <f>C10*E10/100</f>
        <v>154238.66640000002</v>
      </c>
      <c r="H10" s="14" t="s">
        <v>27</v>
      </c>
    </row>
    <row r="11" spans="1:8" ht="24" customHeight="1">
      <c r="A11" s="9" t="s">
        <v>16</v>
      </c>
      <c r="B11" s="119" t="s">
        <v>31</v>
      </c>
      <c r="C11" s="119"/>
      <c r="D11" s="119"/>
      <c r="E11" s="119"/>
      <c r="F11" s="119"/>
      <c r="G11" s="119"/>
      <c r="H11" s="119"/>
    </row>
    <row r="12" spans="1:8" ht="30" customHeight="1">
      <c r="A12" s="9"/>
      <c r="B12" s="9"/>
      <c r="C12" s="11">
        <v>6757</v>
      </c>
      <c r="D12" s="12" t="s">
        <v>8</v>
      </c>
      <c r="E12" s="13">
        <v>12501.41</v>
      </c>
      <c r="F12" s="14" t="s">
        <v>32</v>
      </c>
      <c r="G12" s="22">
        <f>C12*E12/100</f>
        <v>844720.27370000002</v>
      </c>
      <c r="H12" s="14" t="s">
        <v>27</v>
      </c>
    </row>
    <row r="13" spans="1:8" ht="25.5" customHeight="1">
      <c r="A13" s="9" t="s">
        <v>17</v>
      </c>
      <c r="B13" s="119" t="s">
        <v>62</v>
      </c>
      <c r="C13" s="119"/>
      <c r="D13" s="119"/>
      <c r="E13" s="119"/>
      <c r="F13" s="119"/>
      <c r="G13" s="119"/>
      <c r="H13" s="119"/>
    </row>
    <row r="14" spans="1:8" ht="30" customHeight="1">
      <c r="A14" s="9"/>
      <c r="B14" s="15"/>
      <c r="C14" s="11">
        <v>546</v>
      </c>
      <c r="D14" s="12" t="s">
        <v>8</v>
      </c>
      <c r="E14" s="13">
        <v>3127.41</v>
      </c>
      <c r="F14" s="14" t="s">
        <v>32</v>
      </c>
      <c r="G14" s="22">
        <f>C14*E14/100</f>
        <v>17075.658599999999</v>
      </c>
      <c r="H14" s="14" t="s">
        <v>27</v>
      </c>
    </row>
    <row r="15" spans="1:8" ht="30" customHeight="1">
      <c r="A15" s="9" t="s">
        <v>28</v>
      </c>
      <c r="B15" s="119" t="s">
        <v>33</v>
      </c>
      <c r="C15" s="119"/>
      <c r="D15" s="119"/>
      <c r="E15" s="119"/>
      <c r="F15" s="119"/>
      <c r="G15" s="119"/>
      <c r="H15" s="119"/>
    </row>
    <row r="16" spans="1:8" ht="30" customHeight="1">
      <c r="A16" s="9"/>
      <c r="B16" s="15"/>
      <c r="C16" s="11">
        <v>410</v>
      </c>
      <c r="D16" s="12" t="s">
        <v>8</v>
      </c>
      <c r="E16" s="13">
        <v>14429.25</v>
      </c>
      <c r="F16" s="14" t="s">
        <v>32</v>
      </c>
      <c r="G16" s="22">
        <f>C16*E16/100</f>
        <v>59159.925000000003</v>
      </c>
      <c r="H16" s="14" t="s">
        <v>27</v>
      </c>
    </row>
    <row r="17" spans="1:8" ht="21" customHeight="1">
      <c r="A17" s="9" t="s">
        <v>29</v>
      </c>
      <c r="B17" s="119" t="s">
        <v>64</v>
      </c>
      <c r="C17" s="119"/>
      <c r="D17" s="119"/>
      <c r="E17" s="119"/>
      <c r="F17" s="119"/>
      <c r="G17" s="119"/>
      <c r="H17" s="119"/>
    </row>
    <row r="18" spans="1:8" ht="30" customHeight="1">
      <c r="A18" s="9"/>
      <c r="B18" s="15"/>
      <c r="C18" s="11">
        <v>2184</v>
      </c>
      <c r="D18" s="12" t="s">
        <v>47</v>
      </c>
      <c r="E18" s="13">
        <v>2283.9299999999998</v>
      </c>
      <c r="F18" s="14" t="s">
        <v>48</v>
      </c>
      <c r="G18" s="26">
        <f>C18*E18/100</f>
        <v>49881.03119999999</v>
      </c>
      <c r="H18" s="16" t="s">
        <v>27</v>
      </c>
    </row>
    <row r="19" spans="1:8">
      <c r="A19" s="84"/>
      <c r="B19" s="10"/>
      <c r="C19" s="120" t="s">
        <v>20</v>
      </c>
      <c r="D19" s="120"/>
      <c r="E19" s="120"/>
      <c r="F19" s="120"/>
      <c r="G19" s="23">
        <f>SUM(G18,G16,G14,G12,G10,G8)</f>
        <v>1145886.3449000001</v>
      </c>
      <c r="H19" s="7" t="s">
        <v>27</v>
      </c>
    </row>
    <row r="20" spans="1:8" ht="16.5" customHeight="1">
      <c r="A20" s="84"/>
      <c r="C20" s="7"/>
      <c r="D20" s="7"/>
      <c r="E20" s="7"/>
      <c r="F20" s="7"/>
      <c r="G20" s="7"/>
      <c r="H20" s="7"/>
    </row>
    <row r="21" spans="1:8">
      <c r="A21" s="84"/>
    </row>
    <row r="22" spans="1:8">
      <c r="A22" s="2"/>
      <c r="B22" s="117" t="s">
        <v>26</v>
      </c>
      <c r="C22" s="117"/>
      <c r="D22" s="117"/>
      <c r="E22" s="117"/>
      <c r="F22" s="117"/>
      <c r="G22" s="117"/>
      <c r="H22" s="117"/>
    </row>
    <row r="23" spans="1:8" ht="38.25" customHeight="1">
      <c r="A23" s="2"/>
      <c r="B23" s="49"/>
    </row>
    <row r="24" spans="1:8" ht="27.75" customHeight="1">
      <c r="A24" s="24"/>
      <c r="B24" s="8" t="s">
        <v>25</v>
      </c>
      <c r="C24" s="118" t="s">
        <v>24</v>
      </c>
      <c r="D24" s="118"/>
      <c r="E24" s="118"/>
      <c r="F24" s="118"/>
      <c r="G24" s="118"/>
      <c r="H24" s="25"/>
    </row>
  </sheetData>
  <mergeCells count="14">
    <mergeCell ref="A2:H2"/>
    <mergeCell ref="A3:H3"/>
    <mergeCell ref="A4:H4"/>
    <mergeCell ref="C5:D5"/>
    <mergeCell ref="G5:H5"/>
    <mergeCell ref="B17:H17"/>
    <mergeCell ref="C19:F19"/>
    <mergeCell ref="B22:H22"/>
    <mergeCell ref="C24:G24"/>
    <mergeCell ref="B7:H7"/>
    <mergeCell ref="B9:H9"/>
    <mergeCell ref="B11:H11"/>
    <mergeCell ref="B13:H13"/>
    <mergeCell ref="B15:H15"/>
  </mergeCells>
  <pageMargins left="1.2" right="0.8" top="0.4" bottom="0.3" header="0.3" footer="0.3"/>
  <pageSetup scale="94" orientation="portrait" r:id="rId1"/>
</worksheet>
</file>

<file path=xl/worksheets/sheet11.xml><?xml version="1.0" encoding="utf-8"?>
<worksheet xmlns="http://schemas.openxmlformats.org/spreadsheetml/2006/main" xmlns:r="http://schemas.openxmlformats.org/officeDocument/2006/relationships">
  <sheetPr>
    <tabColor theme="3" tint="0.39997558519241921"/>
  </sheetPr>
  <dimension ref="A1:I109"/>
  <sheetViews>
    <sheetView view="pageBreakPreview" topLeftCell="A94" zoomScaleSheetLayoutView="100" workbookViewId="0">
      <selection activeCell="A87" sqref="A87:H87"/>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236</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109" t="s">
        <v>0</v>
      </c>
      <c r="B4" s="109" t="s">
        <v>2</v>
      </c>
      <c r="C4" s="127" t="s">
        <v>1</v>
      </c>
      <c r="D4" s="127"/>
      <c r="E4" s="109" t="s">
        <v>3</v>
      </c>
      <c r="F4" s="109"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79900</v>
      </c>
      <c r="D7" s="41" t="s">
        <v>8</v>
      </c>
      <c r="E7" s="42">
        <v>3656.23</v>
      </c>
      <c r="F7" s="43" t="s">
        <v>9</v>
      </c>
      <c r="G7" s="44">
        <f>C7*E7/1000</f>
        <v>292132.777</v>
      </c>
      <c r="H7" s="43" t="s">
        <v>27</v>
      </c>
    </row>
    <row r="8" spans="1:9" ht="27.75" customHeight="1">
      <c r="A8" s="20" t="s">
        <v>13</v>
      </c>
      <c r="B8" s="19" t="s">
        <v>90</v>
      </c>
      <c r="C8" s="10">
        <v>21100</v>
      </c>
      <c r="D8" s="41" t="s">
        <v>8</v>
      </c>
      <c r="E8" s="42">
        <v>6190.17</v>
      </c>
      <c r="F8" s="43" t="s">
        <v>9</v>
      </c>
      <c r="G8" s="44">
        <f>C8*E8/1000</f>
        <v>130612.587</v>
      </c>
      <c r="H8" s="43" t="s">
        <v>27</v>
      </c>
    </row>
    <row r="9" spans="1:9" ht="63.75" customHeight="1">
      <c r="A9" s="9" t="s">
        <v>14</v>
      </c>
      <c r="B9" s="119" t="s">
        <v>53</v>
      </c>
      <c r="C9" s="119"/>
      <c r="D9" s="119"/>
      <c r="E9" s="119"/>
      <c r="F9" s="119"/>
      <c r="G9" s="119"/>
      <c r="H9" s="119"/>
    </row>
    <row r="10" spans="1:9" ht="19.5" customHeight="1">
      <c r="A10" s="9"/>
      <c r="B10" s="15"/>
      <c r="C10" s="11">
        <v>7900</v>
      </c>
      <c r="D10" s="12" t="s">
        <v>8</v>
      </c>
      <c r="E10" s="13">
        <v>8166.75</v>
      </c>
      <c r="F10" s="14" t="s">
        <v>32</v>
      </c>
      <c r="G10" s="22">
        <f>C10*E10/100</f>
        <v>645173.25</v>
      </c>
      <c r="H10" s="14" t="s">
        <v>27</v>
      </c>
    </row>
    <row r="11" spans="1:9" ht="28.5" customHeight="1">
      <c r="A11" s="9" t="s">
        <v>16</v>
      </c>
      <c r="B11" s="119" t="s">
        <v>15</v>
      </c>
      <c r="C11" s="119"/>
      <c r="D11" s="119"/>
      <c r="E11" s="119"/>
      <c r="F11" s="119"/>
      <c r="G11" s="119"/>
      <c r="H11" s="119"/>
    </row>
    <row r="12" spans="1:9" ht="24.75" customHeight="1">
      <c r="A12" s="9"/>
      <c r="B12" s="15"/>
      <c r="C12" s="11">
        <v>2600</v>
      </c>
      <c r="D12" s="12" t="s">
        <v>43</v>
      </c>
      <c r="E12" s="13">
        <v>2740.38</v>
      </c>
      <c r="F12" s="14" t="s">
        <v>44</v>
      </c>
      <c r="G12" s="22">
        <f>C12*E12/100</f>
        <v>71249.88</v>
      </c>
      <c r="H12" s="14" t="s">
        <v>27</v>
      </c>
      <c r="I12" s="4"/>
    </row>
    <row r="13" spans="1:9" ht="78" customHeight="1">
      <c r="A13" s="9" t="s">
        <v>17</v>
      </c>
      <c r="B13" s="119" t="s">
        <v>54</v>
      </c>
      <c r="C13" s="119"/>
      <c r="D13" s="119"/>
      <c r="E13" s="119"/>
      <c r="F13" s="119"/>
      <c r="G13" s="119"/>
      <c r="H13" s="119"/>
    </row>
    <row r="14" spans="1:9" ht="21" customHeight="1">
      <c r="A14" s="9"/>
      <c r="B14" s="15"/>
      <c r="C14" s="11">
        <v>4000</v>
      </c>
      <c r="D14" s="12" t="s">
        <v>8</v>
      </c>
      <c r="E14" s="13">
        <v>9191</v>
      </c>
      <c r="F14" s="14" t="s">
        <v>32</v>
      </c>
      <c r="G14" s="22">
        <f>C14*E14/100</f>
        <v>367640</v>
      </c>
      <c r="H14" s="14" t="s">
        <v>27</v>
      </c>
    </row>
    <row r="15" spans="1:9" ht="40.5" customHeight="1">
      <c r="A15" s="9" t="s">
        <v>28</v>
      </c>
      <c r="B15" s="119" t="s">
        <v>55</v>
      </c>
      <c r="C15" s="119"/>
      <c r="D15" s="119"/>
      <c r="E15" s="119"/>
      <c r="F15" s="119"/>
      <c r="G15" s="119"/>
      <c r="H15" s="119"/>
    </row>
    <row r="16" spans="1:9" ht="21.75" customHeight="1">
      <c r="A16" s="9"/>
      <c r="B16" s="15"/>
      <c r="C16" s="11">
        <v>15800</v>
      </c>
      <c r="D16" s="12" t="s">
        <v>47</v>
      </c>
      <c r="E16" s="13">
        <v>1632.01</v>
      </c>
      <c r="F16" s="14" t="s">
        <v>48</v>
      </c>
      <c r="G16" s="22">
        <f>C16*E16/100</f>
        <v>257857.58</v>
      </c>
      <c r="H16" s="14" t="s">
        <v>27</v>
      </c>
    </row>
    <row r="17" spans="1:8" ht="52.5" customHeight="1">
      <c r="A17" s="9" t="s">
        <v>29</v>
      </c>
      <c r="B17" s="119" t="s">
        <v>56</v>
      </c>
      <c r="C17" s="119"/>
      <c r="D17" s="119"/>
      <c r="E17" s="119"/>
      <c r="F17" s="119"/>
      <c r="G17" s="119"/>
      <c r="H17" s="119"/>
    </row>
    <row r="18" spans="1:8" ht="21.75" customHeight="1">
      <c r="A18" s="9"/>
      <c r="B18" s="15"/>
      <c r="C18" s="11">
        <v>15800</v>
      </c>
      <c r="D18" s="12" t="s">
        <v>47</v>
      </c>
      <c r="E18" s="13">
        <v>4558.46</v>
      </c>
      <c r="F18" s="14" t="s">
        <v>48</v>
      </c>
      <c r="G18" s="22">
        <f>C18*E18/100</f>
        <v>720236.68</v>
      </c>
      <c r="H18" s="14" t="s">
        <v>27</v>
      </c>
    </row>
    <row r="19" spans="1:8" ht="25.5" customHeight="1">
      <c r="A19" s="9" t="s">
        <v>19</v>
      </c>
      <c r="B19" s="119" t="s">
        <v>57</v>
      </c>
      <c r="C19" s="119"/>
      <c r="D19" s="119"/>
      <c r="E19" s="119"/>
      <c r="F19" s="119"/>
      <c r="G19" s="119"/>
      <c r="H19" s="119"/>
    </row>
    <row r="20" spans="1:8" ht="18" customHeight="1">
      <c r="A20" s="9"/>
      <c r="B20" s="45"/>
      <c r="C20" s="11">
        <v>13200</v>
      </c>
      <c r="D20" s="12" t="s">
        <v>8</v>
      </c>
      <c r="E20" s="13">
        <v>2208.37</v>
      </c>
      <c r="F20" s="14" t="s">
        <v>9</v>
      </c>
      <c r="G20" s="22">
        <f>C20*E20/1000</f>
        <v>29150.484</v>
      </c>
      <c r="H20" s="14" t="s">
        <v>27</v>
      </c>
    </row>
    <row r="21" spans="1:8" ht="18.75" customHeight="1">
      <c r="A21" s="9"/>
      <c r="B21" s="45"/>
      <c r="C21" s="11"/>
      <c r="D21" s="12"/>
      <c r="E21" s="13"/>
      <c r="F21" s="14"/>
      <c r="G21" s="26"/>
      <c r="H21" s="16"/>
    </row>
    <row r="22" spans="1:8">
      <c r="A22" s="84"/>
      <c r="B22" s="48"/>
      <c r="C22" s="120" t="s">
        <v>20</v>
      </c>
      <c r="D22" s="120"/>
      <c r="E22" s="120"/>
      <c r="F22" s="120"/>
      <c r="G22" s="23">
        <f>SUM(G20,G18,B15,G16,G14,G12,G10,G8,G7)</f>
        <v>2514053.2379999999</v>
      </c>
      <c r="H22" s="7" t="s">
        <v>27</v>
      </c>
    </row>
    <row r="23" spans="1:8">
      <c r="A23" s="84"/>
      <c r="C23" s="7"/>
      <c r="D23" s="7"/>
      <c r="E23" s="7"/>
      <c r="F23" s="7"/>
      <c r="G23" s="7"/>
      <c r="H23" s="7"/>
    </row>
    <row r="24" spans="1:8">
      <c r="A24" s="84"/>
      <c r="B24" s="21" t="s">
        <v>21</v>
      </c>
      <c r="C24" s="6">
        <v>6.84</v>
      </c>
      <c r="D24" s="6" t="s">
        <v>22</v>
      </c>
      <c r="E24" s="6">
        <v>22606</v>
      </c>
      <c r="F24" s="6" t="s">
        <v>23</v>
      </c>
      <c r="G24" s="17">
        <f>C24*E24</f>
        <v>154625.04</v>
      </c>
      <c r="H24" s="7" t="s">
        <v>27</v>
      </c>
    </row>
    <row r="25" spans="1:8">
      <c r="A25" s="84"/>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3" customHeight="1">
      <c r="A29" s="2"/>
    </row>
    <row r="30" spans="1:8" ht="31.5" customHeight="1">
      <c r="A30" s="121" t="s">
        <v>6</v>
      </c>
      <c r="B30" s="121"/>
      <c r="C30" s="121"/>
      <c r="D30" s="121"/>
      <c r="E30" s="121"/>
      <c r="F30" s="121"/>
      <c r="G30" s="121"/>
      <c r="H30" s="121"/>
    </row>
    <row r="31" spans="1:8" ht="31.5" customHeight="1">
      <c r="A31" s="122" t="s">
        <v>236</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109" t="s">
        <v>0</v>
      </c>
      <c r="B33" s="109" t="s">
        <v>2</v>
      </c>
      <c r="C33" s="127" t="s">
        <v>1</v>
      </c>
      <c r="D33" s="127"/>
      <c r="E33" s="109" t="s">
        <v>3</v>
      </c>
      <c r="F33" s="109"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1048</v>
      </c>
      <c r="D36" s="12" t="s">
        <v>8</v>
      </c>
      <c r="E36" s="13">
        <v>3176.25</v>
      </c>
      <c r="F36" s="14" t="s">
        <v>9</v>
      </c>
      <c r="G36" s="22">
        <f>C36*E36/1000</f>
        <v>3328.71</v>
      </c>
      <c r="H36" s="14" t="s">
        <v>27</v>
      </c>
    </row>
    <row r="37" spans="1:8" ht="23.25" customHeight="1">
      <c r="A37" s="9" t="s">
        <v>14</v>
      </c>
      <c r="B37" s="119" t="s">
        <v>30</v>
      </c>
      <c r="C37" s="119"/>
      <c r="D37" s="119"/>
      <c r="E37" s="119"/>
      <c r="F37" s="119"/>
      <c r="G37" s="119"/>
      <c r="H37" s="119"/>
    </row>
    <row r="38" spans="1:8" ht="30" customHeight="1">
      <c r="A38" s="9"/>
      <c r="B38" s="15"/>
      <c r="C38" s="11">
        <v>222</v>
      </c>
      <c r="D38" s="12" t="s">
        <v>8</v>
      </c>
      <c r="E38" s="13">
        <v>9416.2800000000007</v>
      </c>
      <c r="F38" s="14" t="s">
        <v>32</v>
      </c>
      <c r="G38" s="22">
        <f>C38*E38/100</f>
        <v>20904.141600000003</v>
      </c>
      <c r="H38" s="14" t="s">
        <v>27</v>
      </c>
    </row>
    <row r="39" spans="1:8" ht="24" customHeight="1">
      <c r="A39" s="9" t="s">
        <v>16</v>
      </c>
      <c r="B39" s="119" t="s">
        <v>31</v>
      </c>
      <c r="C39" s="119"/>
      <c r="D39" s="119"/>
      <c r="E39" s="119"/>
      <c r="F39" s="119"/>
      <c r="G39" s="119"/>
      <c r="H39" s="119"/>
    </row>
    <row r="40" spans="1:8" ht="30" customHeight="1">
      <c r="A40" s="9"/>
      <c r="B40" s="9"/>
      <c r="C40" s="11">
        <v>363</v>
      </c>
      <c r="D40" s="12" t="s">
        <v>8</v>
      </c>
      <c r="E40" s="13">
        <v>12501.41</v>
      </c>
      <c r="F40" s="14" t="s">
        <v>32</v>
      </c>
      <c r="G40" s="22">
        <f>C40*E40/100</f>
        <v>45380.118300000002</v>
      </c>
      <c r="H40" s="14" t="s">
        <v>27</v>
      </c>
    </row>
    <row r="41" spans="1:8" ht="25.5" customHeight="1">
      <c r="A41" s="9" t="s">
        <v>17</v>
      </c>
      <c r="B41" s="119" t="s">
        <v>62</v>
      </c>
      <c r="C41" s="119"/>
      <c r="D41" s="119"/>
      <c r="E41" s="119"/>
      <c r="F41" s="119"/>
      <c r="G41" s="119"/>
      <c r="H41" s="119"/>
    </row>
    <row r="42" spans="1:8" ht="30" customHeight="1">
      <c r="A42" s="9"/>
      <c r="B42" s="15"/>
      <c r="C42" s="11">
        <v>108</v>
      </c>
      <c r="D42" s="12" t="s">
        <v>8</v>
      </c>
      <c r="E42" s="13">
        <v>3127.41</v>
      </c>
      <c r="F42" s="14" t="s">
        <v>32</v>
      </c>
      <c r="G42" s="22">
        <f>C42*E42/100</f>
        <v>3377.6027999999997</v>
      </c>
      <c r="H42" s="14" t="s">
        <v>27</v>
      </c>
    </row>
    <row r="43" spans="1:8" ht="30" customHeight="1">
      <c r="A43" s="9" t="s">
        <v>28</v>
      </c>
      <c r="B43" s="119" t="s">
        <v>33</v>
      </c>
      <c r="C43" s="119"/>
      <c r="D43" s="119"/>
      <c r="E43" s="119"/>
      <c r="F43" s="119"/>
      <c r="G43" s="119"/>
      <c r="H43" s="119"/>
    </row>
    <row r="44" spans="1:8" ht="30" customHeight="1">
      <c r="A44" s="9"/>
      <c r="B44" s="15"/>
      <c r="C44" s="11">
        <v>85</v>
      </c>
      <c r="D44" s="12" t="s">
        <v>8</v>
      </c>
      <c r="E44" s="13">
        <v>14429.25</v>
      </c>
      <c r="F44" s="14" t="s">
        <v>32</v>
      </c>
      <c r="G44" s="22">
        <f>C44*E44/100</f>
        <v>12264.862499999999</v>
      </c>
      <c r="H44" s="14" t="s">
        <v>27</v>
      </c>
    </row>
    <row r="45" spans="1:8" ht="30" customHeight="1">
      <c r="A45" s="9" t="s">
        <v>29</v>
      </c>
      <c r="B45" s="119" t="s">
        <v>34</v>
      </c>
      <c r="C45" s="119"/>
      <c r="D45" s="119"/>
      <c r="E45" s="119"/>
      <c r="F45" s="119"/>
      <c r="G45" s="119"/>
      <c r="H45" s="119"/>
    </row>
    <row r="46" spans="1:8" ht="30" customHeight="1">
      <c r="A46" s="9"/>
      <c r="B46" s="15"/>
      <c r="C46" s="11">
        <v>5.59</v>
      </c>
      <c r="D46" s="12" t="s">
        <v>35</v>
      </c>
      <c r="E46" s="13">
        <v>5001.7</v>
      </c>
      <c r="F46" s="14" t="s">
        <v>36</v>
      </c>
      <c r="G46" s="22">
        <f>C46*E46</f>
        <v>27959.502999999997</v>
      </c>
      <c r="H46" s="14" t="s">
        <v>27</v>
      </c>
    </row>
    <row r="47" spans="1:8" ht="47.25" customHeight="1">
      <c r="A47" s="9" t="s">
        <v>19</v>
      </c>
      <c r="B47" s="119" t="s">
        <v>63</v>
      </c>
      <c r="C47" s="119"/>
      <c r="D47" s="119"/>
      <c r="E47" s="119"/>
      <c r="F47" s="119"/>
      <c r="G47" s="119"/>
      <c r="H47" s="119"/>
    </row>
    <row r="48" spans="1:8" ht="30" customHeight="1">
      <c r="A48" s="9"/>
      <c r="B48" s="15"/>
      <c r="C48" s="11">
        <v>88</v>
      </c>
      <c r="D48" s="12" t="s">
        <v>8</v>
      </c>
      <c r="E48" s="13">
        <v>337</v>
      </c>
      <c r="F48" s="14" t="s">
        <v>37</v>
      </c>
      <c r="G48" s="14">
        <f>C48*E48</f>
        <v>29656</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84"/>
      <c r="B51" s="10"/>
      <c r="C51" s="120" t="s">
        <v>20</v>
      </c>
      <c r="D51" s="120"/>
      <c r="E51" s="120"/>
      <c r="F51" s="120"/>
      <c r="G51" s="23">
        <f>SUM(G50,G48,G46,G44,G42,G40,G38,G36)</f>
        <v>147096.20869999999</v>
      </c>
      <c r="H51" s="7" t="s">
        <v>27</v>
      </c>
    </row>
    <row r="52" spans="1:8" ht="16.5" customHeight="1">
      <c r="A52" s="84"/>
      <c r="C52" s="7"/>
      <c r="D52" s="7"/>
      <c r="E52" s="7"/>
      <c r="F52" s="7"/>
      <c r="G52" s="7"/>
      <c r="H52" s="7"/>
    </row>
    <row r="53" spans="1:8">
      <c r="A53" s="84"/>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7.5" customHeight="1">
      <c r="A57" s="2"/>
    </row>
    <row r="58" spans="1:8" ht="27" customHeight="1">
      <c r="A58" s="121" t="s">
        <v>6</v>
      </c>
      <c r="B58" s="121"/>
      <c r="C58" s="121"/>
      <c r="D58" s="121"/>
      <c r="E58" s="121"/>
      <c r="F58" s="121"/>
      <c r="G58" s="121"/>
      <c r="H58" s="121"/>
    </row>
    <row r="59" spans="1:8" ht="30.75" customHeight="1">
      <c r="A59" s="122" t="s">
        <v>236</v>
      </c>
      <c r="B59" s="122"/>
      <c r="C59" s="122"/>
      <c r="D59" s="122"/>
      <c r="E59" s="122"/>
      <c r="F59" s="122"/>
      <c r="G59" s="122"/>
      <c r="H59" s="122"/>
    </row>
    <row r="60" spans="1:8" ht="21" customHeight="1" thickBot="1">
      <c r="A60" s="126" t="s">
        <v>103</v>
      </c>
      <c r="B60" s="126"/>
      <c r="C60" s="126"/>
      <c r="D60" s="126"/>
      <c r="E60" s="126"/>
      <c r="F60" s="126"/>
      <c r="G60" s="126"/>
      <c r="H60" s="126"/>
    </row>
    <row r="61" spans="1:8" ht="14.25" thickTop="1" thickBot="1">
      <c r="A61" s="109" t="s">
        <v>0</v>
      </c>
      <c r="B61" s="109" t="s">
        <v>2</v>
      </c>
      <c r="C61" s="127" t="s">
        <v>1</v>
      </c>
      <c r="D61" s="127"/>
      <c r="E61" s="109" t="s">
        <v>3</v>
      </c>
      <c r="F61" s="109" t="s">
        <v>4</v>
      </c>
      <c r="G61" s="127" t="s">
        <v>5</v>
      </c>
      <c r="H61" s="127"/>
    </row>
    <row r="62" spans="1:8" ht="13.5" thickTop="1">
      <c r="A62" s="18"/>
      <c r="B62" s="18"/>
      <c r="C62" s="18"/>
      <c r="D62" s="18"/>
      <c r="E62" s="18"/>
      <c r="F62" s="18"/>
      <c r="G62" s="18"/>
      <c r="H62" s="18"/>
    </row>
    <row r="63" spans="1:8" ht="35.25" customHeight="1">
      <c r="A63" s="9" t="s">
        <v>10</v>
      </c>
      <c r="B63" s="119" t="s">
        <v>61</v>
      </c>
      <c r="C63" s="119"/>
      <c r="D63" s="119"/>
      <c r="E63" s="119"/>
      <c r="F63" s="119"/>
      <c r="G63" s="119"/>
      <c r="H63" s="119"/>
    </row>
    <row r="64" spans="1:8" ht="19.5" customHeight="1">
      <c r="A64" s="20"/>
      <c r="B64" s="19"/>
      <c r="C64" s="11">
        <v>2996</v>
      </c>
      <c r="D64" s="12" t="s">
        <v>8</v>
      </c>
      <c r="E64" s="13">
        <v>3176.25</v>
      </c>
      <c r="F64" s="14" t="s">
        <v>9</v>
      </c>
      <c r="G64" s="22">
        <f>C64*E64/1000</f>
        <v>9516.0450000000001</v>
      </c>
      <c r="H64" s="14" t="s">
        <v>27</v>
      </c>
    </row>
    <row r="65" spans="1:8" ht="21" customHeight="1">
      <c r="A65" s="9" t="s">
        <v>14</v>
      </c>
      <c r="B65" s="119" t="s">
        <v>30</v>
      </c>
      <c r="C65" s="119"/>
      <c r="D65" s="119"/>
      <c r="E65" s="119"/>
      <c r="F65" s="119"/>
      <c r="G65" s="119"/>
      <c r="H65" s="119"/>
    </row>
    <row r="66" spans="1:8" ht="27.75" customHeight="1">
      <c r="A66" s="9"/>
      <c r="B66" s="15"/>
      <c r="C66" s="11">
        <v>749</v>
      </c>
      <c r="D66" s="12" t="s">
        <v>8</v>
      </c>
      <c r="E66" s="13">
        <v>9416.2800000000007</v>
      </c>
      <c r="F66" s="14" t="s">
        <v>32</v>
      </c>
      <c r="G66" s="22">
        <f>C66*E66/100</f>
        <v>70527.9372</v>
      </c>
      <c r="H66" s="14" t="s">
        <v>27</v>
      </c>
    </row>
    <row r="67" spans="1:8" ht="30" customHeight="1">
      <c r="A67" s="9" t="s">
        <v>16</v>
      </c>
      <c r="B67" s="119" t="s">
        <v>31</v>
      </c>
      <c r="C67" s="119"/>
      <c r="D67" s="119"/>
      <c r="E67" s="119"/>
      <c r="F67" s="119"/>
      <c r="G67" s="119"/>
      <c r="H67" s="119"/>
    </row>
    <row r="68" spans="1:8" ht="28.5" customHeight="1">
      <c r="A68" s="9"/>
      <c r="B68" s="9"/>
      <c r="C68" s="11">
        <v>2713</v>
      </c>
      <c r="D68" s="12" t="s">
        <v>8</v>
      </c>
      <c r="E68" s="13">
        <v>12501.41</v>
      </c>
      <c r="F68" s="14" t="s">
        <v>32</v>
      </c>
      <c r="G68" s="22">
        <f>C68*E68/100</f>
        <v>339163.25329999998</v>
      </c>
      <c r="H68" s="14" t="s">
        <v>27</v>
      </c>
    </row>
    <row r="69" spans="1:8" ht="27" customHeight="1">
      <c r="A69" s="9" t="s">
        <v>17</v>
      </c>
      <c r="B69" s="119" t="s">
        <v>62</v>
      </c>
      <c r="C69" s="119"/>
      <c r="D69" s="119"/>
      <c r="E69" s="119"/>
      <c r="F69" s="119"/>
      <c r="G69" s="119"/>
      <c r="H69" s="119"/>
    </row>
    <row r="70" spans="1:8" ht="24" customHeight="1">
      <c r="A70" s="9"/>
      <c r="B70" s="15"/>
      <c r="C70" s="11">
        <v>109</v>
      </c>
      <c r="D70" s="12" t="s">
        <v>8</v>
      </c>
      <c r="E70" s="13">
        <v>3127.41</v>
      </c>
      <c r="F70" s="14" t="s">
        <v>32</v>
      </c>
      <c r="G70" s="22">
        <f>C70*E70/100</f>
        <v>3408.8769000000002</v>
      </c>
      <c r="H70" s="14" t="s">
        <v>27</v>
      </c>
    </row>
    <row r="71" spans="1:8" ht="40.5" customHeight="1">
      <c r="A71" s="9" t="s">
        <v>28</v>
      </c>
      <c r="B71" s="119" t="s">
        <v>33</v>
      </c>
      <c r="C71" s="119"/>
      <c r="D71" s="119"/>
      <c r="E71" s="119"/>
      <c r="F71" s="119"/>
      <c r="G71" s="119"/>
      <c r="H71" s="119"/>
    </row>
    <row r="72" spans="1:8" ht="30.75" customHeight="1">
      <c r="A72" s="9"/>
      <c r="B72" s="15"/>
      <c r="C72" s="11">
        <v>301</v>
      </c>
      <c r="D72" s="12" t="s">
        <v>8</v>
      </c>
      <c r="E72" s="13">
        <v>14429.25</v>
      </c>
      <c r="F72" s="14" t="s">
        <v>32</v>
      </c>
      <c r="G72" s="22">
        <f>C72*E72/100</f>
        <v>43432.042500000003</v>
      </c>
      <c r="H72" s="14" t="s">
        <v>27</v>
      </c>
    </row>
    <row r="73" spans="1:8" ht="40.5" customHeight="1">
      <c r="A73" s="9" t="s">
        <v>29</v>
      </c>
      <c r="B73" s="119" t="s">
        <v>34</v>
      </c>
      <c r="C73" s="119"/>
      <c r="D73" s="119"/>
      <c r="E73" s="119"/>
      <c r="F73" s="119"/>
      <c r="G73" s="119"/>
      <c r="H73" s="119"/>
    </row>
    <row r="74" spans="1:8" ht="27" customHeight="1">
      <c r="A74" s="9"/>
      <c r="B74" s="15"/>
      <c r="C74" s="11">
        <v>29.14</v>
      </c>
      <c r="D74" s="12" t="s">
        <v>35</v>
      </c>
      <c r="E74" s="13">
        <v>5001.7</v>
      </c>
      <c r="F74" s="14" t="s">
        <v>36</v>
      </c>
      <c r="G74" s="22">
        <f>C74*E74</f>
        <v>145749.538</v>
      </c>
      <c r="H74" s="14" t="s">
        <v>27</v>
      </c>
    </row>
    <row r="75" spans="1:8" ht="51" customHeight="1">
      <c r="A75" s="9" t="s">
        <v>19</v>
      </c>
      <c r="B75" s="119" t="s">
        <v>63</v>
      </c>
      <c r="C75" s="119"/>
      <c r="D75" s="119"/>
      <c r="E75" s="119"/>
      <c r="F75" s="119"/>
      <c r="G75" s="119"/>
      <c r="H75" s="119"/>
    </row>
    <row r="76" spans="1:8" ht="19.5" customHeight="1">
      <c r="A76" s="9"/>
      <c r="B76" s="15"/>
      <c r="C76" s="11">
        <v>454</v>
      </c>
      <c r="D76" s="12" t="s">
        <v>8</v>
      </c>
      <c r="E76" s="13">
        <v>337</v>
      </c>
      <c r="F76" s="14" t="s">
        <v>37</v>
      </c>
      <c r="G76" s="14">
        <f>C76*E76</f>
        <v>152998</v>
      </c>
      <c r="H76" s="14" t="s">
        <v>27</v>
      </c>
    </row>
    <row r="77" spans="1:8" ht="20.25" customHeight="1">
      <c r="A77" s="9" t="s">
        <v>49</v>
      </c>
      <c r="B77" s="119" t="s">
        <v>64</v>
      </c>
      <c r="C77" s="119"/>
      <c r="D77" s="119"/>
      <c r="E77" s="119"/>
      <c r="F77" s="119"/>
      <c r="G77" s="119"/>
      <c r="H77" s="119"/>
    </row>
    <row r="78" spans="1:8" ht="18.75" customHeight="1">
      <c r="A78" s="9"/>
      <c r="B78" s="15"/>
      <c r="C78" s="11">
        <v>429</v>
      </c>
      <c r="D78" s="12" t="s">
        <v>47</v>
      </c>
      <c r="E78" s="13">
        <v>2283.9299999999998</v>
      </c>
      <c r="F78" s="14" t="s">
        <v>48</v>
      </c>
      <c r="G78" s="26">
        <f>C78*E78/100</f>
        <v>9798.0596999999998</v>
      </c>
      <c r="H78" s="16" t="s">
        <v>27</v>
      </c>
    </row>
    <row r="79" spans="1:8">
      <c r="A79" s="84"/>
      <c r="B79" s="10"/>
      <c r="C79" s="120" t="s">
        <v>20</v>
      </c>
      <c r="D79" s="120"/>
      <c r="E79" s="120"/>
      <c r="F79" s="120"/>
      <c r="G79" s="23">
        <f>SUM(G78,G76,G74,G72,G70,G68,G66,G64)</f>
        <v>774593.75260000012</v>
      </c>
      <c r="H79" s="7" t="s">
        <v>27</v>
      </c>
    </row>
    <row r="80" spans="1:8">
      <c r="A80" s="84"/>
      <c r="C80" s="7"/>
      <c r="D80" s="7"/>
      <c r="E80" s="7"/>
      <c r="F80" s="7"/>
      <c r="G80" s="7"/>
      <c r="H80" s="7"/>
    </row>
    <row r="81" spans="1:8">
      <c r="A81" s="84"/>
    </row>
    <row r="82" spans="1:8">
      <c r="A82" s="2"/>
      <c r="B82" s="117" t="s">
        <v>26</v>
      </c>
      <c r="C82" s="117"/>
      <c r="D82" s="117"/>
      <c r="E82" s="117"/>
      <c r="F82" s="117"/>
      <c r="G82" s="117"/>
      <c r="H82" s="117"/>
    </row>
    <row r="83" spans="1:8" ht="36.75" customHeight="1">
      <c r="A83" s="2"/>
      <c r="B83" s="49"/>
    </row>
    <row r="84" spans="1:8" ht="27" customHeight="1">
      <c r="A84" s="24"/>
      <c r="B84" s="8" t="s">
        <v>25</v>
      </c>
      <c r="C84" s="118" t="s">
        <v>24</v>
      </c>
      <c r="D84" s="118"/>
      <c r="E84" s="118"/>
      <c r="F84" s="118"/>
      <c r="G84" s="118"/>
      <c r="H84" s="25"/>
    </row>
    <row r="85" spans="1:8" ht="3" customHeight="1">
      <c r="A85" s="2"/>
    </row>
    <row r="86" spans="1:8" ht="30" customHeight="1">
      <c r="A86" s="121" t="s">
        <v>6</v>
      </c>
      <c r="B86" s="121"/>
      <c r="C86" s="121"/>
      <c r="D86" s="121"/>
      <c r="E86" s="121"/>
      <c r="F86" s="121"/>
      <c r="G86" s="121"/>
      <c r="H86" s="121"/>
    </row>
    <row r="87" spans="1:8" ht="33.75" customHeight="1">
      <c r="A87" s="122" t="s">
        <v>236</v>
      </c>
      <c r="B87" s="122"/>
      <c r="C87" s="122"/>
      <c r="D87" s="122"/>
      <c r="E87" s="122"/>
      <c r="F87" s="122"/>
      <c r="G87" s="122"/>
      <c r="H87" s="122"/>
    </row>
    <row r="88" spans="1:8" ht="22.5" customHeight="1" thickBot="1">
      <c r="A88" s="126" t="s">
        <v>104</v>
      </c>
      <c r="B88" s="126"/>
      <c r="C88" s="126"/>
      <c r="D88" s="126"/>
      <c r="E88" s="126"/>
      <c r="F88" s="126"/>
      <c r="G88" s="126"/>
      <c r="H88" s="126"/>
    </row>
    <row r="89" spans="1:8" ht="20.25" customHeight="1" thickTop="1" thickBot="1">
      <c r="A89" s="109" t="s">
        <v>0</v>
      </c>
      <c r="B89" s="109" t="s">
        <v>2</v>
      </c>
      <c r="C89" s="127" t="s">
        <v>1</v>
      </c>
      <c r="D89" s="127"/>
      <c r="E89" s="109" t="s">
        <v>3</v>
      </c>
      <c r="F89" s="109" t="s">
        <v>4</v>
      </c>
      <c r="G89" s="127" t="s">
        <v>5</v>
      </c>
      <c r="H89" s="127"/>
    </row>
    <row r="90" spans="1:8" ht="18" customHeight="1" thickTop="1">
      <c r="A90" s="18"/>
      <c r="B90" s="18"/>
      <c r="C90" s="18"/>
      <c r="D90" s="18"/>
      <c r="E90" s="18"/>
      <c r="F90" s="18"/>
      <c r="G90" s="18"/>
      <c r="H90" s="18"/>
    </row>
    <row r="91" spans="1:8" ht="39" customHeight="1">
      <c r="A91" s="9" t="s">
        <v>10</v>
      </c>
      <c r="B91" s="119" t="s">
        <v>61</v>
      </c>
      <c r="C91" s="119"/>
      <c r="D91" s="119"/>
      <c r="E91" s="119"/>
      <c r="F91" s="119"/>
      <c r="G91" s="119"/>
      <c r="H91" s="119"/>
    </row>
    <row r="92" spans="1:8" ht="24.75" customHeight="1">
      <c r="A92" s="20"/>
      <c r="B92" s="19"/>
      <c r="C92" s="11">
        <v>7724</v>
      </c>
      <c r="D92" s="12" t="s">
        <v>8</v>
      </c>
      <c r="E92" s="13">
        <v>3176.25</v>
      </c>
      <c r="F92" s="14" t="s">
        <v>9</v>
      </c>
      <c r="G92" s="22">
        <f>C92*E92/1000</f>
        <v>24533.355</v>
      </c>
      <c r="H92" s="14" t="s">
        <v>27</v>
      </c>
    </row>
    <row r="93" spans="1:8" ht="27.75" customHeight="1">
      <c r="A93" s="9" t="s">
        <v>14</v>
      </c>
      <c r="B93" s="119" t="s">
        <v>30</v>
      </c>
      <c r="C93" s="119"/>
      <c r="D93" s="119"/>
      <c r="E93" s="119"/>
      <c r="F93" s="119"/>
      <c r="G93" s="119"/>
      <c r="H93" s="119"/>
    </row>
    <row r="94" spans="1:8" ht="27.75" customHeight="1">
      <c r="A94" s="9"/>
      <c r="B94" s="15"/>
      <c r="C94" s="11">
        <v>1525</v>
      </c>
      <c r="D94" s="12" t="s">
        <v>8</v>
      </c>
      <c r="E94" s="13">
        <v>9416.2800000000007</v>
      </c>
      <c r="F94" s="14" t="s">
        <v>32</v>
      </c>
      <c r="G94" s="22">
        <f>C94*E94/100</f>
        <v>143598.27000000002</v>
      </c>
      <c r="H94" s="14" t="s">
        <v>27</v>
      </c>
    </row>
    <row r="95" spans="1:8" ht="39.75" customHeight="1">
      <c r="A95" s="9" t="s">
        <v>16</v>
      </c>
      <c r="B95" s="119" t="s">
        <v>34</v>
      </c>
      <c r="C95" s="119"/>
      <c r="D95" s="119"/>
      <c r="E95" s="119"/>
      <c r="F95" s="119"/>
      <c r="G95" s="119"/>
      <c r="H95" s="119"/>
    </row>
    <row r="96" spans="1:8" ht="22.5" customHeight="1">
      <c r="A96" s="9"/>
      <c r="B96" s="15"/>
      <c r="C96" s="11">
        <v>1.1399999999999999</v>
      </c>
      <c r="D96" s="12" t="s">
        <v>35</v>
      </c>
      <c r="E96" s="13">
        <v>5001.7</v>
      </c>
      <c r="F96" s="14" t="s">
        <v>36</v>
      </c>
      <c r="G96" s="22">
        <f>C96*E96</f>
        <v>5701.9379999999992</v>
      </c>
      <c r="H96" s="14" t="s">
        <v>27</v>
      </c>
    </row>
    <row r="97" spans="1:8" ht="54" customHeight="1">
      <c r="A97" s="9" t="s">
        <v>17</v>
      </c>
      <c r="B97" s="119" t="s">
        <v>63</v>
      </c>
      <c r="C97" s="119"/>
      <c r="D97" s="119"/>
      <c r="E97" s="119"/>
      <c r="F97" s="119"/>
      <c r="G97" s="119"/>
      <c r="H97" s="119"/>
    </row>
    <row r="98" spans="1:8" ht="27" customHeight="1">
      <c r="A98" s="9"/>
      <c r="B98" s="15"/>
      <c r="C98" s="11">
        <v>8</v>
      </c>
      <c r="D98" s="12" t="s">
        <v>8</v>
      </c>
      <c r="E98" s="13">
        <v>337</v>
      </c>
      <c r="F98" s="14" t="s">
        <v>37</v>
      </c>
      <c r="G98" s="14">
        <f>C98*E98</f>
        <v>2696</v>
      </c>
      <c r="H98" s="14" t="s">
        <v>27</v>
      </c>
    </row>
    <row r="99" spans="1:8" ht="30.75" customHeight="1">
      <c r="A99" s="9" t="s">
        <v>28</v>
      </c>
      <c r="B99" s="119" t="s">
        <v>105</v>
      </c>
      <c r="C99" s="119"/>
      <c r="D99" s="119"/>
      <c r="E99" s="119"/>
      <c r="F99" s="119"/>
      <c r="G99" s="119"/>
      <c r="H99" s="119"/>
    </row>
    <row r="100" spans="1:8" ht="27" customHeight="1">
      <c r="A100" s="9"/>
      <c r="B100" s="15"/>
      <c r="C100" s="11">
        <v>2213</v>
      </c>
      <c r="D100" s="12" t="s">
        <v>8</v>
      </c>
      <c r="E100" s="13">
        <v>3127.41</v>
      </c>
      <c r="F100" s="14" t="s">
        <v>32</v>
      </c>
      <c r="G100" s="22">
        <f>C100*E100/100</f>
        <v>69209.583299999998</v>
      </c>
      <c r="H100" s="14" t="s">
        <v>27</v>
      </c>
    </row>
    <row r="101" spans="1:8" ht="39" customHeight="1">
      <c r="A101" s="9" t="s">
        <v>29</v>
      </c>
      <c r="B101" s="119" t="s">
        <v>33</v>
      </c>
      <c r="C101" s="119"/>
      <c r="D101" s="119"/>
      <c r="E101" s="119"/>
      <c r="F101" s="119"/>
      <c r="G101" s="119"/>
      <c r="H101" s="119"/>
    </row>
    <row r="102" spans="1:8" ht="27.75" customHeight="1">
      <c r="A102" s="9"/>
      <c r="B102" s="15"/>
      <c r="C102" s="11">
        <v>3782</v>
      </c>
      <c r="D102" s="12" t="s">
        <v>8</v>
      </c>
      <c r="E102" s="13">
        <v>14429.25</v>
      </c>
      <c r="F102" s="14" t="s">
        <v>32</v>
      </c>
      <c r="G102" s="22">
        <f>C102*E102/100</f>
        <v>545714.23499999999</v>
      </c>
      <c r="H102" s="14" t="s">
        <v>27</v>
      </c>
    </row>
    <row r="103" spans="1:8" ht="27.75" customHeight="1">
      <c r="A103" s="9" t="s">
        <v>19</v>
      </c>
      <c r="B103" s="119" t="s">
        <v>99</v>
      </c>
      <c r="C103" s="119"/>
      <c r="D103" s="119"/>
      <c r="E103" s="119"/>
      <c r="F103" s="119"/>
      <c r="G103" s="119"/>
      <c r="H103" s="119"/>
    </row>
    <row r="104" spans="1:8" ht="30" customHeight="1">
      <c r="A104" s="9"/>
      <c r="B104" s="15"/>
      <c r="C104" s="11">
        <v>3357</v>
      </c>
      <c r="D104" s="12" t="s">
        <v>47</v>
      </c>
      <c r="E104" s="13">
        <v>2684</v>
      </c>
      <c r="F104" s="14" t="s">
        <v>48</v>
      </c>
      <c r="G104" s="26">
        <f>C104*E104/100</f>
        <v>90101.88</v>
      </c>
      <c r="H104" s="16" t="s">
        <v>27</v>
      </c>
    </row>
    <row r="105" spans="1:8">
      <c r="A105" s="84"/>
      <c r="B105" s="10"/>
      <c r="C105" s="120" t="s">
        <v>20</v>
      </c>
      <c r="D105" s="120"/>
      <c r="E105" s="120"/>
      <c r="F105" s="120"/>
      <c r="G105" s="23">
        <f>SUM(G104,G102,G100,G98,G96,G94,G92)</f>
        <v>881555.26130000001</v>
      </c>
      <c r="H105" s="7" t="s">
        <v>27</v>
      </c>
    </row>
    <row r="106" spans="1:8" ht="26.25" customHeight="1">
      <c r="A106" s="84"/>
      <c r="C106" s="7"/>
      <c r="D106" s="7"/>
      <c r="E106" s="7"/>
      <c r="F106" s="7"/>
      <c r="G106" s="7"/>
      <c r="H106" s="7"/>
    </row>
    <row r="107" spans="1:8">
      <c r="A107" s="2"/>
      <c r="B107" s="117" t="s">
        <v>26</v>
      </c>
      <c r="C107" s="117"/>
      <c r="D107" s="117"/>
      <c r="E107" s="117"/>
      <c r="F107" s="117"/>
      <c r="G107" s="117"/>
      <c r="H107" s="117"/>
    </row>
    <row r="108" spans="1:8" ht="36.75" customHeight="1">
      <c r="A108" s="2"/>
      <c r="B108" s="49"/>
    </row>
    <row r="109" spans="1:8" ht="27.75" customHeight="1">
      <c r="A109" s="24"/>
      <c r="B109" s="8" t="s">
        <v>25</v>
      </c>
      <c r="C109" s="118" t="s">
        <v>24</v>
      </c>
      <c r="D109" s="118"/>
      <c r="E109" s="118"/>
      <c r="F109" s="118"/>
      <c r="G109" s="118"/>
      <c r="H109" s="25"/>
    </row>
  </sheetData>
  <mergeCells count="62">
    <mergeCell ref="B6:H6"/>
    <mergeCell ref="A1:H1"/>
    <mergeCell ref="A2:H2"/>
    <mergeCell ref="A3:H3"/>
    <mergeCell ref="C4:D4"/>
    <mergeCell ref="G4:H4"/>
    <mergeCell ref="A32:H32"/>
    <mergeCell ref="B9:H9"/>
    <mergeCell ref="B11:H11"/>
    <mergeCell ref="B13:H13"/>
    <mergeCell ref="B15:H15"/>
    <mergeCell ref="B17:H17"/>
    <mergeCell ref="B19:H19"/>
    <mergeCell ref="C22:F22"/>
    <mergeCell ref="B26:H26"/>
    <mergeCell ref="C28:G28"/>
    <mergeCell ref="A30:H30"/>
    <mergeCell ref="A31:H31"/>
    <mergeCell ref="B54:H54"/>
    <mergeCell ref="C33:D33"/>
    <mergeCell ref="G33:H33"/>
    <mergeCell ref="B35:H35"/>
    <mergeCell ref="B37:H37"/>
    <mergeCell ref="B39:H39"/>
    <mergeCell ref="B41:H41"/>
    <mergeCell ref="B43:H43"/>
    <mergeCell ref="B45:H45"/>
    <mergeCell ref="B47:H47"/>
    <mergeCell ref="B49:H49"/>
    <mergeCell ref="C51:F51"/>
    <mergeCell ref="B73:H73"/>
    <mergeCell ref="C56:G56"/>
    <mergeCell ref="A58:H58"/>
    <mergeCell ref="A59:H59"/>
    <mergeCell ref="A60:H60"/>
    <mergeCell ref="C61:D61"/>
    <mergeCell ref="G61:H61"/>
    <mergeCell ref="B63:H63"/>
    <mergeCell ref="B65:H65"/>
    <mergeCell ref="B67:H67"/>
    <mergeCell ref="B69:H69"/>
    <mergeCell ref="B71:H71"/>
    <mergeCell ref="B93:H93"/>
    <mergeCell ref="B75:H75"/>
    <mergeCell ref="B77:H77"/>
    <mergeCell ref="C79:F79"/>
    <mergeCell ref="B82:H82"/>
    <mergeCell ref="C84:G84"/>
    <mergeCell ref="A86:H86"/>
    <mergeCell ref="A87:H87"/>
    <mergeCell ref="A88:H88"/>
    <mergeCell ref="C89:D89"/>
    <mergeCell ref="G89:H89"/>
    <mergeCell ref="B91:H91"/>
    <mergeCell ref="B107:H107"/>
    <mergeCell ref="C109:G109"/>
    <mergeCell ref="B95:H95"/>
    <mergeCell ref="B97:H97"/>
    <mergeCell ref="B99:H99"/>
    <mergeCell ref="B101:H101"/>
    <mergeCell ref="B103:H103"/>
    <mergeCell ref="C105:F105"/>
  </mergeCells>
  <pageMargins left="1.2" right="0.8" top="0.4" bottom="0.3" header="0.3" footer="0.3"/>
  <pageSetup scale="94" orientation="portrait" r:id="rId1"/>
  <rowBreaks count="3" manualBreakCount="3">
    <brk id="28" max="16383" man="1"/>
    <brk id="56" max="16383" man="1"/>
    <brk id="84" max="16383" man="1"/>
  </rowBreaks>
</worksheet>
</file>

<file path=xl/worksheets/sheet12.xml><?xml version="1.0" encoding="utf-8"?>
<worksheet xmlns="http://schemas.openxmlformats.org/spreadsheetml/2006/main" xmlns:r="http://schemas.openxmlformats.org/officeDocument/2006/relationships">
  <sheetPr>
    <tabColor theme="3" tint="0.39997558519241921"/>
  </sheetPr>
  <dimension ref="A1:I56"/>
  <sheetViews>
    <sheetView view="pageBreakPreview" topLeftCell="A19" zoomScaleSheetLayoutView="100" workbookViewId="0">
      <selection activeCell="A31" sqref="A31:H3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237</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113" t="s">
        <v>0</v>
      </c>
      <c r="B4" s="113" t="s">
        <v>2</v>
      </c>
      <c r="C4" s="127" t="s">
        <v>1</v>
      </c>
      <c r="D4" s="127"/>
      <c r="E4" s="113" t="s">
        <v>3</v>
      </c>
      <c r="F4" s="113"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52000</v>
      </c>
      <c r="D7" s="41" t="s">
        <v>8</v>
      </c>
      <c r="E7" s="42">
        <v>3656.23</v>
      </c>
      <c r="F7" s="43" t="s">
        <v>9</v>
      </c>
      <c r="G7" s="44">
        <f>C7*E7/1000</f>
        <v>190123.96</v>
      </c>
      <c r="H7" s="43" t="s">
        <v>27</v>
      </c>
    </row>
    <row r="8" spans="1:9" ht="27.75" customHeight="1">
      <c r="A8" s="20" t="s">
        <v>13</v>
      </c>
      <c r="B8" s="19" t="s">
        <v>90</v>
      </c>
      <c r="C8" s="10"/>
      <c r="D8" s="41" t="s">
        <v>8</v>
      </c>
      <c r="E8" s="42"/>
      <c r="F8" s="43" t="s">
        <v>9</v>
      </c>
      <c r="G8" s="44">
        <f>C8*E8/1000</f>
        <v>0</v>
      </c>
      <c r="H8" s="43" t="s">
        <v>27</v>
      </c>
    </row>
    <row r="9" spans="1:9" ht="63.75" customHeight="1">
      <c r="A9" s="9" t="s">
        <v>14</v>
      </c>
      <c r="B9" s="119" t="s">
        <v>53</v>
      </c>
      <c r="C9" s="119"/>
      <c r="D9" s="119"/>
      <c r="E9" s="119"/>
      <c r="F9" s="119"/>
      <c r="G9" s="119"/>
      <c r="H9" s="119"/>
    </row>
    <row r="10" spans="1:9" ht="19.5" customHeight="1">
      <c r="A10" s="9"/>
      <c r="B10" s="15"/>
      <c r="C10" s="11">
        <v>4000</v>
      </c>
      <c r="D10" s="12" t="s">
        <v>8</v>
      </c>
      <c r="E10" s="13">
        <v>8353</v>
      </c>
      <c r="F10" s="14" t="s">
        <v>32</v>
      </c>
      <c r="G10" s="22">
        <f>C10*E10/100</f>
        <v>334120</v>
      </c>
      <c r="H10" s="14" t="s">
        <v>27</v>
      </c>
    </row>
    <row r="11" spans="1:9" ht="42.75" customHeight="1">
      <c r="A11" s="9" t="s">
        <v>16</v>
      </c>
      <c r="B11" s="119" t="s">
        <v>15</v>
      </c>
      <c r="C11" s="119"/>
      <c r="D11" s="119"/>
      <c r="E11" s="119"/>
      <c r="F11" s="119"/>
      <c r="G11" s="119"/>
      <c r="H11" s="119"/>
    </row>
    <row r="12" spans="1:9" ht="25.5" customHeight="1">
      <c r="A12" s="9"/>
      <c r="B12" s="15"/>
      <c r="C12" s="11">
        <v>1300</v>
      </c>
      <c r="D12" s="12" t="s">
        <v>43</v>
      </c>
      <c r="E12" s="13">
        <v>2750.8</v>
      </c>
      <c r="F12" s="14" t="s">
        <v>44</v>
      </c>
      <c r="G12" s="22">
        <f>C12*E12/100</f>
        <v>35760.400000000001</v>
      </c>
      <c r="H12" s="14" t="s">
        <v>27</v>
      </c>
      <c r="I12" s="4"/>
    </row>
    <row r="13" spans="1:9" ht="78" customHeight="1">
      <c r="A13" s="9" t="s">
        <v>17</v>
      </c>
      <c r="B13" s="119" t="s">
        <v>54</v>
      </c>
      <c r="C13" s="119"/>
      <c r="D13" s="119"/>
      <c r="E13" s="119"/>
      <c r="F13" s="119"/>
      <c r="G13" s="119"/>
      <c r="H13" s="119"/>
    </row>
    <row r="14" spans="1:9" ht="21" customHeight="1">
      <c r="A14" s="9"/>
      <c r="B14" s="15"/>
      <c r="C14" s="11">
        <v>2000</v>
      </c>
      <c r="D14" s="12" t="s">
        <v>8</v>
      </c>
      <c r="E14" s="13">
        <v>9383.76</v>
      </c>
      <c r="F14" s="14" t="s">
        <v>32</v>
      </c>
      <c r="G14" s="22">
        <f>C14*E14/100</f>
        <v>187675.2</v>
      </c>
      <c r="H14" s="14" t="s">
        <v>27</v>
      </c>
    </row>
    <row r="15" spans="1:9" ht="40.5" customHeight="1">
      <c r="A15" s="9" t="s">
        <v>28</v>
      </c>
      <c r="B15" s="119" t="s">
        <v>55</v>
      </c>
      <c r="C15" s="119"/>
      <c r="D15" s="119"/>
      <c r="E15" s="119"/>
      <c r="F15" s="119"/>
      <c r="G15" s="119"/>
      <c r="H15" s="119"/>
    </row>
    <row r="16" spans="1:9" ht="21.75" customHeight="1">
      <c r="A16" s="9"/>
      <c r="B16" s="15"/>
      <c r="C16" s="11">
        <v>7900</v>
      </c>
      <c r="D16" s="12" t="s">
        <v>47</v>
      </c>
      <c r="E16" s="13">
        <v>1636.44</v>
      </c>
      <c r="F16" s="14" t="s">
        <v>48</v>
      </c>
      <c r="G16" s="22">
        <f>C16*E16/100</f>
        <v>129278.76</v>
      </c>
      <c r="H16" s="14" t="s">
        <v>27</v>
      </c>
    </row>
    <row r="17" spans="1:8" ht="52.5" customHeight="1">
      <c r="A17" s="9" t="s">
        <v>29</v>
      </c>
      <c r="B17" s="119" t="s">
        <v>56</v>
      </c>
      <c r="C17" s="119"/>
      <c r="D17" s="119"/>
      <c r="E17" s="119"/>
      <c r="F17" s="119"/>
      <c r="G17" s="119"/>
      <c r="H17" s="119"/>
    </row>
    <row r="18" spans="1:8" ht="21.75" customHeight="1">
      <c r="A18" s="9"/>
      <c r="B18" s="15"/>
      <c r="C18" s="11">
        <v>7900</v>
      </c>
      <c r="D18" s="12" t="s">
        <v>47</v>
      </c>
      <c r="E18" s="13">
        <v>4573.3</v>
      </c>
      <c r="F18" s="14" t="s">
        <v>48</v>
      </c>
      <c r="G18" s="22">
        <f>C18*E18/100</f>
        <v>361290.7</v>
      </c>
      <c r="H18" s="14" t="s">
        <v>27</v>
      </c>
    </row>
    <row r="19" spans="1:8" ht="25.5" customHeight="1">
      <c r="A19" s="9" t="s">
        <v>19</v>
      </c>
      <c r="B19" s="119" t="s">
        <v>57</v>
      </c>
      <c r="C19" s="119"/>
      <c r="D19" s="119"/>
      <c r="E19" s="119"/>
      <c r="F19" s="119"/>
      <c r="G19" s="119"/>
      <c r="H19" s="119"/>
    </row>
    <row r="20" spans="1:8" ht="18" customHeight="1">
      <c r="A20" s="9"/>
      <c r="B20" s="45"/>
      <c r="C20" s="11">
        <v>6500</v>
      </c>
      <c r="D20" s="12" t="s">
        <v>8</v>
      </c>
      <c r="E20" s="13">
        <v>2208.37</v>
      </c>
      <c r="F20" s="14" t="s">
        <v>9</v>
      </c>
      <c r="G20" s="22">
        <f>C20*E20/1000</f>
        <v>14354.405000000001</v>
      </c>
      <c r="H20" s="14" t="s">
        <v>27</v>
      </c>
    </row>
    <row r="21" spans="1:8" ht="18.75" customHeight="1">
      <c r="A21" s="9"/>
      <c r="B21" s="45"/>
      <c r="C21" s="11"/>
      <c r="D21" s="12"/>
      <c r="E21" s="13"/>
      <c r="F21" s="14"/>
      <c r="G21" s="26"/>
      <c r="H21" s="16"/>
    </row>
    <row r="22" spans="1:8">
      <c r="A22" s="84"/>
      <c r="B22" s="48"/>
      <c r="C22" s="120" t="s">
        <v>20</v>
      </c>
      <c r="D22" s="120"/>
      <c r="E22" s="120"/>
      <c r="F22" s="120"/>
      <c r="G22" s="23">
        <f>SUM(G20,G18,B15,G16,G14,G12,G10,G8,G7)</f>
        <v>1252603.425</v>
      </c>
      <c r="H22" s="7" t="s">
        <v>27</v>
      </c>
    </row>
    <row r="23" spans="1:8">
      <c r="A23" s="84"/>
      <c r="C23" s="7"/>
      <c r="D23" s="7"/>
      <c r="E23" s="7"/>
      <c r="F23" s="7"/>
      <c r="G23" s="7"/>
      <c r="H23" s="7"/>
    </row>
    <row r="24" spans="1:8">
      <c r="A24" s="84"/>
      <c r="B24" s="21" t="s">
        <v>21</v>
      </c>
      <c r="C24" s="6">
        <v>3.42</v>
      </c>
      <c r="D24" s="6" t="s">
        <v>22</v>
      </c>
      <c r="E24" s="6">
        <v>15825</v>
      </c>
      <c r="F24" s="6" t="s">
        <v>23</v>
      </c>
      <c r="G24" s="17">
        <f>C24*E24</f>
        <v>54121.5</v>
      </c>
      <c r="H24" s="7" t="s">
        <v>27</v>
      </c>
    </row>
    <row r="25" spans="1:8">
      <c r="A25" s="84"/>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3" customHeight="1">
      <c r="A29" s="2"/>
    </row>
    <row r="30" spans="1:8" ht="31.5" customHeight="1">
      <c r="A30" s="121" t="s">
        <v>6</v>
      </c>
      <c r="B30" s="121"/>
      <c r="C30" s="121"/>
      <c r="D30" s="121"/>
      <c r="E30" s="121"/>
      <c r="F30" s="121"/>
      <c r="G30" s="121"/>
      <c r="H30" s="121"/>
    </row>
    <row r="31" spans="1:8" ht="31.5" customHeight="1">
      <c r="A31" s="122" t="s">
        <v>237</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113" t="s">
        <v>0</v>
      </c>
      <c r="B33" s="113" t="s">
        <v>2</v>
      </c>
      <c r="C33" s="127" t="s">
        <v>1</v>
      </c>
      <c r="D33" s="127"/>
      <c r="E33" s="113" t="s">
        <v>3</v>
      </c>
      <c r="F33" s="113"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11">
        <v>374</v>
      </c>
      <c r="D40" s="12" t="s">
        <v>8</v>
      </c>
      <c r="E40" s="13">
        <v>12501.41</v>
      </c>
      <c r="F40" s="14" t="s">
        <v>32</v>
      </c>
      <c r="G40" s="22">
        <f>C40*E40/100</f>
        <v>46755.273399999998</v>
      </c>
      <c r="H40" s="14" t="s">
        <v>27</v>
      </c>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89</v>
      </c>
      <c r="D44" s="12" t="s">
        <v>8</v>
      </c>
      <c r="E44" s="13">
        <v>14429.25</v>
      </c>
      <c r="F44" s="14" t="s">
        <v>32</v>
      </c>
      <c r="G44" s="22">
        <f>C44*E44/100</f>
        <v>12842.032499999999</v>
      </c>
      <c r="H44" s="14" t="s">
        <v>27</v>
      </c>
    </row>
    <row r="45" spans="1:8" ht="30" customHeight="1">
      <c r="A45" s="9" t="s">
        <v>29</v>
      </c>
      <c r="B45" s="119" t="s">
        <v>34</v>
      </c>
      <c r="C45" s="119"/>
      <c r="D45" s="119"/>
      <c r="E45" s="119"/>
      <c r="F45" s="119"/>
      <c r="G45" s="119"/>
      <c r="H45" s="119"/>
    </row>
    <row r="46" spans="1:8" ht="30" customHeight="1">
      <c r="A46" s="9"/>
      <c r="B46" s="15"/>
      <c r="C46" s="11">
        <v>5.67</v>
      </c>
      <c r="D46" s="12" t="s">
        <v>35</v>
      </c>
      <c r="E46" s="13">
        <v>5001.7</v>
      </c>
      <c r="F46" s="14" t="s">
        <v>36</v>
      </c>
      <c r="G46" s="22">
        <f>C46*E46</f>
        <v>28359.638999999999</v>
      </c>
      <c r="H46" s="14" t="s">
        <v>27</v>
      </c>
    </row>
    <row r="47" spans="1:8" ht="47.25" customHeight="1">
      <c r="A47" s="9" t="s">
        <v>19</v>
      </c>
      <c r="B47" s="119" t="s">
        <v>63</v>
      </c>
      <c r="C47" s="119"/>
      <c r="D47" s="119"/>
      <c r="E47" s="119"/>
      <c r="F47" s="119"/>
      <c r="G47" s="119"/>
      <c r="H47" s="119"/>
    </row>
    <row r="48" spans="1:8" ht="30" customHeight="1">
      <c r="A48" s="9"/>
      <c r="B48" s="15"/>
      <c r="C48" s="11">
        <v>92</v>
      </c>
      <c r="D48" s="12" t="s">
        <v>8</v>
      </c>
      <c r="E48" s="13">
        <v>337</v>
      </c>
      <c r="F48" s="14" t="s">
        <v>37</v>
      </c>
      <c r="G48" s="14">
        <f>C48*E48</f>
        <v>31004</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84"/>
      <c r="B51" s="10"/>
      <c r="C51" s="120" t="s">
        <v>20</v>
      </c>
      <c r="D51" s="120"/>
      <c r="E51" s="120"/>
      <c r="F51" s="120"/>
      <c r="G51" s="23">
        <f>SUM(G50,G48,G46,G44,G42,G40,G38,G36)</f>
        <v>151041.6795</v>
      </c>
      <c r="H51" s="7" t="s">
        <v>27</v>
      </c>
    </row>
    <row r="52" spans="1:8" ht="16.5" customHeight="1">
      <c r="A52" s="84"/>
      <c r="C52" s="7"/>
      <c r="D52" s="7"/>
      <c r="E52" s="7"/>
      <c r="F52" s="7"/>
      <c r="G52" s="7"/>
      <c r="H52" s="7"/>
    </row>
    <row r="53" spans="1:8">
      <c r="A53" s="84"/>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sheetData>
  <mergeCells count="31">
    <mergeCell ref="C56:G56"/>
    <mergeCell ref="B43:H43"/>
    <mergeCell ref="B45:H45"/>
    <mergeCell ref="B47:H47"/>
    <mergeCell ref="B49:H49"/>
    <mergeCell ref="C51:F51"/>
    <mergeCell ref="B54:H54"/>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4" orientation="portrait" r:id="rId1"/>
  <rowBreaks count="1" manualBreakCount="1">
    <brk id="28" max="16383" man="1"/>
  </rowBreaks>
</worksheet>
</file>

<file path=xl/worksheets/sheet13.xml><?xml version="1.0" encoding="utf-8"?>
<worksheet xmlns="http://schemas.openxmlformats.org/spreadsheetml/2006/main" xmlns:r="http://schemas.openxmlformats.org/officeDocument/2006/relationships">
  <sheetPr>
    <tabColor theme="3" tint="0.39997558519241921"/>
  </sheetPr>
  <dimension ref="A1:I89"/>
  <sheetViews>
    <sheetView view="pageBreakPreview" topLeftCell="A70" zoomScaleSheetLayoutView="100" workbookViewId="0">
      <selection activeCell="A92" sqref="A92"/>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238</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4600</v>
      </c>
      <c r="D7" s="41" t="s">
        <v>8</v>
      </c>
      <c r="E7" s="42">
        <v>6278.37</v>
      </c>
      <c r="F7" s="43" t="s">
        <v>9</v>
      </c>
      <c r="G7" s="44">
        <f>C7*E7/1000</f>
        <v>28880.502</v>
      </c>
      <c r="H7" s="43" t="s">
        <v>27</v>
      </c>
    </row>
    <row r="8" spans="1:8" ht="18" customHeight="1">
      <c r="A8" s="9"/>
      <c r="B8" s="45"/>
      <c r="C8" s="11"/>
      <c r="D8" s="12"/>
      <c r="E8" s="13"/>
      <c r="F8" s="14"/>
      <c r="G8" s="26"/>
      <c r="H8" s="16"/>
    </row>
    <row r="9" spans="1:8">
      <c r="A9" s="84"/>
      <c r="B9" s="48"/>
      <c r="C9" s="120" t="s">
        <v>20</v>
      </c>
      <c r="D9" s="120"/>
      <c r="E9" s="120"/>
      <c r="F9" s="120"/>
      <c r="G9" s="23">
        <f>G7</f>
        <v>28880.502</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6.75" customHeight="1">
      <c r="A15" s="121" t="s">
        <v>6</v>
      </c>
      <c r="B15" s="121"/>
      <c r="C15" s="121"/>
      <c r="D15" s="121"/>
      <c r="E15" s="121"/>
      <c r="F15" s="121"/>
      <c r="G15" s="121"/>
      <c r="H15" s="121"/>
    </row>
    <row r="16" spans="1:8" ht="30" customHeight="1">
      <c r="A16" s="122" t="s">
        <v>238</v>
      </c>
      <c r="B16" s="122"/>
      <c r="C16" s="122"/>
      <c r="D16" s="122"/>
      <c r="E16" s="122"/>
      <c r="F16" s="122"/>
      <c r="G16" s="122"/>
      <c r="H16" s="122"/>
    </row>
    <row r="17" spans="1:9" ht="26.2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ht="23.25" customHeight="1" thickTop="1">
      <c r="A19" s="18"/>
      <c r="B19" s="18"/>
      <c r="C19" s="18"/>
      <c r="D19" s="18"/>
      <c r="E19" s="18"/>
      <c r="F19" s="18"/>
      <c r="G19" s="18"/>
      <c r="H19" s="18"/>
    </row>
    <row r="20" spans="1:9" ht="44.25" customHeight="1">
      <c r="A20" s="9" t="s">
        <v>10</v>
      </c>
      <c r="B20" s="119" t="s">
        <v>58</v>
      </c>
      <c r="C20" s="119"/>
      <c r="D20" s="119"/>
      <c r="E20" s="119"/>
      <c r="F20" s="119"/>
      <c r="G20" s="119"/>
      <c r="H20" s="119"/>
    </row>
    <row r="21" spans="1:9" ht="21.75" customHeight="1">
      <c r="A21" s="9"/>
      <c r="B21" s="15"/>
      <c r="C21" s="11">
        <v>680</v>
      </c>
      <c r="D21" s="12" t="s">
        <v>8</v>
      </c>
      <c r="E21" s="13">
        <v>900</v>
      </c>
      <c r="F21" s="14" t="s">
        <v>32</v>
      </c>
      <c r="G21" s="22">
        <f>C21*E21/100</f>
        <v>6120</v>
      </c>
      <c r="H21" s="14" t="s">
        <v>27</v>
      </c>
    </row>
    <row r="22" spans="1:9" ht="24.75" customHeight="1">
      <c r="A22" s="9" t="s">
        <v>14</v>
      </c>
      <c r="B22" s="119" t="s">
        <v>30</v>
      </c>
      <c r="C22" s="119"/>
      <c r="D22" s="119"/>
      <c r="E22" s="119"/>
      <c r="F22" s="119"/>
      <c r="G22" s="119"/>
      <c r="H22" s="119"/>
    </row>
    <row r="23" spans="1:9" ht="27" customHeight="1">
      <c r="A23" s="9"/>
      <c r="B23" s="15"/>
      <c r="C23" s="11">
        <v>680</v>
      </c>
      <c r="D23" s="12" t="s">
        <v>43</v>
      </c>
      <c r="E23" s="13">
        <v>9416.2800000000007</v>
      </c>
      <c r="F23" s="14" t="s">
        <v>44</v>
      </c>
      <c r="G23" s="22">
        <f>C23*E23/100</f>
        <v>64030.704000000005</v>
      </c>
      <c r="H23" s="14" t="s">
        <v>27</v>
      </c>
      <c r="I23" s="4"/>
    </row>
    <row r="24" spans="1:9" ht="36" customHeight="1">
      <c r="A24" s="9" t="s">
        <v>16</v>
      </c>
      <c r="B24" s="119" t="s">
        <v>33</v>
      </c>
      <c r="C24" s="119"/>
      <c r="D24" s="119"/>
      <c r="E24" s="119"/>
      <c r="F24" s="119"/>
      <c r="G24" s="119"/>
      <c r="H24" s="119"/>
    </row>
    <row r="25" spans="1:9" ht="30" customHeight="1">
      <c r="A25" s="9"/>
      <c r="B25" s="15"/>
      <c r="C25" s="11">
        <v>200</v>
      </c>
      <c r="D25" s="12" t="s">
        <v>8</v>
      </c>
      <c r="E25" s="13">
        <v>14429.25</v>
      </c>
      <c r="F25" s="14" t="s">
        <v>32</v>
      </c>
      <c r="G25" s="22">
        <f>C25*E25/100</f>
        <v>28858.5</v>
      </c>
      <c r="H25" s="14" t="s">
        <v>27</v>
      </c>
    </row>
    <row r="26" spans="1:9" ht="29.25" customHeight="1">
      <c r="A26" s="9" t="s">
        <v>17</v>
      </c>
      <c r="B26" s="119" t="s">
        <v>65</v>
      </c>
      <c r="C26" s="119"/>
      <c r="D26" s="119"/>
      <c r="E26" s="119"/>
      <c r="F26" s="119"/>
      <c r="G26" s="119"/>
      <c r="H26" s="119"/>
    </row>
    <row r="27" spans="1:9" ht="24.75" customHeight="1">
      <c r="A27" s="9"/>
      <c r="B27" s="15"/>
      <c r="C27" s="11">
        <v>515</v>
      </c>
      <c r="D27" s="12" t="s">
        <v>47</v>
      </c>
      <c r="E27" s="13">
        <v>2470.37</v>
      </c>
      <c r="F27" s="14" t="s">
        <v>48</v>
      </c>
      <c r="G27" s="22">
        <f>C27*E27/100</f>
        <v>12722.405500000001</v>
      </c>
      <c r="H27" s="14" t="s">
        <v>27</v>
      </c>
    </row>
    <row r="28" spans="1:9" ht="39" customHeight="1">
      <c r="A28" s="9" t="s">
        <v>28</v>
      </c>
      <c r="B28" s="119" t="s">
        <v>73</v>
      </c>
      <c r="C28" s="119"/>
      <c r="D28" s="119"/>
      <c r="E28" s="119"/>
      <c r="F28" s="119"/>
      <c r="G28" s="119"/>
      <c r="H28" s="119"/>
    </row>
    <row r="29" spans="1:9" ht="13.5" customHeight="1">
      <c r="A29" s="9"/>
      <c r="B29" s="15"/>
      <c r="C29" s="11">
        <v>2060</v>
      </c>
      <c r="D29" s="12" t="s">
        <v>47</v>
      </c>
      <c r="E29" s="13">
        <v>223.97</v>
      </c>
      <c r="F29" s="14" t="s">
        <v>48</v>
      </c>
      <c r="G29" s="22">
        <f>C29*E29</f>
        <v>461378.2</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573109.80949999997</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17.25" customHeight="1">
      <c r="A37" s="2"/>
    </row>
    <row r="38" spans="1:8" ht="31.5" customHeight="1">
      <c r="A38" s="121" t="s">
        <v>6</v>
      </c>
      <c r="B38" s="121"/>
      <c r="C38" s="121"/>
      <c r="D38" s="121"/>
      <c r="E38" s="121"/>
      <c r="F38" s="121"/>
      <c r="G38" s="121"/>
      <c r="H38" s="121"/>
    </row>
    <row r="39" spans="1:8" ht="24.75" customHeight="1">
      <c r="A39" s="122" t="s">
        <v>238</v>
      </c>
      <c r="B39" s="122"/>
      <c r="C39" s="122"/>
      <c r="D39" s="122"/>
      <c r="E39" s="122"/>
      <c r="F39" s="122"/>
      <c r="G39" s="122"/>
      <c r="H39" s="122"/>
    </row>
    <row r="40" spans="1:8" ht="19.5" customHeight="1" thickBot="1">
      <c r="A40" s="126" t="s">
        <v>101</v>
      </c>
      <c r="B40" s="126"/>
      <c r="C40" s="126"/>
      <c r="D40" s="126"/>
      <c r="E40" s="126"/>
      <c r="F40" s="126"/>
      <c r="G40" s="126"/>
      <c r="H40" s="126"/>
    </row>
    <row r="41" spans="1:8" ht="21" customHeight="1" thickTop="1" thickBot="1">
      <c r="A41" s="113" t="s">
        <v>0</v>
      </c>
      <c r="B41" s="113" t="s">
        <v>2</v>
      </c>
      <c r="C41" s="127" t="s">
        <v>1</v>
      </c>
      <c r="D41" s="127"/>
      <c r="E41" s="113" t="s">
        <v>3</v>
      </c>
      <c r="F41" s="113" t="s">
        <v>4</v>
      </c>
      <c r="G41" s="127" t="s">
        <v>5</v>
      </c>
      <c r="H41" s="127"/>
    </row>
    <row r="42" spans="1:8" ht="17.25" customHeight="1" thickTop="1">
      <c r="A42" s="18"/>
      <c r="B42" s="18"/>
      <c r="C42" s="18"/>
      <c r="D42" s="18"/>
      <c r="E42" s="18"/>
      <c r="F42" s="18"/>
      <c r="G42" s="18"/>
      <c r="H42" s="18"/>
    </row>
    <row r="43" spans="1:8" ht="39" customHeight="1">
      <c r="A43" s="9" t="s">
        <v>10</v>
      </c>
      <c r="B43" s="119" t="s">
        <v>58</v>
      </c>
      <c r="C43" s="119"/>
      <c r="D43" s="119"/>
      <c r="E43" s="119"/>
      <c r="F43" s="119"/>
      <c r="G43" s="119"/>
      <c r="H43" s="119"/>
    </row>
    <row r="44" spans="1:8" ht="25.5" customHeight="1">
      <c r="A44" s="20"/>
      <c r="B44" s="19"/>
      <c r="C44" s="11">
        <v>5710</v>
      </c>
      <c r="D44" s="12" t="s">
        <v>8</v>
      </c>
      <c r="E44" s="13">
        <v>900</v>
      </c>
      <c r="F44" s="14" t="s">
        <v>32</v>
      </c>
      <c r="G44" s="22">
        <f>C44*E44/100</f>
        <v>51390</v>
      </c>
      <c r="H44" s="14" t="s">
        <v>27</v>
      </c>
    </row>
    <row r="45" spans="1:8" ht="27.75" customHeight="1">
      <c r="A45" s="9" t="s">
        <v>14</v>
      </c>
      <c r="B45" s="119" t="s">
        <v>30</v>
      </c>
      <c r="C45" s="119"/>
      <c r="D45" s="119"/>
      <c r="E45" s="119"/>
      <c r="F45" s="119"/>
      <c r="G45" s="119"/>
      <c r="H45" s="119"/>
    </row>
    <row r="46" spans="1:8" ht="27" customHeight="1">
      <c r="A46" s="9"/>
      <c r="B46" s="15"/>
      <c r="C46" s="11">
        <v>5710</v>
      </c>
      <c r="D46" s="12" t="s">
        <v>8</v>
      </c>
      <c r="E46" s="13">
        <v>9416.2800000000007</v>
      </c>
      <c r="F46" s="14" t="s">
        <v>32</v>
      </c>
      <c r="G46" s="22">
        <f>C46*E46/100</f>
        <v>537669.58799999999</v>
      </c>
      <c r="H46" s="14" t="s">
        <v>27</v>
      </c>
    </row>
    <row r="47" spans="1:8" ht="26.25" customHeight="1">
      <c r="A47" s="9" t="s">
        <v>16</v>
      </c>
      <c r="B47" s="119" t="s">
        <v>62</v>
      </c>
      <c r="C47" s="119"/>
      <c r="D47" s="119"/>
      <c r="E47" s="119"/>
      <c r="F47" s="119"/>
      <c r="G47" s="119"/>
      <c r="H47" s="119"/>
    </row>
    <row r="48" spans="1:8" ht="24" customHeight="1">
      <c r="A48" s="9"/>
      <c r="B48" s="15"/>
      <c r="C48" s="11">
        <v>2163</v>
      </c>
      <c r="D48" s="12" t="s">
        <v>8</v>
      </c>
      <c r="E48" s="13">
        <v>3127.41</v>
      </c>
      <c r="F48" s="14" t="s">
        <v>32</v>
      </c>
      <c r="G48" s="22">
        <f>C48*E48/100</f>
        <v>67645.878299999997</v>
      </c>
      <c r="H48" s="14" t="s">
        <v>27</v>
      </c>
    </row>
    <row r="49" spans="1:8" ht="28.5" customHeight="1">
      <c r="A49" s="9" t="s">
        <v>17</v>
      </c>
      <c r="B49" s="119" t="s">
        <v>33</v>
      </c>
      <c r="C49" s="119"/>
      <c r="D49" s="119"/>
      <c r="E49" s="119"/>
      <c r="F49" s="119"/>
      <c r="G49" s="119"/>
      <c r="H49" s="119"/>
    </row>
    <row r="50" spans="1:8" ht="18" customHeight="1">
      <c r="A50" s="9"/>
      <c r="B50" s="27"/>
      <c r="C50" s="11">
        <v>4326</v>
      </c>
      <c r="D50" s="12" t="s">
        <v>8</v>
      </c>
      <c r="E50" s="13">
        <v>14429.25</v>
      </c>
      <c r="F50" s="14" t="s">
        <v>37</v>
      </c>
      <c r="G50" s="14">
        <f>C50*E50/100</f>
        <v>624209.35499999998</v>
      </c>
      <c r="H50" s="14" t="s">
        <v>27</v>
      </c>
    </row>
    <row r="51" spans="1:8" ht="18.75" customHeight="1">
      <c r="A51" s="9"/>
      <c r="B51" s="119"/>
      <c r="C51" s="119"/>
      <c r="D51" s="119"/>
      <c r="E51" s="119"/>
      <c r="F51" s="119"/>
      <c r="G51" s="119"/>
      <c r="H51" s="119"/>
    </row>
    <row r="52" spans="1:8">
      <c r="A52" s="9"/>
      <c r="B52" s="15"/>
      <c r="C52" s="11"/>
      <c r="D52" s="12"/>
      <c r="E52" s="13"/>
      <c r="F52" s="14"/>
      <c r="G52" s="26"/>
      <c r="H52" s="5"/>
    </row>
    <row r="53" spans="1:8" ht="16.5" customHeight="1">
      <c r="A53" s="84"/>
      <c r="B53" s="10"/>
      <c r="C53" s="120" t="s">
        <v>20</v>
      </c>
      <c r="D53" s="120"/>
      <c r="E53" s="120"/>
      <c r="F53" s="120"/>
      <c r="G53" s="23">
        <f>SUM(G50,G48,G46,G44)</f>
        <v>1280914.8213</v>
      </c>
      <c r="H53" s="14" t="s">
        <v>27</v>
      </c>
    </row>
    <row r="54" spans="1:8">
      <c r="A54" s="84"/>
      <c r="C54" s="7"/>
      <c r="D54" s="7"/>
      <c r="E54" s="7"/>
      <c r="F54" s="7"/>
      <c r="G54" s="7"/>
    </row>
    <row r="55" spans="1:8">
      <c r="A55" s="84"/>
      <c r="H55" s="112"/>
    </row>
    <row r="56" spans="1:8">
      <c r="A56" s="2"/>
      <c r="B56" s="112" t="s">
        <v>26</v>
      </c>
      <c r="C56" s="112"/>
      <c r="D56" s="112"/>
      <c r="E56" s="112"/>
      <c r="F56" s="112"/>
      <c r="G56" s="112"/>
    </row>
    <row r="57" spans="1:8" ht="27.75" customHeight="1">
      <c r="A57" s="2"/>
      <c r="H57" s="25"/>
    </row>
    <row r="58" spans="1:8" ht="30" customHeight="1">
      <c r="A58" s="24"/>
      <c r="B58" s="8" t="s">
        <v>25</v>
      </c>
      <c r="C58" s="118" t="s">
        <v>24</v>
      </c>
      <c r="D58" s="118"/>
      <c r="E58" s="118"/>
      <c r="F58" s="118"/>
      <c r="G58" s="118"/>
    </row>
    <row r="59" spans="1:8">
      <c r="A59" s="2"/>
    </row>
    <row r="60" spans="1:8" ht="25.5" customHeight="1">
      <c r="A60" s="121" t="s">
        <v>6</v>
      </c>
      <c r="B60" s="121"/>
      <c r="C60" s="121"/>
      <c r="D60" s="121"/>
      <c r="E60" s="121"/>
      <c r="F60" s="121"/>
      <c r="G60" s="121"/>
      <c r="H60" s="121"/>
    </row>
    <row r="61" spans="1:8" ht="29.25" customHeight="1">
      <c r="A61" s="122" t="s">
        <v>238</v>
      </c>
      <c r="B61" s="122"/>
      <c r="C61" s="122"/>
      <c r="D61" s="122"/>
      <c r="E61" s="122"/>
      <c r="F61" s="122"/>
      <c r="G61" s="122"/>
      <c r="H61" s="122"/>
    </row>
    <row r="62" spans="1:8" ht="23.25" customHeight="1" thickBot="1">
      <c r="A62" s="126" t="s">
        <v>102</v>
      </c>
      <c r="B62" s="126"/>
      <c r="C62" s="126"/>
      <c r="D62" s="126"/>
      <c r="E62" s="126"/>
      <c r="F62" s="126"/>
      <c r="G62" s="126"/>
      <c r="H62" s="126"/>
    </row>
    <row r="63" spans="1:8" ht="19.5" customHeight="1" thickTop="1" thickBot="1">
      <c r="A63" s="113" t="s">
        <v>0</v>
      </c>
      <c r="B63" s="113" t="s">
        <v>2</v>
      </c>
      <c r="C63" s="127" t="s">
        <v>1</v>
      </c>
      <c r="D63" s="127"/>
      <c r="E63" s="113" t="s">
        <v>3</v>
      </c>
      <c r="F63" s="113" t="s">
        <v>4</v>
      </c>
      <c r="G63" s="127" t="s">
        <v>5</v>
      </c>
      <c r="H63" s="127"/>
    </row>
    <row r="64" spans="1:8" ht="17.25" customHeight="1" thickTop="1">
      <c r="A64" s="18"/>
      <c r="B64" s="18"/>
      <c r="C64" s="18"/>
      <c r="D64" s="18"/>
      <c r="E64" s="18"/>
      <c r="F64" s="18"/>
      <c r="G64" s="18"/>
      <c r="H64" s="18"/>
    </row>
    <row r="65" spans="1:8" ht="39.75" customHeight="1">
      <c r="A65" s="9" t="s">
        <v>10</v>
      </c>
      <c r="B65" s="119" t="s">
        <v>61</v>
      </c>
      <c r="C65" s="119"/>
      <c r="D65" s="119"/>
      <c r="E65" s="119"/>
      <c r="F65" s="119"/>
      <c r="G65" s="119"/>
      <c r="H65" s="119"/>
    </row>
    <row r="66" spans="1:8" ht="30" customHeight="1">
      <c r="A66" s="20"/>
      <c r="B66" s="19"/>
      <c r="C66" s="11">
        <v>1418</v>
      </c>
      <c r="D66" s="12" t="s">
        <v>8</v>
      </c>
      <c r="E66" s="13">
        <v>3176.25</v>
      </c>
      <c r="F66" s="14" t="s">
        <v>9</v>
      </c>
      <c r="G66" s="22">
        <f>C66*E66/1000</f>
        <v>4503.9224999999997</v>
      </c>
      <c r="H66" s="14" t="s">
        <v>27</v>
      </c>
    </row>
    <row r="67" spans="1:8" ht="23.25" customHeight="1">
      <c r="A67" s="9" t="s">
        <v>14</v>
      </c>
      <c r="B67" s="119" t="s">
        <v>30</v>
      </c>
      <c r="C67" s="119"/>
      <c r="D67" s="119"/>
      <c r="E67" s="119"/>
      <c r="F67" s="119"/>
      <c r="G67" s="119"/>
      <c r="H67" s="119"/>
    </row>
    <row r="68" spans="1:8" ht="27" customHeight="1">
      <c r="A68" s="9"/>
      <c r="B68" s="15"/>
      <c r="C68" s="11">
        <v>393</v>
      </c>
      <c r="D68" s="12" t="s">
        <v>8</v>
      </c>
      <c r="E68" s="13">
        <v>9416.2800000000007</v>
      </c>
      <c r="F68" s="14" t="s">
        <v>32</v>
      </c>
      <c r="G68" s="22">
        <f>C68*E68/100</f>
        <v>37005.9804</v>
      </c>
      <c r="H68" s="14" t="s">
        <v>27</v>
      </c>
    </row>
    <row r="69" spans="1:8" ht="26.25" customHeight="1">
      <c r="A69" s="9" t="s">
        <v>16</v>
      </c>
      <c r="B69" s="119" t="s">
        <v>31</v>
      </c>
      <c r="C69" s="119"/>
      <c r="D69" s="119"/>
      <c r="E69" s="119"/>
      <c r="F69" s="119"/>
      <c r="G69" s="119"/>
      <c r="H69" s="119"/>
    </row>
    <row r="70" spans="1:8" ht="24" customHeight="1">
      <c r="A70" s="9"/>
      <c r="B70" s="15"/>
      <c r="C70" s="11">
        <v>683</v>
      </c>
      <c r="D70" s="12" t="s">
        <v>8</v>
      </c>
      <c r="E70" s="13">
        <v>12501.41</v>
      </c>
      <c r="F70" s="14" t="s">
        <v>32</v>
      </c>
      <c r="G70" s="22">
        <f>C70*E70/100</f>
        <v>85384.63029999999</v>
      </c>
      <c r="H70" s="14" t="s">
        <v>27</v>
      </c>
    </row>
    <row r="71" spans="1:8" ht="37.5" customHeight="1">
      <c r="A71" s="9" t="s">
        <v>17</v>
      </c>
      <c r="B71" s="119" t="s">
        <v>66</v>
      </c>
      <c r="C71" s="119"/>
      <c r="D71" s="119"/>
      <c r="E71" s="119"/>
      <c r="F71" s="119"/>
      <c r="G71" s="119"/>
      <c r="H71" s="119"/>
    </row>
    <row r="72" spans="1:8">
      <c r="A72" s="9"/>
      <c r="B72" s="27" t="s">
        <v>45</v>
      </c>
      <c r="C72" s="11">
        <v>170</v>
      </c>
      <c r="D72" s="12" t="s">
        <v>43</v>
      </c>
      <c r="E72" s="13">
        <v>94</v>
      </c>
      <c r="F72" s="14" t="s">
        <v>44</v>
      </c>
      <c r="G72" s="14">
        <f>C72*E72</f>
        <v>15980</v>
      </c>
      <c r="H72" s="14" t="s">
        <v>27</v>
      </c>
    </row>
    <row r="73" spans="1:8" ht="26.25" customHeight="1">
      <c r="A73" s="9"/>
      <c r="B73" s="27" t="s">
        <v>46</v>
      </c>
      <c r="C73" s="11">
        <v>100</v>
      </c>
      <c r="D73" s="12" t="s">
        <v>43</v>
      </c>
      <c r="E73" s="13">
        <v>174</v>
      </c>
      <c r="F73" s="14" t="s">
        <v>44</v>
      </c>
      <c r="G73" s="14">
        <f>C73*E73</f>
        <v>17400</v>
      </c>
      <c r="H73" s="14" t="s">
        <v>27</v>
      </c>
    </row>
    <row r="74" spans="1:8" ht="24" customHeight="1">
      <c r="A74" s="9" t="s">
        <v>28</v>
      </c>
      <c r="B74" s="119" t="s">
        <v>67</v>
      </c>
      <c r="C74" s="119"/>
      <c r="D74" s="119"/>
      <c r="E74" s="119"/>
      <c r="F74" s="119"/>
      <c r="G74" s="119"/>
      <c r="H74" s="119"/>
    </row>
    <row r="75" spans="1:8" ht="19.5" customHeight="1">
      <c r="A75" s="9"/>
      <c r="B75" s="27"/>
      <c r="C75" s="11">
        <v>1245</v>
      </c>
      <c r="D75" s="12" t="s">
        <v>8</v>
      </c>
      <c r="E75" s="13">
        <v>2283.9299999999998</v>
      </c>
      <c r="F75" s="14" t="s">
        <v>32</v>
      </c>
      <c r="G75" s="22">
        <f>C75*E75/100</f>
        <v>28434.928499999995</v>
      </c>
      <c r="H75" s="14" t="s">
        <v>27</v>
      </c>
    </row>
    <row r="76" spans="1:8" ht="18" customHeight="1">
      <c r="A76" s="9"/>
      <c r="B76" s="15"/>
      <c r="C76" s="11"/>
      <c r="D76" s="12"/>
      <c r="E76" s="13"/>
      <c r="F76" s="14"/>
      <c r="G76" s="22"/>
      <c r="H76" s="14"/>
    </row>
    <row r="77" spans="1:8" ht="24.75" customHeight="1">
      <c r="A77" s="9" t="s">
        <v>29</v>
      </c>
      <c r="B77" s="119" t="s">
        <v>62</v>
      </c>
      <c r="C77" s="119"/>
      <c r="D77" s="119"/>
      <c r="E77" s="119"/>
      <c r="F77" s="119"/>
      <c r="G77" s="119"/>
      <c r="H77" s="119"/>
    </row>
    <row r="78" spans="1:8" ht="30" customHeight="1">
      <c r="A78" s="9"/>
      <c r="B78" s="15"/>
      <c r="C78" s="11">
        <v>160</v>
      </c>
      <c r="D78" s="12" t="s">
        <v>35</v>
      </c>
      <c r="E78" s="13">
        <v>3127.41</v>
      </c>
      <c r="F78" s="14" t="s">
        <v>36</v>
      </c>
      <c r="G78" s="22">
        <f>C78*E78/100</f>
        <v>5003.8559999999998</v>
      </c>
      <c r="H78" s="14" t="s">
        <v>27</v>
      </c>
    </row>
    <row r="79" spans="1:8" ht="30" customHeight="1">
      <c r="A79" s="9" t="s">
        <v>19</v>
      </c>
      <c r="B79" s="119" t="s">
        <v>41</v>
      </c>
      <c r="C79" s="119"/>
      <c r="D79" s="119"/>
      <c r="E79" s="119"/>
      <c r="F79" s="119"/>
      <c r="G79" s="119"/>
      <c r="H79" s="119"/>
    </row>
    <row r="80" spans="1:8" ht="30" customHeight="1">
      <c r="A80" s="9"/>
      <c r="B80" s="15"/>
      <c r="C80" s="11">
        <v>65</v>
      </c>
      <c r="D80" s="12" t="s">
        <v>8</v>
      </c>
      <c r="E80" s="13">
        <v>14429.25</v>
      </c>
      <c r="F80" s="14" t="s">
        <v>37</v>
      </c>
      <c r="G80" s="22">
        <f>C80*E80/100</f>
        <v>9379.0125000000007</v>
      </c>
      <c r="H80" s="14" t="s">
        <v>27</v>
      </c>
    </row>
    <row r="81" spans="1:8" ht="54.75" customHeight="1">
      <c r="A81" s="9" t="s">
        <v>49</v>
      </c>
      <c r="B81" s="119" t="s">
        <v>63</v>
      </c>
      <c r="C81" s="119"/>
      <c r="D81" s="119"/>
      <c r="E81" s="119"/>
      <c r="F81" s="119"/>
      <c r="G81" s="119"/>
      <c r="H81" s="119"/>
    </row>
    <row r="82" spans="1:8" ht="23.25" customHeight="1">
      <c r="A82" s="9"/>
      <c r="B82" s="111"/>
      <c r="C82" s="11">
        <v>79.650000000000006</v>
      </c>
      <c r="D82" s="12" t="s">
        <v>8</v>
      </c>
      <c r="E82" s="13">
        <v>337</v>
      </c>
      <c r="F82" s="14" t="s">
        <v>32</v>
      </c>
      <c r="G82" s="22">
        <f>C82*E82</f>
        <v>26842.050000000003</v>
      </c>
      <c r="H82" s="14" t="s">
        <v>27</v>
      </c>
    </row>
    <row r="83" spans="1:8" ht="30" customHeight="1">
      <c r="A83" s="9" t="s">
        <v>69</v>
      </c>
      <c r="B83" s="128" t="s">
        <v>34</v>
      </c>
      <c r="C83" s="128"/>
      <c r="D83" s="128"/>
      <c r="E83" s="128"/>
      <c r="F83" s="128"/>
      <c r="G83" s="128"/>
      <c r="H83" s="128"/>
    </row>
    <row r="84" spans="1:8" ht="30" customHeight="1">
      <c r="A84" s="9"/>
      <c r="B84" s="114"/>
      <c r="C84" s="11">
        <v>2.93</v>
      </c>
      <c r="D84" s="12" t="s">
        <v>8</v>
      </c>
      <c r="E84" s="13">
        <v>5001.7</v>
      </c>
      <c r="F84" s="14" t="s">
        <v>32</v>
      </c>
      <c r="G84" s="26">
        <f>C84*E84</f>
        <v>14654.981</v>
      </c>
      <c r="H84" s="16" t="s">
        <v>27</v>
      </c>
    </row>
    <row r="85" spans="1:8">
      <c r="A85" s="84"/>
      <c r="B85" s="10"/>
      <c r="C85" s="120" t="s">
        <v>20</v>
      </c>
      <c r="D85" s="120"/>
      <c r="E85" s="120"/>
      <c r="F85" s="120"/>
      <c r="G85" s="23">
        <f>SUM(G84,G82,G80,G78,G75,G73,G72,G70,G68,G66)</f>
        <v>244589.36119999998</v>
      </c>
      <c r="H85" s="110" t="s">
        <v>27</v>
      </c>
    </row>
    <row r="86" spans="1:8">
      <c r="A86" s="84"/>
      <c r="C86" s="7"/>
      <c r="D86" s="7"/>
      <c r="E86" s="7"/>
      <c r="F86" s="7"/>
      <c r="G86" s="7"/>
    </row>
    <row r="87" spans="1:8">
      <c r="A87" s="2"/>
      <c r="B87" s="112" t="s">
        <v>26</v>
      </c>
      <c r="C87" s="112"/>
      <c r="D87" s="112"/>
      <c r="E87" s="112"/>
      <c r="F87" s="112"/>
      <c r="G87" s="112"/>
    </row>
    <row r="88" spans="1:8" ht="30" customHeight="1">
      <c r="A88" s="2"/>
      <c r="H88" s="25"/>
    </row>
    <row r="89" spans="1:8" ht="30" customHeight="1">
      <c r="A89" s="24"/>
      <c r="B89" s="8" t="s">
        <v>25</v>
      </c>
      <c r="C89" s="118" t="s">
        <v>24</v>
      </c>
      <c r="D89" s="118"/>
      <c r="E89" s="118"/>
      <c r="F89" s="118"/>
      <c r="G89" s="118"/>
    </row>
  </sheetData>
  <mergeCells count="50">
    <mergeCell ref="C85:F85"/>
    <mergeCell ref="C89:G89"/>
    <mergeCell ref="B71:H71"/>
    <mergeCell ref="B74:H74"/>
    <mergeCell ref="B77:H77"/>
    <mergeCell ref="B79:H79"/>
    <mergeCell ref="B81:H81"/>
    <mergeCell ref="B83:H83"/>
    <mergeCell ref="B69:H69"/>
    <mergeCell ref="B49:H49"/>
    <mergeCell ref="B51:H51"/>
    <mergeCell ref="C53:F53"/>
    <mergeCell ref="C58:G58"/>
    <mergeCell ref="A60:H60"/>
    <mergeCell ref="A61:H61"/>
    <mergeCell ref="A62:H62"/>
    <mergeCell ref="C63:D63"/>
    <mergeCell ref="G63:H63"/>
    <mergeCell ref="B65:H65"/>
    <mergeCell ref="B67:H67"/>
    <mergeCell ref="B47:H47"/>
    <mergeCell ref="B28:H28"/>
    <mergeCell ref="C31:F31"/>
    <mergeCell ref="B34:H34"/>
    <mergeCell ref="C36:G36"/>
    <mergeCell ref="A38:H38"/>
    <mergeCell ref="A39:H39"/>
    <mergeCell ref="A40:H40"/>
    <mergeCell ref="C41:D41"/>
    <mergeCell ref="G41:H41"/>
    <mergeCell ref="B43:H43"/>
    <mergeCell ref="B45:H45"/>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3" manualBreakCount="3">
    <brk id="14" max="16383" man="1"/>
    <brk id="37" max="16383" man="1"/>
    <brk id="58" max="16383" man="1"/>
  </rowBreaks>
</worksheet>
</file>

<file path=xl/worksheets/sheet14.xml><?xml version="1.0" encoding="utf-8"?>
<worksheet xmlns="http://schemas.openxmlformats.org/spreadsheetml/2006/main" xmlns:r="http://schemas.openxmlformats.org/officeDocument/2006/relationships">
  <sheetPr>
    <tabColor theme="3" tint="0.39997558519241921"/>
  </sheetPr>
  <dimension ref="A1:I67"/>
  <sheetViews>
    <sheetView view="pageBreakPreview" topLeftCell="A47" zoomScaleSheetLayoutView="100" workbookViewId="0">
      <selection activeCell="A39" sqref="A39:H39"/>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5.5" customHeight="1">
      <c r="A1" s="121" t="s">
        <v>6</v>
      </c>
      <c r="B1" s="121"/>
      <c r="C1" s="121"/>
      <c r="D1" s="121"/>
      <c r="E1" s="121"/>
      <c r="F1" s="121"/>
      <c r="G1" s="121"/>
      <c r="H1" s="121"/>
    </row>
    <row r="2" spans="1:8" ht="36" customHeight="1">
      <c r="A2" s="122" t="s">
        <v>239</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6" customHeigh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7000</v>
      </c>
      <c r="D7" s="41" t="s">
        <v>8</v>
      </c>
      <c r="E7" s="42">
        <v>6278.37</v>
      </c>
      <c r="F7" s="43" t="s">
        <v>9</v>
      </c>
      <c r="G7" s="44">
        <f>C7*E7/1000</f>
        <v>43948.59</v>
      </c>
      <c r="H7" s="43" t="s">
        <v>27</v>
      </c>
    </row>
    <row r="8" spans="1:8" ht="18" customHeight="1">
      <c r="A8" s="9"/>
      <c r="B8" s="45"/>
      <c r="C8" s="11"/>
      <c r="D8" s="12"/>
      <c r="E8" s="13"/>
      <c r="F8" s="14"/>
      <c r="G8" s="26"/>
      <c r="H8" s="16"/>
    </row>
    <row r="9" spans="1:8">
      <c r="A9" s="84"/>
      <c r="B9" s="48"/>
      <c r="C9" s="120" t="s">
        <v>20</v>
      </c>
      <c r="D9" s="120"/>
      <c r="E9" s="120"/>
      <c r="F9" s="120"/>
      <c r="G9" s="23">
        <f>G7</f>
        <v>43948.59</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43.5" customHeight="1">
      <c r="A16" s="122" t="s">
        <v>239</v>
      </c>
      <c r="B16" s="122"/>
      <c r="C16" s="122"/>
      <c r="D16" s="122"/>
      <c r="E16" s="122"/>
      <c r="F16" s="122"/>
      <c r="G16" s="122"/>
      <c r="H16" s="122"/>
    </row>
    <row r="17" spans="1:9" ht="19.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thickTop="1">
      <c r="A19" s="18"/>
      <c r="B19" s="18"/>
      <c r="C19" s="18"/>
      <c r="D19" s="18"/>
      <c r="E19" s="18"/>
      <c r="F19" s="18"/>
      <c r="G19" s="18"/>
      <c r="H19" s="18"/>
    </row>
    <row r="20" spans="1:9" ht="40.5" customHeight="1">
      <c r="A20" s="9" t="s">
        <v>10</v>
      </c>
      <c r="B20" s="119" t="s">
        <v>58</v>
      </c>
      <c r="C20" s="119"/>
      <c r="D20" s="119"/>
      <c r="E20" s="119"/>
      <c r="F20" s="119"/>
      <c r="G20" s="119"/>
      <c r="H20" s="119"/>
    </row>
    <row r="21" spans="1:9" ht="30.75" customHeight="1">
      <c r="A21" s="9"/>
      <c r="B21" s="15"/>
      <c r="C21" s="11">
        <v>1683</v>
      </c>
      <c r="D21" s="12" t="s">
        <v>8</v>
      </c>
      <c r="E21" s="13">
        <v>900</v>
      </c>
      <c r="F21" s="14" t="s">
        <v>32</v>
      </c>
      <c r="G21" s="22">
        <f>C21*E21/100</f>
        <v>15147</v>
      </c>
      <c r="H21" s="14" t="s">
        <v>27</v>
      </c>
    </row>
    <row r="22" spans="1:9" ht="29.25" customHeight="1">
      <c r="A22" s="9" t="s">
        <v>14</v>
      </c>
      <c r="B22" s="119" t="s">
        <v>30</v>
      </c>
      <c r="C22" s="119"/>
      <c r="D22" s="119"/>
      <c r="E22" s="119"/>
      <c r="F22" s="119"/>
      <c r="G22" s="119"/>
      <c r="H22" s="119"/>
    </row>
    <row r="23" spans="1:9" ht="24.75" customHeight="1">
      <c r="A23" s="9"/>
      <c r="B23" s="15"/>
      <c r="C23" s="11">
        <v>2142</v>
      </c>
      <c r="D23" s="12" t="s">
        <v>43</v>
      </c>
      <c r="E23" s="13">
        <v>9416.2800000000007</v>
      </c>
      <c r="F23" s="14" t="s">
        <v>44</v>
      </c>
      <c r="G23" s="22">
        <f>C23*E23/100</f>
        <v>201696.7176</v>
      </c>
      <c r="H23" s="14" t="s">
        <v>27</v>
      </c>
      <c r="I23" s="4"/>
    </row>
    <row r="24" spans="1:9" ht="40.5" customHeight="1">
      <c r="A24" s="9" t="s">
        <v>16</v>
      </c>
      <c r="B24" s="119" t="s">
        <v>33</v>
      </c>
      <c r="C24" s="119"/>
      <c r="D24" s="119"/>
      <c r="E24" s="119"/>
      <c r="F24" s="119"/>
      <c r="G24" s="119"/>
      <c r="H24" s="119"/>
    </row>
    <row r="25" spans="1:9" ht="25.5" customHeight="1">
      <c r="A25" s="9"/>
      <c r="B25" s="15"/>
      <c r="C25" s="11">
        <v>425</v>
      </c>
      <c r="D25" s="12" t="s">
        <v>8</v>
      </c>
      <c r="E25" s="13">
        <v>14429.25</v>
      </c>
      <c r="F25" s="14" t="s">
        <v>32</v>
      </c>
      <c r="G25" s="22">
        <f>C25*E25/100</f>
        <v>61324.3125</v>
      </c>
      <c r="H25" s="14" t="s">
        <v>27</v>
      </c>
    </row>
    <row r="26" spans="1:9" ht="29.25" customHeight="1">
      <c r="A26" s="9" t="s">
        <v>17</v>
      </c>
      <c r="B26" s="119" t="s">
        <v>65</v>
      </c>
      <c r="C26" s="119"/>
      <c r="D26" s="119"/>
      <c r="E26" s="119"/>
      <c r="F26" s="119"/>
      <c r="G26" s="119"/>
      <c r="H26" s="119"/>
    </row>
    <row r="27" spans="1:9" ht="24.75" customHeight="1">
      <c r="A27" s="9"/>
      <c r="B27" s="15"/>
      <c r="C27" s="11">
        <v>1275</v>
      </c>
      <c r="D27" s="12" t="s">
        <v>47</v>
      </c>
      <c r="E27" s="13">
        <v>2470.37</v>
      </c>
      <c r="F27" s="14" t="s">
        <v>48</v>
      </c>
      <c r="G27" s="22">
        <f>C27*E27/100</f>
        <v>31497.217499999999</v>
      </c>
      <c r="H27" s="14" t="s">
        <v>27</v>
      </c>
    </row>
    <row r="28" spans="1:9" ht="47.25" customHeight="1">
      <c r="A28" s="9" t="s">
        <v>28</v>
      </c>
      <c r="B28" s="119" t="s">
        <v>73</v>
      </c>
      <c r="C28" s="119"/>
      <c r="D28" s="119"/>
      <c r="E28" s="119"/>
      <c r="F28" s="119"/>
      <c r="G28" s="119"/>
      <c r="H28" s="119"/>
    </row>
    <row r="29" spans="1:9" ht="13.5" customHeight="1">
      <c r="A29" s="9"/>
      <c r="B29" s="15"/>
      <c r="C29" s="11">
        <v>5100</v>
      </c>
      <c r="D29" s="12" t="s">
        <v>47</v>
      </c>
      <c r="E29" s="13">
        <v>223.97</v>
      </c>
      <c r="F29" s="14" t="s">
        <v>48</v>
      </c>
      <c r="G29" s="22">
        <f>C29*E29</f>
        <v>1142247</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1451912.2475999999</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6.75" customHeight="1">
      <c r="A37" s="2"/>
    </row>
    <row r="38" spans="1:8" ht="21.75" customHeight="1">
      <c r="A38" s="121" t="s">
        <v>6</v>
      </c>
      <c r="B38" s="121"/>
      <c r="C38" s="121"/>
      <c r="D38" s="121"/>
      <c r="E38" s="121"/>
      <c r="F38" s="121"/>
      <c r="G38" s="121"/>
      <c r="H38" s="121"/>
    </row>
    <row r="39" spans="1:8" ht="39" customHeight="1">
      <c r="A39" s="122" t="s">
        <v>239</v>
      </c>
      <c r="B39" s="122"/>
      <c r="C39" s="122"/>
      <c r="D39" s="122"/>
      <c r="E39" s="122"/>
      <c r="F39" s="122"/>
      <c r="G39" s="122"/>
      <c r="H39" s="122"/>
    </row>
    <row r="40" spans="1:8" ht="21" customHeight="1" thickBot="1">
      <c r="A40" s="126" t="s">
        <v>96</v>
      </c>
      <c r="B40" s="126"/>
      <c r="C40" s="126"/>
      <c r="D40" s="126"/>
      <c r="E40" s="126"/>
      <c r="F40" s="126"/>
      <c r="G40" s="126"/>
      <c r="H40" s="126"/>
    </row>
    <row r="41" spans="1:8" ht="19.5" customHeight="1" thickTop="1" thickBot="1">
      <c r="A41" s="113" t="s">
        <v>0</v>
      </c>
      <c r="B41" s="113" t="s">
        <v>2</v>
      </c>
      <c r="C41" s="127" t="s">
        <v>1</v>
      </c>
      <c r="D41" s="127"/>
      <c r="E41" s="113" t="s">
        <v>3</v>
      </c>
      <c r="F41" s="113" t="s">
        <v>4</v>
      </c>
      <c r="G41" s="127" t="s">
        <v>5</v>
      </c>
      <c r="H41" s="127"/>
    </row>
    <row r="42" spans="1:8" ht="22.5" customHeight="1" thickTop="1">
      <c r="A42" s="18"/>
      <c r="B42" s="18"/>
      <c r="C42" s="18"/>
      <c r="D42" s="18"/>
      <c r="E42" s="18"/>
      <c r="F42" s="18"/>
      <c r="G42" s="18"/>
      <c r="H42" s="18"/>
    </row>
    <row r="43" spans="1:8" ht="40.5" customHeight="1">
      <c r="A43" s="9" t="s">
        <v>10</v>
      </c>
      <c r="B43" s="119" t="s">
        <v>61</v>
      </c>
      <c r="C43" s="119"/>
      <c r="D43" s="119"/>
      <c r="E43" s="119"/>
      <c r="F43" s="119"/>
      <c r="G43" s="119"/>
      <c r="H43" s="119"/>
    </row>
    <row r="44" spans="1:8" ht="24" customHeight="1">
      <c r="A44" s="20"/>
      <c r="B44" s="19"/>
      <c r="C44" s="11">
        <v>855</v>
      </c>
      <c r="D44" s="12" t="s">
        <v>8</v>
      </c>
      <c r="E44" s="13">
        <v>3176.25</v>
      </c>
      <c r="F44" s="14" t="s">
        <v>9</v>
      </c>
      <c r="G44" s="22">
        <f>C44*E44/1000</f>
        <v>2715.6937499999999</v>
      </c>
      <c r="H44" s="14" t="s">
        <v>27</v>
      </c>
    </row>
    <row r="45" spans="1:8" ht="21" customHeight="1">
      <c r="A45" s="9" t="s">
        <v>14</v>
      </c>
      <c r="B45" s="119" t="s">
        <v>30</v>
      </c>
      <c r="C45" s="119"/>
      <c r="D45" s="119"/>
      <c r="E45" s="119"/>
      <c r="F45" s="119"/>
      <c r="G45" s="119"/>
      <c r="H45" s="119"/>
    </row>
    <row r="46" spans="1:8" ht="24" customHeight="1">
      <c r="A46" s="9"/>
      <c r="B46" s="15"/>
      <c r="C46" s="11">
        <v>230</v>
      </c>
      <c r="D46" s="12" t="s">
        <v>8</v>
      </c>
      <c r="E46" s="13">
        <v>9416.2800000000007</v>
      </c>
      <c r="F46" s="14" t="s">
        <v>32</v>
      </c>
      <c r="G46" s="22">
        <f>C46*E46/100</f>
        <v>21657.444000000003</v>
      </c>
      <c r="H46" s="14" t="s">
        <v>27</v>
      </c>
    </row>
    <row r="47" spans="1:8" ht="26.25" customHeight="1">
      <c r="A47" s="9" t="s">
        <v>16</v>
      </c>
      <c r="B47" s="119" t="s">
        <v>31</v>
      </c>
      <c r="C47" s="119"/>
      <c r="D47" s="119"/>
      <c r="E47" s="119"/>
      <c r="F47" s="119"/>
      <c r="G47" s="119"/>
      <c r="H47" s="119"/>
    </row>
    <row r="48" spans="1:8" ht="28.5" customHeight="1">
      <c r="A48" s="9"/>
      <c r="B48" s="15"/>
      <c r="C48" s="11">
        <v>375</v>
      </c>
      <c r="D48" s="12" t="s">
        <v>8</v>
      </c>
      <c r="E48" s="13">
        <v>12501.41</v>
      </c>
      <c r="F48" s="14" t="s">
        <v>32</v>
      </c>
      <c r="G48" s="22">
        <f>C48*E48/100</f>
        <v>46880.287499999999</v>
      </c>
      <c r="H48" s="14" t="s">
        <v>27</v>
      </c>
    </row>
    <row r="49" spans="1:8" ht="36.75" customHeight="1">
      <c r="A49" s="9" t="s">
        <v>17</v>
      </c>
      <c r="B49" s="119" t="s">
        <v>66</v>
      </c>
      <c r="C49" s="119"/>
      <c r="D49" s="119"/>
      <c r="E49" s="119"/>
      <c r="F49" s="119"/>
      <c r="G49" s="119"/>
      <c r="H49" s="119"/>
    </row>
    <row r="50" spans="1:8" ht="18" customHeight="1">
      <c r="A50" s="9"/>
      <c r="B50" s="27" t="s">
        <v>45</v>
      </c>
      <c r="C50" s="11">
        <v>100</v>
      </c>
      <c r="D50" s="12" t="s">
        <v>43</v>
      </c>
      <c r="E50" s="13">
        <v>94</v>
      </c>
      <c r="F50" s="14" t="s">
        <v>44</v>
      </c>
      <c r="G50" s="14">
        <f>C50*E50</f>
        <v>9400</v>
      </c>
      <c r="H50" s="14" t="s">
        <v>27</v>
      </c>
    </row>
    <row r="51" spans="1:8" ht="29.25" customHeight="1">
      <c r="A51" s="9"/>
      <c r="B51" s="27" t="s">
        <v>46</v>
      </c>
      <c r="C51" s="11">
        <v>50</v>
      </c>
      <c r="D51" s="12" t="s">
        <v>43</v>
      </c>
      <c r="E51" s="13">
        <v>174</v>
      </c>
      <c r="F51" s="14" t="s">
        <v>44</v>
      </c>
      <c r="G51" s="14">
        <f>C51*E51</f>
        <v>8700</v>
      </c>
      <c r="H51" s="14" t="s">
        <v>27</v>
      </c>
    </row>
    <row r="52" spans="1:8" ht="18" customHeight="1">
      <c r="A52" s="9" t="s">
        <v>28</v>
      </c>
      <c r="B52" s="119" t="s">
        <v>67</v>
      </c>
      <c r="C52" s="119"/>
      <c r="D52" s="119"/>
      <c r="E52" s="119"/>
      <c r="F52" s="119"/>
      <c r="G52" s="119"/>
      <c r="H52" s="119"/>
    </row>
    <row r="53" spans="1:8" ht="30" customHeight="1">
      <c r="A53" s="9"/>
      <c r="B53" s="27"/>
      <c r="C53" s="11">
        <v>675</v>
      </c>
      <c r="D53" s="12" t="s">
        <v>8</v>
      </c>
      <c r="E53" s="13">
        <v>2283.9299999999998</v>
      </c>
      <c r="F53" s="14" t="s">
        <v>32</v>
      </c>
      <c r="G53" s="22">
        <f>C53*E53/100</f>
        <v>15416.5275</v>
      </c>
      <c r="H53" s="14" t="s">
        <v>27</v>
      </c>
    </row>
    <row r="54" spans="1:8" ht="30" customHeight="1">
      <c r="A54" s="9" t="s">
        <v>29</v>
      </c>
      <c r="B54" s="119" t="s">
        <v>62</v>
      </c>
      <c r="C54" s="119"/>
      <c r="D54" s="119"/>
      <c r="E54" s="119"/>
      <c r="F54" s="119"/>
      <c r="G54" s="119"/>
      <c r="H54" s="119"/>
    </row>
    <row r="55" spans="1:8" ht="27" customHeight="1">
      <c r="A55" s="9"/>
      <c r="B55" s="15"/>
      <c r="C55" s="11">
        <v>160</v>
      </c>
      <c r="D55" s="12" t="s">
        <v>35</v>
      </c>
      <c r="E55" s="13">
        <v>3127.41</v>
      </c>
      <c r="F55" s="14" t="s">
        <v>36</v>
      </c>
      <c r="G55" s="22">
        <f>C55*E55/100</f>
        <v>5003.8559999999998</v>
      </c>
      <c r="H55" s="14" t="s">
        <v>27</v>
      </c>
    </row>
    <row r="56" spans="1:8" ht="36.75" customHeight="1">
      <c r="A56" s="9" t="s">
        <v>19</v>
      </c>
      <c r="B56" s="119" t="s">
        <v>41</v>
      </c>
      <c r="C56" s="119"/>
      <c r="D56" s="119"/>
      <c r="E56" s="119"/>
      <c r="F56" s="119"/>
      <c r="G56" s="119"/>
      <c r="H56" s="119"/>
    </row>
    <row r="57" spans="1:8" ht="24" customHeight="1">
      <c r="A57" s="9"/>
      <c r="B57" s="15"/>
      <c r="C57" s="11">
        <v>65</v>
      </c>
      <c r="D57" s="12" t="s">
        <v>8</v>
      </c>
      <c r="E57" s="13">
        <v>14429.25</v>
      </c>
      <c r="F57" s="14" t="s">
        <v>37</v>
      </c>
      <c r="G57" s="22">
        <f>C57*E57/100</f>
        <v>9379.0125000000007</v>
      </c>
      <c r="H57" s="14" t="s">
        <v>27</v>
      </c>
    </row>
    <row r="58" spans="1:8" ht="57.75" customHeight="1">
      <c r="A58" s="9" t="s">
        <v>49</v>
      </c>
      <c r="B58" s="119" t="s">
        <v>63</v>
      </c>
      <c r="C58" s="119"/>
      <c r="D58" s="119"/>
      <c r="E58" s="119"/>
      <c r="F58" s="119"/>
      <c r="G58" s="119"/>
      <c r="H58" s="119"/>
    </row>
    <row r="59" spans="1:8" ht="28.5" customHeight="1">
      <c r="A59" s="9"/>
      <c r="B59" s="111"/>
      <c r="C59" s="11">
        <v>49.95</v>
      </c>
      <c r="D59" s="12" t="s">
        <v>8</v>
      </c>
      <c r="E59" s="13">
        <v>337</v>
      </c>
      <c r="F59" s="14" t="s">
        <v>32</v>
      </c>
      <c r="G59" s="22">
        <f>C59*E59</f>
        <v>16833.150000000001</v>
      </c>
      <c r="H59" s="14" t="s">
        <v>27</v>
      </c>
    </row>
    <row r="60" spans="1:8" ht="39" customHeight="1">
      <c r="A60" s="9" t="s">
        <v>69</v>
      </c>
      <c r="B60" s="128" t="s">
        <v>34</v>
      </c>
      <c r="C60" s="128"/>
      <c r="D60" s="128"/>
      <c r="E60" s="128"/>
      <c r="F60" s="128"/>
      <c r="G60" s="128"/>
      <c r="H60" s="128"/>
    </row>
    <row r="61" spans="1:8">
      <c r="A61" s="9"/>
      <c r="B61" s="114"/>
      <c r="C61" s="11">
        <v>1.7198</v>
      </c>
      <c r="D61" s="12" t="s">
        <v>8</v>
      </c>
      <c r="E61" s="13">
        <v>5001.7</v>
      </c>
      <c r="F61" s="14" t="s">
        <v>32</v>
      </c>
      <c r="G61" s="22">
        <f>C61*E61</f>
        <v>8601.9236600000004</v>
      </c>
      <c r="H61" s="14" t="s">
        <v>27</v>
      </c>
    </row>
    <row r="62" spans="1:8" ht="17.25" customHeight="1">
      <c r="A62" s="9"/>
      <c r="B62" s="15"/>
      <c r="C62" s="11"/>
      <c r="D62" s="12"/>
      <c r="E62" s="13"/>
      <c r="F62" s="14"/>
      <c r="G62" s="26"/>
      <c r="H62" s="5"/>
    </row>
    <row r="63" spans="1:8">
      <c r="A63" s="84"/>
      <c r="B63" s="10"/>
      <c r="C63" s="120" t="s">
        <v>20</v>
      </c>
      <c r="D63" s="120"/>
      <c r="E63" s="120"/>
      <c r="F63" s="120"/>
      <c r="G63" s="23">
        <f>SUM(G61,G59,G57,G55,G53,G51,G50,G48,G46,G44)</f>
        <v>144587.89491</v>
      </c>
      <c r="H63" s="14" t="s">
        <v>27</v>
      </c>
    </row>
    <row r="64" spans="1:8">
      <c r="A64" s="84"/>
      <c r="C64" s="7"/>
      <c r="D64" s="7"/>
      <c r="E64" s="7"/>
      <c r="F64" s="7"/>
      <c r="G64" s="7"/>
    </row>
    <row r="65" spans="1:8">
      <c r="A65" s="2"/>
      <c r="B65" s="112" t="s">
        <v>26</v>
      </c>
      <c r="C65" s="112"/>
      <c r="D65" s="112"/>
      <c r="E65" s="112"/>
      <c r="F65" s="112"/>
      <c r="G65" s="112"/>
    </row>
    <row r="66" spans="1:8" ht="31.5" customHeight="1">
      <c r="A66" s="2"/>
      <c r="H66" s="25"/>
    </row>
    <row r="67" spans="1:8" ht="28.5" customHeight="1">
      <c r="A67" s="24"/>
      <c r="B67" s="8" t="s">
        <v>25</v>
      </c>
      <c r="C67" s="118" t="s">
        <v>24</v>
      </c>
      <c r="D67" s="118"/>
      <c r="E67" s="118"/>
      <c r="F67" s="118"/>
      <c r="G67" s="118"/>
    </row>
  </sheetData>
  <mergeCells count="38">
    <mergeCell ref="C63:F63"/>
    <mergeCell ref="C67:G67"/>
    <mergeCell ref="B49:H49"/>
    <mergeCell ref="B52:H52"/>
    <mergeCell ref="B54:H54"/>
    <mergeCell ref="B56:H56"/>
    <mergeCell ref="B58:H58"/>
    <mergeCell ref="B60:H60"/>
    <mergeCell ref="B47:H47"/>
    <mergeCell ref="B28:H28"/>
    <mergeCell ref="C31:F31"/>
    <mergeCell ref="B34:H34"/>
    <mergeCell ref="C36:G36"/>
    <mergeCell ref="A38:H38"/>
    <mergeCell ref="A39:H39"/>
    <mergeCell ref="A40:H40"/>
    <mergeCell ref="C41:D41"/>
    <mergeCell ref="G41:H41"/>
    <mergeCell ref="B43:H43"/>
    <mergeCell ref="B45:H45"/>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6" max="16383" man="1"/>
  </rowBreaks>
</worksheet>
</file>

<file path=xl/worksheets/sheet15.xml><?xml version="1.0" encoding="utf-8"?>
<worksheet xmlns="http://schemas.openxmlformats.org/spreadsheetml/2006/main" xmlns:r="http://schemas.openxmlformats.org/officeDocument/2006/relationships">
  <sheetPr>
    <tabColor theme="3" tint="0.39997558519241921"/>
  </sheetPr>
  <dimension ref="A1:I88"/>
  <sheetViews>
    <sheetView view="pageBreakPreview" topLeftCell="A68" zoomScaleSheetLayoutView="100" workbookViewId="0">
      <selection activeCell="A60" sqref="A60:H60"/>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5.5" customHeight="1">
      <c r="A1" s="121" t="s">
        <v>6</v>
      </c>
      <c r="B1" s="121"/>
      <c r="C1" s="121"/>
      <c r="D1" s="121"/>
      <c r="E1" s="121"/>
      <c r="F1" s="121"/>
      <c r="G1" s="121"/>
      <c r="H1" s="121"/>
    </row>
    <row r="2" spans="1:8" ht="36" customHeight="1">
      <c r="A2" s="122" t="s">
        <v>240</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6" customHeigh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3200</v>
      </c>
      <c r="D7" s="41" t="s">
        <v>8</v>
      </c>
      <c r="E7" s="42">
        <v>6278.37</v>
      </c>
      <c r="F7" s="43" t="s">
        <v>9</v>
      </c>
      <c r="G7" s="44">
        <f>C7*E7/1000</f>
        <v>20090.784</v>
      </c>
      <c r="H7" s="43" t="s">
        <v>27</v>
      </c>
    </row>
    <row r="8" spans="1:8" ht="18" customHeight="1">
      <c r="A8" s="9"/>
      <c r="B8" s="45"/>
      <c r="C8" s="11"/>
      <c r="D8" s="12"/>
      <c r="E8" s="13"/>
      <c r="F8" s="14"/>
      <c r="G8" s="26"/>
      <c r="H8" s="16"/>
    </row>
    <row r="9" spans="1:8">
      <c r="A9" s="84"/>
      <c r="B9" s="48"/>
      <c r="C9" s="120" t="s">
        <v>20</v>
      </c>
      <c r="D9" s="120"/>
      <c r="E9" s="120"/>
      <c r="F9" s="120"/>
      <c r="G9" s="23">
        <f>G7</f>
        <v>20090.784</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43.5" customHeight="1">
      <c r="A16" s="122" t="s">
        <v>240</v>
      </c>
      <c r="B16" s="122"/>
      <c r="C16" s="122"/>
      <c r="D16" s="122"/>
      <c r="E16" s="122"/>
      <c r="F16" s="122"/>
      <c r="G16" s="122"/>
      <c r="H16" s="122"/>
    </row>
    <row r="17" spans="1:9" ht="19.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thickTop="1">
      <c r="A19" s="18"/>
      <c r="B19" s="18"/>
      <c r="C19" s="18"/>
      <c r="D19" s="18"/>
      <c r="E19" s="18"/>
      <c r="F19" s="18"/>
      <c r="G19" s="18"/>
      <c r="H19" s="18"/>
    </row>
    <row r="20" spans="1:9" ht="40.5" customHeight="1">
      <c r="A20" s="9" t="s">
        <v>10</v>
      </c>
      <c r="B20" s="119" t="s">
        <v>58</v>
      </c>
      <c r="C20" s="119"/>
      <c r="D20" s="119"/>
      <c r="E20" s="119"/>
      <c r="F20" s="119"/>
      <c r="G20" s="119"/>
      <c r="H20" s="119"/>
    </row>
    <row r="21" spans="1:9" ht="30.75" customHeight="1">
      <c r="A21" s="9"/>
      <c r="B21" s="15"/>
      <c r="C21" s="11">
        <v>2178</v>
      </c>
      <c r="D21" s="12" t="s">
        <v>8</v>
      </c>
      <c r="E21" s="13">
        <v>900</v>
      </c>
      <c r="F21" s="14" t="s">
        <v>32</v>
      </c>
      <c r="G21" s="22">
        <f>C21*E21/100</f>
        <v>19602</v>
      </c>
      <c r="H21" s="14" t="s">
        <v>27</v>
      </c>
    </row>
    <row r="22" spans="1:9" ht="29.25" customHeight="1">
      <c r="A22" s="9" t="s">
        <v>14</v>
      </c>
      <c r="B22" s="119" t="s">
        <v>30</v>
      </c>
      <c r="C22" s="119"/>
      <c r="D22" s="119"/>
      <c r="E22" s="119"/>
      <c r="F22" s="119"/>
      <c r="G22" s="119"/>
      <c r="H22" s="119"/>
    </row>
    <row r="23" spans="1:9" ht="24.75" customHeight="1">
      <c r="A23" s="9"/>
      <c r="B23" s="15"/>
      <c r="C23" s="11">
        <v>2178</v>
      </c>
      <c r="D23" s="12" t="s">
        <v>43</v>
      </c>
      <c r="E23" s="13">
        <v>9416.2800000000007</v>
      </c>
      <c r="F23" s="14" t="s">
        <v>44</v>
      </c>
      <c r="G23" s="22">
        <f>C23*E23/100</f>
        <v>205086.5784</v>
      </c>
      <c r="H23" s="14" t="s">
        <v>27</v>
      </c>
      <c r="I23" s="4"/>
    </row>
    <row r="24" spans="1:9" ht="40.5" customHeight="1">
      <c r="A24" s="9" t="s">
        <v>16</v>
      </c>
      <c r="B24" s="119" t="s">
        <v>33</v>
      </c>
      <c r="C24" s="119"/>
      <c r="D24" s="119"/>
      <c r="E24" s="119"/>
      <c r="F24" s="119"/>
      <c r="G24" s="119"/>
      <c r="H24" s="119"/>
    </row>
    <row r="25" spans="1:9" ht="25.5" customHeight="1">
      <c r="A25" s="9"/>
      <c r="B25" s="15"/>
      <c r="C25" s="11">
        <v>660</v>
      </c>
      <c r="D25" s="12" t="s">
        <v>8</v>
      </c>
      <c r="E25" s="13">
        <v>14429.25</v>
      </c>
      <c r="F25" s="14" t="s">
        <v>32</v>
      </c>
      <c r="G25" s="22">
        <f>C25*E25/100</f>
        <v>95233.05</v>
      </c>
      <c r="H25" s="14" t="s">
        <v>27</v>
      </c>
    </row>
    <row r="26" spans="1:9" ht="29.25" customHeight="1">
      <c r="A26" s="9" t="s">
        <v>17</v>
      </c>
      <c r="B26" s="119" t="s">
        <v>65</v>
      </c>
      <c r="C26" s="119"/>
      <c r="D26" s="119"/>
      <c r="E26" s="119"/>
      <c r="F26" s="119"/>
      <c r="G26" s="119"/>
      <c r="H26" s="119"/>
    </row>
    <row r="27" spans="1:9" ht="24.75" customHeight="1">
      <c r="A27" s="9"/>
      <c r="B27" s="15"/>
      <c r="C27" s="11">
        <v>1650</v>
      </c>
      <c r="D27" s="12" t="s">
        <v>47</v>
      </c>
      <c r="E27" s="13">
        <v>2470.37</v>
      </c>
      <c r="F27" s="14" t="s">
        <v>48</v>
      </c>
      <c r="G27" s="22">
        <f>C27*E27/100</f>
        <v>40761.105000000003</v>
      </c>
      <c r="H27" s="14" t="s">
        <v>27</v>
      </c>
    </row>
    <row r="28" spans="1:9" ht="47.25" customHeight="1">
      <c r="A28" s="9" t="s">
        <v>28</v>
      </c>
      <c r="B28" s="119" t="s">
        <v>73</v>
      </c>
      <c r="C28" s="119"/>
      <c r="D28" s="119"/>
      <c r="E28" s="119"/>
      <c r="F28" s="119"/>
      <c r="G28" s="119"/>
      <c r="H28" s="119"/>
    </row>
    <row r="29" spans="1:9" ht="13.5" customHeight="1">
      <c r="A29" s="9"/>
      <c r="B29" s="15"/>
      <c r="C29" s="11">
        <v>6600</v>
      </c>
      <c r="D29" s="12" t="s">
        <v>47</v>
      </c>
      <c r="E29" s="13">
        <v>223.97</v>
      </c>
      <c r="F29" s="14" t="s">
        <v>48</v>
      </c>
      <c r="G29" s="22">
        <f>C29*E29</f>
        <v>1478202</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1838884.7334</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6.75" customHeight="1">
      <c r="A37" s="2"/>
    </row>
    <row r="38" spans="1:8" ht="31.5" customHeight="1">
      <c r="A38" s="121" t="s">
        <v>6</v>
      </c>
      <c r="B38" s="121"/>
      <c r="C38" s="121"/>
      <c r="D38" s="121"/>
      <c r="E38" s="121"/>
      <c r="F38" s="121"/>
      <c r="G38" s="121"/>
      <c r="H38" s="121"/>
    </row>
    <row r="39" spans="1:8" ht="24.75" customHeight="1">
      <c r="A39" s="122" t="s">
        <v>240</v>
      </c>
      <c r="B39" s="122"/>
      <c r="C39" s="122"/>
      <c r="D39" s="122"/>
      <c r="E39" s="122"/>
      <c r="F39" s="122"/>
      <c r="G39" s="122"/>
      <c r="H39" s="122"/>
    </row>
    <row r="40" spans="1:8" ht="19.5" customHeight="1" thickBot="1">
      <c r="A40" s="126" t="s">
        <v>101</v>
      </c>
      <c r="B40" s="126"/>
      <c r="C40" s="126"/>
      <c r="D40" s="126"/>
      <c r="E40" s="126"/>
      <c r="F40" s="126"/>
      <c r="G40" s="126"/>
      <c r="H40" s="126"/>
    </row>
    <row r="41" spans="1:8" ht="21" customHeight="1" thickTop="1" thickBot="1">
      <c r="A41" s="113" t="s">
        <v>0</v>
      </c>
      <c r="B41" s="113" t="s">
        <v>2</v>
      </c>
      <c r="C41" s="127" t="s">
        <v>1</v>
      </c>
      <c r="D41" s="127"/>
      <c r="E41" s="113" t="s">
        <v>3</v>
      </c>
      <c r="F41" s="113" t="s">
        <v>4</v>
      </c>
      <c r="G41" s="127" t="s">
        <v>5</v>
      </c>
      <c r="H41" s="127"/>
    </row>
    <row r="42" spans="1:8" ht="17.25" customHeight="1" thickTop="1">
      <c r="A42" s="18"/>
      <c r="B42" s="18"/>
      <c r="C42" s="18"/>
      <c r="D42" s="18"/>
      <c r="E42" s="18"/>
      <c r="F42" s="18"/>
      <c r="G42" s="18"/>
      <c r="H42" s="18"/>
    </row>
    <row r="43" spans="1:8" ht="39" customHeight="1">
      <c r="A43" s="9" t="s">
        <v>10</v>
      </c>
      <c r="B43" s="119" t="s">
        <v>58</v>
      </c>
      <c r="C43" s="119"/>
      <c r="D43" s="119"/>
      <c r="E43" s="119"/>
      <c r="F43" s="119"/>
      <c r="G43" s="119"/>
      <c r="H43" s="119"/>
    </row>
    <row r="44" spans="1:8" ht="25.5" customHeight="1">
      <c r="A44" s="20"/>
      <c r="B44" s="19"/>
      <c r="C44" s="11">
        <v>1545</v>
      </c>
      <c r="D44" s="12" t="s">
        <v>8</v>
      </c>
      <c r="E44" s="13">
        <v>900</v>
      </c>
      <c r="F44" s="14" t="s">
        <v>32</v>
      </c>
      <c r="G44" s="22">
        <f>C44*E44/100</f>
        <v>13905</v>
      </c>
      <c r="H44" s="14" t="s">
        <v>27</v>
      </c>
    </row>
    <row r="45" spans="1:8" ht="27.75" customHeight="1">
      <c r="A45" s="9" t="s">
        <v>14</v>
      </c>
      <c r="B45" s="119" t="s">
        <v>30</v>
      </c>
      <c r="C45" s="119"/>
      <c r="D45" s="119"/>
      <c r="E45" s="119"/>
      <c r="F45" s="119"/>
      <c r="G45" s="119"/>
      <c r="H45" s="119"/>
    </row>
    <row r="46" spans="1:8" ht="27" customHeight="1">
      <c r="A46" s="9"/>
      <c r="B46" s="15"/>
      <c r="C46" s="11">
        <v>1545</v>
      </c>
      <c r="D46" s="12" t="s">
        <v>8</v>
      </c>
      <c r="E46" s="13">
        <v>9416.2800000000007</v>
      </c>
      <c r="F46" s="14" t="s">
        <v>32</v>
      </c>
      <c r="G46" s="22">
        <f>C46*E46/100</f>
        <v>145481.52600000001</v>
      </c>
      <c r="H46" s="14" t="s">
        <v>27</v>
      </c>
    </row>
    <row r="47" spans="1:8" ht="26.25" customHeight="1">
      <c r="A47" s="9" t="s">
        <v>16</v>
      </c>
      <c r="B47" s="119" t="s">
        <v>62</v>
      </c>
      <c r="C47" s="119"/>
      <c r="D47" s="119"/>
      <c r="E47" s="119"/>
      <c r="F47" s="119"/>
      <c r="G47" s="119"/>
      <c r="H47" s="119"/>
    </row>
    <row r="48" spans="1:8" ht="24" customHeight="1">
      <c r="A48" s="9"/>
      <c r="B48" s="15"/>
      <c r="C48" s="11">
        <v>386</v>
      </c>
      <c r="D48" s="12" t="s">
        <v>8</v>
      </c>
      <c r="E48" s="13">
        <v>3127.41</v>
      </c>
      <c r="F48" s="14" t="s">
        <v>32</v>
      </c>
      <c r="G48" s="22">
        <f>C48*E48/100</f>
        <v>12071.802600000001</v>
      </c>
      <c r="H48" s="14" t="s">
        <v>27</v>
      </c>
    </row>
    <row r="49" spans="1:8" ht="28.5" customHeight="1">
      <c r="A49" s="9" t="s">
        <v>17</v>
      </c>
      <c r="B49" s="119" t="s">
        <v>33</v>
      </c>
      <c r="C49" s="119"/>
      <c r="D49" s="119"/>
      <c r="E49" s="119"/>
      <c r="F49" s="119"/>
      <c r="G49" s="119"/>
      <c r="H49" s="119"/>
    </row>
    <row r="50" spans="1:8" ht="18" customHeight="1">
      <c r="A50" s="9"/>
      <c r="B50" s="27"/>
      <c r="C50" s="11">
        <v>773</v>
      </c>
      <c r="D50" s="12" t="s">
        <v>8</v>
      </c>
      <c r="E50" s="13">
        <v>14429.25</v>
      </c>
      <c r="F50" s="14" t="s">
        <v>37</v>
      </c>
      <c r="G50" s="14">
        <f>C50*E50/100</f>
        <v>111538.10249999999</v>
      </c>
      <c r="H50" s="14" t="s">
        <v>27</v>
      </c>
    </row>
    <row r="51" spans="1:8" ht="18.75" customHeight="1">
      <c r="A51" s="9"/>
      <c r="B51" s="119"/>
      <c r="C51" s="119"/>
      <c r="D51" s="119"/>
      <c r="E51" s="119"/>
      <c r="F51" s="119"/>
      <c r="G51" s="119"/>
      <c r="H51" s="119"/>
    </row>
    <row r="52" spans="1:8">
      <c r="A52" s="9"/>
      <c r="B52" s="15"/>
      <c r="C52" s="11"/>
      <c r="D52" s="12"/>
      <c r="E52" s="13"/>
      <c r="F52" s="14"/>
      <c r="G52" s="26"/>
      <c r="H52" s="5"/>
    </row>
    <row r="53" spans="1:8" ht="16.5" customHeight="1">
      <c r="A53" s="84"/>
      <c r="B53" s="10"/>
      <c r="C53" s="120" t="s">
        <v>20</v>
      </c>
      <c r="D53" s="120"/>
      <c r="E53" s="120"/>
      <c r="F53" s="120"/>
      <c r="G53" s="23">
        <f>SUM(G50,G48,G46,G44)</f>
        <v>282996.43109999999</v>
      </c>
      <c r="H53" s="14" t="s">
        <v>27</v>
      </c>
    </row>
    <row r="54" spans="1:8">
      <c r="A54" s="84"/>
      <c r="C54" s="7"/>
      <c r="D54" s="7"/>
      <c r="E54" s="7"/>
      <c r="F54" s="7"/>
      <c r="G54" s="7"/>
    </row>
    <row r="55" spans="1:8">
      <c r="A55" s="84"/>
      <c r="H55" s="112"/>
    </row>
    <row r="56" spans="1:8">
      <c r="A56" s="2"/>
      <c r="B56" s="112" t="s">
        <v>26</v>
      </c>
      <c r="C56" s="112"/>
      <c r="D56" s="112"/>
      <c r="E56" s="112"/>
      <c r="F56" s="112"/>
      <c r="G56" s="112"/>
    </row>
    <row r="57" spans="1:8" ht="27.75" customHeight="1">
      <c r="A57" s="2"/>
      <c r="H57" s="25"/>
    </row>
    <row r="58" spans="1:8" ht="30" customHeight="1">
      <c r="A58" s="24"/>
      <c r="B58" s="8" t="s">
        <v>25</v>
      </c>
      <c r="C58" s="118" t="s">
        <v>24</v>
      </c>
      <c r="D58" s="118"/>
      <c r="E58" s="118"/>
      <c r="F58" s="118"/>
      <c r="G58" s="118"/>
    </row>
    <row r="59" spans="1:8" ht="21.75" customHeight="1">
      <c r="A59" s="121" t="s">
        <v>6</v>
      </c>
      <c r="B59" s="121"/>
      <c r="C59" s="121"/>
      <c r="D59" s="121"/>
      <c r="E59" s="121"/>
      <c r="F59" s="121"/>
      <c r="G59" s="121"/>
      <c r="H59" s="121"/>
    </row>
    <row r="60" spans="1:8" ht="39" customHeight="1">
      <c r="A60" s="122" t="s">
        <v>240</v>
      </c>
      <c r="B60" s="122"/>
      <c r="C60" s="122"/>
      <c r="D60" s="122"/>
      <c r="E60" s="122"/>
      <c r="F60" s="122"/>
      <c r="G60" s="122"/>
      <c r="H60" s="122"/>
    </row>
    <row r="61" spans="1:8" ht="21" customHeight="1" thickBot="1">
      <c r="A61" s="126" t="s">
        <v>102</v>
      </c>
      <c r="B61" s="126"/>
      <c r="C61" s="126"/>
      <c r="D61" s="126"/>
      <c r="E61" s="126"/>
      <c r="F61" s="126"/>
      <c r="G61" s="126"/>
      <c r="H61" s="126"/>
    </row>
    <row r="62" spans="1:8" ht="19.5" customHeight="1" thickTop="1" thickBot="1">
      <c r="A62" s="113" t="s">
        <v>0</v>
      </c>
      <c r="B62" s="113" t="s">
        <v>2</v>
      </c>
      <c r="C62" s="127" t="s">
        <v>1</v>
      </c>
      <c r="D62" s="127"/>
      <c r="E62" s="113" t="s">
        <v>3</v>
      </c>
      <c r="F62" s="113" t="s">
        <v>4</v>
      </c>
      <c r="G62" s="127" t="s">
        <v>5</v>
      </c>
      <c r="H62" s="127"/>
    </row>
    <row r="63" spans="1:8" ht="22.5" customHeight="1" thickTop="1">
      <c r="A63" s="18"/>
      <c r="B63" s="18"/>
      <c r="C63" s="18"/>
      <c r="D63" s="18"/>
      <c r="E63" s="18"/>
      <c r="F63" s="18"/>
      <c r="G63" s="18"/>
      <c r="H63" s="18"/>
    </row>
    <row r="64" spans="1:8" ht="40.5" customHeight="1">
      <c r="A64" s="9" t="s">
        <v>10</v>
      </c>
      <c r="B64" s="119" t="s">
        <v>61</v>
      </c>
      <c r="C64" s="119"/>
      <c r="D64" s="119"/>
      <c r="E64" s="119"/>
      <c r="F64" s="119"/>
      <c r="G64" s="119"/>
      <c r="H64" s="119"/>
    </row>
    <row r="65" spans="1:8" ht="24" customHeight="1">
      <c r="A65" s="20"/>
      <c r="B65" s="19"/>
      <c r="C65" s="11">
        <v>975</v>
      </c>
      <c r="D65" s="12" t="s">
        <v>8</v>
      </c>
      <c r="E65" s="13">
        <v>3176.25</v>
      </c>
      <c r="F65" s="14" t="s">
        <v>9</v>
      </c>
      <c r="G65" s="22">
        <f>C65*E65/1000</f>
        <v>3096.84375</v>
      </c>
      <c r="H65" s="14" t="s">
        <v>27</v>
      </c>
    </row>
    <row r="66" spans="1:8" ht="21" customHeight="1">
      <c r="A66" s="9" t="s">
        <v>14</v>
      </c>
      <c r="B66" s="119" t="s">
        <v>30</v>
      </c>
      <c r="C66" s="119"/>
      <c r="D66" s="119"/>
      <c r="E66" s="119"/>
      <c r="F66" s="119"/>
      <c r="G66" s="119"/>
      <c r="H66" s="119"/>
    </row>
    <row r="67" spans="1:8" ht="24" customHeight="1">
      <c r="A67" s="9"/>
      <c r="B67" s="15"/>
      <c r="C67" s="11">
        <v>260</v>
      </c>
      <c r="D67" s="12" t="s">
        <v>8</v>
      </c>
      <c r="E67" s="13">
        <v>9416.2800000000007</v>
      </c>
      <c r="F67" s="14" t="s">
        <v>32</v>
      </c>
      <c r="G67" s="22">
        <f>C67*E67/100</f>
        <v>24482.328000000001</v>
      </c>
      <c r="H67" s="14" t="s">
        <v>27</v>
      </c>
    </row>
    <row r="68" spans="1:8" ht="26.25" customHeight="1">
      <c r="A68" s="9" t="s">
        <v>16</v>
      </c>
      <c r="B68" s="119" t="s">
        <v>31</v>
      </c>
      <c r="C68" s="119"/>
      <c r="D68" s="119"/>
      <c r="E68" s="119"/>
      <c r="F68" s="119"/>
      <c r="G68" s="119"/>
      <c r="H68" s="119"/>
    </row>
    <row r="69" spans="1:8" ht="28.5" customHeight="1">
      <c r="A69" s="9"/>
      <c r="B69" s="15"/>
      <c r="C69" s="11">
        <v>435</v>
      </c>
      <c r="D69" s="12" t="s">
        <v>8</v>
      </c>
      <c r="E69" s="13">
        <v>12501.41</v>
      </c>
      <c r="F69" s="14" t="s">
        <v>32</v>
      </c>
      <c r="G69" s="22">
        <f>C69*E69/100</f>
        <v>54381.133499999996</v>
      </c>
      <c r="H69" s="14" t="s">
        <v>27</v>
      </c>
    </row>
    <row r="70" spans="1:8" ht="36.75" customHeight="1">
      <c r="A70" s="9" t="s">
        <v>17</v>
      </c>
      <c r="B70" s="119" t="s">
        <v>66</v>
      </c>
      <c r="C70" s="119"/>
      <c r="D70" s="119"/>
      <c r="E70" s="119"/>
      <c r="F70" s="119"/>
      <c r="G70" s="119"/>
      <c r="H70" s="119"/>
    </row>
    <row r="71" spans="1:8" ht="18" customHeight="1">
      <c r="A71" s="9"/>
      <c r="B71" s="27" t="s">
        <v>45</v>
      </c>
      <c r="C71" s="11">
        <v>100</v>
      </c>
      <c r="D71" s="12" t="s">
        <v>43</v>
      </c>
      <c r="E71" s="13">
        <v>94</v>
      </c>
      <c r="F71" s="14" t="s">
        <v>44</v>
      </c>
      <c r="G71" s="14">
        <f>C71*E71</f>
        <v>9400</v>
      </c>
      <c r="H71" s="14" t="s">
        <v>27</v>
      </c>
    </row>
    <row r="72" spans="1:8" ht="29.25" customHeight="1">
      <c r="A72" s="9"/>
      <c r="B72" s="27" t="s">
        <v>46</v>
      </c>
      <c r="C72" s="11">
        <v>70</v>
      </c>
      <c r="D72" s="12" t="s">
        <v>43</v>
      </c>
      <c r="E72" s="13">
        <v>174</v>
      </c>
      <c r="F72" s="14" t="s">
        <v>44</v>
      </c>
      <c r="G72" s="14">
        <f>C72*E72</f>
        <v>12180</v>
      </c>
      <c r="H72" s="14" t="s">
        <v>27</v>
      </c>
    </row>
    <row r="73" spans="1:8" ht="18" customHeight="1">
      <c r="A73" s="9" t="s">
        <v>28</v>
      </c>
      <c r="B73" s="119" t="s">
        <v>67</v>
      </c>
      <c r="C73" s="119"/>
      <c r="D73" s="119"/>
      <c r="E73" s="119"/>
      <c r="F73" s="119"/>
      <c r="G73" s="119"/>
      <c r="H73" s="119"/>
    </row>
    <row r="74" spans="1:8" ht="30" customHeight="1">
      <c r="A74" s="9"/>
      <c r="B74" s="27"/>
      <c r="C74" s="11">
        <v>805</v>
      </c>
      <c r="D74" s="12" t="s">
        <v>8</v>
      </c>
      <c r="E74" s="13">
        <v>2283.9299999999998</v>
      </c>
      <c r="F74" s="14" t="s">
        <v>32</v>
      </c>
      <c r="G74" s="22">
        <f>C74*E74/100</f>
        <v>18385.636500000001</v>
      </c>
      <c r="H74" s="14" t="s">
        <v>27</v>
      </c>
    </row>
    <row r="75" spans="1:8" ht="30" customHeight="1">
      <c r="A75" s="9" t="s">
        <v>29</v>
      </c>
      <c r="B75" s="119" t="s">
        <v>62</v>
      </c>
      <c r="C75" s="119"/>
      <c r="D75" s="119"/>
      <c r="E75" s="119"/>
      <c r="F75" s="119"/>
      <c r="G75" s="119"/>
      <c r="H75" s="119"/>
    </row>
    <row r="76" spans="1:8" ht="27" customHeight="1">
      <c r="A76" s="9"/>
      <c r="B76" s="15"/>
      <c r="C76" s="11">
        <v>160</v>
      </c>
      <c r="D76" s="12" t="s">
        <v>35</v>
      </c>
      <c r="E76" s="13">
        <v>3127.41</v>
      </c>
      <c r="F76" s="14" t="s">
        <v>36</v>
      </c>
      <c r="G76" s="22">
        <f>C76*E76/100</f>
        <v>5003.8559999999998</v>
      </c>
      <c r="H76" s="14" t="s">
        <v>27</v>
      </c>
    </row>
    <row r="77" spans="1:8" ht="36.75" customHeight="1">
      <c r="A77" s="9" t="s">
        <v>19</v>
      </c>
      <c r="B77" s="119" t="s">
        <v>41</v>
      </c>
      <c r="C77" s="119"/>
      <c r="D77" s="119"/>
      <c r="E77" s="119"/>
      <c r="F77" s="119"/>
      <c r="G77" s="119"/>
      <c r="H77" s="119"/>
    </row>
    <row r="78" spans="1:8" ht="24" customHeight="1">
      <c r="A78" s="9"/>
      <c r="B78" s="15"/>
      <c r="C78" s="11">
        <v>65</v>
      </c>
      <c r="D78" s="12" t="s">
        <v>8</v>
      </c>
      <c r="E78" s="13">
        <v>14429.25</v>
      </c>
      <c r="F78" s="14" t="s">
        <v>37</v>
      </c>
      <c r="G78" s="22">
        <f>C78*E78/100</f>
        <v>9379.0125000000007</v>
      </c>
      <c r="H78" s="14" t="s">
        <v>27</v>
      </c>
    </row>
    <row r="79" spans="1:8" ht="57.75" customHeight="1">
      <c r="A79" s="9" t="s">
        <v>49</v>
      </c>
      <c r="B79" s="119" t="s">
        <v>63</v>
      </c>
      <c r="C79" s="119"/>
      <c r="D79" s="119"/>
      <c r="E79" s="119"/>
      <c r="F79" s="119"/>
      <c r="G79" s="119"/>
      <c r="H79" s="119"/>
    </row>
    <row r="80" spans="1:8" ht="28.5" customHeight="1">
      <c r="A80" s="9"/>
      <c r="B80" s="111"/>
      <c r="C80" s="11">
        <v>69.75</v>
      </c>
      <c r="D80" s="12" t="s">
        <v>8</v>
      </c>
      <c r="E80" s="13">
        <v>337</v>
      </c>
      <c r="F80" s="14" t="s">
        <v>32</v>
      </c>
      <c r="G80" s="22">
        <f>C80*E80</f>
        <v>23505.75</v>
      </c>
      <c r="H80" s="14" t="s">
        <v>27</v>
      </c>
    </row>
    <row r="81" spans="1:8" ht="39" customHeight="1">
      <c r="A81" s="9" t="s">
        <v>69</v>
      </c>
      <c r="B81" s="128" t="s">
        <v>34</v>
      </c>
      <c r="C81" s="128"/>
      <c r="D81" s="128"/>
      <c r="E81" s="128"/>
      <c r="F81" s="128"/>
      <c r="G81" s="128"/>
      <c r="H81" s="128"/>
    </row>
    <row r="82" spans="1:8">
      <c r="A82" s="9"/>
      <c r="B82" s="114"/>
      <c r="C82" s="11">
        <v>2.524</v>
      </c>
      <c r="D82" s="12" t="s">
        <v>8</v>
      </c>
      <c r="E82" s="13">
        <v>5001.7</v>
      </c>
      <c r="F82" s="14" t="s">
        <v>32</v>
      </c>
      <c r="G82" s="22">
        <f>C82*E82</f>
        <v>12624.290799999999</v>
      </c>
      <c r="H82" s="14" t="s">
        <v>27</v>
      </c>
    </row>
    <row r="83" spans="1:8" ht="17.25" customHeight="1">
      <c r="A83" s="9"/>
      <c r="B83" s="15"/>
      <c r="C83" s="11"/>
      <c r="D83" s="12"/>
      <c r="E83" s="13"/>
      <c r="F83" s="14"/>
      <c r="G83" s="26"/>
      <c r="H83" s="5"/>
    </row>
    <row r="84" spans="1:8">
      <c r="A84" s="84"/>
      <c r="B84" s="10"/>
      <c r="C84" s="120" t="s">
        <v>20</v>
      </c>
      <c r="D84" s="120"/>
      <c r="E84" s="120"/>
      <c r="F84" s="120"/>
      <c r="G84" s="23">
        <f>SUM(G82,G80,G78,G76,G74,G72,G71,G69,G67,G65)</f>
        <v>172438.85105</v>
      </c>
      <c r="H84" s="14" t="s">
        <v>27</v>
      </c>
    </row>
    <row r="85" spans="1:8">
      <c r="A85" s="84"/>
      <c r="C85" s="7"/>
      <c r="D85" s="7"/>
      <c r="E85" s="7"/>
      <c r="F85" s="7"/>
      <c r="G85" s="7"/>
    </row>
    <row r="86" spans="1:8">
      <c r="A86" s="2"/>
      <c r="B86" s="112" t="s">
        <v>26</v>
      </c>
      <c r="C86" s="112"/>
      <c r="D86" s="112"/>
      <c r="E86" s="112"/>
      <c r="F86" s="112"/>
      <c r="G86" s="112"/>
    </row>
    <row r="87" spans="1:8" ht="31.5" customHeight="1">
      <c r="A87" s="2"/>
      <c r="H87" s="25"/>
    </row>
    <row r="88" spans="1:8" ht="28.5" customHeight="1">
      <c r="A88" s="24"/>
      <c r="B88" s="8" t="s">
        <v>25</v>
      </c>
      <c r="C88" s="118" t="s">
        <v>24</v>
      </c>
      <c r="D88" s="118"/>
      <c r="E88" s="118"/>
      <c r="F88" s="118"/>
      <c r="G88" s="118"/>
    </row>
  </sheetData>
  <mergeCells count="50">
    <mergeCell ref="C84:F84"/>
    <mergeCell ref="C88:G88"/>
    <mergeCell ref="A38:H38"/>
    <mergeCell ref="A39:H39"/>
    <mergeCell ref="A40:H40"/>
    <mergeCell ref="C41:D41"/>
    <mergeCell ref="G41:H41"/>
    <mergeCell ref="B43:H43"/>
    <mergeCell ref="B45:H45"/>
    <mergeCell ref="B47:H47"/>
    <mergeCell ref="B70:H70"/>
    <mergeCell ref="B73:H73"/>
    <mergeCell ref="B75:H75"/>
    <mergeCell ref="B77:H77"/>
    <mergeCell ref="B79:H79"/>
    <mergeCell ref="B81:H81"/>
    <mergeCell ref="B68:H68"/>
    <mergeCell ref="B28:H28"/>
    <mergeCell ref="C31:F31"/>
    <mergeCell ref="B34:H34"/>
    <mergeCell ref="C36:G36"/>
    <mergeCell ref="A59:H59"/>
    <mergeCell ref="A60:H60"/>
    <mergeCell ref="B49:H49"/>
    <mergeCell ref="B51:H51"/>
    <mergeCell ref="C53:F53"/>
    <mergeCell ref="C58:G58"/>
    <mergeCell ref="A61:H61"/>
    <mergeCell ref="C62:D62"/>
    <mergeCell ref="G62:H62"/>
    <mergeCell ref="B64:H64"/>
    <mergeCell ref="B66:H66"/>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3" manualBreakCount="3">
    <brk id="14" max="16383" man="1"/>
    <brk id="36" max="16383" man="1"/>
    <brk id="58" max="16383" man="1"/>
  </rowBreaks>
</worksheet>
</file>

<file path=xl/worksheets/sheet16.xml><?xml version="1.0" encoding="utf-8"?>
<worksheet xmlns="http://schemas.openxmlformats.org/spreadsheetml/2006/main" xmlns:r="http://schemas.openxmlformats.org/officeDocument/2006/relationships">
  <sheetPr>
    <tabColor theme="3" tint="0.39997558519241921"/>
  </sheetPr>
  <dimension ref="A1:H66"/>
  <sheetViews>
    <sheetView view="pageBreakPreview" topLeftCell="A45" zoomScaleSheetLayoutView="100" workbookViewId="0">
      <selection activeCell="A38" sqref="A38:H38"/>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241</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5900</v>
      </c>
      <c r="D7" s="41" t="s">
        <v>8</v>
      </c>
      <c r="E7" s="42">
        <v>6278.37</v>
      </c>
      <c r="F7" s="43" t="s">
        <v>9</v>
      </c>
      <c r="G7" s="44">
        <f>C7*E7/1000</f>
        <v>37042.383000000002</v>
      </c>
      <c r="H7" s="43" t="s">
        <v>27</v>
      </c>
    </row>
    <row r="8" spans="1:8" ht="18" customHeight="1">
      <c r="A8" s="9"/>
      <c r="B8" s="45"/>
      <c r="C8" s="11"/>
      <c r="D8" s="12"/>
      <c r="E8" s="13"/>
      <c r="F8" s="14"/>
      <c r="G8" s="26"/>
      <c r="H8" s="16"/>
    </row>
    <row r="9" spans="1:8">
      <c r="A9" s="84"/>
      <c r="B9" s="48"/>
      <c r="C9" s="120" t="s">
        <v>20</v>
      </c>
      <c r="D9" s="120"/>
      <c r="E9" s="120"/>
      <c r="F9" s="120"/>
      <c r="G9" s="23">
        <f>G7</f>
        <v>37042.383000000002</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1.5" customHeight="1">
      <c r="A15" s="121" t="s">
        <v>6</v>
      </c>
      <c r="B15" s="121"/>
      <c r="C15" s="121"/>
      <c r="D15" s="121"/>
      <c r="E15" s="121"/>
      <c r="F15" s="121"/>
      <c r="G15" s="121"/>
      <c r="H15" s="121"/>
    </row>
    <row r="16" spans="1:8" ht="24.75" customHeight="1">
      <c r="A16" s="122" t="s">
        <v>241</v>
      </c>
      <c r="B16" s="122"/>
      <c r="C16" s="122"/>
      <c r="D16" s="122"/>
      <c r="E16" s="122"/>
      <c r="F16" s="122"/>
      <c r="G16" s="122"/>
      <c r="H16" s="122"/>
    </row>
    <row r="17" spans="1:8" ht="19.5" customHeight="1" thickBot="1">
      <c r="A17" s="126" t="s">
        <v>216</v>
      </c>
      <c r="B17" s="126"/>
      <c r="C17" s="126"/>
      <c r="D17" s="126"/>
      <c r="E17" s="126"/>
      <c r="F17" s="126"/>
      <c r="G17" s="126"/>
      <c r="H17" s="126"/>
    </row>
    <row r="18" spans="1:8" ht="21" customHeight="1" thickTop="1" thickBot="1">
      <c r="A18" s="113" t="s">
        <v>0</v>
      </c>
      <c r="B18" s="113" t="s">
        <v>2</v>
      </c>
      <c r="C18" s="127" t="s">
        <v>1</v>
      </c>
      <c r="D18" s="127"/>
      <c r="E18" s="113" t="s">
        <v>3</v>
      </c>
      <c r="F18" s="113" t="s">
        <v>4</v>
      </c>
      <c r="G18" s="127" t="s">
        <v>5</v>
      </c>
      <c r="H18" s="127"/>
    </row>
    <row r="19" spans="1:8" ht="17.25" customHeight="1" thickTop="1">
      <c r="A19" s="18"/>
      <c r="B19" s="18"/>
      <c r="C19" s="18"/>
      <c r="D19" s="18"/>
      <c r="E19" s="18"/>
      <c r="F19" s="18"/>
      <c r="G19" s="18"/>
      <c r="H19" s="18"/>
    </row>
    <row r="20" spans="1:8" ht="39" customHeight="1">
      <c r="A20" s="9" t="s">
        <v>10</v>
      </c>
      <c r="B20" s="119" t="s">
        <v>58</v>
      </c>
      <c r="C20" s="119"/>
      <c r="D20" s="119"/>
      <c r="E20" s="119"/>
      <c r="F20" s="119"/>
      <c r="G20" s="119"/>
      <c r="H20" s="119"/>
    </row>
    <row r="21" spans="1:8" ht="25.5" customHeight="1">
      <c r="A21" s="20"/>
      <c r="B21" s="19"/>
      <c r="C21" s="11">
        <v>5384</v>
      </c>
      <c r="D21" s="12" t="s">
        <v>8</v>
      </c>
      <c r="E21" s="13">
        <v>900</v>
      </c>
      <c r="F21" s="14" t="s">
        <v>32</v>
      </c>
      <c r="G21" s="22">
        <f>C21*E21/100</f>
        <v>48456</v>
      </c>
      <c r="H21" s="14" t="s">
        <v>27</v>
      </c>
    </row>
    <row r="22" spans="1:8" ht="27.75" customHeight="1">
      <c r="A22" s="9" t="s">
        <v>14</v>
      </c>
      <c r="B22" s="119" t="s">
        <v>30</v>
      </c>
      <c r="C22" s="119"/>
      <c r="D22" s="119"/>
      <c r="E22" s="119"/>
      <c r="F22" s="119"/>
      <c r="G22" s="119"/>
      <c r="H22" s="119"/>
    </row>
    <row r="23" spans="1:8" ht="27" customHeight="1">
      <c r="A23" s="9"/>
      <c r="B23" s="15"/>
      <c r="C23" s="11">
        <v>5384</v>
      </c>
      <c r="D23" s="12" t="s">
        <v>8</v>
      </c>
      <c r="E23" s="13">
        <v>9416.2800000000007</v>
      </c>
      <c r="F23" s="14" t="s">
        <v>32</v>
      </c>
      <c r="G23" s="22">
        <f>C23*E23/100</f>
        <v>506972.51520000002</v>
      </c>
      <c r="H23" s="14" t="s">
        <v>27</v>
      </c>
    </row>
    <row r="24" spans="1:8" ht="26.25" customHeight="1">
      <c r="A24" s="9" t="s">
        <v>16</v>
      </c>
      <c r="B24" s="119" t="s">
        <v>62</v>
      </c>
      <c r="C24" s="119"/>
      <c r="D24" s="119"/>
      <c r="E24" s="119"/>
      <c r="F24" s="119"/>
      <c r="G24" s="119"/>
      <c r="H24" s="119"/>
    </row>
    <row r="25" spans="1:8" ht="24" customHeight="1">
      <c r="A25" s="9"/>
      <c r="B25" s="15"/>
      <c r="C25" s="11">
        <v>1577</v>
      </c>
      <c r="D25" s="12" t="s">
        <v>8</v>
      </c>
      <c r="E25" s="13">
        <v>3127.41</v>
      </c>
      <c r="F25" s="14" t="s">
        <v>32</v>
      </c>
      <c r="G25" s="22">
        <f>C25*E25/100</f>
        <v>49319.255699999994</v>
      </c>
      <c r="H25" s="14" t="s">
        <v>27</v>
      </c>
    </row>
    <row r="26" spans="1:8" ht="28.5" customHeight="1">
      <c r="A26" s="9" t="s">
        <v>17</v>
      </c>
      <c r="B26" s="119" t="s">
        <v>33</v>
      </c>
      <c r="C26" s="119"/>
      <c r="D26" s="119"/>
      <c r="E26" s="119"/>
      <c r="F26" s="119"/>
      <c r="G26" s="119"/>
      <c r="H26" s="119"/>
    </row>
    <row r="27" spans="1:8" ht="18" customHeight="1">
      <c r="A27" s="9"/>
      <c r="B27" s="27"/>
      <c r="C27" s="11">
        <v>4079</v>
      </c>
      <c r="D27" s="12" t="s">
        <v>8</v>
      </c>
      <c r="E27" s="13">
        <v>14429.25</v>
      </c>
      <c r="F27" s="14" t="s">
        <v>37</v>
      </c>
      <c r="G27" s="14">
        <f>C27*E27/100</f>
        <v>588569.10750000004</v>
      </c>
      <c r="H27" s="14" t="s">
        <v>27</v>
      </c>
    </row>
    <row r="28" spans="1:8" ht="18.75" customHeight="1">
      <c r="A28" s="9"/>
      <c r="B28" s="119"/>
      <c r="C28" s="119"/>
      <c r="D28" s="119"/>
      <c r="E28" s="119"/>
      <c r="F28" s="119"/>
      <c r="G28" s="119"/>
      <c r="H28" s="119"/>
    </row>
    <row r="29" spans="1:8">
      <c r="A29" s="9"/>
      <c r="B29" s="15"/>
      <c r="C29" s="11"/>
      <c r="D29" s="12"/>
      <c r="E29" s="13"/>
      <c r="F29" s="14"/>
      <c r="G29" s="26"/>
      <c r="H29" s="5"/>
    </row>
    <row r="30" spans="1:8" ht="16.5" customHeight="1">
      <c r="A30" s="84"/>
      <c r="B30" s="10"/>
      <c r="C30" s="120" t="s">
        <v>20</v>
      </c>
      <c r="D30" s="120"/>
      <c r="E30" s="120"/>
      <c r="F30" s="120"/>
      <c r="G30" s="23">
        <f>SUM(G27,G25,G23,G21)</f>
        <v>1193316.8784</v>
      </c>
      <c r="H30" s="14" t="s">
        <v>27</v>
      </c>
    </row>
    <row r="31" spans="1:8">
      <c r="A31" s="84"/>
      <c r="C31" s="7"/>
      <c r="D31" s="7"/>
      <c r="E31" s="7"/>
      <c r="F31" s="7"/>
      <c r="G31" s="7"/>
    </row>
    <row r="32" spans="1:8">
      <c r="A32" s="84"/>
      <c r="H32" s="112"/>
    </row>
    <row r="33" spans="1:8">
      <c r="A33" s="2"/>
      <c r="B33" s="112" t="s">
        <v>26</v>
      </c>
      <c r="C33" s="112"/>
      <c r="D33" s="112"/>
      <c r="E33" s="112"/>
      <c r="F33" s="112"/>
      <c r="G33" s="112"/>
    </row>
    <row r="34" spans="1:8" ht="27.75" customHeight="1">
      <c r="A34" s="2"/>
      <c r="H34" s="25"/>
    </row>
    <row r="35" spans="1:8" ht="30" customHeight="1">
      <c r="A35" s="24"/>
      <c r="B35" s="8" t="s">
        <v>25</v>
      </c>
      <c r="C35" s="118" t="s">
        <v>24</v>
      </c>
      <c r="D35" s="118"/>
      <c r="E35" s="118"/>
      <c r="F35" s="118"/>
      <c r="G35" s="118"/>
    </row>
    <row r="36" spans="1:8">
      <c r="A36" s="2"/>
    </row>
    <row r="37" spans="1:8" ht="25.5" customHeight="1">
      <c r="A37" s="121" t="s">
        <v>6</v>
      </c>
      <c r="B37" s="121"/>
      <c r="C37" s="121"/>
      <c r="D37" s="121"/>
      <c r="E37" s="121"/>
      <c r="F37" s="121"/>
      <c r="G37" s="121"/>
      <c r="H37" s="121"/>
    </row>
    <row r="38" spans="1:8" ht="29.25" customHeight="1">
      <c r="A38" s="122" t="s">
        <v>241</v>
      </c>
      <c r="B38" s="122"/>
      <c r="C38" s="122"/>
      <c r="D38" s="122"/>
      <c r="E38" s="122"/>
      <c r="F38" s="122"/>
      <c r="G38" s="122"/>
      <c r="H38" s="122"/>
    </row>
    <row r="39" spans="1:8" ht="23.25" customHeight="1" thickBot="1">
      <c r="A39" s="126" t="s">
        <v>96</v>
      </c>
      <c r="B39" s="126"/>
      <c r="C39" s="126"/>
      <c r="D39" s="126"/>
      <c r="E39" s="126"/>
      <c r="F39" s="126"/>
      <c r="G39" s="126"/>
      <c r="H39" s="126"/>
    </row>
    <row r="40" spans="1:8" ht="19.5" customHeight="1" thickTop="1" thickBot="1">
      <c r="A40" s="113" t="s">
        <v>0</v>
      </c>
      <c r="B40" s="113" t="s">
        <v>2</v>
      </c>
      <c r="C40" s="127" t="s">
        <v>1</v>
      </c>
      <c r="D40" s="127"/>
      <c r="E40" s="113" t="s">
        <v>3</v>
      </c>
      <c r="F40" s="113" t="s">
        <v>4</v>
      </c>
      <c r="G40" s="127" t="s">
        <v>5</v>
      </c>
      <c r="H40" s="127"/>
    </row>
    <row r="41" spans="1:8" ht="17.25" customHeight="1" thickTop="1">
      <c r="A41" s="18"/>
      <c r="B41" s="18"/>
      <c r="C41" s="18"/>
      <c r="D41" s="18"/>
      <c r="E41" s="18"/>
      <c r="F41" s="18"/>
      <c r="G41" s="18"/>
      <c r="H41" s="18"/>
    </row>
    <row r="42" spans="1:8" ht="39.75" customHeight="1">
      <c r="A42" s="9" t="s">
        <v>10</v>
      </c>
      <c r="B42" s="119" t="s">
        <v>61</v>
      </c>
      <c r="C42" s="119"/>
      <c r="D42" s="119"/>
      <c r="E42" s="119"/>
      <c r="F42" s="119"/>
      <c r="G42" s="119"/>
      <c r="H42" s="119"/>
    </row>
    <row r="43" spans="1:8" ht="30" customHeight="1">
      <c r="A43" s="20"/>
      <c r="B43" s="19"/>
      <c r="C43" s="11">
        <v>1335</v>
      </c>
      <c r="D43" s="12" t="s">
        <v>8</v>
      </c>
      <c r="E43" s="13">
        <v>3176.25</v>
      </c>
      <c r="F43" s="14" t="s">
        <v>9</v>
      </c>
      <c r="G43" s="22">
        <f>C43*E43/1000</f>
        <v>4240.2937499999998</v>
      </c>
      <c r="H43" s="14" t="s">
        <v>27</v>
      </c>
    </row>
    <row r="44" spans="1:8" ht="23.25" customHeight="1">
      <c r="A44" s="9" t="s">
        <v>14</v>
      </c>
      <c r="B44" s="119" t="s">
        <v>30</v>
      </c>
      <c r="C44" s="119"/>
      <c r="D44" s="119"/>
      <c r="E44" s="119"/>
      <c r="F44" s="119"/>
      <c r="G44" s="119"/>
      <c r="H44" s="119"/>
    </row>
    <row r="45" spans="1:8" ht="27" customHeight="1">
      <c r="A45" s="9"/>
      <c r="B45" s="15"/>
      <c r="C45" s="11">
        <v>335</v>
      </c>
      <c r="D45" s="12" t="s">
        <v>8</v>
      </c>
      <c r="E45" s="13">
        <v>9416.2800000000007</v>
      </c>
      <c r="F45" s="14" t="s">
        <v>32</v>
      </c>
      <c r="G45" s="22">
        <f>C45*E45/100</f>
        <v>31544.538000000004</v>
      </c>
      <c r="H45" s="14" t="s">
        <v>27</v>
      </c>
    </row>
    <row r="46" spans="1:8" ht="26.25" customHeight="1">
      <c r="A46" s="9" t="s">
        <v>16</v>
      </c>
      <c r="B46" s="119" t="s">
        <v>31</v>
      </c>
      <c r="C46" s="119"/>
      <c r="D46" s="119"/>
      <c r="E46" s="119"/>
      <c r="F46" s="119"/>
      <c r="G46" s="119"/>
      <c r="H46" s="119"/>
    </row>
    <row r="47" spans="1:8" ht="24" customHeight="1">
      <c r="A47" s="9"/>
      <c r="B47" s="15"/>
      <c r="C47" s="11">
        <v>525</v>
      </c>
      <c r="D47" s="12" t="s">
        <v>8</v>
      </c>
      <c r="E47" s="13">
        <v>12501.41</v>
      </c>
      <c r="F47" s="14" t="s">
        <v>32</v>
      </c>
      <c r="G47" s="22">
        <f>C47*E47/100</f>
        <v>65632.402499999997</v>
      </c>
      <c r="H47" s="14" t="s">
        <v>27</v>
      </c>
    </row>
    <row r="48" spans="1:8" ht="37.5" customHeight="1">
      <c r="A48" s="9" t="s">
        <v>17</v>
      </c>
      <c r="B48" s="119" t="s">
        <v>66</v>
      </c>
      <c r="C48" s="119"/>
      <c r="D48" s="119"/>
      <c r="E48" s="119"/>
      <c r="F48" s="119"/>
      <c r="G48" s="119"/>
      <c r="H48" s="119"/>
    </row>
    <row r="49" spans="1:8">
      <c r="A49" s="9"/>
      <c r="B49" s="27" t="s">
        <v>45</v>
      </c>
      <c r="C49" s="11">
        <v>100</v>
      </c>
      <c r="D49" s="12" t="s">
        <v>43</v>
      </c>
      <c r="E49" s="13">
        <v>94</v>
      </c>
      <c r="F49" s="14" t="s">
        <v>44</v>
      </c>
      <c r="G49" s="14">
        <f>C49*E49</f>
        <v>9400</v>
      </c>
      <c r="H49" s="14" t="s">
        <v>27</v>
      </c>
    </row>
    <row r="50" spans="1:8" ht="26.25" customHeight="1">
      <c r="A50" s="9"/>
      <c r="B50" s="27" t="s">
        <v>46</v>
      </c>
      <c r="C50" s="11">
        <v>100</v>
      </c>
      <c r="D50" s="12" t="s">
        <v>43</v>
      </c>
      <c r="E50" s="13">
        <v>174</v>
      </c>
      <c r="F50" s="14" t="s">
        <v>44</v>
      </c>
      <c r="G50" s="14">
        <f>C50*E50</f>
        <v>17400</v>
      </c>
      <c r="H50" s="14" t="s">
        <v>27</v>
      </c>
    </row>
    <row r="51" spans="1:8" ht="24" customHeight="1">
      <c r="A51" s="9" t="s">
        <v>28</v>
      </c>
      <c r="B51" s="119" t="s">
        <v>67</v>
      </c>
      <c r="C51" s="119"/>
      <c r="D51" s="119"/>
      <c r="E51" s="119"/>
      <c r="F51" s="119"/>
      <c r="G51" s="119"/>
      <c r="H51" s="119"/>
    </row>
    <row r="52" spans="1:8" ht="19.5" customHeight="1">
      <c r="A52" s="9"/>
      <c r="B52" s="27"/>
      <c r="C52" s="11">
        <v>1000</v>
      </c>
      <c r="D52" s="12" t="s">
        <v>8</v>
      </c>
      <c r="E52" s="13">
        <v>2283.9299999999998</v>
      </c>
      <c r="F52" s="14" t="s">
        <v>32</v>
      </c>
      <c r="G52" s="22">
        <f>C52*E52/100</f>
        <v>22839.3</v>
      </c>
      <c r="H52" s="14" t="s">
        <v>27</v>
      </c>
    </row>
    <row r="53" spans="1:8" ht="18" customHeight="1">
      <c r="A53" s="9"/>
      <c r="B53" s="15"/>
      <c r="C53" s="11"/>
      <c r="D53" s="12"/>
      <c r="E53" s="13"/>
      <c r="F53" s="14"/>
      <c r="G53" s="22"/>
      <c r="H53" s="14"/>
    </row>
    <row r="54" spans="1:8" ht="24.75" customHeight="1">
      <c r="A54" s="9" t="s">
        <v>29</v>
      </c>
      <c r="B54" s="119" t="s">
        <v>62</v>
      </c>
      <c r="C54" s="119"/>
      <c r="D54" s="119"/>
      <c r="E54" s="119"/>
      <c r="F54" s="119"/>
      <c r="G54" s="119"/>
      <c r="H54" s="119"/>
    </row>
    <row r="55" spans="1:8" ht="30" customHeight="1">
      <c r="A55" s="9"/>
      <c r="B55" s="15"/>
      <c r="C55" s="11">
        <v>320</v>
      </c>
      <c r="D55" s="12" t="s">
        <v>35</v>
      </c>
      <c r="E55" s="13">
        <v>3127.41</v>
      </c>
      <c r="F55" s="14" t="s">
        <v>36</v>
      </c>
      <c r="G55" s="22">
        <f>C55*E55/100</f>
        <v>10007.712</v>
      </c>
      <c r="H55" s="14" t="s">
        <v>27</v>
      </c>
    </row>
    <row r="56" spans="1:8" ht="30" customHeight="1">
      <c r="A56" s="9" t="s">
        <v>19</v>
      </c>
      <c r="B56" s="119" t="s">
        <v>41</v>
      </c>
      <c r="C56" s="119"/>
      <c r="D56" s="119"/>
      <c r="E56" s="119"/>
      <c r="F56" s="119"/>
      <c r="G56" s="119"/>
      <c r="H56" s="119"/>
    </row>
    <row r="57" spans="1:8" ht="30" customHeight="1">
      <c r="A57" s="9"/>
      <c r="B57" s="15"/>
      <c r="C57" s="11">
        <v>130</v>
      </c>
      <c r="D57" s="12" t="s">
        <v>8</v>
      </c>
      <c r="E57" s="13">
        <v>14429.25</v>
      </c>
      <c r="F57" s="14" t="s">
        <v>37</v>
      </c>
      <c r="G57" s="22">
        <f>C57*E57/100</f>
        <v>18758.025000000001</v>
      </c>
      <c r="H57" s="14" t="s">
        <v>27</v>
      </c>
    </row>
    <row r="58" spans="1:8" ht="54.75" customHeight="1">
      <c r="A58" s="9" t="s">
        <v>49</v>
      </c>
      <c r="B58" s="119" t="s">
        <v>63</v>
      </c>
      <c r="C58" s="119"/>
      <c r="D58" s="119"/>
      <c r="E58" s="119"/>
      <c r="F58" s="119"/>
      <c r="G58" s="119"/>
      <c r="H58" s="119"/>
    </row>
    <row r="59" spans="1:8" ht="23.25" customHeight="1">
      <c r="A59" s="9"/>
      <c r="B59" s="111"/>
      <c r="C59" s="11">
        <v>124.65</v>
      </c>
      <c r="D59" s="12" t="s">
        <v>8</v>
      </c>
      <c r="E59" s="13">
        <v>337</v>
      </c>
      <c r="F59" s="14" t="s">
        <v>32</v>
      </c>
      <c r="G59" s="22">
        <f>C59*E59</f>
        <v>42007.05</v>
      </c>
      <c r="H59" s="14" t="s">
        <v>27</v>
      </c>
    </row>
    <row r="60" spans="1:8" ht="30" customHeight="1">
      <c r="A60" s="9" t="s">
        <v>69</v>
      </c>
      <c r="B60" s="128" t="s">
        <v>34</v>
      </c>
      <c r="C60" s="128"/>
      <c r="D60" s="128"/>
      <c r="E60" s="128"/>
      <c r="F60" s="128"/>
      <c r="G60" s="128"/>
      <c r="H60" s="128"/>
    </row>
    <row r="61" spans="1:8" ht="30" customHeight="1">
      <c r="A61" s="9"/>
      <c r="B61" s="114"/>
      <c r="C61" s="11">
        <v>4.4400000000000004</v>
      </c>
      <c r="D61" s="12" t="s">
        <v>8</v>
      </c>
      <c r="E61" s="13">
        <v>5001.7</v>
      </c>
      <c r="F61" s="14" t="s">
        <v>32</v>
      </c>
      <c r="G61" s="26">
        <f>C61*E61</f>
        <v>22207.548000000003</v>
      </c>
      <c r="H61" s="16" t="s">
        <v>27</v>
      </c>
    </row>
    <row r="62" spans="1:8">
      <c r="A62" s="84"/>
      <c r="B62" s="10"/>
      <c r="C62" s="120" t="s">
        <v>20</v>
      </c>
      <c r="D62" s="120"/>
      <c r="E62" s="120"/>
      <c r="F62" s="120"/>
      <c r="G62" s="23">
        <f>SUM(G61,G59,G57,G55,G52,G50,G49,G47,G45,G43)</f>
        <v>244036.86925000002</v>
      </c>
      <c r="H62" s="110" t="s">
        <v>27</v>
      </c>
    </row>
    <row r="63" spans="1:8">
      <c r="A63" s="84"/>
      <c r="C63" s="7"/>
      <c r="D63" s="7"/>
      <c r="E63" s="7"/>
      <c r="F63" s="7"/>
      <c r="G63" s="7"/>
    </row>
    <row r="64" spans="1:8">
      <c r="A64" s="2"/>
      <c r="B64" s="112" t="s">
        <v>26</v>
      </c>
      <c r="C64" s="112"/>
      <c r="D64" s="112"/>
      <c r="E64" s="112"/>
      <c r="F64" s="112"/>
      <c r="G64" s="112"/>
    </row>
    <row r="65" spans="1:8" ht="30" customHeight="1">
      <c r="A65" s="2"/>
      <c r="H65" s="25"/>
    </row>
    <row r="66" spans="1:8" ht="30" customHeight="1">
      <c r="A66" s="24"/>
      <c r="B66" s="8" t="s">
        <v>25</v>
      </c>
      <c r="C66" s="118" t="s">
        <v>24</v>
      </c>
      <c r="D66" s="118"/>
      <c r="E66" s="118"/>
      <c r="F66" s="118"/>
      <c r="G66" s="118"/>
    </row>
  </sheetData>
  <mergeCells count="37">
    <mergeCell ref="C62:F62"/>
    <mergeCell ref="C66:G66"/>
    <mergeCell ref="B48:H48"/>
    <mergeCell ref="B51:H51"/>
    <mergeCell ref="B54:H54"/>
    <mergeCell ref="B56:H56"/>
    <mergeCell ref="B58:H58"/>
    <mergeCell ref="B60:H60"/>
    <mergeCell ref="B46:H46"/>
    <mergeCell ref="B26:H26"/>
    <mergeCell ref="B28:H28"/>
    <mergeCell ref="C30:F30"/>
    <mergeCell ref="C35:G35"/>
    <mergeCell ref="A37:H37"/>
    <mergeCell ref="A38:H38"/>
    <mergeCell ref="A39:H39"/>
    <mergeCell ref="C40:D40"/>
    <mergeCell ref="G40:H40"/>
    <mergeCell ref="B42:H42"/>
    <mergeCell ref="B44:H44"/>
    <mergeCell ref="B24:H24"/>
    <mergeCell ref="A15:H15"/>
    <mergeCell ref="A16:H16"/>
    <mergeCell ref="C9:F9"/>
    <mergeCell ref="B12:H12"/>
    <mergeCell ref="C14:G14"/>
    <mergeCell ref="A17:H17"/>
    <mergeCell ref="C18:D18"/>
    <mergeCell ref="G18:H18"/>
    <mergeCell ref="B20:H20"/>
    <mergeCell ref="B22:H22"/>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5" max="16383" man="1"/>
  </rowBreaks>
</worksheet>
</file>

<file path=xl/worksheets/sheet17.xml><?xml version="1.0" encoding="utf-8"?>
<worksheet xmlns="http://schemas.openxmlformats.org/spreadsheetml/2006/main" xmlns:r="http://schemas.openxmlformats.org/officeDocument/2006/relationships">
  <sheetPr>
    <tabColor theme="3" tint="0.39997558519241921"/>
  </sheetPr>
  <dimension ref="A1:H66"/>
  <sheetViews>
    <sheetView view="pageBreakPreview" topLeftCell="A46" zoomScaleSheetLayoutView="100" workbookViewId="0">
      <selection activeCell="A38" sqref="A38:H38"/>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242</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1600</v>
      </c>
      <c r="D7" s="41" t="s">
        <v>8</v>
      </c>
      <c r="E7" s="42">
        <v>6278.37</v>
      </c>
      <c r="F7" s="43" t="s">
        <v>9</v>
      </c>
      <c r="G7" s="44">
        <f>C7*E7/1000</f>
        <v>10045.392</v>
      </c>
      <c r="H7" s="43" t="s">
        <v>27</v>
      </c>
    </row>
    <row r="8" spans="1:8" ht="18" customHeight="1">
      <c r="A8" s="9"/>
      <c r="B8" s="45"/>
      <c r="C8" s="11"/>
      <c r="D8" s="12"/>
      <c r="E8" s="13"/>
      <c r="F8" s="14"/>
      <c r="G8" s="26"/>
      <c r="H8" s="16"/>
    </row>
    <row r="9" spans="1:8">
      <c r="A9" s="84"/>
      <c r="B9" s="48"/>
      <c r="C9" s="120" t="s">
        <v>20</v>
      </c>
      <c r="D9" s="120"/>
      <c r="E9" s="120"/>
      <c r="F9" s="120"/>
      <c r="G9" s="23">
        <f>G7</f>
        <v>10045.392</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1.5" customHeight="1">
      <c r="A15" s="121" t="s">
        <v>6</v>
      </c>
      <c r="B15" s="121"/>
      <c r="C15" s="121"/>
      <c r="D15" s="121"/>
      <c r="E15" s="121"/>
      <c r="F15" s="121"/>
      <c r="G15" s="121"/>
      <c r="H15" s="121"/>
    </row>
    <row r="16" spans="1:8" ht="31.5" customHeight="1">
      <c r="A16" s="122" t="s">
        <v>242</v>
      </c>
      <c r="B16" s="122"/>
      <c r="C16" s="122"/>
      <c r="D16" s="122"/>
      <c r="E16" s="122"/>
      <c r="F16" s="122"/>
      <c r="G16" s="122"/>
      <c r="H16" s="122"/>
    </row>
    <row r="17" spans="1:8" ht="19.5" customHeight="1" thickBot="1">
      <c r="A17" s="126" t="s">
        <v>216</v>
      </c>
      <c r="B17" s="126"/>
      <c r="C17" s="126"/>
      <c r="D17" s="126"/>
      <c r="E17" s="126"/>
      <c r="F17" s="126"/>
      <c r="G17" s="126"/>
      <c r="H17" s="126"/>
    </row>
    <row r="18" spans="1:8" ht="21" customHeight="1" thickTop="1" thickBot="1">
      <c r="A18" s="113" t="s">
        <v>0</v>
      </c>
      <c r="B18" s="113" t="s">
        <v>2</v>
      </c>
      <c r="C18" s="127" t="s">
        <v>1</v>
      </c>
      <c r="D18" s="127"/>
      <c r="E18" s="113" t="s">
        <v>3</v>
      </c>
      <c r="F18" s="113" t="s">
        <v>4</v>
      </c>
      <c r="G18" s="127" t="s">
        <v>5</v>
      </c>
      <c r="H18" s="127"/>
    </row>
    <row r="19" spans="1:8" ht="17.25" customHeight="1" thickTop="1">
      <c r="A19" s="18"/>
      <c r="B19" s="18"/>
      <c r="C19" s="18"/>
      <c r="D19" s="18"/>
      <c r="E19" s="18"/>
      <c r="F19" s="18"/>
      <c r="G19" s="18"/>
      <c r="H19" s="18"/>
    </row>
    <row r="20" spans="1:8" ht="39" customHeight="1">
      <c r="A20" s="9" t="s">
        <v>10</v>
      </c>
      <c r="B20" s="119" t="s">
        <v>58</v>
      </c>
      <c r="C20" s="119"/>
      <c r="D20" s="119"/>
      <c r="E20" s="119"/>
      <c r="F20" s="119"/>
      <c r="G20" s="119"/>
      <c r="H20" s="119"/>
    </row>
    <row r="21" spans="1:8" ht="25.5" customHeight="1">
      <c r="A21" s="20"/>
      <c r="B21" s="19"/>
      <c r="C21" s="11">
        <v>4487</v>
      </c>
      <c r="D21" s="12" t="s">
        <v>8</v>
      </c>
      <c r="E21" s="13">
        <v>900</v>
      </c>
      <c r="F21" s="14" t="s">
        <v>32</v>
      </c>
      <c r="G21" s="22">
        <f>C21*E21/100</f>
        <v>40383</v>
      </c>
      <c r="H21" s="14" t="s">
        <v>27</v>
      </c>
    </row>
    <row r="22" spans="1:8" ht="27.75" customHeight="1">
      <c r="A22" s="9" t="s">
        <v>14</v>
      </c>
      <c r="B22" s="119" t="s">
        <v>30</v>
      </c>
      <c r="C22" s="119"/>
      <c r="D22" s="119"/>
      <c r="E22" s="119"/>
      <c r="F22" s="119"/>
      <c r="G22" s="119"/>
      <c r="H22" s="119"/>
    </row>
    <row r="23" spans="1:8" ht="27" customHeight="1">
      <c r="A23" s="9"/>
      <c r="B23" s="15"/>
      <c r="C23" s="11">
        <v>4487</v>
      </c>
      <c r="D23" s="12" t="s">
        <v>8</v>
      </c>
      <c r="E23" s="13">
        <v>9416.2800000000007</v>
      </c>
      <c r="F23" s="14" t="s">
        <v>32</v>
      </c>
      <c r="G23" s="22">
        <f>C23*E23/100</f>
        <v>422508.48359999998</v>
      </c>
      <c r="H23" s="14" t="s">
        <v>27</v>
      </c>
    </row>
    <row r="24" spans="1:8" ht="26.25" customHeight="1">
      <c r="A24" s="9" t="s">
        <v>16</v>
      </c>
      <c r="B24" s="119" t="s">
        <v>62</v>
      </c>
      <c r="C24" s="119"/>
      <c r="D24" s="119"/>
      <c r="E24" s="119"/>
      <c r="F24" s="119"/>
      <c r="G24" s="119"/>
      <c r="H24" s="119"/>
    </row>
    <row r="25" spans="1:8" ht="24" customHeight="1">
      <c r="A25" s="9"/>
      <c r="B25" s="15"/>
      <c r="C25" s="11">
        <v>1577</v>
      </c>
      <c r="D25" s="12" t="s">
        <v>8</v>
      </c>
      <c r="E25" s="13">
        <v>3127.41</v>
      </c>
      <c r="F25" s="14" t="s">
        <v>32</v>
      </c>
      <c r="G25" s="22">
        <f>C25*E25/100</f>
        <v>49319.255699999994</v>
      </c>
      <c r="H25" s="14" t="s">
        <v>27</v>
      </c>
    </row>
    <row r="26" spans="1:8" ht="28.5" customHeight="1">
      <c r="A26" s="9" t="s">
        <v>17</v>
      </c>
      <c r="B26" s="119" t="s">
        <v>33</v>
      </c>
      <c r="C26" s="119"/>
      <c r="D26" s="119"/>
      <c r="E26" s="119"/>
      <c r="F26" s="119"/>
      <c r="G26" s="119"/>
      <c r="H26" s="119"/>
    </row>
    <row r="27" spans="1:8" ht="18" customHeight="1">
      <c r="A27" s="9"/>
      <c r="B27" s="27"/>
      <c r="C27" s="11">
        <v>3399</v>
      </c>
      <c r="D27" s="12" t="s">
        <v>8</v>
      </c>
      <c r="E27" s="13">
        <v>14429.25</v>
      </c>
      <c r="F27" s="14" t="s">
        <v>37</v>
      </c>
      <c r="G27" s="14">
        <f>C27*E27/100</f>
        <v>490450.20750000002</v>
      </c>
      <c r="H27" s="14" t="s">
        <v>27</v>
      </c>
    </row>
    <row r="28" spans="1:8" ht="18.75" customHeight="1">
      <c r="A28" s="9"/>
      <c r="B28" s="119"/>
      <c r="C28" s="119"/>
      <c r="D28" s="119"/>
      <c r="E28" s="119"/>
      <c r="F28" s="119"/>
      <c r="G28" s="119"/>
      <c r="H28" s="119"/>
    </row>
    <row r="29" spans="1:8">
      <c r="A29" s="9"/>
      <c r="B29" s="15"/>
      <c r="C29" s="11"/>
      <c r="D29" s="12"/>
      <c r="E29" s="13"/>
      <c r="F29" s="14"/>
      <c r="G29" s="26"/>
      <c r="H29" s="5"/>
    </row>
    <row r="30" spans="1:8" ht="16.5" customHeight="1">
      <c r="A30" s="84"/>
      <c r="B30" s="10"/>
      <c r="C30" s="120" t="s">
        <v>20</v>
      </c>
      <c r="D30" s="120"/>
      <c r="E30" s="120"/>
      <c r="F30" s="120"/>
      <c r="G30" s="23">
        <f>SUM(G27,G25,G23,G21)</f>
        <v>1002660.9468</v>
      </c>
      <c r="H30" s="14" t="s">
        <v>27</v>
      </c>
    </row>
    <row r="31" spans="1:8">
      <c r="A31" s="84"/>
      <c r="C31" s="7"/>
      <c r="D31" s="7"/>
      <c r="E31" s="7"/>
      <c r="F31" s="7"/>
      <c r="G31" s="7"/>
    </row>
    <row r="32" spans="1:8">
      <c r="A32" s="84"/>
      <c r="H32" s="112"/>
    </row>
    <row r="33" spans="1:8">
      <c r="A33" s="2"/>
      <c r="B33" s="112" t="s">
        <v>26</v>
      </c>
      <c r="C33" s="112"/>
      <c r="D33" s="112"/>
      <c r="E33" s="112"/>
      <c r="F33" s="112"/>
      <c r="G33" s="112"/>
    </row>
    <row r="34" spans="1:8" ht="27.75" customHeight="1">
      <c r="A34" s="2"/>
      <c r="H34" s="25"/>
    </row>
    <row r="35" spans="1:8" ht="30" customHeight="1">
      <c r="A35" s="24"/>
      <c r="B35" s="8" t="s">
        <v>25</v>
      </c>
      <c r="C35" s="118" t="s">
        <v>24</v>
      </c>
      <c r="D35" s="118"/>
      <c r="E35" s="118"/>
      <c r="F35" s="118"/>
      <c r="G35" s="118"/>
    </row>
    <row r="36" spans="1:8">
      <c r="A36" s="2"/>
    </row>
    <row r="37" spans="1:8" ht="25.5" customHeight="1">
      <c r="A37" s="121" t="s">
        <v>6</v>
      </c>
      <c r="B37" s="121"/>
      <c r="C37" s="121"/>
      <c r="D37" s="121"/>
      <c r="E37" s="121"/>
      <c r="F37" s="121"/>
      <c r="G37" s="121"/>
      <c r="H37" s="121"/>
    </row>
    <row r="38" spans="1:8" ht="29.25" customHeight="1">
      <c r="A38" s="122" t="s">
        <v>242</v>
      </c>
      <c r="B38" s="122"/>
      <c r="C38" s="122"/>
      <c r="D38" s="122"/>
      <c r="E38" s="122"/>
      <c r="F38" s="122"/>
      <c r="G38" s="122"/>
      <c r="H38" s="122"/>
    </row>
    <row r="39" spans="1:8" ht="23.25" customHeight="1" thickBot="1">
      <c r="A39" s="126" t="s">
        <v>96</v>
      </c>
      <c r="B39" s="126"/>
      <c r="C39" s="126"/>
      <c r="D39" s="126"/>
      <c r="E39" s="126"/>
      <c r="F39" s="126"/>
      <c r="G39" s="126"/>
      <c r="H39" s="126"/>
    </row>
    <row r="40" spans="1:8" ht="19.5" customHeight="1" thickTop="1" thickBot="1">
      <c r="A40" s="113" t="s">
        <v>0</v>
      </c>
      <c r="B40" s="113" t="s">
        <v>2</v>
      </c>
      <c r="C40" s="127" t="s">
        <v>1</v>
      </c>
      <c r="D40" s="127"/>
      <c r="E40" s="113" t="s">
        <v>3</v>
      </c>
      <c r="F40" s="113" t="s">
        <v>4</v>
      </c>
      <c r="G40" s="127" t="s">
        <v>5</v>
      </c>
      <c r="H40" s="127"/>
    </row>
    <row r="41" spans="1:8" ht="17.25" customHeight="1" thickTop="1">
      <c r="A41" s="18"/>
      <c r="B41" s="18"/>
      <c r="C41" s="18"/>
      <c r="D41" s="18"/>
      <c r="E41" s="18"/>
      <c r="F41" s="18"/>
      <c r="G41" s="18"/>
      <c r="H41" s="18"/>
    </row>
    <row r="42" spans="1:8" ht="39.75" customHeight="1">
      <c r="A42" s="9" t="s">
        <v>10</v>
      </c>
      <c r="B42" s="119" t="s">
        <v>61</v>
      </c>
      <c r="C42" s="119"/>
      <c r="D42" s="119"/>
      <c r="E42" s="119"/>
      <c r="F42" s="119"/>
      <c r="G42" s="119"/>
      <c r="H42" s="119"/>
    </row>
    <row r="43" spans="1:8" ht="30" customHeight="1">
      <c r="A43" s="20"/>
      <c r="B43" s="19"/>
      <c r="C43" s="11">
        <v>2085</v>
      </c>
      <c r="D43" s="12" t="s">
        <v>8</v>
      </c>
      <c r="E43" s="13">
        <v>3176.25</v>
      </c>
      <c r="F43" s="14" t="s">
        <v>9</v>
      </c>
      <c r="G43" s="22">
        <f>C43*E43/1000</f>
        <v>6622.4812499999998</v>
      </c>
      <c r="H43" s="14" t="s">
        <v>27</v>
      </c>
    </row>
    <row r="44" spans="1:8" ht="23.25" customHeight="1">
      <c r="A44" s="9" t="s">
        <v>14</v>
      </c>
      <c r="B44" s="119" t="s">
        <v>30</v>
      </c>
      <c r="C44" s="119"/>
      <c r="D44" s="119"/>
      <c r="E44" s="119"/>
      <c r="F44" s="119"/>
      <c r="G44" s="119"/>
      <c r="H44" s="119"/>
    </row>
    <row r="45" spans="1:8" ht="27" customHeight="1">
      <c r="A45" s="9"/>
      <c r="B45" s="15"/>
      <c r="C45" s="11">
        <v>600</v>
      </c>
      <c r="D45" s="12" t="s">
        <v>8</v>
      </c>
      <c r="E45" s="13">
        <v>9416.2800000000007</v>
      </c>
      <c r="F45" s="14" t="s">
        <v>32</v>
      </c>
      <c r="G45" s="22">
        <f>C45*E45/100</f>
        <v>56497.68</v>
      </c>
      <c r="H45" s="14" t="s">
        <v>27</v>
      </c>
    </row>
    <row r="46" spans="1:8" ht="26.25" customHeight="1">
      <c r="A46" s="9" t="s">
        <v>16</v>
      </c>
      <c r="B46" s="119" t="s">
        <v>31</v>
      </c>
      <c r="C46" s="119"/>
      <c r="D46" s="119"/>
      <c r="E46" s="119"/>
      <c r="F46" s="119"/>
      <c r="G46" s="119"/>
      <c r="H46" s="119"/>
    </row>
    <row r="47" spans="1:8" ht="24" customHeight="1">
      <c r="A47" s="9"/>
      <c r="B47" s="15"/>
      <c r="C47" s="11">
        <v>1065</v>
      </c>
      <c r="D47" s="12" t="s">
        <v>8</v>
      </c>
      <c r="E47" s="13">
        <v>12501.41</v>
      </c>
      <c r="F47" s="14" t="s">
        <v>32</v>
      </c>
      <c r="G47" s="22">
        <f>C47*E47/100</f>
        <v>133140.0165</v>
      </c>
      <c r="H47" s="14" t="s">
        <v>27</v>
      </c>
    </row>
    <row r="48" spans="1:8" ht="37.5" customHeight="1">
      <c r="A48" s="9" t="s">
        <v>17</v>
      </c>
      <c r="B48" s="119" t="s">
        <v>66</v>
      </c>
      <c r="C48" s="119"/>
      <c r="D48" s="119"/>
      <c r="E48" s="119"/>
      <c r="F48" s="119"/>
      <c r="G48" s="119"/>
      <c r="H48" s="119"/>
    </row>
    <row r="49" spans="1:8">
      <c r="A49" s="9"/>
      <c r="B49" s="27" t="s">
        <v>45</v>
      </c>
      <c r="C49" s="11">
        <v>300</v>
      </c>
      <c r="D49" s="12" t="s">
        <v>43</v>
      </c>
      <c r="E49" s="13">
        <v>94</v>
      </c>
      <c r="F49" s="14" t="s">
        <v>44</v>
      </c>
      <c r="G49" s="14">
        <f>C49*E49</f>
        <v>28200</v>
      </c>
      <c r="H49" s="14" t="s">
        <v>27</v>
      </c>
    </row>
    <row r="50" spans="1:8" ht="26.25" customHeight="1">
      <c r="A50" s="9"/>
      <c r="B50" s="27" t="s">
        <v>46</v>
      </c>
      <c r="C50" s="11">
        <v>130</v>
      </c>
      <c r="D50" s="12" t="s">
        <v>43</v>
      </c>
      <c r="E50" s="13">
        <v>174</v>
      </c>
      <c r="F50" s="14" t="s">
        <v>44</v>
      </c>
      <c r="G50" s="14">
        <f>C50*E50</f>
        <v>22620</v>
      </c>
      <c r="H50" s="14" t="s">
        <v>27</v>
      </c>
    </row>
    <row r="51" spans="1:8" ht="24" customHeight="1">
      <c r="A51" s="9" t="s">
        <v>28</v>
      </c>
      <c r="B51" s="119" t="s">
        <v>67</v>
      </c>
      <c r="C51" s="119"/>
      <c r="D51" s="119"/>
      <c r="E51" s="119"/>
      <c r="F51" s="119"/>
      <c r="G51" s="119"/>
      <c r="H51" s="119"/>
    </row>
    <row r="52" spans="1:8" ht="19.5" customHeight="1">
      <c r="A52" s="9"/>
      <c r="B52" s="27"/>
      <c r="C52" s="11">
        <v>1895</v>
      </c>
      <c r="D52" s="12" t="s">
        <v>8</v>
      </c>
      <c r="E52" s="13">
        <v>2283.9299999999998</v>
      </c>
      <c r="F52" s="14" t="s">
        <v>32</v>
      </c>
      <c r="G52" s="22">
        <f>C52*E52/100</f>
        <v>43280.473499999993</v>
      </c>
      <c r="H52" s="14" t="s">
        <v>27</v>
      </c>
    </row>
    <row r="53" spans="1:8" ht="18" customHeight="1">
      <c r="A53" s="9"/>
      <c r="B53" s="15"/>
      <c r="C53" s="11"/>
      <c r="D53" s="12"/>
      <c r="E53" s="13"/>
      <c r="F53" s="14"/>
      <c r="G53" s="22"/>
      <c r="H53" s="14"/>
    </row>
    <row r="54" spans="1:8" ht="24.75" customHeight="1">
      <c r="A54" s="9" t="s">
        <v>29</v>
      </c>
      <c r="B54" s="119" t="s">
        <v>62</v>
      </c>
      <c r="C54" s="119"/>
      <c r="D54" s="119"/>
      <c r="E54" s="119"/>
      <c r="F54" s="119"/>
      <c r="G54" s="119"/>
      <c r="H54" s="119"/>
    </row>
    <row r="55" spans="1:8" ht="30" customHeight="1">
      <c r="A55" s="9"/>
      <c r="B55" s="15"/>
      <c r="C55" s="11">
        <v>160</v>
      </c>
      <c r="D55" s="12" t="s">
        <v>35</v>
      </c>
      <c r="E55" s="13">
        <v>3127.41</v>
      </c>
      <c r="F55" s="14" t="s">
        <v>36</v>
      </c>
      <c r="G55" s="22">
        <f>C55*E55/100</f>
        <v>5003.8559999999998</v>
      </c>
      <c r="H55" s="14" t="s">
        <v>27</v>
      </c>
    </row>
    <row r="56" spans="1:8" ht="30" customHeight="1">
      <c r="A56" s="9" t="s">
        <v>19</v>
      </c>
      <c r="B56" s="119" t="s">
        <v>41</v>
      </c>
      <c r="C56" s="119"/>
      <c r="D56" s="119"/>
      <c r="E56" s="119"/>
      <c r="F56" s="119"/>
      <c r="G56" s="119"/>
      <c r="H56" s="119"/>
    </row>
    <row r="57" spans="1:8" ht="30" customHeight="1">
      <c r="A57" s="9"/>
      <c r="B57" s="15"/>
      <c r="C57" s="11">
        <v>65</v>
      </c>
      <c r="D57" s="12" t="s">
        <v>8</v>
      </c>
      <c r="E57" s="13">
        <v>14429.25</v>
      </c>
      <c r="F57" s="14" t="s">
        <v>37</v>
      </c>
      <c r="G57" s="22">
        <f>C57*E57/100</f>
        <v>9379.0125000000007</v>
      </c>
      <c r="H57" s="14" t="s">
        <v>27</v>
      </c>
    </row>
    <row r="58" spans="1:8" ht="54.75" customHeight="1">
      <c r="A58" s="9" t="s">
        <v>49</v>
      </c>
      <c r="B58" s="119" t="s">
        <v>63</v>
      </c>
      <c r="C58" s="119"/>
      <c r="D58" s="119"/>
      <c r="E58" s="119"/>
      <c r="F58" s="119"/>
      <c r="G58" s="119"/>
      <c r="H58" s="119"/>
    </row>
    <row r="59" spans="1:8" ht="23.25" customHeight="1">
      <c r="A59" s="9"/>
      <c r="B59" s="111"/>
      <c r="C59" s="11">
        <v>89.55</v>
      </c>
      <c r="D59" s="12" t="s">
        <v>8</v>
      </c>
      <c r="E59" s="13">
        <v>337</v>
      </c>
      <c r="F59" s="14" t="s">
        <v>32</v>
      </c>
      <c r="G59" s="22">
        <f>C59*E59</f>
        <v>30178.35</v>
      </c>
      <c r="H59" s="14" t="s">
        <v>27</v>
      </c>
    </row>
    <row r="60" spans="1:8" ht="39" customHeight="1">
      <c r="A60" s="9" t="s">
        <v>69</v>
      </c>
      <c r="B60" s="128" t="s">
        <v>34</v>
      </c>
      <c r="C60" s="128"/>
      <c r="D60" s="128"/>
      <c r="E60" s="128"/>
      <c r="F60" s="128"/>
      <c r="G60" s="128"/>
      <c r="H60" s="128"/>
    </row>
    <row r="61" spans="1:8" ht="30" customHeight="1">
      <c r="A61" s="9"/>
      <c r="B61" s="114"/>
      <c r="C61" s="11">
        <v>3.33</v>
      </c>
      <c r="D61" s="12" t="s">
        <v>8</v>
      </c>
      <c r="E61" s="13">
        <v>5001.7</v>
      </c>
      <c r="F61" s="14" t="s">
        <v>32</v>
      </c>
      <c r="G61" s="26">
        <f>C61*E61</f>
        <v>16655.661</v>
      </c>
      <c r="H61" s="16" t="s">
        <v>27</v>
      </c>
    </row>
    <row r="62" spans="1:8">
      <c r="A62" s="84"/>
      <c r="B62" s="10"/>
      <c r="C62" s="120" t="s">
        <v>20</v>
      </c>
      <c r="D62" s="120"/>
      <c r="E62" s="120"/>
      <c r="F62" s="120"/>
      <c r="G62" s="23">
        <f>SUM(G61,G59,G57,G55,G52,G50,G49,G47,G45,G43)</f>
        <v>351577.53075000003</v>
      </c>
      <c r="H62" s="110" t="s">
        <v>27</v>
      </c>
    </row>
    <row r="63" spans="1:8">
      <c r="A63" s="84"/>
      <c r="C63" s="7"/>
      <c r="D63" s="7"/>
      <c r="E63" s="7"/>
      <c r="F63" s="7"/>
      <c r="G63" s="7"/>
    </row>
    <row r="64" spans="1:8">
      <c r="A64" s="2"/>
      <c r="B64" s="112" t="s">
        <v>26</v>
      </c>
      <c r="C64" s="112"/>
      <c r="D64" s="112"/>
      <c r="E64" s="112"/>
      <c r="F64" s="112"/>
      <c r="G64" s="112"/>
    </row>
    <row r="65" spans="1:8" ht="30" customHeight="1">
      <c r="A65" s="2"/>
      <c r="H65" s="25"/>
    </row>
    <row r="66" spans="1:8" ht="30" customHeight="1">
      <c r="A66" s="24"/>
      <c r="B66" s="8" t="s">
        <v>25</v>
      </c>
      <c r="C66" s="118" t="s">
        <v>24</v>
      </c>
      <c r="D66" s="118"/>
      <c r="E66" s="118"/>
      <c r="F66" s="118"/>
      <c r="G66" s="118"/>
    </row>
  </sheetData>
  <mergeCells count="37">
    <mergeCell ref="C66:G66"/>
    <mergeCell ref="B51:H51"/>
    <mergeCell ref="B54:H54"/>
    <mergeCell ref="B56:H56"/>
    <mergeCell ref="B58:H58"/>
    <mergeCell ref="B60:H60"/>
    <mergeCell ref="C62:F62"/>
    <mergeCell ref="B48:H48"/>
    <mergeCell ref="B28:H28"/>
    <mergeCell ref="C30:F30"/>
    <mergeCell ref="C35:G35"/>
    <mergeCell ref="A37:H37"/>
    <mergeCell ref="A38:H38"/>
    <mergeCell ref="A39:H39"/>
    <mergeCell ref="C40:D40"/>
    <mergeCell ref="G40:H40"/>
    <mergeCell ref="B42:H42"/>
    <mergeCell ref="B44:H44"/>
    <mergeCell ref="B46:H46"/>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5" max="16383" man="1"/>
  </rowBreaks>
</worksheet>
</file>

<file path=xl/worksheets/sheet18.xml><?xml version="1.0" encoding="utf-8"?>
<worksheet xmlns="http://schemas.openxmlformats.org/spreadsheetml/2006/main" xmlns:r="http://schemas.openxmlformats.org/officeDocument/2006/relationships">
  <sheetPr>
    <tabColor theme="3" tint="0.39997558519241921"/>
  </sheetPr>
  <dimension ref="A1:H67"/>
  <sheetViews>
    <sheetView view="pageBreakPreview" topLeftCell="A46" zoomScaleSheetLayoutView="100" workbookViewId="0">
      <selection activeCell="A38" sqref="A38:H38"/>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243</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1600</v>
      </c>
      <c r="D7" s="41" t="s">
        <v>8</v>
      </c>
      <c r="E7" s="42">
        <v>6278.37</v>
      </c>
      <c r="F7" s="43" t="s">
        <v>9</v>
      </c>
      <c r="G7" s="44">
        <f>C7*E7/1000</f>
        <v>10045.392</v>
      </c>
      <c r="H7" s="43" t="s">
        <v>27</v>
      </c>
    </row>
    <row r="8" spans="1:8" ht="18" customHeight="1">
      <c r="A8" s="9"/>
      <c r="B8" s="45"/>
      <c r="C8" s="11"/>
      <c r="D8" s="12"/>
      <c r="E8" s="13"/>
      <c r="F8" s="14"/>
      <c r="G8" s="26"/>
      <c r="H8" s="16"/>
    </row>
    <row r="9" spans="1:8">
      <c r="A9" s="84"/>
      <c r="B9" s="48"/>
      <c r="C9" s="120" t="s">
        <v>20</v>
      </c>
      <c r="D9" s="120"/>
      <c r="E9" s="120"/>
      <c r="F9" s="120"/>
      <c r="G9" s="23">
        <f>G7</f>
        <v>10045.392</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1.5" customHeight="1">
      <c r="A15" s="121" t="s">
        <v>6</v>
      </c>
      <c r="B15" s="121"/>
      <c r="C15" s="121"/>
      <c r="D15" s="121"/>
      <c r="E15" s="121"/>
      <c r="F15" s="121"/>
      <c r="G15" s="121"/>
      <c r="H15" s="121"/>
    </row>
    <row r="16" spans="1:8" ht="31.5" customHeight="1">
      <c r="A16" s="122" t="s">
        <v>243</v>
      </c>
      <c r="B16" s="122"/>
      <c r="C16" s="122"/>
      <c r="D16" s="122"/>
      <c r="E16" s="122"/>
      <c r="F16" s="122"/>
      <c r="G16" s="122"/>
      <c r="H16" s="122"/>
    </row>
    <row r="17" spans="1:8" ht="19.5" customHeight="1" thickBot="1">
      <c r="A17" s="126" t="s">
        <v>216</v>
      </c>
      <c r="B17" s="126"/>
      <c r="C17" s="126"/>
      <c r="D17" s="126"/>
      <c r="E17" s="126"/>
      <c r="F17" s="126"/>
      <c r="G17" s="126"/>
      <c r="H17" s="126"/>
    </row>
    <row r="18" spans="1:8" ht="21" customHeight="1" thickTop="1" thickBot="1">
      <c r="A18" s="113" t="s">
        <v>0</v>
      </c>
      <c r="B18" s="113" t="s">
        <v>2</v>
      </c>
      <c r="C18" s="127" t="s">
        <v>1</v>
      </c>
      <c r="D18" s="127"/>
      <c r="E18" s="113" t="s">
        <v>3</v>
      </c>
      <c r="F18" s="113" t="s">
        <v>4</v>
      </c>
      <c r="G18" s="127" t="s">
        <v>5</v>
      </c>
      <c r="H18" s="127"/>
    </row>
    <row r="19" spans="1:8" ht="17.25" customHeight="1" thickTop="1">
      <c r="A19" s="18"/>
      <c r="B19" s="18"/>
      <c r="C19" s="18"/>
      <c r="D19" s="18"/>
      <c r="E19" s="18"/>
      <c r="F19" s="18"/>
      <c r="G19" s="18"/>
      <c r="H19" s="18"/>
    </row>
    <row r="20" spans="1:8" ht="39" customHeight="1">
      <c r="A20" s="9" t="s">
        <v>10</v>
      </c>
      <c r="B20" s="119" t="s">
        <v>58</v>
      </c>
      <c r="C20" s="119"/>
      <c r="D20" s="119"/>
      <c r="E20" s="119"/>
      <c r="F20" s="119"/>
      <c r="G20" s="119"/>
      <c r="H20" s="119"/>
    </row>
    <row r="21" spans="1:8" ht="25.5" customHeight="1">
      <c r="A21" s="20"/>
      <c r="B21" s="19"/>
      <c r="C21" s="11">
        <v>2243</v>
      </c>
      <c r="D21" s="12" t="s">
        <v>8</v>
      </c>
      <c r="E21" s="13">
        <v>900</v>
      </c>
      <c r="F21" s="14" t="s">
        <v>32</v>
      </c>
      <c r="G21" s="22">
        <f>C21*E21/100</f>
        <v>20187</v>
      </c>
      <c r="H21" s="14" t="s">
        <v>27</v>
      </c>
    </row>
    <row r="22" spans="1:8" ht="27.75" customHeight="1">
      <c r="A22" s="9" t="s">
        <v>14</v>
      </c>
      <c r="B22" s="119" t="s">
        <v>30</v>
      </c>
      <c r="C22" s="119"/>
      <c r="D22" s="119"/>
      <c r="E22" s="119"/>
      <c r="F22" s="119"/>
      <c r="G22" s="119"/>
      <c r="H22" s="119"/>
    </row>
    <row r="23" spans="1:8" ht="27" customHeight="1">
      <c r="A23" s="9"/>
      <c r="B23" s="15"/>
      <c r="C23" s="11">
        <v>2243</v>
      </c>
      <c r="D23" s="12" t="s">
        <v>8</v>
      </c>
      <c r="E23" s="13">
        <v>9416.2800000000007</v>
      </c>
      <c r="F23" s="14" t="s">
        <v>32</v>
      </c>
      <c r="G23" s="22">
        <f>C23*E23/100</f>
        <v>211207.16040000002</v>
      </c>
      <c r="H23" s="14" t="s">
        <v>27</v>
      </c>
    </row>
    <row r="24" spans="1:8" ht="26.25" customHeight="1">
      <c r="A24" s="9" t="s">
        <v>16</v>
      </c>
      <c r="B24" s="119" t="s">
        <v>62</v>
      </c>
      <c r="C24" s="119"/>
      <c r="D24" s="119"/>
      <c r="E24" s="119"/>
      <c r="F24" s="119"/>
      <c r="G24" s="119"/>
      <c r="H24" s="119"/>
    </row>
    <row r="25" spans="1:8" ht="24" customHeight="1">
      <c r="A25" s="9"/>
      <c r="B25" s="15"/>
      <c r="C25" s="11">
        <v>789</v>
      </c>
      <c r="D25" s="12" t="s">
        <v>8</v>
      </c>
      <c r="E25" s="13">
        <v>3127.41</v>
      </c>
      <c r="F25" s="14" t="s">
        <v>32</v>
      </c>
      <c r="G25" s="22">
        <f>C25*E25/100</f>
        <v>24675.264899999998</v>
      </c>
      <c r="H25" s="14" t="s">
        <v>27</v>
      </c>
    </row>
    <row r="26" spans="1:8" ht="28.5" customHeight="1">
      <c r="A26" s="9" t="s">
        <v>17</v>
      </c>
      <c r="B26" s="119" t="s">
        <v>33</v>
      </c>
      <c r="C26" s="119"/>
      <c r="D26" s="119"/>
      <c r="E26" s="119"/>
      <c r="F26" s="119"/>
      <c r="G26" s="119"/>
      <c r="H26" s="119"/>
    </row>
    <row r="27" spans="1:8" ht="18" customHeight="1">
      <c r="A27" s="9"/>
      <c r="B27" s="27"/>
      <c r="C27" s="11">
        <v>1700</v>
      </c>
      <c r="D27" s="12" t="s">
        <v>8</v>
      </c>
      <c r="E27" s="13">
        <v>14429.25</v>
      </c>
      <c r="F27" s="14" t="s">
        <v>37</v>
      </c>
      <c r="G27" s="14">
        <f>C27*E27/100</f>
        <v>245297.25</v>
      </c>
      <c r="H27" s="14" t="s">
        <v>27</v>
      </c>
    </row>
    <row r="28" spans="1:8" ht="18.75" customHeight="1">
      <c r="A28" s="9"/>
      <c r="B28" s="119"/>
      <c r="C28" s="119"/>
      <c r="D28" s="119"/>
      <c r="E28" s="119"/>
      <c r="F28" s="119"/>
      <c r="G28" s="119"/>
      <c r="H28" s="119"/>
    </row>
    <row r="29" spans="1:8">
      <c r="A29" s="9"/>
      <c r="B29" s="15"/>
      <c r="C29" s="11"/>
      <c r="D29" s="12"/>
      <c r="E29" s="13"/>
      <c r="F29" s="14"/>
      <c r="G29" s="26"/>
      <c r="H29" s="5"/>
    </row>
    <row r="30" spans="1:8" ht="16.5" customHeight="1">
      <c r="A30" s="84"/>
      <c r="B30" s="10"/>
      <c r="C30" s="120" t="s">
        <v>20</v>
      </c>
      <c r="D30" s="120"/>
      <c r="E30" s="120"/>
      <c r="F30" s="120"/>
      <c r="G30" s="23">
        <f>SUM(G27,G25,G23,G21)</f>
        <v>501366.6753</v>
      </c>
      <c r="H30" s="14" t="s">
        <v>27</v>
      </c>
    </row>
    <row r="31" spans="1:8">
      <c r="A31" s="84"/>
      <c r="C31" s="7"/>
      <c r="D31" s="7"/>
      <c r="E31" s="7"/>
      <c r="F31" s="7"/>
      <c r="G31" s="7"/>
    </row>
    <row r="32" spans="1:8">
      <c r="A32" s="84"/>
      <c r="H32" s="112"/>
    </row>
    <row r="33" spans="1:8">
      <c r="A33" s="2"/>
      <c r="B33" s="112" t="s">
        <v>26</v>
      </c>
      <c r="C33" s="112"/>
      <c r="D33" s="112"/>
      <c r="E33" s="112"/>
      <c r="F33" s="112"/>
      <c r="G33" s="112"/>
    </row>
    <row r="34" spans="1:8" ht="27.75" customHeight="1">
      <c r="A34" s="2"/>
      <c r="H34" s="25"/>
    </row>
    <row r="35" spans="1:8" ht="30" customHeight="1">
      <c r="A35" s="24"/>
      <c r="B35" s="8" t="s">
        <v>25</v>
      </c>
      <c r="C35" s="118" t="s">
        <v>24</v>
      </c>
      <c r="D35" s="118"/>
      <c r="E35" s="118"/>
      <c r="F35" s="118"/>
      <c r="G35" s="118"/>
    </row>
    <row r="36" spans="1:8">
      <c r="A36" s="2"/>
    </row>
    <row r="37" spans="1:8" ht="25.5" customHeight="1">
      <c r="A37" s="121" t="s">
        <v>6</v>
      </c>
      <c r="B37" s="121"/>
      <c r="C37" s="121"/>
      <c r="D37" s="121"/>
      <c r="E37" s="121"/>
      <c r="F37" s="121"/>
      <c r="G37" s="121"/>
      <c r="H37" s="121"/>
    </row>
    <row r="38" spans="1:8" ht="29.25" customHeight="1">
      <c r="A38" s="122" t="s">
        <v>243</v>
      </c>
      <c r="B38" s="122"/>
      <c r="C38" s="122"/>
      <c r="D38" s="122"/>
      <c r="E38" s="122"/>
      <c r="F38" s="122"/>
      <c r="G38" s="122"/>
      <c r="H38" s="122"/>
    </row>
    <row r="39" spans="1:8" ht="23.25" customHeight="1" thickBot="1">
      <c r="A39" s="126" t="s">
        <v>96</v>
      </c>
      <c r="B39" s="126"/>
      <c r="C39" s="126"/>
      <c r="D39" s="126"/>
      <c r="E39" s="126"/>
      <c r="F39" s="126"/>
      <c r="G39" s="126"/>
      <c r="H39" s="126"/>
    </row>
    <row r="40" spans="1:8" ht="19.5" customHeight="1" thickTop="1" thickBot="1">
      <c r="A40" s="113" t="s">
        <v>0</v>
      </c>
      <c r="B40" s="113" t="s">
        <v>2</v>
      </c>
      <c r="C40" s="127" t="s">
        <v>1</v>
      </c>
      <c r="D40" s="127"/>
      <c r="E40" s="113" t="s">
        <v>3</v>
      </c>
      <c r="F40" s="113" t="s">
        <v>4</v>
      </c>
      <c r="G40" s="127" t="s">
        <v>5</v>
      </c>
      <c r="H40" s="127"/>
    </row>
    <row r="41" spans="1:8" ht="17.25" customHeight="1" thickTop="1">
      <c r="A41" s="18"/>
      <c r="B41" s="18"/>
      <c r="C41" s="18"/>
      <c r="D41" s="18"/>
      <c r="E41" s="18"/>
      <c r="F41" s="18"/>
      <c r="G41" s="18"/>
      <c r="H41" s="18"/>
    </row>
    <row r="42" spans="1:8" ht="39.75" customHeight="1">
      <c r="A42" s="9" t="s">
        <v>10</v>
      </c>
      <c r="B42" s="119" t="s">
        <v>61</v>
      </c>
      <c r="C42" s="119"/>
      <c r="D42" s="119"/>
      <c r="E42" s="119"/>
      <c r="F42" s="119"/>
      <c r="G42" s="119"/>
      <c r="H42" s="119"/>
    </row>
    <row r="43" spans="1:8" ht="30" customHeight="1">
      <c r="A43" s="20"/>
      <c r="B43" s="19"/>
      <c r="C43" s="11">
        <v>975</v>
      </c>
      <c r="D43" s="12" t="s">
        <v>8</v>
      </c>
      <c r="E43" s="13">
        <v>3176.25</v>
      </c>
      <c r="F43" s="14" t="s">
        <v>9</v>
      </c>
      <c r="G43" s="22">
        <f>C43*E43/1000</f>
        <v>3096.84375</v>
      </c>
      <c r="H43" s="14" t="s">
        <v>27</v>
      </c>
    </row>
    <row r="44" spans="1:8" ht="23.25" customHeight="1">
      <c r="A44" s="9" t="s">
        <v>14</v>
      </c>
      <c r="B44" s="119" t="s">
        <v>30</v>
      </c>
      <c r="C44" s="119"/>
      <c r="D44" s="119"/>
      <c r="E44" s="119"/>
      <c r="F44" s="119"/>
      <c r="G44" s="119"/>
      <c r="H44" s="119"/>
    </row>
    <row r="45" spans="1:8" ht="27" customHeight="1">
      <c r="A45" s="9"/>
      <c r="B45" s="15"/>
      <c r="C45" s="11">
        <v>260</v>
      </c>
      <c r="D45" s="12" t="s">
        <v>8</v>
      </c>
      <c r="E45" s="13">
        <v>9416.2800000000007</v>
      </c>
      <c r="F45" s="14" t="s">
        <v>32</v>
      </c>
      <c r="G45" s="22">
        <f>C45*E45/100</f>
        <v>24482.328000000001</v>
      </c>
      <c r="H45" s="14" t="s">
        <v>27</v>
      </c>
    </row>
    <row r="46" spans="1:8" ht="26.25" customHeight="1">
      <c r="A46" s="9" t="s">
        <v>16</v>
      </c>
      <c r="B46" s="119" t="s">
        <v>31</v>
      </c>
      <c r="C46" s="119"/>
      <c r="D46" s="119"/>
      <c r="E46" s="119"/>
      <c r="F46" s="119"/>
      <c r="G46" s="119"/>
      <c r="H46" s="119"/>
    </row>
    <row r="47" spans="1:8" ht="24" customHeight="1">
      <c r="A47" s="9"/>
      <c r="B47" s="15"/>
      <c r="C47" s="11">
        <v>435</v>
      </c>
      <c r="D47" s="12" t="s">
        <v>8</v>
      </c>
      <c r="E47" s="13">
        <v>12501.41</v>
      </c>
      <c r="F47" s="14" t="s">
        <v>32</v>
      </c>
      <c r="G47" s="22">
        <f>C47*E47/100</f>
        <v>54381.133499999996</v>
      </c>
      <c r="H47" s="14" t="s">
        <v>27</v>
      </c>
    </row>
    <row r="48" spans="1:8" ht="37.5" customHeight="1">
      <c r="A48" s="9" t="s">
        <v>17</v>
      </c>
      <c r="B48" s="119" t="s">
        <v>66</v>
      </c>
      <c r="C48" s="119"/>
      <c r="D48" s="119"/>
      <c r="E48" s="119"/>
      <c r="F48" s="119"/>
      <c r="G48" s="119"/>
      <c r="H48" s="119"/>
    </row>
    <row r="49" spans="1:8">
      <c r="A49" s="9"/>
      <c r="B49" s="27" t="s">
        <v>45</v>
      </c>
      <c r="C49" s="11">
        <v>100</v>
      </c>
      <c r="D49" s="12" t="s">
        <v>43</v>
      </c>
      <c r="E49" s="13">
        <v>94</v>
      </c>
      <c r="F49" s="14" t="s">
        <v>44</v>
      </c>
      <c r="G49" s="14">
        <f>C49*E49</f>
        <v>9400</v>
      </c>
      <c r="H49" s="14" t="s">
        <v>27</v>
      </c>
    </row>
    <row r="50" spans="1:8" ht="26.25" customHeight="1">
      <c r="A50" s="9"/>
      <c r="B50" s="27" t="s">
        <v>46</v>
      </c>
      <c r="C50" s="11">
        <v>70</v>
      </c>
      <c r="D50" s="12" t="s">
        <v>43</v>
      </c>
      <c r="E50" s="13">
        <v>174</v>
      </c>
      <c r="F50" s="14" t="s">
        <v>44</v>
      </c>
      <c r="G50" s="14">
        <f>C50*E50</f>
        <v>12180</v>
      </c>
      <c r="H50" s="14" t="s">
        <v>27</v>
      </c>
    </row>
    <row r="51" spans="1:8" ht="24" customHeight="1">
      <c r="A51" s="9" t="s">
        <v>28</v>
      </c>
      <c r="B51" s="119" t="s">
        <v>67</v>
      </c>
      <c r="C51" s="119"/>
      <c r="D51" s="119"/>
      <c r="E51" s="119"/>
      <c r="F51" s="119"/>
      <c r="G51" s="119"/>
      <c r="H51" s="119"/>
    </row>
    <row r="52" spans="1:8" ht="19.5" customHeight="1">
      <c r="A52" s="9"/>
      <c r="B52" s="27"/>
      <c r="C52" s="11">
        <v>805</v>
      </c>
      <c r="D52" s="12" t="s">
        <v>8</v>
      </c>
      <c r="E52" s="13">
        <v>2283.9299999999998</v>
      </c>
      <c r="F52" s="14" t="s">
        <v>32</v>
      </c>
      <c r="G52" s="22">
        <f>C52*E52/100</f>
        <v>18385.636500000001</v>
      </c>
      <c r="H52" s="14" t="s">
        <v>27</v>
      </c>
    </row>
    <row r="53" spans="1:8" ht="18" customHeight="1">
      <c r="A53" s="9"/>
      <c r="B53" s="15"/>
      <c r="C53" s="11"/>
      <c r="D53" s="12"/>
      <c r="E53" s="13"/>
      <c r="F53" s="14"/>
      <c r="G53" s="22"/>
      <c r="H53" s="14"/>
    </row>
    <row r="54" spans="1:8" ht="24.75" customHeight="1">
      <c r="A54" s="9" t="s">
        <v>29</v>
      </c>
      <c r="B54" s="119" t="s">
        <v>62</v>
      </c>
      <c r="C54" s="119"/>
      <c r="D54" s="119"/>
      <c r="E54" s="119"/>
      <c r="F54" s="119"/>
      <c r="G54" s="119"/>
      <c r="H54" s="119"/>
    </row>
    <row r="55" spans="1:8" ht="30" customHeight="1">
      <c r="A55" s="9"/>
      <c r="B55" s="15"/>
      <c r="C55" s="11">
        <v>160</v>
      </c>
      <c r="D55" s="12" t="s">
        <v>35</v>
      </c>
      <c r="E55" s="13">
        <v>3127.41</v>
      </c>
      <c r="F55" s="14" t="s">
        <v>36</v>
      </c>
      <c r="G55" s="22">
        <f>C55*E55/100</f>
        <v>5003.8559999999998</v>
      </c>
      <c r="H55" s="14" t="s">
        <v>27</v>
      </c>
    </row>
    <row r="56" spans="1:8" ht="30" customHeight="1">
      <c r="A56" s="9" t="s">
        <v>19</v>
      </c>
      <c r="B56" s="119" t="s">
        <v>41</v>
      </c>
      <c r="C56" s="119"/>
      <c r="D56" s="119"/>
      <c r="E56" s="119"/>
      <c r="F56" s="119"/>
      <c r="G56" s="119"/>
      <c r="H56" s="119"/>
    </row>
    <row r="57" spans="1:8" ht="30" customHeight="1">
      <c r="A57" s="9"/>
      <c r="B57" s="15"/>
      <c r="C57" s="11">
        <v>65</v>
      </c>
      <c r="D57" s="12" t="s">
        <v>8</v>
      </c>
      <c r="E57" s="13">
        <v>14429.25</v>
      </c>
      <c r="F57" s="14" t="s">
        <v>37</v>
      </c>
      <c r="G57" s="22">
        <f>C57*E57/100</f>
        <v>9379.0125000000007</v>
      </c>
      <c r="H57" s="14" t="s">
        <v>27</v>
      </c>
    </row>
    <row r="58" spans="1:8" ht="54.75" customHeight="1">
      <c r="A58" s="9" t="s">
        <v>49</v>
      </c>
      <c r="B58" s="119" t="s">
        <v>63</v>
      </c>
      <c r="C58" s="119"/>
      <c r="D58" s="119"/>
      <c r="E58" s="119"/>
      <c r="F58" s="119"/>
      <c r="G58" s="119"/>
      <c r="H58" s="119"/>
    </row>
    <row r="59" spans="1:8" ht="23.25" customHeight="1">
      <c r="A59" s="9"/>
      <c r="B59" s="111"/>
      <c r="C59" s="11">
        <v>79.650000000000006</v>
      </c>
      <c r="D59" s="12" t="s">
        <v>8</v>
      </c>
      <c r="E59" s="13">
        <v>337</v>
      </c>
      <c r="F59" s="14" t="s">
        <v>32</v>
      </c>
      <c r="G59" s="22">
        <f>C59*E59</f>
        <v>26842.050000000003</v>
      </c>
      <c r="H59" s="14" t="s">
        <v>27</v>
      </c>
    </row>
    <row r="60" spans="1:8" ht="39" customHeight="1">
      <c r="A60" s="9" t="s">
        <v>69</v>
      </c>
      <c r="B60" s="128" t="s">
        <v>34</v>
      </c>
      <c r="C60" s="128"/>
      <c r="D60" s="128"/>
      <c r="E60" s="128"/>
      <c r="F60" s="128"/>
      <c r="G60" s="128"/>
      <c r="H60" s="128"/>
    </row>
    <row r="61" spans="1:8" ht="30" customHeight="1">
      <c r="A61" s="9"/>
      <c r="B61" s="114"/>
      <c r="C61" s="11">
        <v>2.93</v>
      </c>
      <c r="D61" s="12" t="s">
        <v>8</v>
      </c>
      <c r="E61" s="13">
        <v>5001.7</v>
      </c>
      <c r="F61" s="14" t="s">
        <v>32</v>
      </c>
      <c r="G61" s="26">
        <f>C61*E61</f>
        <v>14654.981</v>
      </c>
      <c r="H61" s="16" t="s">
        <v>27</v>
      </c>
    </row>
    <row r="62" spans="1:8">
      <c r="A62" s="84"/>
      <c r="B62" s="10"/>
      <c r="C62" s="120" t="s">
        <v>20</v>
      </c>
      <c r="D62" s="120"/>
      <c r="E62" s="120"/>
      <c r="F62" s="120"/>
      <c r="G62" s="23">
        <f>SUM(G61,G59,G57,G55,G52,G50,G49,G47,G45,G43)</f>
        <v>177805.84125</v>
      </c>
      <c r="H62" s="110" t="s">
        <v>27</v>
      </c>
    </row>
    <row r="63" spans="1:8">
      <c r="A63" s="84"/>
      <c r="C63" s="7"/>
      <c r="D63" s="7"/>
      <c r="E63" s="7"/>
      <c r="F63" s="7"/>
      <c r="G63" s="7"/>
    </row>
    <row r="64" spans="1:8">
      <c r="A64" s="2"/>
      <c r="B64" s="112" t="s">
        <v>26</v>
      </c>
      <c r="C64" s="112"/>
      <c r="D64" s="112"/>
      <c r="E64" s="112"/>
      <c r="F64" s="112"/>
      <c r="G64" s="112"/>
    </row>
    <row r="65" spans="1:8" ht="30" customHeight="1">
      <c r="A65" s="2"/>
      <c r="H65" s="25"/>
    </row>
    <row r="66" spans="1:8" ht="30" customHeight="1">
      <c r="A66" s="24"/>
      <c r="B66" s="8" t="s">
        <v>25</v>
      </c>
      <c r="C66" s="118" t="s">
        <v>24</v>
      </c>
      <c r="D66" s="118"/>
      <c r="E66" s="118"/>
      <c r="F66" s="118"/>
      <c r="G66" s="118"/>
    </row>
    <row r="67" spans="1:8" ht="0.75" customHeight="1"/>
  </sheetData>
  <mergeCells count="37">
    <mergeCell ref="C66:G66"/>
    <mergeCell ref="B51:H51"/>
    <mergeCell ref="B54:H54"/>
    <mergeCell ref="B56:H56"/>
    <mergeCell ref="B58:H58"/>
    <mergeCell ref="B60:H60"/>
    <mergeCell ref="C62:F62"/>
    <mergeCell ref="B48:H48"/>
    <mergeCell ref="B28:H28"/>
    <mergeCell ref="C30:F30"/>
    <mergeCell ref="C35:G35"/>
    <mergeCell ref="A37:H37"/>
    <mergeCell ref="A38:H38"/>
    <mergeCell ref="A39:H39"/>
    <mergeCell ref="C40:D40"/>
    <mergeCell ref="G40:H40"/>
    <mergeCell ref="B42:H42"/>
    <mergeCell ref="B44:H44"/>
    <mergeCell ref="B46:H46"/>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5" max="16383" man="1"/>
  </rowBreaks>
</worksheet>
</file>

<file path=xl/worksheets/sheet19.xml><?xml version="1.0" encoding="utf-8"?>
<worksheet xmlns="http://schemas.openxmlformats.org/spreadsheetml/2006/main" xmlns:r="http://schemas.openxmlformats.org/officeDocument/2006/relationships">
  <sheetPr>
    <tabColor theme="3" tint="0.39997558519241921"/>
  </sheetPr>
  <dimension ref="A1:I89"/>
  <sheetViews>
    <sheetView view="pageBreakPreview" topLeftCell="A69" zoomScaleSheetLayoutView="100" workbookViewId="0">
      <selection activeCell="A61" sqref="A61:H6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244</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1700</v>
      </c>
      <c r="D7" s="41" t="s">
        <v>8</v>
      </c>
      <c r="E7" s="42">
        <v>6278.37</v>
      </c>
      <c r="F7" s="43" t="s">
        <v>9</v>
      </c>
      <c r="G7" s="44">
        <f>C7*E7/1000</f>
        <v>10673.228999999999</v>
      </c>
      <c r="H7" s="43" t="s">
        <v>27</v>
      </c>
    </row>
    <row r="8" spans="1:8" ht="18" customHeight="1">
      <c r="A8" s="9"/>
      <c r="B8" s="45"/>
      <c r="C8" s="11"/>
      <c r="D8" s="12"/>
      <c r="E8" s="13"/>
      <c r="F8" s="14"/>
      <c r="G8" s="26"/>
      <c r="H8" s="16"/>
    </row>
    <row r="9" spans="1:8">
      <c r="A9" s="84"/>
      <c r="B9" s="48"/>
      <c r="C9" s="120" t="s">
        <v>20</v>
      </c>
      <c r="D9" s="120"/>
      <c r="E9" s="120"/>
      <c r="F9" s="120"/>
      <c r="G9" s="23">
        <f>G7</f>
        <v>10673.228999999999</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6.75" customHeight="1">
      <c r="A15" s="121" t="s">
        <v>6</v>
      </c>
      <c r="B15" s="121"/>
      <c r="C15" s="121"/>
      <c r="D15" s="121"/>
      <c r="E15" s="121"/>
      <c r="F15" s="121"/>
      <c r="G15" s="121"/>
      <c r="H15" s="121"/>
    </row>
    <row r="16" spans="1:8" ht="30" customHeight="1">
      <c r="A16" s="122" t="s">
        <v>244</v>
      </c>
      <c r="B16" s="122"/>
      <c r="C16" s="122"/>
      <c r="D16" s="122"/>
      <c r="E16" s="122"/>
      <c r="F16" s="122"/>
      <c r="G16" s="122"/>
      <c r="H16" s="122"/>
    </row>
    <row r="17" spans="1:9" ht="26.2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ht="23.25" customHeight="1" thickTop="1">
      <c r="A19" s="18"/>
      <c r="B19" s="18"/>
      <c r="C19" s="18"/>
      <c r="D19" s="18"/>
      <c r="E19" s="18"/>
      <c r="F19" s="18"/>
      <c r="G19" s="18"/>
      <c r="H19" s="18"/>
    </row>
    <row r="20" spans="1:9" ht="44.25" customHeight="1">
      <c r="A20" s="9" t="s">
        <v>10</v>
      </c>
      <c r="B20" s="119" t="s">
        <v>58</v>
      </c>
      <c r="C20" s="119"/>
      <c r="D20" s="119"/>
      <c r="E20" s="119"/>
      <c r="F20" s="119"/>
      <c r="G20" s="119"/>
      <c r="H20" s="119"/>
    </row>
    <row r="21" spans="1:9" ht="21.75" customHeight="1">
      <c r="A21" s="9"/>
      <c r="B21" s="15"/>
      <c r="C21" s="11">
        <v>510</v>
      </c>
      <c r="D21" s="12" t="s">
        <v>8</v>
      </c>
      <c r="E21" s="13">
        <v>900</v>
      </c>
      <c r="F21" s="14" t="s">
        <v>32</v>
      </c>
      <c r="G21" s="22">
        <f>C21*E21/100</f>
        <v>4590</v>
      </c>
      <c r="H21" s="14" t="s">
        <v>27</v>
      </c>
    </row>
    <row r="22" spans="1:9" ht="24.75" customHeight="1">
      <c r="A22" s="9" t="s">
        <v>14</v>
      </c>
      <c r="B22" s="119" t="s">
        <v>30</v>
      </c>
      <c r="C22" s="119"/>
      <c r="D22" s="119"/>
      <c r="E22" s="119"/>
      <c r="F22" s="119"/>
      <c r="G22" s="119"/>
      <c r="H22" s="119"/>
    </row>
    <row r="23" spans="1:9" ht="27" customHeight="1">
      <c r="A23" s="9"/>
      <c r="B23" s="15"/>
      <c r="C23" s="11">
        <v>510</v>
      </c>
      <c r="D23" s="12" t="s">
        <v>43</v>
      </c>
      <c r="E23" s="13">
        <v>9416.2800000000007</v>
      </c>
      <c r="F23" s="14" t="s">
        <v>44</v>
      </c>
      <c r="G23" s="22">
        <f>C23*E23/100</f>
        <v>48023.028000000006</v>
      </c>
      <c r="H23" s="14" t="s">
        <v>27</v>
      </c>
      <c r="I23" s="4"/>
    </row>
    <row r="24" spans="1:9" ht="36" customHeight="1">
      <c r="A24" s="9" t="s">
        <v>16</v>
      </c>
      <c r="B24" s="119" t="s">
        <v>33</v>
      </c>
      <c r="C24" s="119"/>
      <c r="D24" s="119"/>
      <c r="E24" s="119"/>
      <c r="F24" s="119"/>
      <c r="G24" s="119"/>
      <c r="H24" s="119"/>
    </row>
    <row r="25" spans="1:9" ht="30" customHeight="1">
      <c r="A25" s="9"/>
      <c r="B25" s="15"/>
      <c r="C25" s="11">
        <v>150</v>
      </c>
      <c r="D25" s="12" t="s">
        <v>8</v>
      </c>
      <c r="E25" s="13">
        <v>14429.25</v>
      </c>
      <c r="F25" s="14" t="s">
        <v>32</v>
      </c>
      <c r="G25" s="22">
        <f>C25*E25/100</f>
        <v>21643.875</v>
      </c>
      <c r="H25" s="14" t="s">
        <v>27</v>
      </c>
    </row>
    <row r="26" spans="1:9" ht="34.5" customHeight="1">
      <c r="A26" s="9" t="s">
        <v>17</v>
      </c>
      <c r="B26" s="119" t="s">
        <v>65</v>
      </c>
      <c r="C26" s="119"/>
      <c r="D26" s="119"/>
      <c r="E26" s="119"/>
      <c r="F26" s="119"/>
      <c r="G26" s="119"/>
      <c r="H26" s="119"/>
    </row>
    <row r="27" spans="1:9" ht="24.75" customHeight="1">
      <c r="A27" s="9"/>
      <c r="B27" s="15"/>
      <c r="C27" s="11">
        <v>386</v>
      </c>
      <c r="D27" s="12" t="s">
        <v>47</v>
      </c>
      <c r="E27" s="13">
        <v>2470.37</v>
      </c>
      <c r="F27" s="14" t="s">
        <v>48</v>
      </c>
      <c r="G27" s="22">
        <f>C27*E27/100</f>
        <v>9535.6281999999992</v>
      </c>
      <c r="H27" s="14" t="s">
        <v>27</v>
      </c>
    </row>
    <row r="28" spans="1:9" ht="51" customHeight="1">
      <c r="A28" s="9" t="s">
        <v>28</v>
      </c>
      <c r="B28" s="119" t="s">
        <v>73</v>
      </c>
      <c r="C28" s="119"/>
      <c r="D28" s="119"/>
      <c r="E28" s="119"/>
      <c r="F28" s="119"/>
      <c r="G28" s="119"/>
      <c r="H28" s="119"/>
    </row>
    <row r="29" spans="1:9" ht="13.5" customHeight="1">
      <c r="A29" s="9"/>
      <c r="B29" s="15"/>
      <c r="C29" s="11">
        <v>1545</v>
      </c>
      <c r="D29" s="12" t="s">
        <v>47</v>
      </c>
      <c r="E29" s="13">
        <v>223.97</v>
      </c>
      <c r="F29" s="14" t="s">
        <v>48</v>
      </c>
      <c r="G29" s="22">
        <f>C29*E29</f>
        <v>346033.65</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429826.18119999999</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17.25" customHeight="1">
      <c r="A37" s="2"/>
    </row>
    <row r="38" spans="1:8" ht="31.5" customHeight="1">
      <c r="A38" s="121" t="s">
        <v>6</v>
      </c>
      <c r="B38" s="121"/>
      <c r="C38" s="121"/>
      <c r="D38" s="121"/>
      <c r="E38" s="121"/>
      <c r="F38" s="121"/>
      <c r="G38" s="121"/>
      <c r="H38" s="121"/>
    </row>
    <row r="39" spans="1:8" ht="24.75" customHeight="1">
      <c r="A39" s="122" t="s">
        <v>244</v>
      </c>
      <c r="B39" s="122"/>
      <c r="C39" s="122"/>
      <c r="D39" s="122"/>
      <c r="E39" s="122"/>
      <c r="F39" s="122"/>
      <c r="G39" s="122"/>
      <c r="H39" s="122"/>
    </row>
    <row r="40" spans="1:8" ht="19.5" customHeight="1" thickBot="1">
      <c r="A40" s="126" t="s">
        <v>101</v>
      </c>
      <c r="B40" s="126"/>
      <c r="C40" s="126"/>
      <c r="D40" s="126"/>
      <c r="E40" s="126"/>
      <c r="F40" s="126"/>
      <c r="G40" s="126"/>
      <c r="H40" s="126"/>
    </row>
    <row r="41" spans="1:8" ht="21" customHeight="1" thickTop="1" thickBot="1">
      <c r="A41" s="113" t="s">
        <v>0</v>
      </c>
      <c r="B41" s="113" t="s">
        <v>2</v>
      </c>
      <c r="C41" s="127" t="s">
        <v>1</v>
      </c>
      <c r="D41" s="127"/>
      <c r="E41" s="113" t="s">
        <v>3</v>
      </c>
      <c r="F41" s="113" t="s">
        <v>4</v>
      </c>
      <c r="G41" s="127" t="s">
        <v>5</v>
      </c>
      <c r="H41" s="127"/>
    </row>
    <row r="42" spans="1:8" ht="17.25" customHeight="1" thickTop="1">
      <c r="A42" s="18"/>
      <c r="B42" s="18"/>
      <c r="C42" s="18"/>
      <c r="D42" s="18"/>
      <c r="E42" s="18"/>
      <c r="F42" s="18"/>
      <c r="G42" s="18"/>
      <c r="H42" s="18"/>
    </row>
    <row r="43" spans="1:8" ht="39" customHeight="1">
      <c r="A43" s="9" t="s">
        <v>10</v>
      </c>
      <c r="B43" s="119" t="s">
        <v>58</v>
      </c>
      <c r="C43" s="119"/>
      <c r="D43" s="119"/>
      <c r="E43" s="119"/>
      <c r="F43" s="119"/>
      <c r="G43" s="119"/>
      <c r="H43" s="119"/>
    </row>
    <row r="44" spans="1:8" ht="25.5" customHeight="1">
      <c r="A44" s="20"/>
      <c r="B44" s="19"/>
      <c r="C44" s="11">
        <v>2039</v>
      </c>
      <c r="D44" s="12" t="s">
        <v>8</v>
      </c>
      <c r="E44" s="13">
        <v>900</v>
      </c>
      <c r="F44" s="14" t="s">
        <v>32</v>
      </c>
      <c r="G44" s="22">
        <f>C44*E44/100</f>
        <v>18351</v>
      </c>
      <c r="H44" s="14" t="s">
        <v>27</v>
      </c>
    </row>
    <row r="45" spans="1:8" ht="27.75" customHeight="1">
      <c r="A45" s="9" t="s">
        <v>14</v>
      </c>
      <c r="B45" s="119" t="s">
        <v>30</v>
      </c>
      <c r="C45" s="119"/>
      <c r="D45" s="119"/>
      <c r="E45" s="119"/>
      <c r="F45" s="119"/>
      <c r="G45" s="119"/>
      <c r="H45" s="119"/>
    </row>
    <row r="46" spans="1:8" ht="27" customHeight="1">
      <c r="A46" s="9"/>
      <c r="B46" s="15"/>
      <c r="C46" s="11">
        <v>2039</v>
      </c>
      <c r="D46" s="12" t="s">
        <v>8</v>
      </c>
      <c r="E46" s="13">
        <v>9416.2800000000007</v>
      </c>
      <c r="F46" s="14" t="s">
        <v>32</v>
      </c>
      <c r="G46" s="22">
        <f>C46*E46/100</f>
        <v>191997.94920000003</v>
      </c>
      <c r="H46" s="14" t="s">
        <v>27</v>
      </c>
    </row>
    <row r="47" spans="1:8" ht="26.25" customHeight="1">
      <c r="A47" s="9" t="s">
        <v>16</v>
      </c>
      <c r="B47" s="119" t="s">
        <v>62</v>
      </c>
      <c r="C47" s="119"/>
      <c r="D47" s="119"/>
      <c r="E47" s="119"/>
      <c r="F47" s="119"/>
      <c r="G47" s="119"/>
      <c r="H47" s="119"/>
    </row>
    <row r="48" spans="1:8" ht="24" customHeight="1">
      <c r="A48" s="9"/>
      <c r="B48" s="15"/>
      <c r="C48" s="11">
        <v>717</v>
      </c>
      <c r="D48" s="12" t="s">
        <v>8</v>
      </c>
      <c r="E48" s="13">
        <v>3127.41</v>
      </c>
      <c r="F48" s="14" t="s">
        <v>32</v>
      </c>
      <c r="G48" s="22">
        <f>C48*E48/100</f>
        <v>22423.529699999999</v>
      </c>
      <c r="H48" s="14" t="s">
        <v>27</v>
      </c>
    </row>
    <row r="49" spans="1:8" ht="28.5" customHeight="1">
      <c r="A49" s="9" t="s">
        <v>17</v>
      </c>
      <c r="B49" s="119" t="s">
        <v>33</v>
      </c>
      <c r="C49" s="119"/>
      <c r="D49" s="119"/>
      <c r="E49" s="119"/>
      <c r="F49" s="119"/>
      <c r="G49" s="119"/>
      <c r="H49" s="119"/>
    </row>
    <row r="50" spans="1:8" ht="18" customHeight="1">
      <c r="A50" s="9"/>
      <c r="B50" s="27"/>
      <c r="C50" s="11">
        <v>1545</v>
      </c>
      <c r="D50" s="12" t="s">
        <v>8</v>
      </c>
      <c r="E50" s="13">
        <v>14429.25</v>
      </c>
      <c r="F50" s="14" t="s">
        <v>37</v>
      </c>
      <c r="G50" s="14">
        <f>C50*E50/100</f>
        <v>222931.91250000001</v>
      </c>
      <c r="H50" s="14" t="s">
        <v>27</v>
      </c>
    </row>
    <row r="51" spans="1:8" ht="18.75" customHeight="1">
      <c r="A51" s="9"/>
      <c r="B51" s="119"/>
      <c r="C51" s="119"/>
      <c r="D51" s="119"/>
      <c r="E51" s="119"/>
      <c r="F51" s="119"/>
      <c r="G51" s="119"/>
      <c r="H51" s="119"/>
    </row>
    <row r="52" spans="1:8">
      <c r="A52" s="9"/>
      <c r="B52" s="15"/>
      <c r="C52" s="11"/>
      <c r="D52" s="12"/>
      <c r="E52" s="13"/>
      <c r="F52" s="14"/>
      <c r="G52" s="26"/>
      <c r="H52" s="5"/>
    </row>
    <row r="53" spans="1:8" ht="16.5" customHeight="1">
      <c r="A53" s="84"/>
      <c r="B53" s="10"/>
      <c r="C53" s="120" t="s">
        <v>20</v>
      </c>
      <c r="D53" s="120"/>
      <c r="E53" s="120"/>
      <c r="F53" s="120"/>
      <c r="G53" s="23">
        <f>SUM(G50,G48,G46,G44)</f>
        <v>455704.39140000002</v>
      </c>
      <c r="H53" s="14" t="s">
        <v>27</v>
      </c>
    </row>
    <row r="54" spans="1:8">
      <c r="A54" s="84"/>
      <c r="C54" s="7"/>
      <c r="D54" s="7"/>
      <c r="E54" s="7"/>
      <c r="F54" s="7"/>
      <c r="G54" s="7"/>
    </row>
    <row r="55" spans="1:8">
      <c r="A55" s="84"/>
      <c r="H55" s="112"/>
    </row>
    <row r="56" spans="1:8">
      <c r="A56" s="2"/>
      <c r="B56" s="112" t="s">
        <v>26</v>
      </c>
      <c r="C56" s="112"/>
      <c r="D56" s="112"/>
      <c r="E56" s="112"/>
      <c r="F56" s="112"/>
      <c r="G56" s="112"/>
    </row>
    <row r="57" spans="1:8" ht="27.75" customHeight="1">
      <c r="A57" s="2"/>
      <c r="H57" s="25"/>
    </row>
    <row r="58" spans="1:8" ht="30" customHeight="1">
      <c r="A58" s="24"/>
      <c r="B58" s="8" t="s">
        <v>25</v>
      </c>
      <c r="C58" s="118" t="s">
        <v>24</v>
      </c>
      <c r="D58" s="118"/>
      <c r="E58" s="118"/>
      <c r="F58" s="118"/>
      <c r="G58" s="118"/>
    </row>
    <row r="59" spans="1:8">
      <c r="A59" s="2"/>
    </row>
    <row r="60" spans="1:8" ht="25.5" customHeight="1">
      <c r="A60" s="121" t="s">
        <v>6</v>
      </c>
      <c r="B60" s="121"/>
      <c r="C60" s="121"/>
      <c r="D60" s="121"/>
      <c r="E60" s="121"/>
      <c r="F60" s="121"/>
      <c r="G60" s="121"/>
      <c r="H60" s="121"/>
    </row>
    <row r="61" spans="1:8" ht="29.25" customHeight="1">
      <c r="A61" s="122" t="s">
        <v>244</v>
      </c>
      <c r="B61" s="122"/>
      <c r="C61" s="122"/>
      <c r="D61" s="122"/>
      <c r="E61" s="122"/>
      <c r="F61" s="122"/>
      <c r="G61" s="122"/>
      <c r="H61" s="122"/>
    </row>
    <row r="62" spans="1:8" ht="23.25" customHeight="1" thickBot="1">
      <c r="A62" s="126" t="s">
        <v>102</v>
      </c>
      <c r="B62" s="126"/>
      <c r="C62" s="126"/>
      <c r="D62" s="126"/>
      <c r="E62" s="126"/>
      <c r="F62" s="126"/>
      <c r="G62" s="126"/>
      <c r="H62" s="126"/>
    </row>
    <row r="63" spans="1:8" ht="19.5" customHeight="1" thickTop="1" thickBot="1">
      <c r="A63" s="113" t="s">
        <v>0</v>
      </c>
      <c r="B63" s="113" t="s">
        <v>2</v>
      </c>
      <c r="C63" s="127" t="s">
        <v>1</v>
      </c>
      <c r="D63" s="127"/>
      <c r="E63" s="113" t="s">
        <v>3</v>
      </c>
      <c r="F63" s="113" t="s">
        <v>4</v>
      </c>
      <c r="G63" s="127" t="s">
        <v>5</v>
      </c>
      <c r="H63" s="127"/>
    </row>
    <row r="64" spans="1:8" ht="17.25" customHeight="1" thickTop="1">
      <c r="A64" s="18"/>
      <c r="B64" s="18"/>
      <c r="C64" s="18"/>
      <c r="D64" s="18"/>
      <c r="E64" s="18"/>
      <c r="F64" s="18"/>
      <c r="G64" s="18"/>
      <c r="H64" s="18"/>
    </row>
    <row r="65" spans="1:8" ht="39.75" customHeight="1">
      <c r="A65" s="9" t="s">
        <v>10</v>
      </c>
      <c r="B65" s="119" t="s">
        <v>61</v>
      </c>
      <c r="C65" s="119"/>
      <c r="D65" s="119"/>
      <c r="E65" s="119"/>
      <c r="F65" s="119"/>
      <c r="G65" s="119"/>
      <c r="H65" s="119"/>
    </row>
    <row r="66" spans="1:8" ht="30" customHeight="1">
      <c r="A66" s="20"/>
      <c r="B66" s="19"/>
      <c r="C66" s="11">
        <v>1155</v>
      </c>
      <c r="D66" s="12" t="s">
        <v>8</v>
      </c>
      <c r="E66" s="13">
        <v>3176.25</v>
      </c>
      <c r="F66" s="14" t="s">
        <v>9</v>
      </c>
      <c r="G66" s="22">
        <f>C66*E66/1000</f>
        <v>3668.5687499999999</v>
      </c>
      <c r="H66" s="14" t="s">
        <v>27</v>
      </c>
    </row>
    <row r="67" spans="1:8" ht="23.25" customHeight="1">
      <c r="A67" s="9" t="s">
        <v>14</v>
      </c>
      <c r="B67" s="119" t="s">
        <v>30</v>
      </c>
      <c r="C67" s="119"/>
      <c r="D67" s="119"/>
      <c r="E67" s="119"/>
      <c r="F67" s="119"/>
      <c r="G67" s="119"/>
      <c r="H67" s="119"/>
    </row>
    <row r="68" spans="1:8" ht="27" customHeight="1">
      <c r="A68" s="9"/>
      <c r="B68" s="15"/>
      <c r="C68" s="11">
        <v>305</v>
      </c>
      <c r="D68" s="12" t="s">
        <v>8</v>
      </c>
      <c r="E68" s="13">
        <v>9416.2800000000007</v>
      </c>
      <c r="F68" s="14" t="s">
        <v>32</v>
      </c>
      <c r="G68" s="22">
        <f>C68*E68/100</f>
        <v>28719.654000000002</v>
      </c>
      <c r="H68" s="14" t="s">
        <v>27</v>
      </c>
    </row>
    <row r="69" spans="1:8" ht="26.25" customHeight="1">
      <c r="A69" s="9" t="s">
        <v>16</v>
      </c>
      <c r="B69" s="119" t="s">
        <v>31</v>
      </c>
      <c r="C69" s="119"/>
      <c r="D69" s="119"/>
      <c r="E69" s="119"/>
      <c r="F69" s="119"/>
      <c r="G69" s="119"/>
      <c r="H69" s="119"/>
    </row>
    <row r="70" spans="1:8" ht="24" customHeight="1">
      <c r="A70" s="9"/>
      <c r="B70" s="15"/>
      <c r="C70" s="11">
        <v>525</v>
      </c>
      <c r="D70" s="12" t="s">
        <v>8</v>
      </c>
      <c r="E70" s="13">
        <v>12501.41</v>
      </c>
      <c r="F70" s="14" t="s">
        <v>32</v>
      </c>
      <c r="G70" s="22">
        <f>C70*E70/100</f>
        <v>65632.402499999997</v>
      </c>
      <c r="H70" s="14" t="s">
        <v>27</v>
      </c>
    </row>
    <row r="71" spans="1:8" ht="37.5" customHeight="1">
      <c r="A71" s="9" t="s">
        <v>17</v>
      </c>
      <c r="B71" s="119" t="s">
        <v>66</v>
      </c>
      <c r="C71" s="119"/>
      <c r="D71" s="119"/>
      <c r="E71" s="119"/>
      <c r="F71" s="119"/>
      <c r="G71" s="119"/>
      <c r="H71" s="119"/>
    </row>
    <row r="72" spans="1:8">
      <c r="A72" s="9"/>
      <c r="B72" s="27" t="s">
        <v>45</v>
      </c>
      <c r="C72" s="11">
        <v>100</v>
      </c>
      <c r="D72" s="12" t="s">
        <v>43</v>
      </c>
      <c r="E72" s="13">
        <v>94</v>
      </c>
      <c r="F72" s="14" t="s">
        <v>44</v>
      </c>
      <c r="G72" s="14">
        <f>C72*E72</f>
        <v>9400</v>
      </c>
      <c r="H72" s="14" t="s">
        <v>27</v>
      </c>
    </row>
    <row r="73" spans="1:8" ht="26.25" customHeight="1">
      <c r="A73" s="9"/>
      <c r="B73" s="27" t="s">
        <v>46</v>
      </c>
      <c r="C73" s="11">
        <v>100</v>
      </c>
      <c r="D73" s="12" t="s">
        <v>43</v>
      </c>
      <c r="E73" s="13">
        <v>174</v>
      </c>
      <c r="F73" s="14" t="s">
        <v>44</v>
      </c>
      <c r="G73" s="14">
        <f>C73*E73</f>
        <v>17400</v>
      </c>
      <c r="H73" s="14" t="s">
        <v>27</v>
      </c>
    </row>
    <row r="74" spans="1:8" ht="24" customHeight="1">
      <c r="A74" s="9" t="s">
        <v>28</v>
      </c>
      <c r="B74" s="119" t="s">
        <v>67</v>
      </c>
      <c r="C74" s="119"/>
      <c r="D74" s="119"/>
      <c r="E74" s="119"/>
      <c r="F74" s="119"/>
      <c r="G74" s="119"/>
      <c r="H74" s="119"/>
    </row>
    <row r="75" spans="1:8" ht="19.5" customHeight="1">
      <c r="A75" s="9"/>
      <c r="B75" s="27"/>
      <c r="C75" s="11">
        <v>1000</v>
      </c>
      <c r="D75" s="12" t="s">
        <v>8</v>
      </c>
      <c r="E75" s="13">
        <v>2283.9299999999998</v>
      </c>
      <c r="F75" s="14" t="s">
        <v>32</v>
      </c>
      <c r="G75" s="22">
        <f>C75*E75/100</f>
        <v>22839.3</v>
      </c>
      <c r="H75" s="14" t="s">
        <v>27</v>
      </c>
    </row>
    <row r="76" spans="1:8" ht="18" customHeight="1">
      <c r="A76" s="9"/>
      <c r="B76" s="15"/>
      <c r="C76" s="11"/>
      <c r="D76" s="12"/>
      <c r="E76" s="13"/>
      <c r="F76" s="14"/>
      <c r="G76" s="22"/>
      <c r="H76" s="14"/>
    </row>
    <row r="77" spans="1:8" ht="24.75" customHeight="1">
      <c r="A77" s="9" t="s">
        <v>29</v>
      </c>
      <c r="B77" s="119" t="s">
        <v>62</v>
      </c>
      <c r="C77" s="119"/>
      <c r="D77" s="119"/>
      <c r="E77" s="119"/>
      <c r="F77" s="119"/>
      <c r="G77" s="119"/>
      <c r="H77" s="119"/>
    </row>
    <row r="78" spans="1:8" ht="30" customHeight="1">
      <c r="A78" s="9"/>
      <c r="B78" s="15"/>
      <c r="C78" s="11">
        <v>160</v>
      </c>
      <c r="D78" s="12" t="s">
        <v>35</v>
      </c>
      <c r="E78" s="13">
        <v>3127.41</v>
      </c>
      <c r="F78" s="14" t="s">
        <v>36</v>
      </c>
      <c r="G78" s="22">
        <f>C78*E78/100</f>
        <v>5003.8559999999998</v>
      </c>
      <c r="H78" s="14" t="s">
        <v>27</v>
      </c>
    </row>
    <row r="79" spans="1:8" ht="30" customHeight="1">
      <c r="A79" s="9" t="s">
        <v>19</v>
      </c>
      <c r="B79" s="119" t="s">
        <v>41</v>
      </c>
      <c r="C79" s="119"/>
      <c r="D79" s="119"/>
      <c r="E79" s="119"/>
      <c r="F79" s="119"/>
      <c r="G79" s="119"/>
      <c r="H79" s="119"/>
    </row>
    <row r="80" spans="1:8" ht="30" customHeight="1">
      <c r="A80" s="9"/>
      <c r="B80" s="15"/>
      <c r="C80" s="11">
        <v>65</v>
      </c>
      <c r="D80" s="12" t="s">
        <v>8</v>
      </c>
      <c r="E80" s="13">
        <v>14429.25</v>
      </c>
      <c r="F80" s="14" t="s">
        <v>37</v>
      </c>
      <c r="G80" s="22">
        <f>C80*E80/100</f>
        <v>9379.0125000000007</v>
      </c>
      <c r="H80" s="14" t="s">
        <v>27</v>
      </c>
    </row>
    <row r="81" spans="1:8" ht="54.75" customHeight="1">
      <c r="A81" s="9" t="s">
        <v>49</v>
      </c>
      <c r="B81" s="119" t="s">
        <v>63</v>
      </c>
      <c r="C81" s="119"/>
      <c r="D81" s="119"/>
      <c r="E81" s="119"/>
      <c r="F81" s="119"/>
      <c r="G81" s="119"/>
      <c r="H81" s="119"/>
    </row>
    <row r="82" spans="1:8" ht="23.25" customHeight="1">
      <c r="A82" s="9"/>
      <c r="B82" s="111"/>
      <c r="C82" s="11">
        <v>99.45</v>
      </c>
      <c r="D82" s="12" t="s">
        <v>8</v>
      </c>
      <c r="E82" s="13">
        <v>337</v>
      </c>
      <c r="F82" s="14" t="s">
        <v>32</v>
      </c>
      <c r="G82" s="22">
        <f>C82*E82</f>
        <v>33514.65</v>
      </c>
      <c r="H82" s="14" t="s">
        <v>27</v>
      </c>
    </row>
    <row r="83" spans="1:8" ht="42.75" customHeight="1">
      <c r="A83" s="9" t="s">
        <v>69</v>
      </c>
      <c r="B83" s="128" t="s">
        <v>34</v>
      </c>
      <c r="C83" s="128"/>
      <c r="D83" s="128"/>
      <c r="E83" s="128"/>
      <c r="F83" s="128"/>
      <c r="G83" s="128"/>
      <c r="H83" s="128"/>
    </row>
    <row r="84" spans="1:8" ht="30" customHeight="1">
      <c r="A84" s="9"/>
      <c r="B84" s="114"/>
      <c r="C84" s="11">
        <v>3.73</v>
      </c>
      <c r="D84" s="12" t="s">
        <v>8</v>
      </c>
      <c r="E84" s="13">
        <v>5001.7</v>
      </c>
      <c r="F84" s="14" t="s">
        <v>32</v>
      </c>
      <c r="G84" s="26">
        <f>C84*E84</f>
        <v>18656.341</v>
      </c>
      <c r="H84" s="16" t="s">
        <v>27</v>
      </c>
    </row>
    <row r="85" spans="1:8">
      <c r="A85" s="84"/>
      <c r="B85" s="10"/>
      <c r="C85" s="120" t="s">
        <v>20</v>
      </c>
      <c r="D85" s="120"/>
      <c r="E85" s="120"/>
      <c r="F85" s="120"/>
      <c r="G85" s="23">
        <f>SUM(G84,G82,G80,G78,G75,G73,G72,G70,G68,G66)</f>
        <v>214213.78475000002</v>
      </c>
      <c r="H85" s="110" t="s">
        <v>27</v>
      </c>
    </row>
    <row r="86" spans="1:8">
      <c r="A86" s="84"/>
      <c r="C86" s="7"/>
      <c r="D86" s="7"/>
      <c r="E86" s="7"/>
      <c r="F86" s="7"/>
      <c r="G86" s="7"/>
    </row>
    <row r="87" spans="1:8">
      <c r="A87" s="2"/>
      <c r="B87" s="112" t="s">
        <v>26</v>
      </c>
      <c r="C87" s="112"/>
      <c r="D87" s="112"/>
      <c r="E87" s="112"/>
      <c r="F87" s="112"/>
      <c r="G87" s="112"/>
    </row>
    <row r="88" spans="1:8" ht="30" customHeight="1">
      <c r="A88" s="2"/>
      <c r="H88" s="25"/>
    </row>
    <row r="89" spans="1:8" ht="30" customHeight="1">
      <c r="A89" s="24"/>
      <c r="B89" s="8" t="s">
        <v>25</v>
      </c>
      <c r="C89" s="118" t="s">
        <v>24</v>
      </c>
      <c r="D89" s="118"/>
      <c r="E89" s="118"/>
      <c r="F89" s="118"/>
      <c r="G89" s="118"/>
    </row>
  </sheetData>
  <mergeCells count="50">
    <mergeCell ref="C85:F85"/>
    <mergeCell ref="C89:G89"/>
    <mergeCell ref="B71:H71"/>
    <mergeCell ref="B74:H74"/>
    <mergeCell ref="B77:H77"/>
    <mergeCell ref="B79:H79"/>
    <mergeCell ref="B81:H81"/>
    <mergeCell ref="B83:H83"/>
    <mergeCell ref="B69:H69"/>
    <mergeCell ref="B49:H49"/>
    <mergeCell ref="B51:H51"/>
    <mergeCell ref="C53:F53"/>
    <mergeCell ref="C58:G58"/>
    <mergeCell ref="A60:H60"/>
    <mergeCell ref="A61:H61"/>
    <mergeCell ref="A62:H62"/>
    <mergeCell ref="C63:D63"/>
    <mergeCell ref="G63:H63"/>
    <mergeCell ref="B65:H65"/>
    <mergeCell ref="B67:H67"/>
    <mergeCell ref="B47:H47"/>
    <mergeCell ref="B28:H28"/>
    <mergeCell ref="C31:F31"/>
    <mergeCell ref="B34:H34"/>
    <mergeCell ref="C36:G36"/>
    <mergeCell ref="A38:H38"/>
    <mergeCell ref="A39:H39"/>
    <mergeCell ref="A40:H40"/>
    <mergeCell ref="C41:D41"/>
    <mergeCell ref="G41:H41"/>
    <mergeCell ref="B43:H43"/>
    <mergeCell ref="B45:H45"/>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3" manualBreakCount="3">
    <brk id="14" max="16383" man="1"/>
    <brk id="37" max="16383" man="1"/>
    <brk id="58" max="16383" man="1"/>
  </rowBreaks>
</worksheet>
</file>

<file path=xl/worksheets/sheet2.xml><?xml version="1.0" encoding="utf-8"?>
<worksheet xmlns="http://schemas.openxmlformats.org/spreadsheetml/2006/main" xmlns:r="http://schemas.openxmlformats.org/officeDocument/2006/relationships">
  <sheetPr>
    <tabColor theme="3" tint="0.39997558519241921"/>
  </sheetPr>
  <dimension ref="A1:I109"/>
  <sheetViews>
    <sheetView view="pageBreakPreview" topLeftCell="A86" zoomScaleSheetLayoutView="100" workbookViewId="0">
      <selection activeCell="B91" sqref="B91:H9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228</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76" t="s">
        <v>0</v>
      </c>
      <c r="B4" s="76" t="s">
        <v>2</v>
      </c>
      <c r="C4" s="127" t="s">
        <v>1</v>
      </c>
      <c r="D4" s="127"/>
      <c r="E4" s="76" t="s">
        <v>3</v>
      </c>
      <c r="F4" s="76"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175700</v>
      </c>
      <c r="D7" s="41" t="s">
        <v>8</v>
      </c>
      <c r="E7" s="42">
        <v>3656.23</v>
      </c>
      <c r="F7" s="43" t="s">
        <v>9</v>
      </c>
      <c r="G7" s="44">
        <f>C7*E7/1000</f>
        <v>642399.61100000003</v>
      </c>
      <c r="H7" s="43" t="s">
        <v>27</v>
      </c>
    </row>
    <row r="8" spans="1:9" ht="27.75" customHeight="1">
      <c r="A8" s="20" t="s">
        <v>13</v>
      </c>
      <c r="B8" s="19" t="s">
        <v>90</v>
      </c>
      <c r="C8" s="10">
        <v>43500</v>
      </c>
      <c r="D8" s="41" t="s">
        <v>8</v>
      </c>
      <c r="E8" s="42">
        <v>6190.17</v>
      </c>
      <c r="F8" s="43" t="s">
        <v>9</v>
      </c>
      <c r="G8" s="44">
        <f>C8*E8/1000</f>
        <v>269272.39500000002</v>
      </c>
      <c r="H8" s="43" t="s">
        <v>27</v>
      </c>
    </row>
    <row r="9" spans="1:9" ht="63.75" customHeight="1">
      <c r="A9" s="9" t="s">
        <v>14</v>
      </c>
      <c r="B9" s="119" t="s">
        <v>53</v>
      </c>
      <c r="C9" s="119"/>
      <c r="D9" s="119"/>
      <c r="E9" s="119"/>
      <c r="F9" s="119"/>
      <c r="G9" s="119"/>
      <c r="H9" s="119"/>
    </row>
    <row r="10" spans="1:9" ht="19.5" customHeight="1">
      <c r="A10" s="9"/>
      <c r="B10" s="15"/>
      <c r="C10" s="11">
        <v>16300</v>
      </c>
      <c r="D10" s="12" t="s">
        <v>8</v>
      </c>
      <c r="E10" s="13">
        <v>8073.62</v>
      </c>
      <c r="F10" s="14" t="s">
        <v>32</v>
      </c>
      <c r="G10" s="22">
        <f>C10*E10/100</f>
        <v>1316000.06</v>
      </c>
      <c r="H10" s="14" t="s">
        <v>27</v>
      </c>
    </row>
    <row r="11" spans="1:9" ht="28.5" customHeight="1">
      <c r="A11" s="9" t="s">
        <v>16</v>
      </c>
      <c r="B11" s="119" t="s">
        <v>15</v>
      </c>
      <c r="C11" s="119"/>
      <c r="D11" s="119"/>
      <c r="E11" s="119"/>
      <c r="F11" s="119"/>
      <c r="G11" s="119"/>
      <c r="H11" s="119"/>
    </row>
    <row r="12" spans="1:9" ht="24.75" customHeight="1">
      <c r="A12" s="9"/>
      <c r="B12" s="15"/>
      <c r="C12" s="11">
        <v>5400</v>
      </c>
      <c r="D12" s="12" t="s">
        <v>43</v>
      </c>
      <c r="E12" s="13">
        <v>2990.46</v>
      </c>
      <c r="F12" s="14" t="s">
        <v>44</v>
      </c>
      <c r="G12" s="22">
        <f>C12*E12/100</f>
        <v>161484.84</v>
      </c>
      <c r="H12" s="14" t="s">
        <v>27</v>
      </c>
      <c r="I12" s="4"/>
    </row>
    <row r="13" spans="1:9" ht="78" customHeight="1">
      <c r="A13" s="9" t="s">
        <v>17</v>
      </c>
      <c r="B13" s="119" t="s">
        <v>54</v>
      </c>
      <c r="C13" s="119"/>
      <c r="D13" s="119"/>
      <c r="E13" s="119"/>
      <c r="F13" s="119"/>
      <c r="G13" s="119"/>
      <c r="H13" s="119"/>
    </row>
    <row r="14" spans="1:9" ht="21" customHeight="1">
      <c r="A14" s="9"/>
      <c r="B14" s="15"/>
      <c r="C14" s="11">
        <v>8200</v>
      </c>
      <c r="D14" s="12" t="s">
        <v>8</v>
      </c>
      <c r="E14" s="13">
        <v>9094.61</v>
      </c>
      <c r="F14" s="14" t="s">
        <v>32</v>
      </c>
      <c r="G14" s="22">
        <f>C14*E14/100</f>
        <v>745758.02</v>
      </c>
      <c r="H14" s="14" t="s">
        <v>27</v>
      </c>
    </row>
    <row r="15" spans="1:9" ht="40.5" customHeight="1">
      <c r="A15" s="9" t="s">
        <v>28</v>
      </c>
      <c r="B15" s="119" t="s">
        <v>55</v>
      </c>
      <c r="C15" s="119"/>
      <c r="D15" s="119"/>
      <c r="E15" s="119"/>
      <c r="F15" s="119"/>
      <c r="G15" s="119"/>
      <c r="H15" s="119"/>
    </row>
    <row r="16" spans="1:9" ht="21.75" customHeight="1">
      <c r="A16" s="9"/>
      <c r="B16" s="15"/>
      <c r="C16" s="11">
        <v>32600</v>
      </c>
      <c r="D16" s="12" t="s">
        <v>47</v>
      </c>
      <c r="E16" s="13">
        <v>1629.14</v>
      </c>
      <c r="F16" s="14" t="s">
        <v>48</v>
      </c>
      <c r="G16" s="22">
        <f>C16*E16/100</f>
        <v>531099.64</v>
      </c>
      <c r="H16" s="14" t="s">
        <v>27</v>
      </c>
    </row>
    <row r="17" spans="1:8" ht="52.5" customHeight="1">
      <c r="A17" s="9" t="s">
        <v>29</v>
      </c>
      <c r="B17" s="119" t="s">
        <v>56</v>
      </c>
      <c r="C17" s="119"/>
      <c r="D17" s="119"/>
      <c r="E17" s="119"/>
      <c r="F17" s="119"/>
      <c r="G17" s="119"/>
      <c r="H17" s="119"/>
    </row>
    <row r="18" spans="1:8" ht="21.75" customHeight="1">
      <c r="A18" s="9"/>
      <c r="B18" s="15"/>
      <c r="C18" s="11">
        <v>32600</v>
      </c>
      <c r="D18" s="12" t="s">
        <v>47</v>
      </c>
      <c r="E18" s="13">
        <v>4548.76</v>
      </c>
      <c r="F18" s="14" t="s">
        <v>48</v>
      </c>
      <c r="G18" s="22">
        <f>C18*E18/100</f>
        <v>1482895.76</v>
      </c>
      <c r="H18" s="14" t="s">
        <v>27</v>
      </c>
    </row>
    <row r="19" spans="1:8" ht="25.5" customHeight="1">
      <c r="A19" s="9" t="s">
        <v>19</v>
      </c>
      <c r="B19" s="119" t="s">
        <v>57</v>
      </c>
      <c r="C19" s="119"/>
      <c r="D19" s="119"/>
      <c r="E19" s="119"/>
      <c r="F19" s="119"/>
      <c r="G19" s="119"/>
      <c r="H19" s="119"/>
    </row>
    <row r="20" spans="1:8" ht="18" customHeight="1">
      <c r="A20" s="9"/>
      <c r="B20" s="45"/>
      <c r="C20" s="11">
        <v>27200</v>
      </c>
      <c r="D20" s="12" t="s">
        <v>8</v>
      </c>
      <c r="E20" s="13">
        <v>2208.37</v>
      </c>
      <c r="F20" s="14" t="s">
        <v>9</v>
      </c>
      <c r="G20" s="22">
        <f>C20*E20/1000</f>
        <v>60067.663999999997</v>
      </c>
      <c r="H20" s="14" t="s">
        <v>27</v>
      </c>
    </row>
    <row r="21" spans="1:8" ht="18.75" customHeight="1">
      <c r="A21" s="9"/>
      <c r="B21" s="45"/>
      <c r="C21" s="11"/>
      <c r="D21" s="12"/>
      <c r="E21" s="13"/>
      <c r="F21" s="14"/>
      <c r="G21" s="26"/>
      <c r="H21" s="16"/>
    </row>
    <row r="22" spans="1:8">
      <c r="A22" s="75"/>
      <c r="B22" s="48"/>
      <c r="C22" s="120" t="s">
        <v>20</v>
      </c>
      <c r="D22" s="120"/>
      <c r="E22" s="120"/>
      <c r="F22" s="120"/>
      <c r="G22" s="23">
        <f>SUM(G20,G18,B15,G16,G14,G12,G10,G8,G7)</f>
        <v>5208977.99</v>
      </c>
      <c r="H22" s="7" t="s">
        <v>27</v>
      </c>
    </row>
    <row r="23" spans="1:8">
      <c r="A23" s="75"/>
      <c r="C23" s="7"/>
      <c r="D23" s="7"/>
      <c r="E23" s="7"/>
      <c r="F23" s="7"/>
      <c r="G23" s="7"/>
      <c r="H23" s="7"/>
    </row>
    <row r="24" spans="1:8">
      <c r="A24" s="75"/>
      <c r="B24" s="21" t="s">
        <v>21</v>
      </c>
      <c r="C24" s="6">
        <v>14.12</v>
      </c>
      <c r="D24" s="6" t="s">
        <v>22</v>
      </c>
      <c r="E24" s="6">
        <v>22606</v>
      </c>
      <c r="F24" s="6" t="s">
        <v>23</v>
      </c>
      <c r="G24" s="17">
        <f>C24*E24</f>
        <v>319196.71999999997</v>
      </c>
      <c r="H24" s="7" t="s">
        <v>27</v>
      </c>
    </row>
    <row r="25" spans="1:8">
      <c r="A25" s="75"/>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3" customHeight="1">
      <c r="A29" s="2"/>
    </row>
    <row r="30" spans="1:8" ht="31.5" customHeight="1">
      <c r="A30" s="121" t="s">
        <v>6</v>
      </c>
      <c r="B30" s="121"/>
      <c r="C30" s="121"/>
      <c r="D30" s="121"/>
      <c r="E30" s="121"/>
      <c r="F30" s="121"/>
      <c r="G30" s="121"/>
      <c r="H30" s="121"/>
    </row>
    <row r="31" spans="1:8" ht="31.5" customHeight="1">
      <c r="A31" s="122" t="s">
        <v>228</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76" t="s">
        <v>0</v>
      </c>
      <c r="B33" s="76" t="s">
        <v>2</v>
      </c>
      <c r="C33" s="127" t="s">
        <v>1</v>
      </c>
      <c r="D33" s="127"/>
      <c r="E33" s="76" t="s">
        <v>3</v>
      </c>
      <c r="F33" s="76"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11">
        <v>365</v>
      </c>
      <c r="D40" s="12" t="s">
        <v>8</v>
      </c>
      <c r="E40" s="13">
        <v>12501.41</v>
      </c>
      <c r="F40" s="14" t="s">
        <v>32</v>
      </c>
      <c r="G40" s="22">
        <f>C40*E40/100</f>
        <v>45630.146500000003</v>
      </c>
      <c r="H40" s="14" t="s">
        <v>27</v>
      </c>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80</v>
      </c>
      <c r="D44" s="12" t="s">
        <v>8</v>
      </c>
      <c r="E44" s="13">
        <v>14429.25</v>
      </c>
      <c r="F44" s="14" t="s">
        <v>32</v>
      </c>
      <c r="G44" s="22">
        <f>C44*E44/100</f>
        <v>11543.4</v>
      </c>
      <c r="H44" s="14" t="s">
        <v>27</v>
      </c>
    </row>
    <row r="45" spans="1:8" ht="30" customHeight="1">
      <c r="A45" s="9" t="s">
        <v>29</v>
      </c>
      <c r="B45" s="119" t="s">
        <v>34</v>
      </c>
      <c r="C45" s="119"/>
      <c r="D45" s="119"/>
      <c r="E45" s="119"/>
      <c r="F45" s="119"/>
      <c r="G45" s="119"/>
      <c r="H45" s="119"/>
    </row>
    <row r="46" spans="1:8" ht="30" customHeight="1">
      <c r="A46" s="9"/>
      <c r="B46" s="15"/>
      <c r="C46" s="11">
        <v>5.67</v>
      </c>
      <c r="D46" s="12" t="s">
        <v>35</v>
      </c>
      <c r="E46" s="13">
        <v>5001.7</v>
      </c>
      <c r="F46" s="14" t="s">
        <v>36</v>
      </c>
      <c r="G46" s="22">
        <f>C46*E46</f>
        <v>28359.638999999999</v>
      </c>
      <c r="H46" s="14" t="s">
        <v>27</v>
      </c>
    </row>
    <row r="47" spans="1:8" ht="47.25" customHeight="1">
      <c r="A47" s="9" t="s">
        <v>19</v>
      </c>
      <c r="B47" s="119" t="s">
        <v>63</v>
      </c>
      <c r="C47" s="119"/>
      <c r="D47" s="119"/>
      <c r="E47" s="119"/>
      <c r="F47" s="119"/>
      <c r="G47" s="119"/>
      <c r="H47" s="119"/>
    </row>
    <row r="48" spans="1:8" ht="30" customHeight="1">
      <c r="A48" s="9"/>
      <c r="B48" s="15"/>
      <c r="C48" s="11">
        <v>89</v>
      </c>
      <c r="D48" s="12" t="s">
        <v>8</v>
      </c>
      <c r="E48" s="13">
        <v>337</v>
      </c>
      <c r="F48" s="14" t="s">
        <v>37</v>
      </c>
      <c r="G48" s="14">
        <f>C48*E48</f>
        <v>29993</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75"/>
      <c r="B51" s="10"/>
      <c r="C51" s="120" t="s">
        <v>20</v>
      </c>
      <c r="D51" s="120"/>
      <c r="E51" s="120"/>
      <c r="F51" s="120"/>
      <c r="G51" s="23">
        <f>SUM(G50,G48,G46,G44,G42,G40,G38,G36)</f>
        <v>147606.92009999999</v>
      </c>
      <c r="H51" s="7" t="s">
        <v>27</v>
      </c>
    </row>
    <row r="52" spans="1:8" ht="16.5" customHeight="1">
      <c r="A52" s="75"/>
      <c r="C52" s="7"/>
      <c r="D52" s="7"/>
      <c r="E52" s="7"/>
      <c r="F52" s="7"/>
      <c r="G52" s="7"/>
      <c r="H52" s="7"/>
    </row>
    <row r="53" spans="1:8">
      <c r="A53" s="75"/>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7.5" customHeight="1">
      <c r="A57" s="2"/>
    </row>
    <row r="58" spans="1:8" ht="27" customHeight="1">
      <c r="A58" s="121" t="s">
        <v>6</v>
      </c>
      <c r="B58" s="121"/>
      <c r="C58" s="121"/>
      <c r="D58" s="121"/>
      <c r="E58" s="121"/>
      <c r="F58" s="121"/>
      <c r="G58" s="121"/>
      <c r="H58" s="121"/>
    </row>
    <row r="59" spans="1:8" ht="30.75" customHeight="1">
      <c r="A59" s="122" t="s">
        <v>228</v>
      </c>
      <c r="B59" s="122"/>
      <c r="C59" s="122"/>
      <c r="D59" s="122"/>
      <c r="E59" s="122"/>
      <c r="F59" s="122"/>
      <c r="G59" s="122"/>
      <c r="H59" s="122"/>
    </row>
    <row r="60" spans="1:8" ht="21" customHeight="1" thickBot="1">
      <c r="A60" s="126" t="s">
        <v>103</v>
      </c>
      <c r="B60" s="126"/>
      <c r="C60" s="126"/>
      <c r="D60" s="126"/>
      <c r="E60" s="126"/>
      <c r="F60" s="126"/>
      <c r="G60" s="126"/>
      <c r="H60" s="126"/>
    </row>
    <row r="61" spans="1:8" ht="14.25" thickTop="1" thickBot="1">
      <c r="A61" s="76" t="s">
        <v>0</v>
      </c>
      <c r="B61" s="76" t="s">
        <v>2</v>
      </c>
      <c r="C61" s="127" t="s">
        <v>1</v>
      </c>
      <c r="D61" s="127"/>
      <c r="E61" s="76" t="s">
        <v>3</v>
      </c>
      <c r="F61" s="76" t="s">
        <v>4</v>
      </c>
      <c r="G61" s="127" t="s">
        <v>5</v>
      </c>
      <c r="H61" s="127"/>
    </row>
    <row r="62" spans="1:8" ht="13.5" thickTop="1">
      <c r="A62" s="18"/>
      <c r="B62" s="18"/>
      <c r="C62" s="18"/>
      <c r="D62" s="18"/>
      <c r="E62" s="18"/>
      <c r="F62" s="18"/>
      <c r="G62" s="18"/>
      <c r="H62" s="18"/>
    </row>
    <row r="63" spans="1:8" ht="35.25" customHeight="1">
      <c r="A63" s="9" t="s">
        <v>10</v>
      </c>
      <c r="B63" s="119" t="s">
        <v>61</v>
      </c>
      <c r="C63" s="119"/>
      <c r="D63" s="119"/>
      <c r="E63" s="119"/>
      <c r="F63" s="119"/>
      <c r="G63" s="119"/>
      <c r="H63" s="119"/>
    </row>
    <row r="64" spans="1:8" ht="19.5" customHeight="1">
      <c r="A64" s="20"/>
      <c r="B64" s="19"/>
      <c r="C64" s="11">
        <v>2996</v>
      </c>
      <c r="D64" s="12" t="s">
        <v>8</v>
      </c>
      <c r="E64" s="13">
        <v>3176.25</v>
      </c>
      <c r="F64" s="14" t="s">
        <v>9</v>
      </c>
      <c r="G64" s="22">
        <f>C64*E64/1000</f>
        <v>9516.0450000000001</v>
      </c>
      <c r="H64" s="14" t="s">
        <v>27</v>
      </c>
    </row>
    <row r="65" spans="1:8" ht="21" customHeight="1">
      <c r="A65" s="9" t="s">
        <v>14</v>
      </c>
      <c r="B65" s="119" t="s">
        <v>30</v>
      </c>
      <c r="C65" s="119"/>
      <c r="D65" s="119"/>
      <c r="E65" s="119"/>
      <c r="F65" s="119"/>
      <c r="G65" s="119"/>
      <c r="H65" s="119"/>
    </row>
    <row r="66" spans="1:8" ht="27.75" customHeight="1">
      <c r="A66" s="9"/>
      <c r="B66" s="15"/>
      <c r="C66" s="11">
        <v>749</v>
      </c>
      <c r="D66" s="12" t="s">
        <v>8</v>
      </c>
      <c r="E66" s="13">
        <v>9416.2800000000007</v>
      </c>
      <c r="F66" s="14" t="s">
        <v>32</v>
      </c>
      <c r="G66" s="22">
        <f>C66*E66/100</f>
        <v>70527.9372</v>
      </c>
      <c r="H66" s="14" t="s">
        <v>27</v>
      </c>
    </row>
    <row r="67" spans="1:8" ht="30" customHeight="1">
      <c r="A67" s="9" t="s">
        <v>16</v>
      </c>
      <c r="B67" s="119" t="s">
        <v>31</v>
      </c>
      <c r="C67" s="119"/>
      <c r="D67" s="119"/>
      <c r="E67" s="119"/>
      <c r="F67" s="119"/>
      <c r="G67" s="119"/>
      <c r="H67" s="119"/>
    </row>
    <row r="68" spans="1:8" ht="28.5" customHeight="1">
      <c r="A68" s="9"/>
      <c r="B68" s="9"/>
      <c r="C68" s="11">
        <v>2713</v>
      </c>
      <c r="D68" s="12" t="s">
        <v>8</v>
      </c>
      <c r="E68" s="13">
        <v>12501.41</v>
      </c>
      <c r="F68" s="14" t="s">
        <v>32</v>
      </c>
      <c r="G68" s="22">
        <f>C68*E68/100</f>
        <v>339163.25329999998</v>
      </c>
      <c r="H68" s="14" t="s">
        <v>27</v>
      </c>
    </row>
    <row r="69" spans="1:8" ht="27" customHeight="1">
      <c r="A69" s="9" t="s">
        <v>17</v>
      </c>
      <c r="B69" s="119" t="s">
        <v>62</v>
      </c>
      <c r="C69" s="119"/>
      <c r="D69" s="119"/>
      <c r="E69" s="119"/>
      <c r="F69" s="119"/>
      <c r="G69" s="119"/>
      <c r="H69" s="119"/>
    </row>
    <row r="70" spans="1:8" ht="24" customHeight="1">
      <c r="A70" s="9"/>
      <c r="B70" s="15"/>
      <c r="C70" s="11">
        <v>109</v>
      </c>
      <c r="D70" s="12" t="s">
        <v>8</v>
      </c>
      <c r="E70" s="13">
        <v>3127.41</v>
      </c>
      <c r="F70" s="14" t="s">
        <v>32</v>
      </c>
      <c r="G70" s="22">
        <f>C70*E70/100</f>
        <v>3408.8769000000002</v>
      </c>
      <c r="H70" s="14" t="s">
        <v>27</v>
      </c>
    </row>
    <row r="71" spans="1:8" ht="40.5" customHeight="1">
      <c r="A71" s="9" t="s">
        <v>28</v>
      </c>
      <c r="B71" s="119" t="s">
        <v>33</v>
      </c>
      <c r="C71" s="119"/>
      <c r="D71" s="119"/>
      <c r="E71" s="119"/>
      <c r="F71" s="119"/>
      <c r="G71" s="119"/>
      <c r="H71" s="119"/>
    </row>
    <row r="72" spans="1:8" ht="30.75" customHeight="1">
      <c r="A72" s="9"/>
      <c r="B72" s="15"/>
      <c r="C72" s="11">
        <v>301</v>
      </c>
      <c r="D72" s="12" t="s">
        <v>8</v>
      </c>
      <c r="E72" s="13">
        <v>14429.25</v>
      </c>
      <c r="F72" s="14" t="s">
        <v>32</v>
      </c>
      <c r="G72" s="22">
        <f>C72*E72/100</f>
        <v>43432.042500000003</v>
      </c>
      <c r="H72" s="14" t="s">
        <v>27</v>
      </c>
    </row>
    <row r="73" spans="1:8" ht="40.5" customHeight="1">
      <c r="A73" s="9" t="s">
        <v>29</v>
      </c>
      <c r="B73" s="119" t="s">
        <v>34</v>
      </c>
      <c r="C73" s="119"/>
      <c r="D73" s="119"/>
      <c r="E73" s="119"/>
      <c r="F73" s="119"/>
      <c r="G73" s="119"/>
      <c r="H73" s="119"/>
    </row>
    <row r="74" spans="1:8" ht="27" customHeight="1">
      <c r="A74" s="9"/>
      <c r="B74" s="15"/>
      <c r="C74" s="11">
        <v>29.14</v>
      </c>
      <c r="D74" s="12" t="s">
        <v>35</v>
      </c>
      <c r="E74" s="13">
        <v>5001.7</v>
      </c>
      <c r="F74" s="14" t="s">
        <v>36</v>
      </c>
      <c r="G74" s="22">
        <f>C74*E74</f>
        <v>145749.538</v>
      </c>
      <c r="H74" s="14" t="s">
        <v>27</v>
      </c>
    </row>
    <row r="75" spans="1:8" ht="51" customHeight="1">
      <c r="A75" s="9" t="s">
        <v>19</v>
      </c>
      <c r="B75" s="119" t="s">
        <v>63</v>
      </c>
      <c r="C75" s="119"/>
      <c r="D75" s="119"/>
      <c r="E75" s="119"/>
      <c r="F75" s="119"/>
      <c r="G75" s="119"/>
      <c r="H75" s="119"/>
    </row>
    <row r="76" spans="1:8" ht="19.5" customHeight="1">
      <c r="A76" s="9"/>
      <c r="B76" s="15"/>
      <c r="C76" s="11">
        <v>454</v>
      </c>
      <c r="D76" s="12" t="s">
        <v>8</v>
      </c>
      <c r="E76" s="13">
        <v>337</v>
      </c>
      <c r="F76" s="14" t="s">
        <v>37</v>
      </c>
      <c r="G76" s="14">
        <f>C76*E76</f>
        <v>152998</v>
      </c>
      <c r="H76" s="14" t="s">
        <v>27</v>
      </c>
    </row>
    <row r="77" spans="1:8" ht="20.25" customHeight="1">
      <c r="A77" s="9" t="s">
        <v>49</v>
      </c>
      <c r="B77" s="119" t="s">
        <v>64</v>
      </c>
      <c r="C77" s="119"/>
      <c r="D77" s="119"/>
      <c r="E77" s="119"/>
      <c r="F77" s="119"/>
      <c r="G77" s="119"/>
      <c r="H77" s="119"/>
    </row>
    <row r="78" spans="1:8" ht="18.75" customHeight="1">
      <c r="A78" s="9"/>
      <c r="B78" s="15"/>
      <c r="C78" s="11">
        <v>429</v>
      </c>
      <c r="D78" s="12" t="s">
        <v>47</v>
      </c>
      <c r="E78" s="13">
        <v>2283.9299999999998</v>
      </c>
      <c r="F78" s="14" t="s">
        <v>48</v>
      </c>
      <c r="G78" s="26">
        <f>C78*E78/100</f>
        <v>9798.0596999999998</v>
      </c>
      <c r="H78" s="16" t="s">
        <v>27</v>
      </c>
    </row>
    <row r="79" spans="1:8">
      <c r="A79" s="80"/>
      <c r="B79" s="10"/>
      <c r="C79" s="120" t="s">
        <v>20</v>
      </c>
      <c r="D79" s="120"/>
      <c r="E79" s="120"/>
      <c r="F79" s="120"/>
      <c r="G79" s="23">
        <f>SUM(G78,G76,G74,G72,G70,G68,G66,G64)</f>
        <v>774593.75260000012</v>
      </c>
      <c r="H79" s="7" t="s">
        <v>27</v>
      </c>
    </row>
    <row r="80" spans="1:8">
      <c r="A80" s="80"/>
      <c r="C80" s="7"/>
      <c r="D80" s="7"/>
      <c r="E80" s="7"/>
      <c r="F80" s="7"/>
      <c r="G80" s="7"/>
      <c r="H80" s="7"/>
    </row>
    <row r="81" spans="1:8">
      <c r="A81" s="80"/>
    </row>
    <row r="82" spans="1:8">
      <c r="A82" s="2"/>
      <c r="B82" s="117" t="s">
        <v>26</v>
      </c>
      <c r="C82" s="117"/>
      <c r="D82" s="117"/>
      <c r="E82" s="117"/>
      <c r="F82" s="117"/>
      <c r="G82" s="117"/>
      <c r="H82" s="117"/>
    </row>
    <row r="83" spans="1:8" ht="36.75" customHeight="1">
      <c r="A83" s="2"/>
      <c r="B83" s="49"/>
    </row>
    <row r="84" spans="1:8" ht="27" customHeight="1">
      <c r="A84" s="24"/>
      <c r="B84" s="8" t="s">
        <v>25</v>
      </c>
      <c r="C84" s="118" t="s">
        <v>24</v>
      </c>
      <c r="D84" s="118"/>
      <c r="E84" s="118"/>
      <c r="F84" s="118"/>
      <c r="G84" s="118"/>
      <c r="H84" s="25"/>
    </row>
    <row r="85" spans="1:8" ht="3" customHeight="1">
      <c r="A85" s="2"/>
    </row>
    <row r="86" spans="1:8" ht="30" customHeight="1">
      <c r="A86" s="121" t="s">
        <v>6</v>
      </c>
      <c r="B86" s="121"/>
      <c r="C86" s="121"/>
      <c r="D86" s="121"/>
      <c r="E86" s="121"/>
      <c r="F86" s="121"/>
      <c r="G86" s="121"/>
      <c r="H86" s="121"/>
    </row>
    <row r="87" spans="1:8" ht="33.75" customHeight="1">
      <c r="A87" s="122" t="s">
        <v>228</v>
      </c>
      <c r="B87" s="122"/>
      <c r="C87" s="122"/>
      <c r="D87" s="122"/>
      <c r="E87" s="122"/>
      <c r="F87" s="122"/>
      <c r="G87" s="122"/>
      <c r="H87" s="122"/>
    </row>
    <row r="88" spans="1:8" ht="22.5" customHeight="1" thickBot="1">
      <c r="A88" s="126" t="s">
        <v>104</v>
      </c>
      <c r="B88" s="126"/>
      <c r="C88" s="126"/>
      <c r="D88" s="126"/>
      <c r="E88" s="126"/>
      <c r="F88" s="126"/>
      <c r="G88" s="126"/>
      <c r="H88" s="126"/>
    </row>
    <row r="89" spans="1:8" ht="20.25" customHeight="1" thickTop="1" thickBot="1">
      <c r="A89" s="76" t="s">
        <v>0</v>
      </c>
      <c r="B89" s="76" t="s">
        <v>2</v>
      </c>
      <c r="C89" s="127" t="s">
        <v>1</v>
      </c>
      <c r="D89" s="127"/>
      <c r="E89" s="76" t="s">
        <v>3</v>
      </c>
      <c r="F89" s="76" t="s">
        <v>4</v>
      </c>
      <c r="G89" s="127" t="s">
        <v>5</v>
      </c>
      <c r="H89" s="127"/>
    </row>
    <row r="90" spans="1:8" ht="18" customHeight="1" thickTop="1">
      <c r="A90" s="18"/>
      <c r="B90" s="18"/>
      <c r="C90" s="18"/>
      <c r="D90" s="18"/>
      <c r="E90" s="18"/>
      <c r="F90" s="18"/>
      <c r="G90" s="18"/>
      <c r="H90" s="18"/>
    </row>
    <row r="91" spans="1:8" ht="39" customHeight="1">
      <c r="A91" s="9" t="s">
        <v>10</v>
      </c>
      <c r="B91" s="119" t="s">
        <v>61</v>
      </c>
      <c r="C91" s="119"/>
      <c r="D91" s="119"/>
      <c r="E91" s="119"/>
      <c r="F91" s="119"/>
      <c r="G91" s="119"/>
      <c r="H91" s="119"/>
    </row>
    <row r="92" spans="1:8" ht="24.75" customHeight="1">
      <c r="A92" s="20"/>
      <c r="B92" s="19"/>
      <c r="C92" s="11">
        <v>7724</v>
      </c>
      <c r="D92" s="12" t="s">
        <v>8</v>
      </c>
      <c r="E92" s="13">
        <v>3176.25</v>
      </c>
      <c r="F92" s="14" t="s">
        <v>9</v>
      </c>
      <c r="G92" s="22">
        <f>C92*E92/1000</f>
        <v>24533.355</v>
      </c>
      <c r="H92" s="14" t="s">
        <v>27</v>
      </c>
    </row>
    <row r="93" spans="1:8" ht="27.75" customHeight="1">
      <c r="A93" s="9" t="s">
        <v>14</v>
      </c>
      <c r="B93" s="119" t="s">
        <v>30</v>
      </c>
      <c r="C93" s="119"/>
      <c r="D93" s="119"/>
      <c r="E93" s="119"/>
      <c r="F93" s="119"/>
      <c r="G93" s="119"/>
      <c r="H93" s="119"/>
    </row>
    <row r="94" spans="1:8" ht="27.75" customHeight="1">
      <c r="A94" s="9"/>
      <c r="B94" s="15"/>
      <c r="C94" s="11">
        <v>1525</v>
      </c>
      <c r="D94" s="12" t="s">
        <v>8</v>
      </c>
      <c r="E94" s="13">
        <v>9416.2800000000007</v>
      </c>
      <c r="F94" s="14" t="s">
        <v>32</v>
      </c>
      <c r="G94" s="22">
        <f>C94*E94/100</f>
        <v>143598.27000000002</v>
      </c>
      <c r="H94" s="14" t="s">
        <v>27</v>
      </c>
    </row>
    <row r="95" spans="1:8" ht="39.75" customHeight="1">
      <c r="A95" s="9" t="s">
        <v>16</v>
      </c>
      <c r="B95" s="119" t="s">
        <v>34</v>
      </c>
      <c r="C95" s="119"/>
      <c r="D95" s="119"/>
      <c r="E95" s="119"/>
      <c r="F95" s="119"/>
      <c r="G95" s="119"/>
      <c r="H95" s="119"/>
    </row>
    <row r="96" spans="1:8" ht="22.5" customHeight="1">
      <c r="A96" s="9"/>
      <c r="B96" s="15"/>
      <c r="C96" s="11">
        <v>1.1399999999999999</v>
      </c>
      <c r="D96" s="12" t="s">
        <v>35</v>
      </c>
      <c r="E96" s="13">
        <v>5001.7</v>
      </c>
      <c r="F96" s="14" t="s">
        <v>36</v>
      </c>
      <c r="G96" s="22">
        <f>C96*E96</f>
        <v>5701.9379999999992</v>
      </c>
      <c r="H96" s="14" t="s">
        <v>27</v>
      </c>
    </row>
    <row r="97" spans="1:8" ht="54" customHeight="1">
      <c r="A97" s="9" t="s">
        <v>17</v>
      </c>
      <c r="B97" s="119" t="s">
        <v>63</v>
      </c>
      <c r="C97" s="119"/>
      <c r="D97" s="119"/>
      <c r="E97" s="119"/>
      <c r="F97" s="119"/>
      <c r="G97" s="119"/>
      <c r="H97" s="119"/>
    </row>
    <row r="98" spans="1:8" ht="27" customHeight="1">
      <c r="A98" s="9"/>
      <c r="B98" s="15"/>
      <c r="C98" s="11">
        <v>8</v>
      </c>
      <c r="D98" s="12" t="s">
        <v>8</v>
      </c>
      <c r="E98" s="13">
        <v>337</v>
      </c>
      <c r="F98" s="14" t="s">
        <v>37</v>
      </c>
      <c r="G98" s="14">
        <f>C98*E98</f>
        <v>2696</v>
      </c>
      <c r="H98" s="14" t="s">
        <v>27</v>
      </c>
    </row>
    <row r="99" spans="1:8" ht="30.75" customHeight="1">
      <c r="A99" s="9" t="s">
        <v>28</v>
      </c>
      <c r="B99" s="119" t="s">
        <v>105</v>
      </c>
      <c r="C99" s="119"/>
      <c r="D99" s="119"/>
      <c r="E99" s="119"/>
      <c r="F99" s="119"/>
      <c r="G99" s="119"/>
      <c r="H99" s="119"/>
    </row>
    <row r="100" spans="1:8" ht="27" customHeight="1">
      <c r="A100" s="9"/>
      <c r="B100" s="15"/>
      <c r="C100" s="11">
        <v>2213</v>
      </c>
      <c r="D100" s="12" t="s">
        <v>8</v>
      </c>
      <c r="E100" s="13">
        <v>3127.41</v>
      </c>
      <c r="F100" s="14" t="s">
        <v>32</v>
      </c>
      <c r="G100" s="22">
        <f>C100*E100/100</f>
        <v>69209.583299999998</v>
      </c>
      <c r="H100" s="14" t="s">
        <v>27</v>
      </c>
    </row>
    <row r="101" spans="1:8" ht="39" customHeight="1">
      <c r="A101" s="9" t="s">
        <v>29</v>
      </c>
      <c r="B101" s="119" t="s">
        <v>33</v>
      </c>
      <c r="C101" s="119"/>
      <c r="D101" s="119"/>
      <c r="E101" s="119"/>
      <c r="F101" s="119"/>
      <c r="G101" s="119"/>
      <c r="H101" s="119"/>
    </row>
    <row r="102" spans="1:8" ht="27.75" customHeight="1">
      <c r="A102" s="9"/>
      <c r="B102" s="15"/>
      <c r="C102" s="11">
        <v>3782</v>
      </c>
      <c r="D102" s="12" t="s">
        <v>8</v>
      </c>
      <c r="E102" s="13">
        <v>14429.25</v>
      </c>
      <c r="F102" s="14" t="s">
        <v>32</v>
      </c>
      <c r="G102" s="22">
        <f>C102*E102/100</f>
        <v>545714.23499999999</v>
      </c>
      <c r="H102" s="14" t="s">
        <v>27</v>
      </c>
    </row>
    <row r="103" spans="1:8" ht="27.75" customHeight="1">
      <c r="A103" s="9" t="s">
        <v>19</v>
      </c>
      <c r="B103" s="119" t="s">
        <v>99</v>
      </c>
      <c r="C103" s="119"/>
      <c r="D103" s="119"/>
      <c r="E103" s="119"/>
      <c r="F103" s="119"/>
      <c r="G103" s="119"/>
      <c r="H103" s="119"/>
    </row>
    <row r="104" spans="1:8" ht="30" customHeight="1">
      <c r="A104" s="9"/>
      <c r="B104" s="15"/>
      <c r="C104" s="11">
        <v>3357</v>
      </c>
      <c r="D104" s="12" t="s">
        <v>47</v>
      </c>
      <c r="E104" s="13">
        <v>2684</v>
      </c>
      <c r="F104" s="14" t="s">
        <v>48</v>
      </c>
      <c r="G104" s="26">
        <f>C104*E104/100</f>
        <v>90101.88</v>
      </c>
      <c r="H104" s="16" t="s">
        <v>27</v>
      </c>
    </row>
    <row r="105" spans="1:8">
      <c r="A105" s="75"/>
      <c r="B105" s="10"/>
      <c r="C105" s="120" t="s">
        <v>20</v>
      </c>
      <c r="D105" s="120"/>
      <c r="E105" s="120"/>
      <c r="F105" s="120"/>
      <c r="G105" s="23">
        <f>SUM(G104,G102,G100,G98,G96,G94,G92)</f>
        <v>881555.26130000001</v>
      </c>
      <c r="H105" s="7" t="s">
        <v>27</v>
      </c>
    </row>
    <row r="106" spans="1:8" ht="26.25" customHeight="1">
      <c r="A106" s="75"/>
      <c r="C106" s="7"/>
      <c r="D106" s="7"/>
      <c r="E106" s="7"/>
      <c r="F106" s="7"/>
      <c r="G106" s="7"/>
      <c r="H106" s="7"/>
    </row>
    <row r="107" spans="1:8">
      <c r="A107" s="2"/>
      <c r="B107" s="117" t="s">
        <v>26</v>
      </c>
      <c r="C107" s="117"/>
      <c r="D107" s="117"/>
      <c r="E107" s="117"/>
      <c r="F107" s="117"/>
      <c r="G107" s="117"/>
      <c r="H107" s="117"/>
    </row>
    <row r="108" spans="1:8" ht="36.75" customHeight="1">
      <c r="A108" s="2"/>
      <c r="B108" s="49"/>
    </row>
    <row r="109" spans="1:8" ht="27.75" customHeight="1">
      <c r="A109" s="24"/>
      <c r="B109" s="8" t="s">
        <v>25</v>
      </c>
      <c r="C109" s="118" t="s">
        <v>24</v>
      </c>
      <c r="D109" s="118"/>
      <c r="E109" s="118"/>
      <c r="F109" s="118"/>
      <c r="G109" s="118"/>
      <c r="H109" s="25"/>
    </row>
  </sheetData>
  <mergeCells count="62">
    <mergeCell ref="B103:H103"/>
    <mergeCell ref="C105:F105"/>
    <mergeCell ref="B107:H107"/>
    <mergeCell ref="C109:G109"/>
    <mergeCell ref="B99:H99"/>
    <mergeCell ref="B101:H101"/>
    <mergeCell ref="A88:H88"/>
    <mergeCell ref="C89:D89"/>
    <mergeCell ref="G89:H89"/>
    <mergeCell ref="B91:H91"/>
    <mergeCell ref="B97:H97"/>
    <mergeCell ref="B95:H95"/>
    <mergeCell ref="B93:H93"/>
    <mergeCell ref="C79:F79"/>
    <mergeCell ref="B82:H82"/>
    <mergeCell ref="C84:G84"/>
    <mergeCell ref="A86:H86"/>
    <mergeCell ref="A87:H87"/>
    <mergeCell ref="B63:H63"/>
    <mergeCell ref="B65:H65"/>
    <mergeCell ref="B67:H67"/>
    <mergeCell ref="B69:H69"/>
    <mergeCell ref="B71:H71"/>
    <mergeCell ref="A58:H58"/>
    <mergeCell ref="A59:H59"/>
    <mergeCell ref="A60:H60"/>
    <mergeCell ref="C61:D61"/>
    <mergeCell ref="G61:H61"/>
    <mergeCell ref="B75:H75"/>
    <mergeCell ref="B77:H77"/>
    <mergeCell ref="B54:H54"/>
    <mergeCell ref="C33:D33"/>
    <mergeCell ref="G33:H33"/>
    <mergeCell ref="B35:H35"/>
    <mergeCell ref="B37:H37"/>
    <mergeCell ref="B39:H39"/>
    <mergeCell ref="B41:H41"/>
    <mergeCell ref="B43:H43"/>
    <mergeCell ref="B45:H45"/>
    <mergeCell ref="B47:H47"/>
    <mergeCell ref="B49:H49"/>
    <mergeCell ref="C51:F51"/>
    <mergeCell ref="B73:H73"/>
    <mergeCell ref="C56:G56"/>
    <mergeCell ref="A32:H32"/>
    <mergeCell ref="B9:H9"/>
    <mergeCell ref="B11:H11"/>
    <mergeCell ref="B13:H13"/>
    <mergeCell ref="B15:H15"/>
    <mergeCell ref="B17:H17"/>
    <mergeCell ref="B19:H19"/>
    <mergeCell ref="C22:F22"/>
    <mergeCell ref="B26:H26"/>
    <mergeCell ref="C28:G28"/>
    <mergeCell ref="A30:H30"/>
    <mergeCell ref="A31:H31"/>
    <mergeCell ref="B6:H6"/>
    <mergeCell ref="A1:H1"/>
    <mergeCell ref="A2:H2"/>
    <mergeCell ref="A3:H3"/>
    <mergeCell ref="C4:D4"/>
    <mergeCell ref="G4:H4"/>
  </mergeCells>
  <pageMargins left="1.2" right="0.8" top="0.4" bottom="0.3" header="0.3" footer="0.3"/>
  <pageSetup scale="94" orientation="portrait" r:id="rId1"/>
  <rowBreaks count="3" manualBreakCount="3">
    <brk id="28" max="16383" man="1"/>
    <brk id="56" max="16383" man="1"/>
    <brk id="84" max="16383" man="1"/>
  </rowBreaks>
</worksheet>
</file>

<file path=xl/worksheets/sheet20.xml><?xml version="1.0" encoding="utf-8"?>
<worksheet xmlns="http://schemas.openxmlformats.org/spreadsheetml/2006/main" xmlns:r="http://schemas.openxmlformats.org/officeDocument/2006/relationships">
  <sheetPr>
    <tabColor theme="3" tint="0.39997558519241921"/>
  </sheetPr>
  <dimension ref="A1:I58"/>
  <sheetViews>
    <sheetView view="pageBreakPreview" topLeftCell="A28" zoomScaleSheetLayoutView="100" workbookViewId="0">
      <selection activeCell="B41" sqref="B41:H4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245</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113" t="s">
        <v>0</v>
      </c>
      <c r="B4" s="113" t="s">
        <v>2</v>
      </c>
      <c r="C4" s="127" t="s">
        <v>1</v>
      </c>
      <c r="D4" s="127"/>
      <c r="E4" s="113" t="s">
        <v>3</v>
      </c>
      <c r="F4" s="113"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84600</v>
      </c>
      <c r="D7" s="41" t="s">
        <v>8</v>
      </c>
      <c r="E7" s="42">
        <v>3656.23</v>
      </c>
      <c r="F7" s="43" t="s">
        <v>9</v>
      </c>
      <c r="G7" s="44">
        <f>C7*E7/1000</f>
        <v>309317.05800000002</v>
      </c>
      <c r="H7" s="43" t="s">
        <v>27</v>
      </c>
    </row>
    <row r="8" spans="1:9" ht="27.75" customHeight="1">
      <c r="A8" s="20" t="s">
        <v>13</v>
      </c>
      <c r="B8" s="19" t="s">
        <v>90</v>
      </c>
      <c r="C8" s="10">
        <v>21800</v>
      </c>
      <c r="D8" s="41" t="s">
        <v>8</v>
      </c>
      <c r="E8" s="42">
        <v>6190.17</v>
      </c>
      <c r="F8" s="43" t="s">
        <v>9</v>
      </c>
      <c r="G8" s="44">
        <f>C8*E8/1000</f>
        <v>134945.70600000001</v>
      </c>
      <c r="H8" s="43" t="s">
        <v>27</v>
      </c>
    </row>
    <row r="9" spans="1:9" ht="63.75" customHeight="1">
      <c r="A9" s="9" t="s">
        <v>14</v>
      </c>
      <c r="B9" s="119" t="s">
        <v>53</v>
      </c>
      <c r="C9" s="119"/>
      <c r="D9" s="119"/>
      <c r="E9" s="119"/>
      <c r="F9" s="119"/>
      <c r="G9" s="119"/>
      <c r="H9" s="119"/>
    </row>
    <row r="10" spans="1:9" ht="19.5" customHeight="1">
      <c r="A10" s="9"/>
      <c r="B10" s="15"/>
      <c r="C10" s="11">
        <v>8200</v>
      </c>
      <c r="D10" s="12" t="s">
        <v>8</v>
      </c>
      <c r="E10" s="13">
        <v>7608.02</v>
      </c>
      <c r="F10" s="14" t="s">
        <v>32</v>
      </c>
      <c r="G10" s="22">
        <f>C10*E10/100</f>
        <v>623857.64</v>
      </c>
      <c r="H10" s="14" t="s">
        <v>27</v>
      </c>
    </row>
    <row r="11" spans="1:9" ht="40.5" customHeight="1">
      <c r="A11" s="9" t="s">
        <v>16</v>
      </c>
      <c r="B11" s="119" t="s">
        <v>15</v>
      </c>
      <c r="C11" s="119"/>
      <c r="D11" s="119"/>
      <c r="E11" s="119"/>
      <c r="F11" s="119"/>
      <c r="G11" s="119"/>
      <c r="H11" s="119"/>
    </row>
    <row r="12" spans="1:9" ht="24.75" customHeight="1">
      <c r="A12" s="9"/>
      <c r="B12" s="15"/>
      <c r="C12" s="11">
        <v>2700</v>
      </c>
      <c r="D12" s="12" t="s">
        <v>43</v>
      </c>
      <c r="E12" s="13">
        <v>2709.12</v>
      </c>
      <c r="F12" s="14" t="s">
        <v>44</v>
      </c>
      <c r="G12" s="22">
        <f>C12*E12/100</f>
        <v>73146.240000000005</v>
      </c>
      <c r="H12" s="14" t="s">
        <v>27</v>
      </c>
      <c r="I12" s="4"/>
    </row>
    <row r="13" spans="1:9" ht="78" customHeight="1">
      <c r="A13" s="9" t="s">
        <v>17</v>
      </c>
      <c r="B13" s="119" t="s">
        <v>54</v>
      </c>
      <c r="C13" s="119"/>
      <c r="D13" s="119"/>
      <c r="E13" s="119"/>
      <c r="F13" s="119"/>
      <c r="G13" s="119"/>
      <c r="H13" s="119"/>
    </row>
    <row r="14" spans="1:9" ht="21" customHeight="1">
      <c r="A14" s="9"/>
      <c r="B14" s="15"/>
      <c r="C14" s="11">
        <v>4100</v>
      </c>
      <c r="D14" s="12" t="s">
        <v>8</v>
      </c>
      <c r="E14" s="13">
        <v>8612.74</v>
      </c>
      <c r="F14" s="14" t="s">
        <v>32</v>
      </c>
      <c r="G14" s="22">
        <f>C14*E14/100</f>
        <v>353122.34</v>
      </c>
      <c r="H14" s="14" t="s">
        <v>27</v>
      </c>
    </row>
    <row r="15" spans="1:9" ht="40.5" customHeight="1">
      <c r="A15" s="9" t="s">
        <v>28</v>
      </c>
      <c r="B15" s="119" t="s">
        <v>55</v>
      </c>
      <c r="C15" s="119"/>
      <c r="D15" s="119"/>
      <c r="E15" s="119"/>
      <c r="F15" s="119"/>
      <c r="G15" s="119"/>
      <c r="H15" s="119"/>
    </row>
    <row r="16" spans="1:9" ht="21.75" customHeight="1">
      <c r="A16" s="9"/>
      <c r="B16" s="15"/>
      <c r="C16" s="11">
        <v>16300</v>
      </c>
      <c r="D16" s="12" t="s">
        <v>47</v>
      </c>
      <c r="E16" s="13">
        <v>1613.5</v>
      </c>
      <c r="F16" s="14" t="s">
        <v>48</v>
      </c>
      <c r="G16" s="22">
        <f>C16*E16/100</f>
        <v>263000.5</v>
      </c>
      <c r="H16" s="14" t="s">
        <v>27</v>
      </c>
    </row>
    <row r="17" spans="1:8" ht="52.5" customHeight="1">
      <c r="A17" s="9" t="s">
        <v>29</v>
      </c>
      <c r="B17" s="119" t="s">
        <v>56</v>
      </c>
      <c r="C17" s="119"/>
      <c r="D17" s="119"/>
      <c r="E17" s="119"/>
      <c r="F17" s="119"/>
      <c r="G17" s="119"/>
      <c r="H17" s="119"/>
    </row>
    <row r="18" spans="1:8" ht="21.75" customHeight="1">
      <c r="A18" s="9"/>
      <c r="B18" s="15"/>
      <c r="C18" s="11">
        <v>16300</v>
      </c>
      <c r="D18" s="12" t="s">
        <v>47</v>
      </c>
      <c r="E18" s="13">
        <v>4495.6899999999996</v>
      </c>
      <c r="F18" s="14" t="s">
        <v>48</v>
      </c>
      <c r="G18" s="22">
        <f>C18*E18/100</f>
        <v>732797.47</v>
      </c>
      <c r="H18" s="14" t="s">
        <v>27</v>
      </c>
    </row>
    <row r="19" spans="1:8" ht="25.5" customHeight="1">
      <c r="A19" s="9" t="s">
        <v>19</v>
      </c>
      <c r="B19" s="119" t="s">
        <v>57</v>
      </c>
      <c r="C19" s="119"/>
      <c r="D19" s="119"/>
      <c r="E19" s="119"/>
      <c r="F19" s="119"/>
      <c r="G19" s="119"/>
      <c r="H19" s="119"/>
    </row>
    <row r="20" spans="1:8" ht="18" customHeight="1">
      <c r="A20" s="9"/>
      <c r="B20" s="45"/>
      <c r="C20" s="11">
        <v>13600</v>
      </c>
      <c r="D20" s="12" t="s">
        <v>8</v>
      </c>
      <c r="E20" s="13">
        <v>2208.37</v>
      </c>
      <c r="F20" s="14" t="s">
        <v>9</v>
      </c>
      <c r="G20" s="22">
        <f>C20*E20/1000</f>
        <v>30033.831999999999</v>
      </c>
      <c r="H20" s="14" t="s">
        <v>27</v>
      </c>
    </row>
    <row r="21" spans="1:8" ht="18.75" customHeight="1">
      <c r="A21" s="9"/>
      <c r="B21" s="45"/>
      <c r="C21" s="11"/>
      <c r="D21" s="12"/>
      <c r="E21" s="13"/>
      <c r="F21" s="14"/>
      <c r="G21" s="26"/>
      <c r="H21" s="16"/>
    </row>
    <row r="22" spans="1:8">
      <c r="A22" s="84"/>
      <c r="B22" s="48"/>
      <c r="C22" s="120" t="s">
        <v>20</v>
      </c>
      <c r="D22" s="120"/>
      <c r="E22" s="120"/>
      <c r="F22" s="120"/>
      <c r="G22" s="23">
        <f>SUM(G20,G18,B15,G16,G14,G12,G10,G8,G7)</f>
        <v>2520220.7860000003</v>
      </c>
      <c r="H22" s="7" t="s">
        <v>27</v>
      </c>
    </row>
    <row r="23" spans="1:8">
      <c r="A23" s="84"/>
      <c r="C23" s="7"/>
      <c r="D23" s="7"/>
      <c r="E23" s="7"/>
      <c r="F23" s="7"/>
      <c r="G23" s="7"/>
      <c r="H23" s="7"/>
    </row>
    <row r="24" spans="1:8">
      <c r="A24" s="84"/>
      <c r="B24" s="21" t="s">
        <v>21</v>
      </c>
      <c r="C24" s="6">
        <v>6.84</v>
      </c>
      <c r="D24" s="6" t="s">
        <v>22</v>
      </c>
      <c r="E24" s="6">
        <v>22606</v>
      </c>
      <c r="F24" s="6" t="s">
        <v>23</v>
      </c>
      <c r="G24" s="17">
        <f>C24*E24</f>
        <v>154625.04</v>
      </c>
      <c r="H24" s="7" t="s">
        <v>27</v>
      </c>
    </row>
    <row r="25" spans="1:8">
      <c r="A25" s="84"/>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3" customHeight="1">
      <c r="A29" s="2"/>
    </row>
    <row r="30" spans="1:8" ht="31.5" customHeight="1">
      <c r="A30" s="121" t="s">
        <v>6</v>
      </c>
      <c r="B30" s="121"/>
      <c r="C30" s="121"/>
      <c r="D30" s="121"/>
      <c r="E30" s="121"/>
      <c r="F30" s="121"/>
      <c r="G30" s="121"/>
      <c r="H30" s="121"/>
    </row>
    <row r="31" spans="1:8" ht="31.5" customHeight="1">
      <c r="A31" s="122" t="s">
        <v>245</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113" t="s">
        <v>0</v>
      </c>
      <c r="B33" s="113" t="s">
        <v>2</v>
      </c>
      <c r="C33" s="127" t="s">
        <v>1</v>
      </c>
      <c r="D33" s="127"/>
      <c r="E33" s="113" t="s">
        <v>3</v>
      </c>
      <c r="F33" s="113"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11">
        <v>374</v>
      </c>
      <c r="D40" s="12" t="s">
        <v>8</v>
      </c>
      <c r="E40" s="13">
        <v>12501.41</v>
      </c>
      <c r="F40" s="14" t="s">
        <v>32</v>
      </c>
      <c r="G40" s="22">
        <f>C40*E40/100</f>
        <v>46755.273399999998</v>
      </c>
      <c r="H40" s="14" t="s">
        <v>27</v>
      </c>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89</v>
      </c>
      <c r="D44" s="12" t="s">
        <v>8</v>
      </c>
      <c r="E44" s="13">
        <v>14429.25</v>
      </c>
      <c r="F44" s="14" t="s">
        <v>32</v>
      </c>
      <c r="G44" s="22">
        <f>C44*E44/100</f>
        <v>12842.032499999999</v>
      </c>
      <c r="H44" s="14" t="s">
        <v>27</v>
      </c>
    </row>
    <row r="45" spans="1:8" ht="30" customHeight="1">
      <c r="A45" s="9" t="s">
        <v>29</v>
      </c>
      <c r="B45" s="119" t="s">
        <v>34</v>
      </c>
      <c r="C45" s="119"/>
      <c r="D45" s="119"/>
      <c r="E45" s="119"/>
      <c r="F45" s="119"/>
      <c r="G45" s="119"/>
      <c r="H45" s="119"/>
    </row>
    <row r="46" spans="1:8" ht="30" customHeight="1">
      <c r="A46" s="9"/>
      <c r="B46" s="15"/>
      <c r="C46" s="11">
        <v>5.67</v>
      </c>
      <c r="D46" s="12" t="s">
        <v>35</v>
      </c>
      <c r="E46" s="13">
        <v>5001.7</v>
      </c>
      <c r="F46" s="14" t="s">
        <v>36</v>
      </c>
      <c r="G46" s="22">
        <f>C46*E46</f>
        <v>28359.638999999999</v>
      </c>
      <c r="H46" s="14" t="s">
        <v>27</v>
      </c>
    </row>
    <row r="47" spans="1:8" ht="47.25" customHeight="1">
      <c r="A47" s="9" t="s">
        <v>19</v>
      </c>
      <c r="B47" s="119" t="s">
        <v>63</v>
      </c>
      <c r="C47" s="119"/>
      <c r="D47" s="119"/>
      <c r="E47" s="119"/>
      <c r="F47" s="119"/>
      <c r="G47" s="119"/>
      <c r="H47" s="119"/>
    </row>
    <row r="48" spans="1:8" ht="30" customHeight="1">
      <c r="A48" s="9"/>
      <c r="B48" s="15"/>
      <c r="C48" s="11">
        <v>92</v>
      </c>
      <c r="D48" s="12" t="s">
        <v>8</v>
      </c>
      <c r="E48" s="13">
        <v>337</v>
      </c>
      <c r="F48" s="14" t="s">
        <v>37</v>
      </c>
      <c r="G48" s="14">
        <f>C48*E48</f>
        <v>31004</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84"/>
      <c r="B51" s="10"/>
      <c r="C51" s="120" t="s">
        <v>20</v>
      </c>
      <c r="D51" s="120"/>
      <c r="E51" s="120"/>
      <c r="F51" s="120"/>
      <c r="G51" s="23">
        <f>SUM(G50,G48,G46,G44,G42,G40,G38,G36)</f>
        <v>151041.6795</v>
      </c>
      <c r="H51" s="7" t="s">
        <v>27</v>
      </c>
    </row>
    <row r="52" spans="1:8" ht="16.5" customHeight="1">
      <c r="A52" s="84"/>
      <c r="C52" s="7"/>
      <c r="D52" s="7"/>
      <c r="E52" s="7"/>
      <c r="F52" s="7"/>
      <c r="G52" s="7"/>
      <c r="H52" s="7"/>
    </row>
    <row r="53" spans="1:8" ht="16.5" customHeight="1">
      <c r="A53" s="84"/>
      <c r="B53" s="39" t="s">
        <v>225</v>
      </c>
      <c r="C53" s="131">
        <f>G51</f>
        <v>151041.6795</v>
      </c>
      <c r="D53" s="132"/>
      <c r="E53" s="84" t="s">
        <v>83</v>
      </c>
      <c r="F53" s="84">
        <v>2</v>
      </c>
      <c r="G53" s="115">
        <f>C53*F53</f>
        <v>302083.359</v>
      </c>
      <c r="H53" s="84" t="s">
        <v>27</v>
      </c>
    </row>
    <row r="54" spans="1:8">
      <c r="A54" s="84"/>
    </row>
    <row r="55" spans="1:8">
      <c r="A55" s="2"/>
      <c r="B55" s="117" t="s">
        <v>26</v>
      </c>
      <c r="C55" s="117"/>
      <c r="D55" s="117"/>
      <c r="E55" s="117"/>
      <c r="F55" s="117"/>
      <c r="G55" s="117"/>
      <c r="H55" s="117"/>
    </row>
    <row r="56" spans="1:8" ht="38.25" customHeight="1">
      <c r="A56" s="2"/>
      <c r="B56" s="49"/>
    </row>
    <row r="57" spans="1:8" ht="27.75" customHeight="1">
      <c r="A57" s="24"/>
      <c r="B57" s="8" t="s">
        <v>25</v>
      </c>
      <c r="C57" s="118" t="s">
        <v>24</v>
      </c>
      <c r="D57" s="118"/>
      <c r="E57" s="118"/>
      <c r="F57" s="118"/>
      <c r="G57" s="118"/>
      <c r="H57" s="25"/>
    </row>
    <row r="58" spans="1:8" ht="7.5" customHeight="1">
      <c r="A58" s="2"/>
    </row>
  </sheetData>
  <mergeCells count="32">
    <mergeCell ref="C53:D53"/>
    <mergeCell ref="C57:G57"/>
    <mergeCell ref="B43:H43"/>
    <mergeCell ref="B45:H45"/>
    <mergeCell ref="B47:H47"/>
    <mergeCell ref="B49:H49"/>
    <mergeCell ref="C51:F51"/>
    <mergeCell ref="B55:H55"/>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4" orientation="portrait" r:id="rId1"/>
  <rowBreaks count="2" manualBreakCount="2">
    <brk id="28" max="16383" man="1"/>
    <brk id="57" max="16383" man="1"/>
  </rowBreaks>
</worksheet>
</file>

<file path=xl/worksheets/sheet21.xml><?xml version="1.0" encoding="utf-8"?>
<worksheet xmlns="http://schemas.openxmlformats.org/spreadsheetml/2006/main" xmlns:r="http://schemas.openxmlformats.org/officeDocument/2006/relationships">
  <sheetPr>
    <tabColor theme="3" tint="0.39997558519241921"/>
  </sheetPr>
  <dimension ref="A1:I93"/>
  <sheetViews>
    <sheetView view="pageBreakPreview" topLeftCell="A76" zoomScaleSheetLayoutView="100" workbookViewId="0">
      <selection activeCell="A65" sqref="A65:H6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246</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8800</v>
      </c>
      <c r="D7" s="41" t="s">
        <v>8</v>
      </c>
      <c r="E7" s="42">
        <v>6278.37</v>
      </c>
      <c r="F7" s="43" t="s">
        <v>9</v>
      </c>
      <c r="G7" s="44">
        <f>C7*E7/1000</f>
        <v>55249.656000000003</v>
      </c>
      <c r="H7" s="43" t="s">
        <v>27</v>
      </c>
    </row>
    <row r="8" spans="1:8" ht="18" customHeight="1">
      <c r="A8" s="9"/>
      <c r="B8" s="45"/>
      <c r="C8" s="11"/>
      <c r="D8" s="12"/>
      <c r="E8" s="13"/>
      <c r="F8" s="14"/>
      <c r="G8" s="26"/>
      <c r="H8" s="16"/>
    </row>
    <row r="9" spans="1:8">
      <c r="A9" s="84"/>
      <c r="B9" s="48"/>
      <c r="C9" s="120" t="s">
        <v>20</v>
      </c>
      <c r="D9" s="120"/>
      <c r="E9" s="120"/>
      <c r="F9" s="120"/>
      <c r="G9" s="23">
        <f>G7</f>
        <v>55249.656000000003</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6.75" customHeight="1">
      <c r="A15" s="121" t="s">
        <v>6</v>
      </c>
      <c r="B15" s="121"/>
      <c r="C15" s="121"/>
      <c r="D15" s="121"/>
      <c r="E15" s="121"/>
      <c r="F15" s="121"/>
      <c r="G15" s="121"/>
      <c r="H15" s="121"/>
    </row>
    <row r="16" spans="1:8" ht="30" customHeight="1">
      <c r="A16" s="122" t="s">
        <v>246</v>
      </c>
      <c r="B16" s="122"/>
      <c r="C16" s="122"/>
      <c r="D16" s="122"/>
      <c r="E16" s="122"/>
      <c r="F16" s="122"/>
      <c r="G16" s="122"/>
      <c r="H16" s="122"/>
    </row>
    <row r="17" spans="1:9" ht="26.2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ht="23.25" customHeight="1" thickTop="1">
      <c r="A19" s="18"/>
      <c r="B19" s="18"/>
      <c r="C19" s="18"/>
      <c r="D19" s="18"/>
      <c r="E19" s="18"/>
      <c r="F19" s="18"/>
      <c r="G19" s="18"/>
      <c r="H19" s="18"/>
    </row>
    <row r="20" spans="1:9" ht="39.75" customHeight="1">
      <c r="A20" s="9" t="s">
        <v>10</v>
      </c>
      <c r="B20" s="119" t="s">
        <v>61</v>
      </c>
      <c r="C20" s="119"/>
      <c r="D20" s="119"/>
      <c r="E20" s="119"/>
      <c r="F20" s="119"/>
      <c r="G20" s="119"/>
      <c r="H20" s="119"/>
    </row>
    <row r="21" spans="1:9" ht="30" customHeight="1">
      <c r="A21" s="20"/>
      <c r="B21" s="19"/>
      <c r="C21" s="11">
        <v>6600</v>
      </c>
      <c r="D21" s="12" t="s">
        <v>8</v>
      </c>
      <c r="E21" s="13">
        <v>3176.25</v>
      </c>
      <c r="F21" s="14" t="s">
        <v>9</v>
      </c>
      <c r="G21" s="22">
        <f>C21*E21/1000</f>
        <v>20963.25</v>
      </c>
      <c r="H21" s="14" t="s">
        <v>27</v>
      </c>
    </row>
    <row r="22" spans="1:9" ht="44.25" customHeight="1">
      <c r="A22" s="9" t="s">
        <v>14</v>
      </c>
      <c r="B22" s="119" t="s">
        <v>58</v>
      </c>
      <c r="C22" s="119"/>
      <c r="D22" s="119"/>
      <c r="E22" s="119"/>
      <c r="F22" s="119"/>
      <c r="G22" s="119"/>
      <c r="H22" s="119"/>
    </row>
    <row r="23" spans="1:9" ht="21.75" customHeight="1">
      <c r="A23" s="9"/>
      <c r="B23" s="15"/>
      <c r="C23" s="11">
        <v>436</v>
      </c>
      <c r="D23" s="12" t="s">
        <v>8</v>
      </c>
      <c r="E23" s="13">
        <v>900</v>
      </c>
      <c r="F23" s="14" t="s">
        <v>32</v>
      </c>
      <c r="G23" s="22">
        <f>C23*E23/100</f>
        <v>3924</v>
      </c>
      <c r="H23" s="14" t="s">
        <v>27</v>
      </c>
    </row>
    <row r="24" spans="1:9" ht="24.75" customHeight="1">
      <c r="A24" s="9" t="s">
        <v>16</v>
      </c>
      <c r="B24" s="119" t="s">
        <v>30</v>
      </c>
      <c r="C24" s="119"/>
      <c r="D24" s="119"/>
      <c r="E24" s="119"/>
      <c r="F24" s="119"/>
      <c r="G24" s="119"/>
      <c r="H24" s="119"/>
    </row>
    <row r="25" spans="1:9" ht="27" customHeight="1">
      <c r="A25" s="9"/>
      <c r="B25" s="15"/>
      <c r="C25" s="11">
        <v>3300</v>
      </c>
      <c r="D25" s="12" t="s">
        <v>43</v>
      </c>
      <c r="E25" s="13">
        <v>9416.2800000000007</v>
      </c>
      <c r="F25" s="14" t="s">
        <v>44</v>
      </c>
      <c r="G25" s="22">
        <f>C25*E25/100</f>
        <v>310737.24000000005</v>
      </c>
      <c r="H25" s="14" t="s">
        <v>27</v>
      </c>
      <c r="I25" s="4"/>
    </row>
    <row r="26" spans="1:9" ht="26.25" customHeight="1">
      <c r="A26" s="9" t="s">
        <v>17</v>
      </c>
      <c r="B26" s="119" t="s">
        <v>62</v>
      </c>
      <c r="C26" s="119"/>
      <c r="D26" s="119"/>
      <c r="E26" s="119"/>
      <c r="F26" s="119"/>
      <c r="G26" s="119"/>
      <c r="H26" s="119"/>
    </row>
    <row r="27" spans="1:9" ht="24" customHeight="1">
      <c r="A27" s="9"/>
      <c r="B27" s="15"/>
      <c r="C27" s="11">
        <v>2200</v>
      </c>
      <c r="D27" s="12" t="s">
        <v>8</v>
      </c>
      <c r="E27" s="13">
        <v>3127.41</v>
      </c>
      <c r="F27" s="14" t="s">
        <v>32</v>
      </c>
      <c r="G27" s="22">
        <f>C27*E27/100</f>
        <v>68803.02</v>
      </c>
      <c r="H27" s="14" t="s">
        <v>27</v>
      </c>
    </row>
    <row r="28" spans="1:9" ht="36" customHeight="1">
      <c r="A28" s="9" t="s">
        <v>226</v>
      </c>
      <c r="B28" s="119" t="s">
        <v>33</v>
      </c>
      <c r="C28" s="119"/>
      <c r="D28" s="119"/>
      <c r="E28" s="119"/>
      <c r="F28" s="119"/>
      <c r="G28" s="119"/>
      <c r="H28" s="119"/>
    </row>
    <row r="29" spans="1:9" ht="30" customHeight="1">
      <c r="A29" s="9"/>
      <c r="B29" s="15"/>
      <c r="C29" s="11">
        <v>2200</v>
      </c>
      <c r="D29" s="12" t="s">
        <v>8</v>
      </c>
      <c r="E29" s="13">
        <v>14429.25</v>
      </c>
      <c r="F29" s="14" t="s">
        <v>32</v>
      </c>
      <c r="G29" s="22">
        <f>C29*E29/100</f>
        <v>317443.5</v>
      </c>
      <c r="H29" s="14" t="s">
        <v>27</v>
      </c>
    </row>
    <row r="30" spans="1:9" ht="29.25" customHeight="1">
      <c r="A30" s="9" t="s">
        <v>29</v>
      </c>
      <c r="B30" s="119" t="s">
        <v>65</v>
      </c>
      <c r="C30" s="119"/>
      <c r="D30" s="119"/>
      <c r="E30" s="119"/>
      <c r="F30" s="119"/>
      <c r="G30" s="119"/>
      <c r="H30" s="119"/>
    </row>
    <row r="31" spans="1:9" ht="24.75" customHeight="1">
      <c r="A31" s="9"/>
      <c r="B31" s="15"/>
      <c r="C31" s="11">
        <v>1650</v>
      </c>
      <c r="D31" s="12" t="s">
        <v>47</v>
      </c>
      <c r="E31" s="13">
        <v>2470.37</v>
      </c>
      <c r="F31" s="14" t="s">
        <v>48</v>
      </c>
      <c r="G31" s="22">
        <f>C31*E31/100</f>
        <v>40761.105000000003</v>
      </c>
      <c r="H31" s="14" t="s">
        <v>27</v>
      </c>
    </row>
    <row r="32" spans="1:9" ht="39" customHeight="1">
      <c r="A32" s="9" t="s">
        <v>19</v>
      </c>
      <c r="B32" s="119" t="s">
        <v>73</v>
      </c>
      <c r="C32" s="119"/>
      <c r="D32" s="119"/>
      <c r="E32" s="119"/>
      <c r="F32" s="119"/>
      <c r="G32" s="119"/>
      <c r="H32" s="119"/>
    </row>
    <row r="33" spans="1:8" ht="13.5" customHeight="1">
      <c r="A33" s="9"/>
      <c r="B33" s="15"/>
      <c r="C33" s="11">
        <v>6600</v>
      </c>
      <c r="D33" s="12" t="s">
        <v>47</v>
      </c>
      <c r="E33" s="13">
        <v>223.97</v>
      </c>
      <c r="F33" s="14" t="s">
        <v>48</v>
      </c>
      <c r="G33" s="22">
        <f>C33*E33</f>
        <v>1478202</v>
      </c>
      <c r="H33" s="14" t="s">
        <v>27</v>
      </c>
    </row>
    <row r="34" spans="1:8" ht="18" customHeight="1">
      <c r="A34" s="9"/>
      <c r="B34" s="45"/>
      <c r="C34" s="11"/>
      <c r="D34" s="12"/>
      <c r="E34" s="13"/>
      <c r="F34" s="14"/>
      <c r="G34" s="26"/>
      <c r="H34" s="16"/>
    </row>
    <row r="35" spans="1:8">
      <c r="A35" s="84"/>
      <c r="B35" s="48"/>
      <c r="C35" s="120" t="s">
        <v>20</v>
      </c>
      <c r="D35" s="120"/>
      <c r="E35" s="120"/>
      <c r="F35" s="120"/>
      <c r="G35" s="23">
        <f>SUM(G33,G31,G29,G27,G25,G23,G21)</f>
        <v>2240834.1150000002</v>
      </c>
      <c r="H35" s="7" t="s">
        <v>27</v>
      </c>
    </row>
    <row r="36" spans="1:8">
      <c r="A36" s="84"/>
      <c r="C36" s="7"/>
      <c r="D36" s="7"/>
      <c r="E36" s="7"/>
      <c r="F36" s="7"/>
      <c r="G36" s="7"/>
      <c r="H36" s="7"/>
    </row>
    <row r="37" spans="1:8">
      <c r="A37" s="84"/>
    </row>
    <row r="38" spans="1:8">
      <c r="A38" s="2"/>
      <c r="B38" s="117" t="s">
        <v>26</v>
      </c>
      <c r="C38" s="117"/>
      <c r="D38" s="117"/>
      <c r="E38" s="117"/>
      <c r="F38" s="117"/>
      <c r="G38" s="117"/>
      <c r="H38" s="117"/>
    </row>
    <row r="39" spans="1:8" ht="42" customHeight="1">
      <c r="A39" s="2"/>
    </row>
    <row r="40" spans="1:8" s="25" customFormat="1" ht="27" customHeight="1">
      <c r="A40" s="24"/>
      <c r="B40" s="8" t="s">
        <v>25</v>
      </c>
      <c r="C40" s="118" t="s">
        <v>24</v>
      </c>
      <c r="D40" s="118"/>
      <c r="E40" s="118"/>
      <c r="F40" s="118"/>
      <c r="G40" s="118"/>
    </row>
    <row r="41" spans="1:8" ht="17.25" customHeight="1">
      <c r="A41" s="2"/>
    </row>
    <row r="42" spans="1:8" ht="31.5" customHeight="1">
      <c r="A42" s="121" t="s">
        <v>6</v>
      </c>
      <c r="B42" s="121"/>
      <c r="C42" s="121"/>
      <c r="D42" s="121"/>
      <c r="E42" s="121"/>
      <c r="F42" s="121"/>
      <c r="G42" s="121"/>
      <c r="H42" s="121"/>
    </row>
    <row r="43" spans="1:8" ht="24.75" customHeight="1">
      <c r="A43" s="122" t="s">
        <v>246</v>
      </c>
      <c r="B43" s="122"/>
      <c r="C43" s="122"/>
      <c r="D43" s="122"/>
      <c r="E43" s="122"/>
      <c r="F43" s="122"/>
      <c r="G43" s="122"/>
      <c r="H43" s="122"/>
    </row>
    <row r="44" spans="1:8" ht="19.5" customHeight="1" thickBot="1">
      <c r="A44" s="126" t="s">
        <v>101</v>
      </c>
      <c r="B44" s="126"/>
      <c r="C44" s="126"/>
      <c r="D44" s="126"/>
      <c r="E44" s="126"/>
      <c r="F44" s="126"/>
      <c r="G44" s="126"/>
      <c r="H44" s="126"/>
    </row>
    <row r="45" spans="1:8" ht="21" customHeight="1" thickTop="1" thickBot="1">
      <c r="A45" s="113" t="s">
        <v>0</v>
      </c>
      <c r="B45" s="113" t="s">
        <v>2</v>
      </c>
      <c r="C45" s="127" t="s">
        <v>1</v>
      </c>
      <c r="D45" s="127"/>
      <c r="E45" s="113" t="s">
        <v>3</v>
      </c>
      <c r="F45" s="113" t="s">
        <v>4</v>
      </c>
      <c r="G45" s="127" t="s">
        <v>5</v>
      </c>
      <c r="H45" s="127"/>
    </row>
    <row r="46" spans="1:8" ht="17.25" customHeight="1" thickTop="1">
      <c r="A46" s="18"/>
      <c r="B46" s="18"/>
      <c r="C46" s="18"/>
      <c r="D46" s="18"/>
      <c r="E46" s="18"/>
      <c r="F46" s="18"/>
      <c r="G46" s="18"/>
      <c r="H46" s="18"/>
    </row>
    <row r="47" spans="1:8" ht="39" customHeight="1">
      <c r="A47" s="9" t="s">
        <v>10</v>
      </c>
      <c r="B47" s="119" t="s">
        <v>58</v>
      </c>
      <c r="C47" s="119"/>
      <c r="D47" s="119"/>
      <c r="E47" s="119"/>
      <c r="F47" s="119"/>
      <c r="G47" s="119"/>
      <c r="H47" s="119"/>
    </row>
    <row r="48" spans="1:8" ht="25.5" customHeight="1">
      <c r="A48" s="20"/>
      <c r="B48" s="19"/>
      <c r="C48" s="11">
        <v>261</v>
      </c>
      <c r="D48" s="12" t="s">
        <v>8</v>
      </c>
      <c r="E48" s="13">
        <v>900</v>
      </c>
      <c r="F48" s="14" t="s">
        <v>32</v>
      </c>
      <c r="G48" s="22">
        <f>C48*E48/100</f>
        <v>2349</v>
      </c>
      <c r="H48" s="14" t="s">
        <v>27</v>
      </c>
    </row>
    <row r="49" spans="1:8" ht="27.75" customHeight="1">
      <c r="A49" s="9" t="s">
        <v>14</v>
      </c>
      <c r="B49" s="119" t="s">
        <v>30</v>
      </c>
      <c r="C49" s="119"/>
      <c r="D49" s="119"/>
      <c r="E49" s="119"/>
      <c r="F49" s="119"/>
      <c r="G49" s="119"/>
      <c r="H49" s="119"/>
    </row>
    <row r="50" spans="1:8" ht="27" customHeight="1">
      <c r="A50" s="9"/>
      <c r="B50" s="15"/>
      <c r="C50" s="11">
        <v>3426</v>
      </c>
      <c r="D50" s="12" t="s">
        <v>8</v>
      </c>
      <c r="E50" s="13">
        <v>9416.2800000000007</v>
      </c>
      <c r="F50" s="14" t="s">
        <v>32</v>
      </c>
      <c r="G50" s="22">
        <f>C50*E50/100</f>
        <v>322601.75280000002</v>
      </c>
      <c r="H50" s="14" t="s">
        <v>27</v>
      </c>
    </row>
    <row r="51" spans="1:8" ht="26.25" customHeight="1">
      <c r="A51" s="9" t="s">
        <v>16</v>
      </c>
      <c r="B51" s="119" t="s">
        <v>62</v>
      </c>
      <c r="C51" s="119"/>
      <c r="D51" s="119"/>
      <c r="E51" s="119"/>
      <c r="F51" s="119"/>
      <c r="G51" s="119"/>
      <c r="H51" s="119"/>
    </row>
    <row r="52" spans="1:8" ht="24" customHeight="1">
      <c r="A52" s="9"/>
      <c r="B52" s="15"/>
      <c r="C52" s="11">
        <v>1020</v>
      </c>
      <c r="D52" s="12" t="s">
        <v>8</v>
      </c>
      <c r="E52" s="13">
        <v>3127.41</v>
      </c>
      <c r="F52" s="14" t="s">
        <v>32</v>
      </c>
      <c r="G52" s="22">
        <f>C52*E52/100</f>
        <v>31899.581999999999</v>
      </c>
      <c r="H52" s="14" t="s">
        <v>27</v>
      </c>
    </row>
    <row r="53" spans="1:8" ht="28.5" customHeight="1">
      <c r="A53" s="9" t="s">
        <v>17</v>
      </c>
      <c r="B53" s="119" t="s">
        <v>33</v>
      </c>
      <c r="C53" s="119"/>
      <c r="D53" s="119"/>
      <c r="E53" s="119"/>
      <c r="F53" s="119"/>
      <c r="G53" s="119"/>
      <c r="H53" s="119"/>
    </row>
    <row r="54" spans="1:8" ht="18" customHeight="1">
      <c r="A54" s="9"/>
      <c r="B54" s="27"/>
      <c r="C54" s="11">
        <v>2039</v>
      </c>
      <c r="D54" s="12" t="s">
        <v>8</v>
      </c>
      <c r="E54" s="13">
        <v>14429.25</v>
      </c>
      <c r="F54" s="14" t="s">
        <v>37</v>
      </c>
      <c r="G54" s="14">
        <f>C54*E54/100</f>
        <v>294212.40749999997</v>
      </c>
      <c r="H54" s="14" t="s">
        <v>27</v>
      </c>
    </row>
    <row r="55" spans="1:8" ht="18.75" customHeight="1">
      <c r="A55" s="9"/>
      <c r="B55" s="119"/>
      <c r="C55" s="119"/>
      <c r="D55" s="119"/>
      <c r="E55" s="119"/>
      <c r="F55" s="119"/>
      <c r="G55" s="119"/>
      <c r="H55" s="119"/>
    </row>
    <row r="56" spans="1:8">
      <c r="A56" s="9"/>
      <c r="B56" s="15"/>
      <c r="C56" s="11"/>
      <c r="D56" s="12"/>
      <c r="E56" s="13"/>
      <c r="F56" s="14"/>
      <c r="G56" s="26"/>
      <c r="H56" s="5"/>
    </row>
    <row r="57" spans="1:8" ht="16.5" customHeight="1">
      <c r="A57" s="84"/>
      <c r="B57" s="10"/>
      <c r="C57" s="120" t="s">
        <v>20</v>
      </c>
      <c r="D57" s="120"/>
      <c r="E57" s="120"/>
      <c r="F57" s="120"/>
      <c r="G57" s="23">
        <f>SUM(G54,G52,G50,G48)</f>
        <v>651062.74230000004</v>
      </c>
      <c r="H57" s="14" t="s">
        <v>27</v>
      </c>
    </row>
    <row r="58" spans="1:8">
      <c r="A58" s="84"/>
      <c r="C58" s="7"/>
      <c r="D58" s="7"/>
      <c r="E58" s="7"/>
      <c r="F58" s="7"/>
      <c r="G58" s="7"/>
    </row>
    <row r="59" spans="1:8">
      <c r="A59" s="84"/>
      <c r="H59" s="112"/>
    </row>
    <row r="60" spans="1:8">
      <c r="A60" s="2"/>
      <c r="B60" s="112" t="s">
        <v>26</v>
      </c>
      <c r="C60" s="112"/>
      <c r="D60" s="112"/>
      <c r="E60" s="112"/>
      <c r="F60" s="112"/>
      <c r="G60" s="112"/>
    </row>
    <row r="61" spans="1:8" ht="27.75" customHeight="1">
      <c r="A61" s="2"/>
      <c r="H61" s="25"/>
    </row>
    <row r="62" spans="1:8" ht="30" customHeight="1">
      <c r="A62" s="24"/>
      <c r="B62" s="8" t="s">
        <v>25</v>
      </c>
      <c r="C62" s="118" t="s">
        <v>24</v>
      </c>
      <c r="D62" s="118"/>
      <c r="E62" s="118"/>
      <c r="F62" s="118"/>
      <c r="G62" s="118"/>
    </row>
    <row r="63" spans="1:8">
      <c r="A63" s="2"/>
    </row>
    <row r="64" spans="1:8" ht="25.5" customHeight="1">
      <c r="A64" s="121" t="s">
        <v>6</v>
      </c>
      <c r="B64" s="121"/>
      <c r="C64" s="121"/>
      <c r="D64" s="121"/>
      <c r="E64" s="121"/>
      <c r="F64" s="121"/>
      <c r="G64" s="121"/>
      <c r="H64" s="121"/>
    </row>
    <row r="65" spans="1:8" ht="29.25" customHeight="1">
      <c r="A65" s="122" t="s">
        <v>246</v>
      </c>
      <c r="B65" s="122"/>
      <c r="C65" s="122"/>
      <c r="D65" s="122"/>
      <c r="E65" s="122"/>
      <c r="F65" s="122"/>
      <c r="G65" s="122"/>
      <c r="H65" s="122"/>
    </row>
    <row r="66" spans="1:8" ht="23.25" customHeight="1" thickBot="1">
      <c r="A66" s="126" t="s">
        <v>102</v>
      </c>
      <c r="B66" s="126"/>
      <c r="C66" s="126"/>
      <c r="D66" s="126"/>
      <c r="E66" s="126"/>
      <c r="F66" s="126"/>
      <c r="G66" s="126"/>
      <c r="H66" s="126"/>
    </row>
    <row r="67" spans="1:8" ht="19.5" customHeight="1" thickTop="1" thickBot="1">
      <c r="A67" s="113" t="s">
        <v>0</v>
      </c>
      <c r="B67" s="113" t="s">
        <v>2</v>
      </c>
      <c r="C67" s="127" t="s">
        <v>1</v>
      </c>
      <c r="D67" s="127"/>
      <c r="E67" s="113" t="s">
        <v>3</v>
      </c>
      <c r="F67" s="113" t="s">
        <v>4</v>
      </c>
      <c r="G67" s="127" t="s">
        <v>5</v>
      </c>
      <c r="H67" s="127"/>
    </row>
    <row r="68" spans="1:8" ht="17.25" customHeight="1" thickTop="1">
      <c r="A68" s="18"/>
      <c r="B68" s="18"/>
      <c r="C68" s="18"/>
      <c r="D68" s="18"/>
      <c r="E68" s="18"/>
      <c r="F68" s="18"/>
      <c r="G68" s="18"/>
      <c r="H68" s="18"/>
    </row>
    <row r="69" spans="1:8" ht="39.75" customHeight="1">
      <c r="A69" s="9" t="s">
        <v>10</v>
      </c>
      <c r="B69" s="119" t="s">
        <v>61</v>
      </c>
      <c r="C69" s="119"/>
      <c r="D69" s="119"/>
      <c r="E69" s="119"/>
      <c r="F69" s="119"/>
      <c r="G69" s="119"/>
      <c r="H69" s="119"/>
    </row>
    <row r="70" spans="1:8" ht="30" customHeight="1">
      <c r="A70" s="20"/>
      <c r="B70" s="19"/>
      <c r="C70" s="11">
        <v>668</v>
      </c>
      <c r="D70" s="12" t="s">
        <v>8</v>
      </c>
      <c r="E70" s="13">
        <v>3176.25</v>
      </c>
      <c r="F70" s="14" t="s">
        <v>9</v>
      </c>
      <c r="G70" s="22">
        <f>C70*E70/1000</f>
        <v>2121.7350000000001</v>
      </c>
      <c r="H70" s="14" t="s">
        <v>27</v>
      </c>
    </row>
    <row r="71" spans="1:8" ht="23.25" customHeight="1">
      <c r="A71" s="9" t="s">
        <v>14</v>
      </c>
      <c r="B71" s="119" t="s">
        <v>30</v>
      </c>
      <c r="C71" s="119"/>
      <c r="D71" s="119"/>
      <c r="E71" s="119"/>
      <c r="F71" s="119"/>
      <c r="G71" s="119"/>
      <c r="H71" s="119"/>
    </row>
    <row r="72" spans="1:8" ht="27" customHeight="1">
      <c r="A72" s="9"/>
      <c r="B72" s="15"/>
      <c r="C72" s="11">
        <v>168</v>
      </c>
      <c r="D72" s="12" t="s">
        <v>8</v>
      </c>
      <c r="E72" s="13">
        <v>9416.2800000000007</v>
      </c>
      <c r="F72" s="14" t="s">
        <v>32</v>
      </c>
      <c r="G72" s="22">
        <f>C72*E72/100</f>
        <v>15819.350400000001</v>
      </c>
      <c r="H72" s="14" t="s">
        <v>27</v>
      </c>
    </row>
    <row r="73" spans="1:8" ht="26.25" customHeight="1">
      <c r="A73" s="9" t="s">
        <v>16</v>
      </c>
      <c r="B73" s="119" t="s">
        <v>31</v>
      </c>
      <c r="C73" s="119"/>
      <c r="D73" s="119"/>
      <c r="E73" s="119"/>
      <c r="F73" s="119"/>
      <c r="G73" s="119"/>
      <c r="H73" s="119"/>
    </row>
    <row r="74" spans="1:8" ht="24" customHeight="1">
      <c r="A74" s="9"/>
      <c r="B74" s="15"/>
      <c r="C74" s="11">
        <v>263</v>
      </c>
      <c r="D74" s="12" t="s">
        <v>8</v>
      </c>
      <c r="E74" s="13">
        <v>12501.41</v>
      </c>
      <c r="F74" s="14" t="s">
        <v>32</v>
      </c>
      <c r="G74" s="22">
        <f>C74*E74/100</f>
        <v>32878.708299999998</v>
      </c>
      <c r="H74" s="14" t="s">
        <v>27</v>
      </c>
    </row>
    <row r="75" spans="1:8" ht="37.5" customHeight="1">
      <c r="A75" s="9" t="s">
        <v>17</v>
      </c>
      <c r="B75" s="119" t="s">
        <v>66</v>
      </c>
      <c r="C75" s="119"/>
      <c r="D75" s="119"/>
      <c r="E75" s="119"/>
      <c r="F75" s="119"/>
      <c r="G75" s="119"/>
      <c r="H75" s="119"/>
    </row>
    <row r="76" spans="1:8">
      <c r="A76" s="9"/>
      <c r="B76" s="27" t="s">
        <v>45</v>
      </c>
      <c r="C76" s="11">
        <v>50</v>
      </c>
      <c r="D76" s="12" t="s">
        <v>43</v>
      </c>
      <c r="E76" s="13">
        <v>94</v>
      </c>
      <c r="F76" s="14" t="s">
        <v>44</v>
      </c>
      <c r="G76" s="14">
        <f>C76*E76</f>
        <v>4700</v>
      </c>
      <c r="H76" s="14" t="s">
        <v>27</v>
      </c>
    </row>
    <row r="77" spans="1:8" ht="26.25" customHeight="1">
      <c r="A77" s="9"/>
      <c r="B77" s="27" t="s">
        <v>46</v>
      </c>
      <c r="C77" s="11">
        <v>50</v>
      </c>
      <c r="D77" s="12" t="s">
        <v>43</v>
      </c>
      <c r="E77" s="13">
        <v>174</v>
      </c>
      <c r="F77" s="14" t="s">
        <v>44</v>
      </c>
      <c r="G77" s="14">
        <f>C77*E77</f>
        <v>8700</v>
      </c>
      <c r="H77" s="14" t="s">
        <v>27</v>
      </c>
    </row>
    <row r="78" spans="1:8" ht="24" customHeight="1">
      <c r="A78" s="9" t="s">
        <v>28</v>
      </c>
      <c r="B78" s="119" t="s">
        <v>67</v>
      </c>
      <c r="C78" s="119"/>
      <c r="D78" s="119"/>
      <c r="E78" s="119"/>
      <c r="F78" s="119"/>
      <c r="G78" s="119"/>
      <c r="H78" s="119"/>
    </row>
    <row r="79" spans="1:8" ht="19.5" customHeight="1">
      <c r="A79" s="9"/>
      <c r="B79" s="27"/>
      <c r="C79" s="11">
        <v>500</v>
      </c>
      <c r="D79" s="12" t="s">
        <v>8</v>
      </c>
      <c r="E79" s="13">
        <v>2283.9299999999998</v>
      </c>
      <c r="F79" s="14" t="s">
        <v>32</v>
      </c>
      <c r="G79" s="22">
        <f>C79*E79/100</f>
        <v>11419.65</v>
      </c>
      <c r="H79" s="14" t="s">
        <v>27</v>
      </c>
    </row>
    <row r="80" spans="1:8" ht="18" customHeight="1">
      <c r="A80" s="9"/>
      <c r="B80" s="15"/>
      <c r="C80" s="11"/>
      <c r="D80" s="12"/>
      <c r="E80" s="13"/>
      <c r="F80" s="14"/>
      <c r="G80" s="22"/>
      <c r="H80" s="14"/>
    </row>
    <row r="81" spans="1:8" ht="24.75" customHeight="1">
      <c r="A81" s="9" t="s">
        <v>29</v>
      </c>
      <c r="B81" s="119" t="s">
        <v>62</v>
      </c>
      <c r="C81" s="119"/>
      <c r="D81" s="119"/>
      <c r="E81" s="119"/>
      <c r="F81" s="119"/>
      <c r="G81" s="119"/>
      <c r="H81" s="119"/>
    </row>
    <row r="82" spans="1:8" ht="30" customHeight="1">
      <c r="A82" s="9"/>
      <c r="B82" s="15"/>
      <c r="C82" s="11">
        <v>160</v>
      </c>
      <c r="D82" s="12" t="s">
        <v>35</v>
      </c>
      <c r="E82" s="13">
        <v>3127.41</v>
      </c>
      <c r="F82" s="14" t="s">
        <v>36</v>
      </c>
      <c r="G82" s="22">
        <f>C82*E82/100</f>
        <v>5003.8559999999998</v>
      </c>
      <c r="H82" s="14" t="s">
        <v>27</v>
      </c>
    </row>
    <row r="83" spans="1:8" ht="30" customHeight="1">
      <c r="A83" s="9" t="s">
        <v>19</v>
      </c>
      <c r="B83" s="119" t="s">
        <v>41</v>
      </c>
      <c r="C83" s="119"/>
      <c r="D83" s="119"/>
      <c r="E83" s="119"/>
      <c r="F83" s="119"/>
      <c r="G83" s="119"/>
      <c r="H83" s="119"/>
    </row>
    <row r="84" spans="1:8" ht="30" customHeight="1">
      <c r="A84" s="9"/>
      <c r="B84" s="15"/>
      <c r="C84" s="11">
        <v>65</v>
      </c>
      <c r="D84" s="12" t="s">
        <v>8</v>
      </c>
      <c r="E84" s="13">
        <v>14429.25</v>
      </c>
      <c r="F84" s="14" t="s">
        <v>37</v>
      </c>
      <c r="G84" s="22">
        <f>C84*E84/100</f>
        <v>9379.0125000000007</v>
      </c>
      <c r="H84" s="14" t="s">
        <v>27</v>
      </c>
    </row>
    <row r="85" spans="1:8" ht="54.75" customHeight="1">
      <c r="A85" s="9" t="s">
        <v>49</v>
      </c>
      <c r="B85" s="119" t="s">
        <v>63</v>
      </c>
      <c r="C85" s="119"/>
      <c r="D85" s="119"/>
      <c r="E85" s="119"/>
      <c r="F85" s="119"/>
      <c r="G85" s="119"/>
      <c r="H85" s="119"/>
    </row>
    <row r="86" spans="1:8" ht="23.25" customHeight="1">
      <c r="A86" s="9"/>
      <c r="B86" s="111"/>
      <c r="C86" s="11">
        <v>54.9</v>
      </c>
      <c r="D86" s="12" t="s">
        <v>8</v>
      </c>
      <c r="E86" s="13">
        <v>337</v>
      </c>
      <c r="F86" s="14" t="s">
        <v>32</v>
      </c>
      <c r="G86" s="22">
        <f>C86*E86</f>
        <v>18501.3</v>
      </c>
      <c r="H86" s="14" t="s">
        <v>27</v>
      </c>
    </row>
    <row r="87" spans="1:8" ht="30" customHeight="1">
      <c r="A87" s="9" t="s">
        <v>69</v>
      </c>
      <c r="B87" s="128" t="s">
        <v>34</v>
      </c>
      <c r="C87" s="128"/>
      <c r="D87" s="128"/>
      <c r="E87" s="128"/>
      <c r="F87" s="128"/>
      <c r="G87" s="128"/>
      <c r="H87" s="128"/>
    </row>
    <row r="88" spans="1:8" ht="30" customHeight="1">
      <c r="A88" s="9"/>
      <c r="B88" s="114"/>
      <c r="C88" s="11">
        <v>1.92</v>
      </c>
      <c r="D88" s="12" t="s">
        <v>8</v>
      </c>
      <c r="E88" s="13">
        <v>5001.7</v>
      </c>
      <c r="F88" s="14" t="s">
        <v>32</v>
      </c>
      <c r="G88" s="26">
        <f>C88*E88</f>
        <v>9603.2639999999992</v>
      </c>
      <c r="H88" s="16" t="s">
        <v>27</v>
      </c>
    </row>
    <row r="89" spans="1:8">
      <c r="A89" s="84"/>
      <c r="B89" s="10"/>
      <c r="C89" s="120" t="s">
        <v>20</v>
      </c>
      <c r="D89" s="120"/>
      <c r="E89" s="120"/>
      <c r="F89" s="120"/>
      <c r="G89" s="23">
        <f>SUM(G88,G86,G84,G82,G79,G77,G76,G74,G72,G70)</f>
        <v>118126.87619999998</v>
      </c>
      <c r="H89" s="110" t="s">
        <v>27</v>
      </c>
    </row>
    <row r="90" spans="1:8">
      <c r="A90" s="84"/>
      <c r="C90" s="7"/>
      <c r="D90" s="7"/>
      <c r="E90" s="7"/>
      <c r="F90" s="7"/>
      <c r="G90" s="7"/>
    </row>
    <row r="91" spans="1:8">
      <c r="A91" s="2"/>
      <c r="B91" s="112" t="s">
        <v>26</v>
      </c>
      <c r="C91" s="112"/>
      <c r="D91" s="112"/>
      <c r="E91" s="112"/>
      <c r="F91" s="112"/>
      <c r="G91" s="112"/>
    </row>
    <row r="92" spans="1:8" ht="30" customHeight="1">
      <c r="A92" s="2"/>
      <c r="H92" s="25"/>
    </row>
    <row r="93" spans="1:8" ht="30" customHeight="1">
      <c r="A93" s="24"/>
      <c r="B93" s="8" t="s">
        <v>25</v>
      </c>
      <c r="C93" s="118" t="s">
        <v>24</v>
      </c>
      <c r="D93" s="118"/>
      <c r="E93" s="118"/>
      <c r="F93" s="118"/>
      <c r="G93" s="118"/>
    </row>
  </sheetData>
  <mergeCells count="52">
    <mergeCell ref="C89:F89"/>
    <mergeCell ref="C93:G93"/>
    <mergeCell ref="B20:H20"/>
    <mergeCell ref="B26:H26"/>
    <mergeCell ref="B75:H75"/>
    <mergeCell ref="B78:H78"/>
    <mergeCell ref="B81:H81"/>
    <mergeCell ref="B83:H83"/>
    <mergeCell ref="B85:H85"/>
    <mergeCell ref="B87:H87"/>
    <mergeCell ref="A66:H66"/>
    <mergeCell ref="C67:D67"/>
    <mergeCell ref="G67:H67"/>
    <mergeCell ref="B69:H69"/>
    <mergeCell ref="B71:H71"/>
    <mergeCell ref="B73:H73"/>
    <mergeCell ref="A65:H65"/>
    <mergeCell ref="A44:H44"/>
    <mergeCell ref="C45:D45"/>
    <mergeCell ref="G45:H45"/>
    <mergeCell ref="B47:H47"/>
    <mergeCell ref="B49:H49"/>
    <mergeCell ref="B51:H51"/>
    <mergeCell ref="B53:H53"/>
    <mergeCell ref="B55:H55"/>
    <mergeCell ref="C57:F57"/>
    <mergeCell ref="C62:G62"/>
    <mergeCell ref="A64:H64"/>
    <mergeCell ref="A43:H43"/>
    <mergeCell ref="C18:D18"/>
    <mergeCell ref="G18:H18"/>
    <mergeCell ref="B22:H22"/>
    <mergeCell ref="B24:H24"/>
    <mergeCell ref="B28:H28"/>
    <mergeCell ref="B30:H30"/>
    <mergeCell ref="B32:H32"/>
    <mergeCell ref="C35:F35"/>
    <mergeCell ref="B38:H38"/>
    <mergeCell ref="C40:G40"/>
    <mergeCell ref="A42:H42"/>
    <mergeCell ref="A17:H17"/>
    <mergeCell ref="A1:H1"/>
    <mergeCell ref="A2:H2"/>
    <mergeCell ref="A3:H3"/>
    <mergeCell ref="C4:D4"/>
    <mergeCell ref="G4:H4"/>
    <mergeCell ref="B6:H6"/>
    <mergeCell ref="C9:F9"/>
    <mergeCell ref="B12:H12"/>
    <mergeCell ref="C14:G14"/>
    <mergeCell ref="A15:H15"/>
    <mergeCell ref="A16:H16"/>
  </mergeCells>
  <pageMargins left="1.2" right="0.8" top="0.4" bottom="0.3" header="0.3" footer="0.3"/>
  <pageSetup scale="95" orientation="portrait" r:id="rId1"/>
  <rowBreaks count="3" manualBreakCount="3">
    <brk id="14" max="16383" man="1"/>
    <brk id="41" max="16383" man="1"/>
    <brk id="62" max="16383" man="1"/>
  </rowBreaks>
</worksheet>
</file>

<file path=xl/worksheets/sheet22.xml><?xml version="1.0" encoding="utf-8"?>
<worksheet xmlns="http://schemas.openxmlformats.org/spreadsheetml/2006/main" xmlns:r="http://schemas.openxmlformats.org/officeDocument/2006/relationships">
  <sheetPr>
    <tabColor theme="3" tint="0.39997558519241921"/>
  </sheetPr>
  <dimension ref="A1:I68"/>
  <sheetViews>
    <sheetView view="pageBreakPreview" topLeftCell="A50" zoomScaleSheetLayoutView="100" workbookViewId="0">
      <selection activeCell="B66" sqref="B66"/>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247</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113" t="s">
        <v>0</v>
      </c>
      <c r="B4" s="113" t="s">
        <v>2</v>
      </c>
      <c r="C4" s="127" t="s">
        <v>1</v>
      </c>
      <c r="D4" s="127"/>
      <c r="E4" s="113" t="s">
        <v>3</v>
      </c>
      <c r="F4" s="113"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8200</v>
      </c>
      <c r="D7" s="41" t="s">
        <v>8</v>
      </c>
      <c r="E7" s="42">
        <v>6278.37</v>
      </c>
      <c r="F7" s="43" t="s">
        <v>9</v>
      </c>
      <c r="G7" s="44">
        <f>C7*E7/1000</f>
        <v>51482.633999999998</v>
      </c>
      <c r="H7" s="43" t="s">
        <v>27</v>
      </c>
    </row>
    <row r="8" spans="1:8" ht="18" customHeight="1">
      <c r="A8" s="9"/>
      <c r="B8" s="45"/>
      <c r="C8" s="11"/>
      <c r="D8" s="12"/>
      <c r="E8" s="13"/>
      <c r="F8" s="14"/>
      <c r="G8" s="26"/>
      <c r="H8" s="16"/>
    </row>
    <row r="9" spans="1:8">
      <c r="A9" s="84"/>
      <c r="B9" s="48"/>
      <c r="C9" s="120" t="s">
        <v>20</v>
      </c>
      <c r="D9" s="120"/>
      <c r="E9" s="120"/>
      <c r="F9" s="120"/>
      <c r="G9" s="23">
        <f>G7</f>
        <v>51482.633999999998</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6.75" customHeight="1">
      <c r="A15" s="121" t="s">
        <v>6</v>
      </c>
      <c r="B15" s="121"/>
      <c r="C15" s="121"/>
      <c r="D15" s="121"/>
      <c r="E15" s="121"/>
      <c r="F15" s="121"/>
      <c r="G15" s="121"/>
      <c r="H15" s="121"/>
    </row>
    <row r="16" spans="1:8" ht="30" customHeight="1">
      <c r="A16" s="122" t="s">
        <v>247</v>
      </c>
      <c r="B16" s="122"/>
      <c r="C16" s="122"/>
      <c r="D16" s="122"/>
      <c r="E16" s="122"/>
      <c r="F16" s="122"/>
      <c r="G16" s="122"/>
      <c r="H16" s="122"/>
    </row>
    <row r="17" spans="1:9" ht="26.25" customHeight="1" thickBot="1">
      <c r="A17" s="126" t="s">
        <v>42</v>
      </c>
      <c r="B17" s="126"/>
      <c r="C17" s="126"/>
      <c r="D17" s="126"/>
      <c r="E17" s="126"/>
      <c r="F17" s="126"/>
      <c r="G17" s="126"/>
      <c r="H17" s="126"/>
    </row>
    <row r="18" spans="1:9" s="3" customFormat="1" ht="18.75" customHeight="1" thickTop="1" thickBot="1">
      <c r="A18" s="113" t="s">
        <v>0</v>
      </c>
      <c r="B18" s="113" t="s">
        <v>2</v>
      </c>
      <c r="C18" s="127" t="s">
        <v>1</v>
      </c>
      <c r="D18" s="127"/>
      <c r="E18" s="113" t="s">
        <v>3</v>
      </c>
      <c r="F18" s="113" t="s">
        <v>4</v>
      </c>
      <c r="G18" s="127" t="s">
        <v>5</v>
      </c>
      <c r="H18" s="127"/>
    </row>
    <row r="19" spans="1:9" s="3" customFormat="1" ht="23.25" customHeight="1" thickTop="1">
      <c r="A19" s="18"/>
      <c r="B19" s="18"/>
      <c r="C19" s="18"/>
      <c r="D19" s="18"/>
      <c r="E19" s="18"/>
      <c r="F19" s="18"/>
      <c r="G19" s="18"/>
      <c r="H19" s="18"/>
    </row>
    <row r="20" spans="1:9" ht="44.25" customHeight="1">
      <c r="A20" s="9" t="s">
        <v>10</v>
      </c>
      <c r="B20" s="119" t="s">
        <v>58</v>
      </c>
      <c r="C20" s="119"/>
      <c r="D20" s="119"/>
      <c r="E20" s="119"/>
      <c r="F20" s="119"/>
      <c r="G20" s="119"/>
      <c r="H20" s="119"/>
    </row>
    <row r="21" spans="1:9" ht="21.75" customHeight="1">
      <c r="A21" s="9"/>
      <c r="B21" s="15"/>
      <c r="C21" s="11">
        <v>1723</v>
      </c>
      <c r="D21" s="12" t="s">
        <v>8</v>
      </c>
      <c r="E21" s="13">
        <v>900</v>
      </c>
      <c r="F21" s="14" t="s">
        <v>32</v>
      </c>
      <c r="G21" s="22">
        <f>C21*E21/100</f>
        <v>15507</v>
      </c>
      <c r="H21" s="14" t="s">
        <v>27</v>
      </c>
    </row>
    <row r="22" spans="1:9" ht="24.75" customHeight="1">
      <c r="A22" s="9" t="s">
        <v>14</v>
      </c>
      <c r="B22" s="119" t="s">
        <v>30</v>
      </c>
      <c r="C22" s="119"/>
      <c r="D22" s="119"/>
      <c r="E22" s="119"/>
      <c r="F22" s="119"/>
      <c r="G22" s="119"/>
      <c r="H22" s="119"/>
    </row>
    <row r="23" spans="1:9" ht="27" customHeight="1">
      <c r="A23" s="9"/>
      <c r="B23" s="15"/>
      <c r="C23" s="11">
        <v>1723</v>
      </c>
      <c r="D23" s="12" t="s">
        <v>43</v>
      </c>
      <c r="E23" s="13">
        <v>9416.2800000000007</v>
      </c>
      <c r="F23" s="14" t="s">
        <v>44</v>
      </c>
      <c r="G23" s="22">
        <f>C23*E23/100</f>
        <v>162242.50440000001</v>
      </c>
      <c r="H23" s="14" t="s">
        <v>27</v>
      </c>
      <c r="I23" s="4"/>
    </row>
    <row r="24" spans="1:9" ht="36" customHeight="1">
      <c r="A24" s="9" t="s">
        <v>16</v>
      </c>
      <c r="B24" s="119" t="s">
        <v>33</v>
      </c>
      <c r="C24" s="119"/>
      <c r="D24" s="119"/>
      <c r="E24" s="119"/>
      <c r="F24" s="119"/>
      <c r="G24" s="119"/>
      <c r="H24" s="119"/>
    </row>
    <row r="25" spans="1:9" ht="30" customHeight="1">
      <c r="A25" s="9"/>
      <c r="B25" s="15"/>
      <c r="C25" s="11">
        <v>435</v>
      </c>
      <c r="D25" s="12">
        <v>435</v>
      </c>
      <c r="E25" s="13">
        <v>14429.25</v>
      </c>
      <c r="F25" s="14" t="s">
        <v>32</v>
      </c>
      <c r="G25" s="22">
        <f>C25*E25/100</f>
        <v>62767.237500000003</v>
      </c>
      <c r="H25" s="14" t="s">
        <v>27</v>
      </c>
    </row>
    <row r="26" spans="1:9" ht="29.25" customHeight="1">
      <c r="A26" s="9" t="s">
        <v>17</v>
      </c>
      <c r="B26" s="119" t="s">
        <v>65</v>
      </c>
      <c r="C26" s="119"/>
      <c r="D26" s="119"/>
      <c r="E26" s="119"/>
      <c r="F26" s="119"/>
      <c r="G26" s="119"/>
      <c r="H26" s="119"/>
    </row>
    <row r="27" spans="1:9" ht="24.75" customHeight="1">
      <c r="A27" s="9"/>
      <c r="B27" s="15"/>
      <c r="C27" s="11">
        <v>1305</v>
      </c>
      <c r="D27" s="12" t="s">
        <v>47</v>
      </c>
      <c r="E27" s="13">
        <v>2470.37</v>
      </c>
      <c r="F27" s="14" t="s">
        <v>48</v>
      </c>
      <c r="G27" s="22">
        <f>C27*E27/100</f>
        <v>32238.328499999996</v>
      </c>
      <c r="H27" s="14" t="s">
        <v>27</v>
      </c>
    </row>
    <row r="28" spans="1:9" ht="39" customHeight="1">
      <c r="A28" s="9" t="s">
        <v>28</v>
      </c>
      <c r="B28" s="119" t="s">
        <v>73</v>
      </c>
      <c r="C28" s="119"/>
      <c r="D28" s="119"/>
      <c r="E28" s="119"/>
      <c r="F28" s="119"/>
      <c r="G28" s="119"/>
      <c r="H28" s="119"/>
    </row>
    <row r="29" spans="1:9" ht="13.5" customHeight="1">
      <c r="A29" s="9"/>
      <c r="B29" s="15"/>
      <c r="C29" s="11">
        <v>5220</v>
      </c>
      <c r="D29" s="12" t="s">
        <v>47</v>
      </c>
      <c r="E29" s="13">
        <v>223.97</v>
      </c>
      <c r="F29" s="14" t="s">
        <v>48</v>
      </c>
      <c r="G29" s="22">
        <f>C29*E29</f>
        <v>1169123.3999999999</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1441878.4704</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17.25" customHeight="1">
      <c r="A37" s="2"/>
    </row>
    <row r="38" spans="1:8">
      <c r="A38" s="2"/>
    </row>
    <row r="39" spans="1:8" ht="25.5" customHeight="1">
      <c r="A39" s="121" t="s">
        <v>6</v>
      </c>
      <c r="B39" s="121"/>
      <c r="C39" s="121"/>
      <c r="D39" s="121"/>
      <c r="E39" s="121"/>
      <c r="F39" s="121"/>
      <c r="G39" s="121"/>
      <c r="H39" s="121"/>
    </row>
    <row r="40" spans="1:8" ht="29.25" customHeight="1">
      <c r="A40" s="122" t="s">
        <v>247</v>
      </c>
      <c r="B40" s="122"/>
      <c r="C40" s="122"/>
      <c r="D40" s="122"/>
      <c r="E40" s="122"/>
      <c r="F40" s="122"/>
      <c r="G40" s="122"/>
      <c r="H40" s="122"/>
    </row>
    <row r="41" spans="1:8" ht="23.25" customHeight="1" thickBot="1">
      <c r="A41" s="126" t="s">
        <v>96</v>
      </c>
      <c r="B41" s="126"/>
      <c r="C41" s="126"/>
      <c r="D41" s="126"/>
      <c r="E41" s="126"/>
      <c r="F41" s="126"/>
      <c r="G41" s="126"/>
      <c r="H41" s="126"/>
    </row>
    <row r="42" spans="1:8" ht="19.5" customHeight="1" thickTop="1" thickBot="1">
      <c r="A42" s="113" t="s">
        <v>0</v>
      </c>
      <c r="B42" s="113" t="s">
        <v>2</v>
      </c>
      <c r="C42" s="127" t="s">
        <v>1</v>
      </c>
      <c r="D42" s="127"/>
      <c r="E42" s="113" t="s">
        <v>3</v>
      </c>
      <c r="F42" s="113" t="s">
        <v>4</v>
      </c>
      <c r="G42" s="127" t="s">
        <v>5</v>
      </c>
      <c r="H42" s="127"/>
    </row>
    <row r="43" spans="1:8" ht="17.25" customHeight="1" thickTop="1">
      <c r="A43" s="18"/>
      <c r="B43" s="18"/>
      <c r="C43" s="18"/>
      <c r="D43" s="18"/>
      <c r="E43" s="18"/>
      <c r="F43" s="18"/>
      <c r="G43" s="18"/>
      <c r="H43" s="18"/>
    </row>
    <row r="44" spans="1:8" ht="39.75" customHeight="1">
      <c r="A44" s="9" t="s">
        <v>10</v>
      </c>
      <c r="B44" s="119" t="s">
        <v>61</v>
      </c>
      <c r="C44" s="119"/>
      <c r="D44" s="119"/>
      <c r="E44" s="119"/>
      <c r="F44" s="119"/>
      <c r="G44" s="119"/>
      <c r="H44" s="119"/>
    </row>
    <row r="45" spans="1:8" ht="30" customHeight="1">
      <c r="A45" s="20"/>
      <c r="B45" s="19"/>
      <c r="C45" s="11">
        <v>795</v>
      </c>
      <c r="D45" s="12" t="s">
        <v>8</v>
      </c>
      <c r="E45" s="13">
        <v>3176.25</v>
      </c>
      <c r="F45" s="14" t="s">
        <v>9</v>
      </c>
      <c r="G45" s="22">
        <f>C45*E45/1000</f>
        <v>2525.1187500000001</v>
      </c>
      <c r="H45" s="14" t="s">
        <v>27</v>
      </c>
    </row>
    <row r="46" spans="1:8" ht="23.25" customHeight="1">
      <c r="A46" s="9" t="s">
        <v>14</v>
      </c>
      <c r="B46" s="119" t="s">
        <v>30</v>
      </c>
      <c r="C46" s="119"/>
      <c r="D46" s="119"/>
      <c r="E46" s="119"/>
      <c r="F46" s="119"/>
      <c r="G46" s="119"/>
      <c r="H46" s="119"/>
    </row>
    <row r="47" spans="1:8" ht="27" customHeight="1">
      <c r="A47" s="9"/>
      <c r="B47" s="15"/>
      <c r="C47" s="11">
        <v>215</v>
      </c>
      <c r="D47" s="12" t="s">
        <v>8</v>
      </c>
      <c r="E47" s="13">
        <v>9416.2800000000007</v>
      </c>
      <c r="F47" s="14" t="s">
        <v>32</v>
      </c>
      <c r="G47" s="22">
        <f>C47*E47/100</f>
        <v>20245.002</v>
      </c>
      <c r="H47" s="14" t="s">
        <v>27</v>
      </c>
    </row>
    <row r="48" spans="1:8" ht="26.25" customHeight="1">
      <c r="A48" s="9" t="s">
        <v>16</v>
      </c>
      <c r="B48" s="119" t="s">
        <v>31</v>
      </c>
      <c r="C48" s="119"/>
      <c r="D48" s="119"/>
      <c r="E48" s="119"/>
      <c r="F48" s="119"/>
      <c r="G48" s="119"/>
      <c r="H48" s="119"/>
    </row>
    <row r="49" spans="1:8" ht="24" customHeight="1">
      <c r="A49" s="9"/>
      <c r="B49" s="15"/>
      <c r="C49" s="11">
        <v>345</v>
      </c>
      <c r="D49" s="12" t="s">
        <v>8</v>
      </c>
      <c r="E49" s="13">
        <v>12501.41</v>
      </c>
      <c r="F49" s="14" t="s">
        <v>32</v>
      </c>
      <c r="G49" s="22">
        <f>C49*E49/100</f>
        <v>43129.864500000003</v>
      </c>
      <c r="H49" s="14" t="s">
        <v>27</v>
      </c>
    </row>
    <row r="50" spans="1:8" ht="37.5" customHeight="1">
      <c r="A50" s="9" t="s">
        <v>17</v>
      </c>
      <c r="B50" s="119" t="s">
        <v>66</v>
      </c>
      <c r="C50" s="119"/>
      <c r="D50" s="119"/>
      <c r="E50" s="119"/>
      <c r="F50" s="119"/>
      <c r="G50" s="119"/>
      <c r="H50" s="119"/>
    </row>
    <row r="51" spans="1:8">
      <c r="A51" s="9"/>
      <c r="B51" s="27" t="s">
        <v>45</v>
      </c>
      <c r="C51" s="11">
        <v>100</v>
      </c>
      <c r="D51" s="12" t="s">
        <v>43</v>
      </c>
      <c r="E51" s="13">
        <v>94</v>
      </c>
      <c r="F51" s="14" t="s">
        <v>44</v>
      </c>
      <c r="G51" s="14">
        <f>C51*E51</f>
        <v>9400</v>
      </c>
      <c r="H51" s="14" t="s">
        <v>27</v>
      </c>
    </row>
    <row r="52" spans="1:8" ht="26.25" customHeight="1">
      <c r="A52" s="9"/>
      <c r="B52" s="27" t="s">
        <v>46</v>
      </c>
      <c r="C52" s="11">
        <v>40</v>
      </c>
      <c r="D52" s="12" t="s">
        <v>43</v>
      </c>
      <c r="E52" s="13">
        <v>174</v>
      </c>
      <c r="F52" s="14" t="s">
        <v>44</v>
      </c>
      <c r="G52" s="14">
        <f>C52*E52</f>
        <v>6960</v>
      </c>
      <c r="H52" s="14" t="s">
        <v>27</v>
      </c>
    </row>
    <row r="53" spans="1:8" ht="24" customHeight="1">
      <c r="A53" s="9" t="s">
        <v>28</v>
      </c>
      <c r="B53" s="119" t="s">
        <v>67</v>
      </c>
      <c r="C53" s="119"/>
      <c r="D53" s="119"/>
      <c r="E53" s="119"/>
      <c r="F53" s="119"/>
      <c r="G53" s="119"/>
      <c r="H53" s="119"/>
    </row>
    <row r="54" spans="1:8" ht="19.5" customHeight="1">
      <c r="A54" s="9"/>
      <c r="B54" s="27"/>
      <c r="C54" s="11">
        <v>610</v>
      </c>
      <c r="D54" s="12" t="s">
        <v>8</v>
      </c>
      <c r="E54" s="13">
        <v>2283.9299999999998</v>
      </c>
      <c r="F54" s="14" t="s">
        <v>32</v>
      </c>
      <c r="G54" s="22">
        <f>C54*E54/100</f>
        <v>13931.972999999998</v>
      </c>
      <c r="H54" s="14" t="s">
        <v>27</v>
      </c>
    </row>
    <row r="55" spans="1:8" ht="18" customHeight="1">
      <c r="A55" s="9"/>
      <c r="B55" s="15"/>
      <c r="C55" s="11"/>
      <c r="D55" s="12"/>
      <c r="E55" s="13"/>
      <c r="F55" s="14"/>
      <c r="G55" s="22"/>
      <c r="H55" s="14"/>
    </row>
    <row r="56" spans="1:8" ht="24.75" customHeight="1">
      <c r="A56" s="9" t="s">
        <v>29</v>
      </c>
      <c r="B56" s="119" t="s">
        <v>62</v>
      </c>
      <c r="C56" s="119"/>
      <c r="D56" s="119"/>
      <c r="E56" s="119"/>
      <c r="F56" s="119"/>
      <c r="G56" s="119"/>
      <c r="H56" s="119"/>
    </row>
    <row r="57" spans="1:8" ht="30" customHeight="1">
      <c r="A57" s="9"/>
      <c r="B57" s="15"/>
      <c r="C57" s="11">
        <v>160</v>
      </c>
      <c r="D57" s="12" t="s">
        <v>35</v>
      </c>
      <c r="E57" s="13">
        <v>3127.41</v>
      </c>
      <c r="F57" s="14" t="s">
        <v>36</v>
      </c>
      <c r="G57" s="22">
        <f>C57*E57/100</f>
        <v>5003.8559999999998</v>
      </c>
      <c r="H57" s="14" t="s">
        <v>27</v>
      </c>
    </row>
    <row r="58" spans="1:8" ht="30" customHeight="1">
      <c r="A58" s="9" t="s">
        <v>19</v>
      </c>
      <c r="B58" s="119" t="s">
        <v>41</v>
      </c>
      <c r="C58" s="119"/>
      <c r="D58" s="119"/>
      <c r="E58" s="119"/>
      <c r="F58" s="119"/>
      <c r="G58" s="119"/>
      <c r="H58" s="119"/>
    </row>
    <row r="59" spans="1:8" ht="30" customHeight="1">
      <c r="A59" s="9"/>
      <c r="B59" s="15"/>
      <c r="C59" s="11">
        <v>65</v>
      </c>
      <c r="D59" s="12" t="s">
        <v>8</v>
      </c>
      <c r="E59" s="13">
        <v>14429.25</v>
      </c>
      <c r="F59" s="14" t="s">
        <v>37</v>
      </c>
      <c r="G59" s="22">
        <f>C59*E59/100</f>
        <v>9379.0125000000007</v>
      </c>
      <c r="H59" s="14" t="s">
        <v>27</v>
      </c>
    </row>
    <row r="60" spans="1:8" ht="54.75" customHeight="1">
      <c r="A60" s="9" t="s">
        <v>49</v>
      </c>
      <c r="B60" s="119" t="s">
        <v>63</v>
      </c>
      <c r="C60" s="119"/>
      <c r="D60" s="119"/>
      <c r="E60" s="119"/>
      <c r="F60" s="119"/>
      <c r="G60" s="119"/>
      <c r="H60" s="119"/>
    </row>
    <row r="61" spans="1:8" ht="23.25" customHeight="1">
      <c r="A61" s="9"/>
      <c r="B61" s="111"/>
      <c r="C61" s="11">
        <v>74.400000000000006</v>
      </c>
      <c r="D61" s="12" t="s">
        <v>8</v>
      </c>
      <c r="E61" s="13">
        <v>337</v>
      </c>
      <c r="F61" s="14" t="s">
        <v>32</v>
      </c>
      <c r="G61" s="22">
        <f>C61*E61</f>
        <v>25072.800000000003</v>
      </c>
      <c r="H61" s="14" t="s">
        <v>27</v>
      </c>
    </row>
    <row r="62" spans="1:8" ht="30" customHeight="1">
      <c r="A62" s="9" t="s">
        <v>69</v>
      </c>
      <c r="B62" s="128" t="s">
        <v>34</v>
      </c>
      <c r="C62" s="128"/>
      <c r="D62" s="128"/>
      <c r="E62" s="128"/>
      <c r="F62" s="128"/>
      <c r="G62" s="128"/>
      <c r="H62" s="128"/>
    </row>
    <row r="63" spans="1:8" ht="30" customHeight="1">
      <c r="A63" s="9"/>
      <c r="B63" s="114"/>
      <c r="C63" s="11">
        <v>2.72</v>
      </c>
      <c r="D63" s="12" t="s">
        <v>8</v>
      </c>
      <c r="E63" s="13">
        <v>5001</v>
      </c>
      <c r="F63" s="14" t="s">
        <v>32</v>
      </c>
      <c r="G63" s="26">
        <f>C63*E63</f>
        <v>13602.720000000001</v>
      </c>
      <c r="H63" s="16" t="s">
        <v>27</v>
      </c>
    </row>
    <row r="64" spans="1:8">
      <c r="A64" s="84"/>
      <c r="B64" s="10"/>
      <c r="C64" s="120" t="s">
        <v>20</v>
      </c>
      <c r="D64" s="120"/>
      <c r="E64" s="120"/>
      <c r="F64" s="120"/>
      <c r="G64" s="116">
        <f>SUM(G63,G61,G59,G57,G54,G52,G51,G49,G47,G45)</f>
        <v>149250.34675</v>
      </c>
      <c r="H64" s="110" t="s">
        <v>27</v>
      </c>
    </row>
    <row r="65" spans="1:8">
      <c r="A65" s="84"/>
      <c r="C65" s="7"/>
      <c r="D65" s="7"/>
      <c r="E65" s="7"/>
      <c r="F65" s="7"/>
      <c r="G65" s="7"/>
    </row>
    <row r="66" spans="1:8">
      <c r="A66" s="2"/>
      <c r="B66" s="112" t="s">
        <v>26</v>
      </c>
      <c r="C66" s="112"/>
      <c r="D66" s="112"/>
      <c r="E66" s="112"/>
      <c r="F66" s="112"/>
      <c r="G66" s="112"/>
    </row>
    <row r="67" spans="1:8" ht="30" customHeight="1">
      <c r="A67" s="2"/>
      <c r="H67" s="25"/>
    </row>
    <row r="68" spans="1:8" ht="30" customHeight="1">
      <c r="A68" s="24"/>
      <c r="B68" s="8" t="s">
        <v>25</v>
      </c>
      <c r="C68" s="118" t="s">
        <v>24</v>
      </c>
      <c r="D68" s="118"/>
      <c r="E68" s="118"/>
      <c r="F68" s="118"/>
      <c r="G68" s="118"/>
    </row>
  </sheetData>
  <mergeCells count="38">
    <mergeCell ref="C64:F64"/>
    <mergeCell ref="C68:G68"/>
    <mergeCell ref="B50:H50"/>
    <mergeCell ref="B53:H53"/>
    <mergeCell ref="B56:H56"/>
    <mergeCell ref="B58:H58"/>
    <mergeCell ref="B60:H60"/>
    <mergeCell ref="B62:H62"/>
    <mergeCell ref="B48:H48"/>
    <mergeCell ref="A39:H39"/>
    <mergeCell ref="A40:H40"/>
    <mergeCell ref="B28:H28"/>
    <mergeCell ref="C31:F31"/>
    <mergeCell ref="B34:H34"/>
    <mergeCell ref="C36:G36"/>
    <mergeCell ref="A41:H41"/>
    <mergeCell ref="C42:D42"/>
    <mergeCell ref="G42:H42"/>
    <mergeCell ref="B44:H44"/>
    <mergeCell ref="B46:H46"/>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7" max="16383" man="1"/>
  </rowBreaks>
</worksheet>
</file>

<file path=xl/worksheets/sheet23.xml><?xml version="1.0" encoding="utf-8"?>
<worksheet xmlns="http://schemas.openxmlformats.org/spreadsheetml/2006/main" xmlns:r="http://schemas.openxmlformats.org/officeDocument/2006/relationships">
  <sheetPr>
    <tabColor theme="3" tint="0.39997558519241921"/>
  </sheetPr>
  <dimension ref="A1:H57"/>
  <sheetViews>
    <sheetView view="pageBreakPreview" topLeftCell="A42" zoomScaleSheetLayoutView="100" workbookViewId="0">
      <selection activeCell="B54" sqref="B54:H54"/>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 style="1" customWidth="1"/>
    <col min="9" max="16384" width="9.140625" style="1"/>
  </cols>
  <sheetData>
    <row r="1" spans="1:8" ht="27" customHeight="1">
      <c r="A1" s="121" t="s">
        <v>6</v>
      </c>
      <c r="B1" s="121"/>
      <c r="C1" s="121"/>
      <c r="D1" s="121"/>
      <c r="E1" s="121"/>
      <c r="F1" s="121"/>
      <c r="G1" s="121"/>
      <c r="H1" s="121"/>
    </row>
    <row r="2" spans="1:8" ht="24" customHeight="1">
      <c r="A2" s="122" t="s">
        <v>248</v>
      </c>
      <c r="B2" s="122"/>
      <c r="C2" s="122"/>
      <c r="D2" s="122"/>
      <c r="E2" s="122"/>
      <c r="F2" s="122"/>
      <c r="G2" s="122"/>
      <c r="H2" s="122"/>
    </row>
    <row r="3" spans="1:8" ht="19.5" customHeight="1" thickBot="1">
      <c r="A3" s="126" t="s">
        <v>7</v>
      </c>
      <c r="B3" s="126"/>
      <c r="C3" s="126"/>
      <c r="D3" s="126"/>
      <c r="E3" s="126"/>
      <c r="F3" s="126"/>
      <c r="G3" s="126"/>
      <c r="H3" s="126"/>
    </row>
    <row r="4" spans="1:8" s="3" customFormat="1" ht="18.75" customHeight="1" thickTop="1" thickBot="1">
      <c r="A4" s="29" t="s">
        <v>0</v>
      </c>
      <c r="B4" s="29" t="s">
        <v>2</v>
      </c>
      <c r="C4" s="127" t="s">
        <v>1</v>
      </c>
      <c r="D4" s="127"/>
      <c r="E4" s="29" t="s">
        <v>3</v>
      </c>
      <c r="F4" s="29" t="s">
        <v>4</v>
      </c>
      <c r="G4" s="127" t="s">
        <v>5</v>
      </c>
      <c r="H4" s="127"/>
    </row>
    <row r="5" spans="1:8" s="3" customFormat="1" ht="6" customHeight="1" thickTop="1">
      <c r="A5" s="18"/>
      <c r="B5" s="18"/>
      <c r="C5" s="18"/>
      <c r="D5" s="18"/>
      <c r="E5" s="18"/>
      <c r="F5" s="18"/>
      <c r="G5" s="18"/>
      <c r="H5" s="18"/>
    </row>
    <row r="6" spans="1:8" ht="42" customHeight="1">
      <c r="A6" s="9" t="s">
        <v>10</v>
      </c>
      <c r="B6" s="119" t="s">
        <v>51</v>
      </c>
      <c r="C6" s="119"/>
      <c r="D6" s="119"/>
      <c r="E6" s="119"/>
      <c r="F6" s="119"/>
      <c r="G6" s="119"/>
      <c r="H6" s="119"/>
    </row>
    <row r="7" spans="1:8" ht="24.6" customHeight="1">
      <c r="A7" s="20" t="s">
        <v>11</v>
      </c>
      <c r="B7" s="19" t="s">
        <v>52</v>
      </c>
      <c r="C7" s="11">
        <v>176700</v>
      </c>
      <c r="D7" s="12" t="s">
        <v>8</v>
      </c>
      <c r="E7" s="13">
        <v>3656.23</v>
      </c>
      <c r="F7" s="14" t="s">
        <v>9</v>
      </c>
      <c r="G7" s="22">
        <f>C7*E7/1000</f>
        <v>646055.84100000001</v>
      </c>
      <c r="H7" s="14" t="s">
        <v>27</v>
      </c>
    </row>
    <row r="8" spans="1:8" ht="24.6" customHeight="1">
      <c r="A8" s="20" t="s">
        <v>13</v>
      </c>
      <c r="B8" s="19" t="s">
        <v>12</v>
      </c>
      <c r="C8" s="11">
        <v>43500</v>
      </c>
      <c r="D8" s="12" t="s">
        <v>8</v>
      </c>
      <c r="E8" s="13">
        <v>6190.17</v>
      </c>
      <c r="F8" s="14" t="s">
        <v>9</v>
      </c>
      <c r="G8" s="22">
        <f>C8*E8/1000</f>
        <v>269272.39500000002</v>
      </c>
      <c r="H8" s="14" t="s">
        <v>27</v>
      </c>
    </row>
    <row r="9" spans="1:8" ht="66" customHeight="1">
      <c r="A9" s="9" t="s">
        <v>14</v>
      </c>
      <c r="B9" s="119" t="s">
        <v>53</v>
      </c>
      <c r="C9" s="119"/>
      <c r="D9" s="119"/>
      <c r="E9" s="119"/>
      <c r="F9" s="119"/>
      <c r="G9" s="119"/>
      <c r="H9" s="119"/>
    </row>
    <row r="10" spans="1:8" ht="24.75" customHeight="1">
      <c r="A10" s="9"/>
      <c r="B10" s="15"/>
      <c r="C10" s="11">
        <v>16300</v>
      </c>
      <c r="D10" s="12" t="s">
        <v>8</v>
      </c>
      <c r="E10" s="13">
        <v>8306.43</v>
      </c>
      <c r="F10" s="14" t="s">
        <v>32</v>
      </c>
      <c r="G10" s="22">
        <f>C10*E10/100</f>
        <v>1353948.09</v>
      </c>
      <c r="H10" s="14" t="s">
        <v>27</v>
      </c>
    </row>
    <row r="11" spans="1:8" ht="36" customHeight="1">
      <c r="A11" s="9" t="s">
        <v>16</v>
      </c>
      <c r="B11" s="119" t="s">
        <v>15</v>
      </c>
      <c r="C11" s="119"/>
      <c r="D11" s="119"/>
      <c r="E11" s="119"/>
      <c r="F11" s="119"/>
      <c r="G11" s="119"/>
      <c r="H11" s="119"/>
    </row>
    <row r="12" spans="1:8" ht="24.75" customHeight="1">
      <c r="A12" s="9"/>
      <c r="B12" s="15"/>
      <c r="C12" s="11">
        <v>5400</v>
      </c>
      <c r="D12" s="12" t="s">
        <v>43</v>
      </c>
      <c r="E12" s="13">
        <v>2740.38</v>
      </c>
      <c r="F12" s="14" t="s">
        <v>44</v>
      </c>
      <c r="G12" s="22">
        <f>C12*E12/100</f>
        <v>147980.51999999999</v>
      </c>
      <c r="H12" s="14" t="s">
        <v>27</v>
      </c>
    </row>
    <row r="13" spans="1:8" ht="85.5" customHeight="1">
      <c r="A13" s="9" t="s">
        <v>17</v>
      </c>
      <c r="B13" s="119" t="s">
        <v>54</v>
      </c>
      <c r="C13" s="119"/>
      <c r="D13" s="119"/>
      <c r="E13" s="119"/>
      <c r="F13" s="119"/>
      <c r="G13" s="119"/>
      <c r="H13" s="119"/>
    </row>
    <row r="14" spans="1:8" ht="24.75" customHeight="1">
      <c r="A14" s="9"/>
      <c r="B14" s="15"/>
      <c r="C14" s="11">
        <v>8200</v>
      </c>
      <c r="D14" s="12" t="s">
        <v>8</v>
      </c>
      <c r="E14" s="13">
        <v>9335.57</v>
      </c>
      <c r="F14" s="14" t="s">
        <v>32</v>
      </c>
      <c r="G14" s="22">
        <f>C14*E14/100</f>
        <v>765516.74</v>
      </c>
      <c r="H14" s="14" t="s">
        <v>27</v>
      </c>
    </row>
    <row r="15" spans="1:8" ht="41.25" customHeight="1">
      <c r="A15" s="9" t="s">
        <v>28</v>
      </c>
      <c r="B15" s="119" t="s">
        <v>55</v>
      </c>
      <c r="C15" s="119"/>
      <c r="D15" s="119"/>
      <c r="E15" s="119"/>
      <c r="F15" s="119"/>
      <c r="G15" s="119"/>
      <c r="H15" s="119"/>
    </row>
    <row r="16" spans="1:8" ht="24.75" customHeight="1">
      <c r="A16" s="9"/>
      <c r="B16" s="15"/>
      <c r="C16" s="11">
        <v>32600</v>
      </c>
      <c r="D16" s="12" t="s">
        <v>47</v>
      </c>
      <c r="E16" s="13">
        <v>1635</v>
      </c>
      <c r="F16" s="14" t="s">
        <v>48</v>
      </c>
      <c r="G16" s="14">
        <f>C16*E16/100</f>
        <v>533010</v>
      </c>
      <c r="H16" s="14" t="s">
        <v>27</v>
      </c>
    </row>
    <row r="17" spans="1:8" ht="54.75" customHeight="1">
      <c r="A17" s="9" t="s">
        <v>29</v>
      </c>
      <c r="B17" s="119" t="s">
        <v>56</v>
      </c>
      <c r="C17" s="119"/>
      <c r="D17" s="119"/>
      <c r="E17" s="119"/>
      <c r="F17" s="119"/>
      <c r="G17" s="119"/>
      <c r="H17" s="119"/>
    </row>
    <row r="18" spans="1:8" ht="24.75" customHeight="1">
      <c r="A18" s="9"/>
      <c r="B18" s="15"/>
      <c r="C18" s="11">
        <v>32600</v>
      </c>
      <c r="D18" s="12" t="s">
        <v>47</v>
      </c>
      <c r="E18" s="13">
        <v>4569.76</v>
      </c>
      <c r="F18" s="14" t="s">
        <v>48</v>
      </c>
      <c r="G18" s="22">
        <f>C18*E18/100</f>
        <v>1489741.76</v>
      </c>
      <c r="H18" s="14" t="s">
        <v>27</v>
      </c>
    </row>
    <row r="19" spans="1:8" ht="25.5" customHeight="1">
      <c r="A19" s="9" t="s">
        <v>19</v>
      </c>
      <c r="B19" s="119" t="s">
        <v>57</v>
      </c>
      <c r="C19" s="119"/>
      <c r="D19" s="119"/>
      <c r="E19" s="119"/>
      <c r="F19" s="119"/>
      <c r="G19" s="119"/>
      <c r="H19" s="119"/>
    </row>
    <row r="20" spans="1:8" ht="27" customHeight="1">
      <c r="A20" s="9"/>
      <c r="B20" s="15"/>
      <c r="C20" s="11">
        <v>27200</v>
      </c>
      <c r="D20" s="12" t="s">
        <v>8</v>
      </c>
      <c r="E20" s="13">
        <v>2208.37</v>
      </c>
      <c r="F20" s="14" t="s">
        <v>9</v>
      </c>
      <c r="G20" s="26">
        <f>C20*E20/1000</f>
        <v>60067.663999999997</v>
      </c>
      <c r="H20" s="16" t="s">
        <v>27</v>
      </c>
    </row>
    <row r="21" spans="1:8">
      <c r="A21" s="28"/>
      <c r="B21" s="10"/>
      <c r="C21" s="120" t="s">
        <v>20</v>
      </c>
      <c r="D21" s="120"/>
      <c r="E21" s="120"/>
      <c r="F21" s="120"/>
      <c r="G21" s="23">
        <f>SUM(G20,G18,G16,G14,G12,G10,G8,G7)</f>
        <v>5265593.01</v>
      </c>
      <c r="H21" s="7" t="s">
        <v>27</v>
      </c>
    </row>
    <row r="22" spans="1:8">
      <c r="A22" s="28"/>
      <c r="C22" s="7"/>
      <c r="D22" s="7"/>
      <c r="E22" s="7"/>
      <c r="F22" s="7"/>
      <c r="G22" s="7"/>
      <c r="H22" s="7"/>
    </row>
    <row r="23" spans="1:8">
      <c r="A23" s="28"/>
      <c r="B23" s="21" t="s">
        <v>21</v>
      </c>
      <c r="C23" s="6">
        <v>14.12</v>
      </c>
      <c r="D23" s="6" t="s">
        <v>22</v>
      </c>
      <c r="E23" s="6">
        <v>22606</v>
      </c>
      <c r="F23" s="6" t="s">
        <v>23</v>
      </c>
      <c r="G23" s="17">
        <f>C23*E23</f>
        <v>319196.71999999997</v>
      </c>
      <c r="H23" s="7" t="s">
        <v>27</v>
      </c>
    </row>
    <row r="24" spans="1:8">
      <c r="A24" s="28"/>
      <c r="B24" s="49"/>
    </row>
    <row r="25" spans="1:8">
      <c r="A25" s="2"/>
      <c r="B25" s="117" t="s">
        <v>26</v>
      </c>
      <c r="C25" s="117"/>
      <c r="D25" s="117"/>
      <c r="E25" s="117"/>
      <c r="F25" s="117"/>
      <c r="G25" s="117"/>
      <c r="H25" s="117"/>
    </row>
    <row r="26" spans="1:8" ht="49.5" customHeight="1">
      <c r="A26" s="2"/>
    </row>
    <row r="27" spans="1:8" s="25" customFormat="1" ht="27" customHeight="1">
      <c r="A27" s="24"/>
      <c r="B27" s="8" t="s">
        <v>25</v>
      </c>
      <c r="C27" s="118" t="s">
        <v>24</v>
      </c>
      <c r="D27" s="118"/>
      <c r="E27" s="118"/>
      <c r="F27" s="118"/>
      <c r="G27" s="118"/>
    </row>
    <row r="28" spans="1:8" ht="17.25" customHeight="1">
      <c r="A28" s="2"/>
    </row>
    <row r="29" spans="1:8" ht="31.5" customHeight="1">
      <c r="A29" s="121" t="s">
        <v>6</v>
      </c>
      <c r="B29" s="121"/>
      <c r="C29" s="121"/>
      <c r="D29" s="121"/>
      <c r="E29" s="121"/>
      <c r="F29" s="121"/>
      <c r="G29" s="121"/>
      <c r="H29" s="121"/>
    </row>
    <row r="30" spans="1:8" ht="24.75" customHeight="1">
      <c r="A30" s="122" t="s">
        <v>248</v>
      </c>
      <c r="B30" s="122"/>
      <c r="C30" s="122"/>
      <c r="D30" s="122"/>
      <c r="E30" s="122"/>
      <c r="F30" s="122"/>
      <c r="G30" s="122"/>
      <c r="H30" s="122"/>
    </row>
    <row r="31" spans="1:8" ht="19.5" customHeight="1" thickBot="1">
      <c r="A31" s="126" t="s">
        <v>39</v>
      </c>
      <c r="B31" s="126"/>
      <c r="C31" s="126"/>
      <c r="D31" s="126"/>
      <c r="E31" s="126"/>
      <c r="F31" s="126"/>
      <c r="G31" s="126"/>
      <c r="H31" s="126"/>
    </row>
    <row r="32" spans="1:8" ht="21" customHeight="1" thickTop="1" thickBot="1">
      <c r="A32" s="29" t="s">
        <v>0</v>
      </c>
      <c r="B32" s="29" t="s">
        <v>2</v>
      </c>
      <c r="C32" s="127" t="s">
        <v>1</v>
      </c>
      <c r="D32" s="127"/>
      <c r="E32" s="29" t="s">
        <v>3</v>
      </c>
      <c r="F32" s="29" t="s">
        <v>4</v>
      </c>
      <c r="G32" s="127" t="s">
        <v>5</v>
      </c>
      <c r="H32" s="127"/>
    </row>
    <row r="33" spans="1:8" ht="17.25" customHeight="1" thickTop="1">
      <c r="A33" s="18"/>
      <c r="B33" s="18"/>
      <c r="C33" s="18"/>
      <c r="D33" s="18"/>
      <c r="E33" s="18"/>
      <c r="F33" s="18"/>
      <c r="G33" s="18"/>
      <c r="H33" s="18"/>
    </row>
    <row r="34" spans="1:8" ht="30" customHeight="1">
      <c r="A34" s="9" t="s">
        <v>10</v>
      </c>
      <c r="B34" s="119" t="s">
        <v>61</v>
      </c>
      <c r="C34" s="119"/>
      <c r="D34" s="119"/>
      <c r="E34" s="119"/>
      <c r="F34" s="119"/>
      <c r="G34" s="119"/>
      <c r="H34" s="119"/>
    </row>
    <row r="35" spans="1:8" ht="30" customHeight="1">
      <c r="A35" s="20"/>
      <c r="B35" s="19"/>
      <c r="C35" s="11">
        <v>1056</v>
      </c>
      <c r="D35" s="12" t="s">
        <v>8</v>
      </c>
      <c r="E35" s="13">
        <v>3176.25</v>
      </c>
      <c r="F35" s="14" t="s">
        <v>9</v>
      </c>
      <c r="G35" s="22">
        <f>C35*E35/1000</f>
        <v>3354.12</v>
      </c>
      <c r="H35" s="14" t="s">
        <v>27</v>
      </c>
    </row>
    <row r="36" spans="1:8" ht="23.25" customHeight="1">
      <c r="A36" s="9" t="s">
        <v>14</v>
      </c>
      <c r="B36" s="119" t="s">
        <v>30</v>
      </c>
      <c r="C36" s="119"/>
      <c r="D36" s="119"/>
      <c r="E36" s="119"/>
      <c r="F36" s="119"/>
      <c r="G36" s="119"/>
      <c r="H36" s="119"/>
    </row>
    <row r="37" spans="1:8" ht="30" customHeight="1">
      <c r="A37" s="9"/>
      <c r="B37" s="15"/>
      <c r="C37" s="11">
        <v>224</v>
      </c>
      <c r="D37" s="12" t="s">
        <v>8</v>
      </c>
      <c r="E37" s="13">
        <v>9416.2800000000007</v>
      </c>
      <c r="F37" s="14" t="s">
        <v>32</v>
      </c>
      <c r="G37" s="22">
        <f>C37*E37/100</f>
        <v>21092.467200000003</v>
      </c>
      <c r="H37" s="14" t="s">
        <v>27</v>
      </c>
    </row>
    <row r="38" spans="1:8" ht="24" customHeight="1">
      <c r="A38" s="9" t="s">
        <v>16</v>
      </c>
      <c r="B38" s="119" t="s">
        <v>31</v>
      </c>
      <c r="C38" s="119"/>
      <c r="D38" s="119"/>
      <c r="E38" s="119"/>
      <c r="F38" s="119"/>
      <c r="G38" s="119"/>
      <c r="H38" s="119"/>
    </row>
    <row r="39" spans="1:8" ht="30" customHeight="1">
      <c r="A39" s="9"/>
      <c r="B39" s="15"/>
      <c r="C39" s="11">
        <v>365</v>
      </c>
      <c r="D39" s="12" t="s">
        <v>8</v>
      </c>
      <c r="E39" s="13">
        <v>12501.41</v>
      </c>
      <c r="F39" s="14" t="s">
        <v>32</v>
      </c>
      <c r="G39" s="22">
        <f>C39*E39/100</f>
        <v>45630.146500000003</v>
      </c>
      <c r="H39" s="14" t="s">
        <v>27</v>
      </c>
    </row>
    <row r="40" spans="1:8" ht="25.5" customHeight="1">
      <c r="A40" s="9" t="s">
        <v>17</v>
      </c>
      <c r="B40" s="119" t="s">
        <v>62</v>
      </c>
      <c r="C40" s="119"/>
      <c r="D40" s="119"/>
      <c r="E40" s="119"/>
      <c r="F40" s="119"/>
      <c r="G40" s="119"/>
      <c r="H40" s="119"/>
    </row>
    <row r="41" spans="1:8" ht="30" customHeight="1">
      <c r="A41" s="9"/>
      <c r="B41" s="15"/>
      <c r="C41" s="11">
        <v>109</v>
      </c>
      <c r="D41" s="12" t="s">
        <v>8</v>
      </c>
      <c r="E41" s="13">
        <v>3127.41</v>
      </c>
      <c r="F41" s="14" t="s">
        <v>32</v>
      </c>
      <c r="G41" s="22">
        <f>C41*E41/100</f>
        <v>3408.8769000000002</v>
      </c>
      <c r="H41" s="14" t="s">
        <v>27</v>
      </c>
    </row>
    <row r="42" spans="1:8" ht="30" customHeight="1">
      <c r="A42" s="9" t="s">
        <v>28</v>
      </c>
      <c r="B42" s="119" t="s">
        <v>33</v>
      </c>
      <c r="C42" s="119"/>
      <c r="D42" s="119"/>
      <c r="E42" s="119"/>
      <c r="F42" s="119"/>
      <c r="G42" s="119"/>
      <c r="H42" s="119"/>
    </row>
    <row r="43" spans="1:8" ht="30" customHeight="1">
      <c r="A43" s="9"/>
      <c r="B43" s="15"/>
      <c r="C43" s="11">
        <v>80</v>
      </c>
      <c r="D43" s="12" t="s">
        <v>8</v>
      </c>
      <c r="E43" s="13">
        <v>14429.25</v>
      </c>
      <c r="F43" s="14" t="s">
        <v>32</v>
      </c>
      <c r="G43" s="22">
        <f>C43*E43/100</f>
        <v>11543.4</v>
      </c>
      <c r="H43" s="14" t="s">
        <v>27</v>
      </c>
    </row>
    <row r="44" spans="1:8" ht="30" customHeight="1">
      <c r="A44" s="9" t="s">
        <v>29</v>
      </c>
      <c r="B44" s="119" t="s">
        <v>34</v>
      </c>
      <c r="C44" s="119"/>
      <c r="D44" s="119"/>
      <c r="E44" s="119"/>
      <c r="F44" s="119"/>
      <c r="G44" s="119"/>
      <c r="H44" s="119"/>
    </row>
    <row r="45" spans="1:8" ht="30" customHeight="1">
      <c r="A45" s="9"/>
      <c r="B45" s="15"/>
      <c r="C45" s="11">
        <v>6</v>
      </c>
      <c r="D45" s="12" t="s">
        <v>35</v>
      </c>
      <c r="E45" s="13">
        <v>5001.7</v>
      </c>
      <c r="F45" s="14" t="s">
        <v>36</v>
      </c>
      <c r="G45" s="22">
        <f>C45*E45</f>
        <v>30010.199999999997</v>
      </c>
      <c r="H45" s="14" t="s">
        <v>27</v>
      </c>
    </row>
    <row r="46" spans="1:8" ht="47.25" customHeight="1">
      <c r="A46" s="9" t="s">
        <v>19</v>
      </c>
      <c r="B46" s="119" t="s">
        <v>63</v>
      </c>
      <c r="C46" s="119"/>
      <c r="D46" s="119"/>
      <c r="E46" s="119"/>
      <c r="F46" s="119"/>
      <c r="G46" s="119"/>
      <c r="H46" s="119"/>
    </row>
    <row r="47" spans="1:8" ht="30" customHeight="1">
      <c r="A47" s="9"/>
      <c r="B47" s="15"/>
      <c r="C47" s="11">
        <v>89</v>
      </c>
      <c r="D47" s="12" t="s">
        <v>8</v>
      </c>
      <c r="E47" s="13">
        <v>337</v>
      </c>
      <c r="F47" s="14" t="s">
        <v>37</v>
      </c>
      <c r="G47" s="14">
        <f>C47*E47</f>
        <v>29993</v>
      </c>
      <c r="H47" s="14" t="s">
        <v>27</v>
      </c>
    </row>
    <row r="48" spans="1:8" ht="21" customHeight="1">
      <c r="A48" s="9" t="s">
        <v>49</v>
      </c>
      <c r="B48" s="119" t="s">
        <v>64</v>
      </c>
      <c r="C48" s="119"/>
      <c r="D48" s="119"/>
      <c r="E48" s="119"/>
      <c r="F48" s="119"/>
      <c r="G48" s="119"/>
      <c r="H48" s="119"/>
    </row>
    <row r="49" spans="1:8" ht="30" customHeight="1">
      <c r="A49" s="9"/>
      <c r="B49" s="15"/>
      <c r="C49" s="11">
        <v>184</v>
      </c>
      <c r="D49" s="12" t="s">
        <v>47</v>
      </c>
      <c r="E49" s="13">
        <v>2283.9299999999998</v>
      </c>
      <c r="F49" s="14" t="s">
        <v>48</v>
      </c>
      <c r="G49" s="26">
        <f>C49*E49/100</f>
        <v>4202.4312</v>
      </c>
      <c r="H49" s="16" t="s">
        <v>27</v>
      </c>
    </row>
    <row r="50" spans="1:8">
      <c r="A50" s="28"/>
      <c r="B50" s="10"/>
      <c r="C50" s="120" t="s">
        <v>20</v>
      </c>
      <c r="D50" s="120"/>
      <c r="E50" s="120"/>
      <c r="F50" s="120"/>
      <c r="G50" s="23">
        <f>SUM(G49,G47,G45,G43,G41,G39,G37,G35)</f>
        <v>149234.64180000001</v>
      </c>
      <c r="H50" s="7" t="s">
        <v>27</v>
      </c>
    </row>
    <row r="51" spans="1:8" ht="16.5" customHeight="1">
      <c r="A51" s="28"/>
      <c r="C51" s="7"/>
      <c r="D51" s="7"/>
      <c r="E51" s="7"/>
      <c r="F51" s="7"/>
      <c r="G51" s="7"/>
      <c r="H51" s="7"/>
    </row>
    <row r="52" spans="1:8">
      <c r="A52" s="28"/>
      <c r="B52" s="21" t="s">
        <v>84</v>
      </c>
      <c r="C52" s="129">
        <f>G50</f>
        <v>149234.64180000001</v>
      </c>
      <c r="D52" s="130"/>
      <c r="E52" s="30" t="s">
        <v>38</v>
      </c>
      <c r="F52" s="31">
        <v>3</v>
      </c>
      <c r="G52" s="17">
        <f>C52*F52</f>
        <v>447703.92540000007</v>
      </c>
      <c r="H52" s="7" t="s">
        <v>27</v>
      </c>
    </row>
    <row r="53" spans="1:8">
      <c r="A53" s="28"/>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2">
    <mergeCell ref="B40:H40"/>
    <mergeCell ref="B38:H38"/>
    <mergeCell ref="B19:H19"/>
    <mergeCell ref="A1:H1"/>
    <mergeCell ref="A2:H2"/>
    <mergeCell ref="A3:H3"/>
    <mergeCell ref="C4:D4"/>
    <mergeCell ref="G4:H4"/>
    <mergeCell ref="B6:H6"/>
    <mergeCell ref="B9:H9"/>
    <mergeCell ref="B11:H11"/>
    <mergeCell ref="B13:H13"/>
    <mergeCell ref="B15:H15"/>
    <mergeCell ref="B17:H17"/>
    <mergeCell ref="A31:H31"/>
    <mergeCell ref="C32:D32"/>
    <mergeCell ref="G32:H32"/>
    <mergeCell ref="B34:H34"/>
    <mergeCell ref="B36:H36"/>
    <mergeCell ref="C21:F21"/>
    <mergeCell ref="B25:H25"/>
    <mergeCell ref="C27:G27"/>
    <mergeCell ref="A29:H29"/>
    <mergeCell ref="A30:H30"/>
    <mergeCell ref="B54:H54"/>
    <mergeCell ref="C56:G56"/>
    <mergeCell ref="B42:H42"/>
    <mergeCell ref="B44:H44"/>
    <mergeCell ref="B46:H46"/>
    <mergeCell ref="B48:H48"/>
    <mergeCell ref="C50:F50"/>
    <mergeCell ref="C52:D52"/>
  </mergeCells>
  <pageMargins left="1.2" right="0.8" top="0.4" bottom="0.3" header="0.3" footer="0.3"/>
  <pageSetup scale="95" orientation="portrait" r:id="rId1"/>
</worksheet>
</file>

<file path=xl/worksheets/sheet24.xml><?xml version="1.0" encoding="utf-8"?>
<worksheet xmlns="http://schemas.openxmlformats.org/spreadsheetml/2006/main" xmlns:r="http://schemas.openxmlformats.org/officeDocument/2006/relationships">
  <sheetPr>
    <tabColor theme="3" tint="0.39997558519241921"/>
  </sheetPr>
  <dimension ref="A1:I60"/>
  <sheetViews>
    <sheetView view="pageBreakPreview" topLeftCell="A40"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249</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29" t="s">
        <v>0</v>
      </c>
      <c r="B4" s="29" t="s">
        <v>2</v>
      </c>
      <c r="C4" s="127" t="s">
        <v>1</v>
      </c>
      <c r="D4" s="127"/>
      <c r="E4" s="29" t="s">
        <v>3</v>
      </c>
      <c r="F4" s="29"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85</v>
      </c>
      <c r="C7" s="10">
        <v>38700</v>
      </c>
      <c r="D7" s="41" t="s">
        <v>8</v>
      </c>
      <c r="E7" s="42">
        <v>3656.23</v>
      </c>
      <c r="F7" s="43" t="s">
        <v>9</v>
      </c>
      <c r="G7" s="44">
        <f>C7*E7/1000</f>
        <v>141496.101</v>
      </c>
      <c r="H7" s="43" t="s">
        <v>27</v>
      </c>
    </row>
    <row r="8" spans="1:9" ht="17.25" customHeight="1">
      <c r="A8" s="20"/>
      <c r="B8" s="40" t="s">
        <v>87</v>
      </c>
      <c r="C8" s="11">
        <v>29000</v>
      </c>
      <c r="D8" s="12" t="s">
        <v>8</v>
      </c>
      <c r="E8" s="13">
        <v>7723.95</v>
      </c>
      <c r="F8" s="14" t="s">
        <v>9</v>
      </c>
      <c r="G8" s="22">
        <f>C8*E8/1000</f>
        <v>223994.55</v>
      </c>
      <c r="H8" s="14" t="s">
        <v>27</v>
      </c>
    </row>
    <row r="9" spans="1:9" ht="27.75" customHeight="1">
      <c r="A9" s="20" t="s">
        <v>13</v>
      </c>
      <c r="B9" s="19" t="s">
        <v>86</v>
      </c>
      <c r="C9" s="10">
        <v>10900</v>
      </c>
      <c r="D9" s="41" t="s">
        <v>8</v>
      </c>
      <c r="E9" s="42">
        <v>6190.17</v>
      </c>
      <c r="F9" s="43" t="s">
        <v>9</v>
      </c>
      <c r="G9" s="44">
        <f>C9*E9/1000</f>
        <v>67472.853000000003</v>
      </c>
      <c r="H9" s="43" t="s">
        <v>27</v>
      </c>
    </row>
    <row r="10" spans="1:9" ht="20.25" customHeight="1">
      <c r="A10" s="20"/>
      <c r="B10" s="40" t="s">
        <v>87</v>
      </c>
      <c r="C10" s="11">
        <v>6900</v>
      </c>
      <c r="D10" s="12" t="s">
        <v>8</v>
      </c>
      <c r="E10" s="13">
        <v>10253.719999999999</v>
      </c>
      <c r="F10" s="14" t="s">
        <v>9</v>
      </c>
      <c r="G10" s="22">
        <f>C10*E10/1000</f>
        <v>70750.668000000005</v>
      </c>
      <c r="H10" s="14" t="s">
        <v>27</v>
      </c>
    </row>
    <row r="11" spans="1:9" ht="63.75" customHeight="1">
      <c r="A11" s="9" t="s">
        <v>14</v>
      </c>
      <c r="B11" s="119" t="s">
        <v>53</v>
      </c>
      <c r="C11" s="119"/>
      <c r="D11" s="119"/>
      <c r="E11" s="119"/>
      <c r="F11" s="119"/>
      <c r="G11" s="119"/>
      <c r="H11" s="119"/>
    </row>
    <row r="12" spans="1:9" ht="19.5" customHeight="1">
      <c r="A12" s="9"/>
      <c r="B12" s="15"/>
      <c r="C12" s="11">
        <v>6700</v>
      </c>
      <c r="D12" s="12" t="s">
        <v>8</v>
      </c>
      <c r="E12" s="13">
        <v>8678.92</v>
      </c>
      <c r="F12" s="14" t="s">
        <v>32</v>
      </c>
      <c r="G12" s="22">
        <f>C12*E12/100</f>
        <v>581487.64</v>
      </c>
      <c r="H12" s="14" t="s">
        <v>27</v>
      </c>
    </row>
    <row r="13" spans="1:9" ht="28.5" customHeight="1">
      <c r="A13" s="9" t="s">
        <v>16</v>
      </c>
      <c r="B13" s="119" t="s">
        <v>15</v>
      </c>
      <c r="C13" s="119"/>
      <c r="D13" s="119"/>
      <c r="E13" s="119"/>
      <c r="F13" s="119"/>
      <c r="G13" s="119"/>
      <c r="H13" s="119"/>
    </row>
    <row r="14" spans="1:9" ht="24.75" customHeight="1">
      <c r="A14" s="9"/>
      <c r="B14" s="15"/>
      <c r="C14" s="11">
        <v>2200</v>
      </c>
      <c r="D14" s="12" t="s">
        <v>43</v>
      </c>
      <c r="E14" s="13">
        <v>2613.1799999999998</v>
      </c>
      <c r="F14" s="14" t="s">
        <v>44</v>
      </c>
      <c r="G14" s="22">
        <f>C14*E14/100</f>
        <v>57489.96</v>
      </c>
      <c r="H14" s="14" t="s">
        <v>27</v>
      </c>
      <c r="I14" s="4"/>
    </row>
    <row r="15" spans="1:9" ht="78" customHeight="1">
      <c r="A15" s="9" t="s">
        <v>17</v>
      </c>
      <c r="B15" s="119" t="s">
        <v>54</v>
      </c>
      <c r="C15" s="119"/>
      <c r="D15" s="119"/>
      <c r="E15" s="119"/>
      <c r="F15" s="119"/>
      <c r="G15" s="119"/>
      <c r="H15" s="119"/>
    </row>
    <row r="16" spans="1:9" ht="21" customHeight="1">
      <c r="A16" s="9"/>
      <c r="B16" s="15"/>
      <c r="C16" s="11">
        <v>3300</v>
      </c>
      <c r="D16" s="12" t="s">
        <v>8</v>
      </c>
      <c r="E16" s="13">
        <v>9721.08</v>
      </c>
      <c r="F16" s="14" t="s">
        <v>32</v>
      </c>
      <c r="G16" s="22">
        <f>C16*E16/100</f>
        <v>320795.64</v>
      </c>
      <c r="H16" s="14" t="s">
        <v>27</v>
      </c>
    </row>
    <row r="17" spans="1:8" ht="40.5" customHeight="1">
      <c r="A17" s="9" t="s">
        <v>28</v>
      </c>
      <c r="B17" s="119" t="s">
        <v>55</v>
      </c>
      <c r="C17" s="119"/>
      <c r="D17" s="119"/>
      <c r="E17" s="119"/>
      <c r="F17" s="119"/>
      <c r="G17" s="119"/>
      <c r="H17" s="119"/>
    </row>
    <row r="18" spans="1:8" ht="21.75" customHeight="1">
      <c r="A18" s="9"/>
      <c r="B18" s="15"/>
      <c r="C18" s="11">
        <v>13300</v>
      </c>
      <c r="D18" s="12" t="s">
        <v>47</v>
      </c>
      <c r="E18" s="13">
        <v>1646.47</v>
      </c>
      <c r="F18" s="14" t="s">
        <v>48</v>
      </c>
      <c r="G18" s="14">
        <f>C18*E18/100</f>
        <v>218980.51</v>
      </c>
      <c r="H18" s="14" t="s">
        <v>27</v>
      </c>
    </row>
    <row r="19" spans="1:8" ht="52.5" customHeight="1">
      <c r="A19" s="9" t="s">
        <v>29</v>
      </c>
      <c r="B19" s="119" t="s">
        <v>56</v>
      </c>
      <c r="C19" s="119"/>
      <c r="D19" s="119"/>
      <c r="E19" s="119"/>
      <c r="F19" s="119"/>
      <c r="G19" s="119"/>
      <c r="H19" s="119"/>
    </row>
    <row r="20" spans="1:8" ht="21.75" customHeight="1">
      <c r="A20" s="9"/>
      <c r="B20" s="15"/>
      <c r="C20" s="11">
        <v>13300</v>
      </c>
      <c r="D20" s="12" t="s">
        <v>47</v>
      </c>
      <c r="E20" s="13">
        <v>4608.5600000000004</v>
      </c>
      <c r="F20" s="14" t="s">
        <v>48</v>
      </c>
      <c r="G20" s="22">
        <f>C20*E20/100</f>
        <v>612938.4800000001</v>
      </c>
      <c r="H20" s="14" t="s">
        <v>27</v>
      </c>
    </row>
    <row r="21" spans="1:8" ht="25.5" customHeight="1">
      <c r="A21" s="9" t="s">
        <v>19</v>
      </c>
      <c r="B21" s="119" t="s">
        <v>57</v>
      </c>
      <c r="C21" s="119"/>
      <c r="D21" s="119"/>
      <c r="E21" s="119"/>
      <c r="F21" s="119"/>
      <c r="G21" s="119"/>
      <c r="H21" s="119"/>
    </row>
    <row r="22" spans="1:8" ht="18" customHeight="1">
      <c r="A22" s="9"/>
      <c r="B22" s="45" t="s">
        <v>88</v>
      </c>
      <c r="C22" s="11">
        <v>13600</v>
      </c>
      <c r="D22" s="12" t="s">
        <v>8</v>
      </c>
      <c r="E22" s="13">
        <v>2208.37</v>
      </c>
      <c r="F22" s="14" t="s">
        <v>9</v>
      </c>
      <c r="G22" s="22">
        <f>C22*E22/1000</f>
        <v>30033.831999999999</v>
      </c>
      <c r="H22" s="14" t="s">
        <v>27</v>
      </c>
    </row>
    <row r="23" spans="1:8" ht="18.75" customHeight="1">
      <c r="A23" s="9"/>
      <c r="B23" s="45" t="s">
        <v>87</v>
      </c>
      <c r="C23" s="11">
        <v>4300</v>
      </c>
      <c r="D23" s="12" t="s">
        <v>8</v>
      </c>
      <c r="E23" s="13">
        <v>6278.37</v>
      </c>
      <c r="F23" s="14" t="s">
        <v>9</v>
      </c>
      <c r="G23" s="26">
        <f>C23*E23/1000</f>
        <v>26996.991000000002</v>
      </c>
      <c r="H23" s="16" t="s">
        <v>27</v>
      </c>
    </row>
    <row r="24" spans="1:8">
      <c r="A24" s="28"/>
      <c r="B24" s="48"/>
      <c r="C24" s="120" t="s">
        <v>20</v>
      </c>
      <c r="D24" s="120"/>
      <c r="E24" s="120"/>
      <c r="F24" s="120"/>
      <c r="G24" s="23">
        <f>SUM(G23,G22,G20,G18,G16,G14,G12,G10,G9,G8,G7)</f>
        <v>2352437.2250000001</v>
      </c>
      <c r="H24" s="7" t="s">
        <v>27</v>
      </c>
    </row>
    <row r="25" spans="1:8">
      <c r="A25" s="28"/>
      <c r="C25" s="7"/>
      <c r="D25" s="7"/>
      <c r="E25" s="7"/>
      <c r="F25" s="7"/>
      <c r="G25" s="7"/>
      <c r="H25" s="7"/>
    </row>
    <row r="26" spans="1:8">
      <c r="A26" s="28"/>
      <c r="B26" s="21" t="s">
        <v>21</v>
      </c>
      <c r="C26" s="6">
        <v>5.76</v>
      </c>
      <c r="D26" s="6" t="s">
        <v>22</v>
      </c>
      <c r="E26" s="6">
        <v>22606</v>
      </c>
      <c r="F26" s="6" t="s">
        <v>23</v>
      </c>
      <c r="G26" s="17">
        <f>C26*E26</f>
        <v>130210.56</v>
      </c>
      <c r="H26" s="7" t="s">
        <v>27</v>
      </c>
    </row>
    <row r="27" spans="1:8">
      <c r="A27" s="28"/>
    </row>
    <row r="28" spans="1:8">
      <c r="A28" s="2"/>
      <c r="B28" s="117" t="s">
        <v>26</v>
      </c>
      <c r="C28" s="117"/>
      <c r="D28" s="117"/>
      <c r="E28" s="117"/>
      <c r="F28" s="117"/>
      <c r="G28" s="117"/>
      <c r="H28" s="117"/>
    </row>
    <row r="29" spans="1:8" ht="42" customHeight="1">
      <c r="A29" s="2"/>
    </row>
    <row r="30" spans="1:8" s="25" customFormat="1" ht="27" customHeight="1">
      <c r="A30" s="24"/>
      <c r="B30" s="8" t="s">
        <v>25</v>
      </c>
      <c r="C30" s="118" t="s">
        <v>24</v>
      </c>
      <c r="D30" s="118"/>
      <c r="E30" s="118"/>
      <c r="F30" s="118"/>
      <c r="G30" s="118"/>
    </row>
    <row r="31" spans="1:8" ht="17.25" customHeight="1">
      <c r="A31" s="2"/>
    </row>
    <row r="32" spans="1:8" ht="31.5" customHeight="1">
      <c r="A32" s="121" t="s">
        <v>6</v>
      </c>
      <c r="B32" s="121"/>
      <c r="C32" s="121"/>
      <c r="D32" s="121"/>
      <c r="E32" s="121"/>
      <c r="F32" s="121"/>
      <c r="G32" s="121"/>
      <c r="H32" s="121"/>
    </row>
    <row r="33" spans="1:8" ht="24.75" customHeight="1">
      <c r="A33" s="122" t="s">
        <v>249</v>
      </c>
      <c r="B33" s="122"/>
      <c r="C33" s="122"/>
      <c r="D33" s="122"/>
      <c r="E33" s="122"/>
      <c r="F33" s="122"/>
      <c r="G33" s="122"/>
      <c r="H33" s="122"/>
    </row>
    <row r="34" spans="1:8" ht="19.5" customHeight="1" thickBot="1">
      <c r="A34" s="133" t="s">
        <v>39</v>
      </c>
      <c r="B34" s="133"/>
      <c r="C34" s="133"/>
      <c r="D34" s="133"/>
      <c r="E34" s="133"/>
      <c r="F34" s="133"/>
      <c r="G34" s="133"/>
      <c r="H34" s="133"/>
    </row>
    <row r="35" spans="1:8" ht="21" customHeight="1" thickTop="1" thickBot="1">
      <c r="A35" s="29" t="s">
        <v>0</v>
      </c>
      <c r="B35" s="29" t="s">
        <v>2</v>
      </c>
      <c r="C35" s="127" t="s">
        <v>1</v>
      </c>
      <c r="D35" s="127"/>
      <c r="E35" s="29" t="s">
        <v>3</v>
      </c>
      <c r="F35" s="29" t="s">
        <v>4</v>
      </c>
      <c r="G35" s="127" t="s">
        <v>5</v>
      </c>
      <c r="H35" s="127"/>
    </row>
    <row r="36" spans="1:8" ht="17.25" customHeight="1" thickTop="1">
      <c r="A36" s="18"/>
      <c r="B36" s="18"/>
      <c r="C36" s="18"/>
      <c r="D36" s="18"/>
      <c r="E36" s="18"/>
      <c r="F36" s="18"/>
      <c r="G36" s="18"/>
      <c r="H36" s="18"/>
    </row>
    <row r="37" spans="1:8" ht="30" customHeight="1">
      <c r="A37" s="9" t="s">
        <v>10</v>
      </c>
      <c r="B37" s="119" t="s">
        <v>61</v>
      </c>
      <c r="C37" s="119"/>
      <c r="D37" s="119"/>
      <c r="E37" s="119"/>
      <c r="F37" s="119"/>
      <c r="G37" s="119"/>
      <c r="H37" s="119"/>
    </row>
    <row r="38" spans="1:8" ht="30" customHeight="1">
      <c r="A38" s="20"/>
      <c r="B38" s="19"/>
      <c r="C38" s="11">
        <v>1056</v>
      </c>
      <c r="D38" s="12" t="s">
        <v>8</v>
      </c>
      <c r="E38" s="13">
        <v>3176.25</v>
      </c>
      <c r="F38" s="14" t="s">
        <v>9</v>
      </c>
      <c r="G38" s="22">
        <f>C38*E38/1000</f>
        <v>3354.12</v>
      </c>
      <c r="H38" s="14" t="s">
        <v>27</v>
      </c>
    </row>
    <row r="39" spans="1:8" ht="23.25" customHeight="1">
      <c r="A39" s="9" t="s">
        <v>14</v>
      </c>
      <c r="B39" s="119" t="s">
        <v>30</v>
      </c>
      <c r="C39" s="119"/>
      <c r="D39" s="119"/>
      <c r="E39" s="119"/>
      <c r="F39" s="119"/>
      <c r="G39" s="119"/>
      <c r="H39" s="119"/>
    </row>
    <row r="40" spans="1:8" ht="30" customHeight="1">
      <c r="A40" s="9"/>
      <c r="B40" s="9"/>
      <c r="C40" s="9"/>
      <c r="D40" s="9"/>
      <c r="E40" s="9"/>
      <c r="F40" s="9"/>
      <c r="G40" s="9"/>
      <c r="H40" s="9"/>
    </row>
    <row r="41" spans="1:8" ht="24" customHeight="1">
      <c r="A41" s="9" t="s">
        <v>16</v>
      </c>
      <c r="B41" s="119" t="s">
        <v>31</v>
      </c>
      <c r="C41" s="119"/>
      <c r="D41" s="119"/>
      <c r="E41" s="119"/>
      <c r="F41" s="119"/>
      <c r="G41" s="119"/>
      <c r="H41" s="119"/>
    </row>
    <row r="42" spans="1:8" ht="30" customHeight="1">
      <c r="A42" s="9"/>
      <c r="B42" s="15"/>
      <c r="C42" s="11">
        <v>365</v>
      </c>
      <c r="D42" s="12" t="s">
        <v>8</v>
      </c>
      <c r="E42" s="13">
        <v>12501.41</v>
      </c>
      <c r="F42" s="14" t="s">
        <v>32</v>
      </c>
      <c r="G42" s="22">
        <f>C42*E42/100</f>
        <v>45630.146500000003</v>
      </c>
      <c r="H42" s="14" t="s">
        <v>27</v>
      </c>
    </row>
    <row r="43" spans="1:8" ht="25.5" customHeight="1">
      <c r="A43" s="9" t="s">
        <v>17</v>
      </c>
      <c r="B43" s="119" t="s">
        <v>62</v>
      </c>
      <c r="C43" s="119"/>
      <c r="D43" s="119"/>
      <c r="E43" s="119"/>
      <c r="F43" s="119"/>
      <c r="G43" s="119"/>
      <c r="H43" s="119"/>
    </row>
    <row r="44" spans="1:8" ht="30" customHeight="1">
      <c r="A44" s="9"/>
      <c r="B44" s="15"/>
      <c r="C44" s="11">
        <v>109</v>
      </c>
      <c r="D44" s="12" t="s">
        <v>8</v>
      </c>
      <c r="E44" s="13">
        <v>3127.41</v>
      </c>
      <c r="F44" s="14" t="s">
        <v>32</v>
      </c>
      <c r="G44" s="22">
        <f>C44*E44/100</f>
        <v>3408.8769000000002</v>
      </c>
      <c r="H44" s="14" t="s">
        <v>27</v>
      </c>
    </row>
    <row r="45" spans="1:8" ht="30" customHeight="1">
      <c r="A45" s="9" t="s">
        <v>28</v>
      </c>
      <c r="B45" s="119" t="s">
        <v>33</v>
      </c>
      <c r="C45" s="119"/>
      <c r="D45" s="119"/>
      <c r="E45" s="119"/>
      <c r="F45" s="119"/>
      <c r="G45" s="119"/>
      <c r="H45" s="119"/>
    </row>
    <row r="46" spans="1:8" ht="30" customHeight="1">
      <c r="A46" s="9"/>
      <c r="B46" s="15"/>
      <c r="C46" s="11">
        <v>80</v>
      </c>
      <c r="D46" s="12" t="s">
        <v>8</v>
      </c>
      <c r="E46" s="13">
        <v>14429.25</v>
      </c>
      <c r="F46" s="14" t="s">
        <v>32</v>
      </c>
      <c r="G46" s="22">
        <f>C46*E46/100</f>
        <v>11543.4</v>
      </c>
      <c r="H46" s="14" t="s">
        <v>27</v>
      </c>
    </row>
    <row r="47" spans="1:8" ht="30" customHeight="1">
      <c r="A47" s="9" t="s">
        <v>29</v>
      </c>
      <c r="B47" s="119" t="s">
        <v>34</v>
      </c>
      <c r="C47" s="119"/>
      <c r="D47" s="119"/>
      <c r="E47" s="119"/>
      <c r="F47" s="119"/>
      <c r="G47" s="119"/>
      <c r="H47" s="119"/>
    </row>
    <row r="48" spans="1:8" ht="30" customHeight="1">
      <c r="A48" s="9"/>
      <c r="B48" s="15"/>
      <c r="C48" s="11">
        <v>6</v>
      </c>
      <c r="D48" s="12" t="s">
        <v>35</v>
      </c>
      <c r="E48" s="13">
        <v>5001.7</v>
      </c>
      <c r="F48" s="14" t="s">
        <v>36</v>
      </c>
      <c r="G48" s="22">
        <f>C48*E48</f>
        <v>30010.199999999997</v>
      </c>
      <c r="H48" s="14" t="s">
        <v>27</v>
      </c>
    </row>
    <row r="49" spans="1:8" ht="47.25" customHeight="1">
      <c r="A49" s="9" t="s">
        <v>19</v>
      </c>
      <c r="B49" s="119" t="s">
        <v>63</v>
      </c>
      <c r="C49" s="119"/>
      <c r="D49" s="119"/>
      <c r="E49" s="119"/>
      <c r="F49" s="119"/>
      <c r="G49" s="119"/>
      <c r="H49" s="119"/>
    </row>
    <row r="50" spans="1:8" ht="30" customHeight="1">
      <c r="A50" s="9"/>
      <c r="B50" s="15"/>
      <c r="C50" s="11">
        <v>89</v>
      </c>
      <c r="D50" s="12" t="s">
        <v>8</v>
      </c>
      <c r="E50" s="13">
        <v>337</v>
      </c>
      <c r="F50" s="14" t="s">
        <v>37</v>
      </c>
      <c r="G50" s="14">
        <f>C50*E50</f>
        <v>29993</v>
      </c>
      <c r="H50" s="14" t="s">
        <v>27</v>
      </c>
    </row>
    <row r="51" spans="1:8" ht="21" customHeight="1">
      <c r="A51" s="9" t="s">
        <v>49</v>
      </c>
      <c r="B51" s="119" t="s">
        <v>64</v>
      </c>
      <c r="C51" s="119"/>
      <c r="D51" s="119"/>
      <c r="E51" s="119"/>
      <c r="F51" s="119"/>
      <c r="G51" s="119"/>
      <c r="H51" s="119"/>
    </row>
    <row r="52" spans="1:8" ht="30" customHeight="1">
      <c r="A52" s="9"/>
      <c r="B52" s="15"/>
      <c r="C52" s="11">
        <v>184</v>
      </c>
      <c r="D52" s="12" t="s">
        <v>47</v>
      </c>
      <c r="E52" s="13">
        <v>2283.9299999999998</v>
      </c>
      <c r="F52" s="14" t="s">
        <v>48</v>
      </c>
      <c r="G52" s="26">
        <f>C52*E52/100</f>
        <v>4202.4312</v>
      </c>
      <c r="H52" s="16" t="s">
        <v>27</v>
      </c>
    </row>
    <row r="53" spans="1:8">
      <c r="A53" s="28"/>
      <c r="B53" s="10"/>
      <c r="C53" s="120" t="s">
        <v>20</v>
      </c>
      <c r="D53" s="120"/>
      <c r="E53" s="120"/>
      <c r="F53" s="120"/>
      <c r="G53" s="23">
        <f>SUM(G52,G50,G48,G46,G44,G42,G40,G38)</f>
        <v>128142.1746</v>
      </c>
      <c r="H53" s="7" t="s">
        <v>27</v>
      </c>
    </row>
    <row r="54" spans="1:8" ht="16.5" customHeight="1">
      <c r="A54" s="28"/>
      <c r="C54" s="7"/>
      <c r="D54" s="7"/>
      <c r="E54" s="7"/>
      <c r="F54" s="7"/>
      <c r="G54" s="7"/>
      <c r="H54" s="7"/>
    </row>
    <row r="55" spans="1:8">
      <c r="A55" s="28"/>
      <c r="B55" s="51"/>
      <c r="C55" s="129">
        <f>G53</f>
        <v>128142.1746</v>
      </c>
      <c r="D55" s="130"/>
      <c r="E55" s="30" t="s">
        <v>38</v>
      </c>
      <c r="F55" s="31">
        <v>3</v>
      </c>
      <c r="G55" s="17">
        <f>C55*F55</f>
        <v>384426.52379999997</v>
      </c>
      <c r="H55" s="7" t="s">
        <v>27</v>
      </c>
    </row>
    <row r="56" spans="1:8">
      <c r="A56" s="28"/>
    </row>
    <row r="57" spans="1:8">
      <c r="A57" s="2"/>
      <c r="B57" s="117" t="s">
        <v>26</v>
      </c>
      <c r="C57" s="117"/>
      <c r="D57" s="117"/>
      <c r="E57" s="117"/>
      <c r="F57" s="117"/>
      <c r="G57" s="117"/>
      <c r="H57" s="117"/>
    </row>
    <row r="58" spans="1:8" ht="38.25" customHeight="1">
      <c r="A58" s="2"/>
    </row>
    <row r="59" spans="1:8" ht="27.75" customHeight="1">
      <c r="A59" s="24"/>
      <c r="B59" s="8" t="s">
        <v>25</v>
      </c>
      <c r="C59" s="118" t="s">
        <v>24</v>
      </c>
      <c r="D59" s="118"/>
      <c r="E59" s="118"/>
      <c r="F59" s="118"/>
      <c r="G59" s="118"/>
      <c r="H59" s="25"/>
    </row>
    <row r="60" spans="1:8" ht="30" customHeight="1"/>
  </sheetData>
  <mergeCells count="32">
    <mergeCell ref="B21:H21"/>
    <mergeCell ref="A1:H1"/>
    <mergeCell ref="A2:H2"/>
    <mergeCell ref="A3:H3"/>
    <mergeCell ref="C4:D4"/>
    <mergeCell ref="G4:H4"/>
    <mergeCell ref="B6:H6"/>
    <mergeCell ref="B11:H11"/>
    <mergeCell ref="B13:H13"/>
    <mergeCell ref="B15:H15"/>
    <mergeCell ref="B17:H17"/>
    <mergeCell ref="B19:H19"/>
    <mergeCell ref="B43:H43"/>
    <mergeCell ref="C24:F24"/>
    <mergeCell ref="B28:H28"/>
    <mergeCell ref="C30:G30"/>
    <mergeCell ref="A32:H32"/>
    <mergeCell ref="A33:H33"/>
    <mergeCell ref="A34:H34"/>
    <mergeCell ref="C35:D35"/>
    <mergeCell ref="G35:H35"/>
    <mergeCell ref="B37:H37"/>
    <mergeCell ref="B39:H39"/>
    <mergeCell ref="B41:H41"/>
    <mergeCell ref="B57:H57"/>
    <mergeCell ref="C59:G59"/>
    <mergeCell ref="B45:H45"/>
    <mergeCell ref="B47:H47"/>
    <mergeCell ref="B49:H49"/>
    <mergeCell ref="B51:H51"/>
    <mergeCell ref="C53:F53"/>
    <mergeCell ref="C55:D55"/>
  </mergeCells>
  <pageMargins left="1.2" right="0.8" top="0.4" bottom="0.3" header="0.3" footer="0.3"/>
  <pageSetup scale="95" orientation="portrait" r:id="rId1"/>
</worksheet>
</file>

<file path=xl/worksheets/sheet25.xml><?xml version="1.0" encoding="utf-8"?>
<worksheet xmlns="http://schemas.openxmlformats.org/spreadsheetml/2006/main" xmlns:r="http://schemas.openxmlformats.org/officeDocument/2006/relationships">
  <sheetPr>
    <tabColor theme="3" tint="0.39997558519241921"/>
  </sheetPr>
  <dimension ref="A1:I59"/>
  <sheetViews>
    <sheetView view="pageBreakPreview" topLeftCell="A37" zoomScaleSheetLayoutView="100" workbookViewId="0">
      <selection activeCell="B43" sqref="B43:H43"/>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250</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29" t="s">
        <v>0</v>
      </c>
      <c r="B4" s="29" t="s">
        <v>2</v>
      </c>
      <c r="C4" s="127" t="s">
        <v>1</v>
      </c>
      <c r="D4" s="127"/>
      <c r="E4" s="29" t="s">
        <v>3</v>
      </c>
      <c r="F4" s="29"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85</v>
      </c>
      <c r="C7" s="10">
        <v>88400</v>
      </c>
      <c r="D7" s="41" t="s">
        <v>8</v>
      </c>
      <c r="E7" s="42">
        <v>3656.23</v>
      </c>
      <c r="F7" s="43" t="s">
        <v>9</v>
      </c>
      <c r="G7" s="44">
        <f>C7*E7/1000</f>
        <v>323210.73200000002</v>
      </c>
      <c r="H7" s="43" t="s">
        <v>27</v>
      </c>
    </row>
    <row r="8" spans="1:9" ht="17.25" customHeight="1">
      <c r="A8" s="20"/>
      <c r="B8" s="40" t="s">
        <v>87</v>
      </c>
      <c r="C8" s="11">
        <v>61400</v>
      </c>
      <c r="D8" s="12" t="s">
        <v>8</v>
      </c>
      <c r="E8" s="13">
        <v>7723.95</v>
      </c>
      <c r="F8" s="14" t="s">
        <v>9</v>
      </c>
      <c r="G8" s="22">
        <f>C8*E8/1000</f>
        <v>474250.53</v>
      </c>
      <c r="H8" s="14" t="s">
        <v>27</v>
      </c>
    </row>
    <row r="9" spans="1:9" ht="27.75" customHeight="1">
      <c r="A9" s="20" t="s">
        <v>13</v>
      </c>
      <c r="B9" s="19" t="s">
        <v>86</v>
      </c>
      <c r="C9" s="10">
        <v>21800</v>
      </c>
      <c r="D9" s="41" t="s">
        <v>8</v>
      </c>
      <c r="E9" s="42">
        <v>6190.17</v>
      </c>
      <c r="F9" s="43" t="s">
        <v>9</v>
      </c>
      <c r="G9" s="44">
        <f>C9*E9/1000</f>
        <v>134945.70600000001</v>
      </c>
      <c r="H9" s="43" t="s">
        <v>27</v>
      </c>
    </row>
    <row r="10" spans="1:9" ht="20.25" customHeight="1">
      <c r="A10" s="20"/>
      <c r="B10" s="40" t="s">
        <v>87</v>
      </c>
      <c r="C10" s="11">
        <v>14700</v>
      </c>
      <c r="D10" s="12" t="s">
        <v>8</v>
      </c>
      <c r="E10" s="13">
        <v>10253.719999999999</v>
      </c>
      <c r="F10" s="14" t="s">
        <v>9</v>
      </c>
      <c r="G10" s="22">
        <f>C10*E10/1000</f>
        <v>150729.68400000001</v>
      </c>
      <c r="H10" s="14" t="s">
        <v>27</v>
      </c>
    </row>
    <row r="11" spans="1:9" ht="63.75" customHeight="1">
      <c r="A11" s="9" t="s">
        <v>14</v>
      </c>
      <c r="B11" s="119" t="s">
        <v>53</v>
      </c>
      <c r="C11" s="119"/>
      <c r="D11" s="119"/>
      <c r="E11" s="119"/>
      <c r="F11" s="119"/>
      <c r="G11" s="119"/>
      <c r="H11" s="119"/>
    </row>
    <row r="12" spans="1:9" ht="19.5" customHeight="1">
      <c r="A12" s="9"/>
      <c r="B12" s="15"/>
      <c r="C12" s="11">
        <v>13700</v>
      </c>
      <c r="D12" s="12" t="s">
        <v>8</v>
      </c>
      <c r="E12" s="13">
        <v>8073.63</v>
      </c>
      <c r="F12" s="14" t="s">
        <v>32</v>
      </c>
      <c r="G12" s="22">
        <f>C12*E12/100</f>
        <v>1106087.31</v>
      </c>
      <c r="H12" s="14" t="s">
        <v>27</v>
      </c>
    </row>
    <row r="13" spans="1:9" ht="28.5" customHeight="1">
      <c r="A13" s="9" t="s">
        <v>16</v>
      </c>
      <c r="B13" s="119" t="s">
        <v>15</v>
      </c>
      <c r="C13" s="119"/>
      <c r="D13" s="119"/>
      <c r="E13" s="119"/>
      <c r="F13" s="119"/>
      <c r="G13" s="119"/>
      <c r="H13" s="119"/>
    </row>
    <row r="14" spans="1:9" ht="24.75" customHeight="1">
      <c r="A14" s="9"/>
      <c r="B14" s="15"/>
      <c r="C14" s="11">
        <v>4600</v>
      </c>
      <c r="D14" s="12" t="s">
        <v>43</v>
      </c>
      <c r="E14" s="13">
        <v>2613.1799999999998</v>
      </c>
      <c r="F14" s="14" t="s">
        <v>44</v>
      </c>
      <c r="G14" s="22">
        <f>C14*E14/100</f>
        <v>120206.28</v>
      </c>
      <c r="H14" s="14" t="s">
        <v>27</v>
      </c>
      <c r="I14" s="4"/>
    </row>
    <row r="15" spans="1:9" ht="78" customHeight="1">
      <c r="A15" s="9" t="s">
        <v>17</v>
      </c>
      <c r="B15" s="119" t="s">
        <v>54</v>
      </c>
      <c r="C15" s="119"/>
      <c r="D15" s="119"/>
      <c r="E15" s="119"/>
      <c r="F15" s="119"/>
      <c r="G15" s="119"/>
      <c r="H15" s="119"/>
    </row>
    <row r="16" spans="1:9" ht="21" customHeight="1">
      <c r="A16" s="9"/>
      <c r="B16" s="15"/>
      <c r="C16" s="11">
        <v>6800</v>
      </c>
      <c r="D16" s="12" t="s">
        <v>8</v>
      </c>
      <c r="E16" s="13">
        <v>9094.6200000000008</v>
      </c>
      <c r="F16" s="14" t="s">
        <v>32</v>
      </c>
      <c r="G16" s="22">
        <f>C16*E16/100</f>
        <v>618434.16</v>
      </c>
      <c r="H16" s="14" t="s">
        <v>27</v>
      </c>
    </row>
    <row r="17" spans="1:8" ht="40.5" customHeight="1">
      <c r="A17" s="9" t="s">
        <v>28</v>
      </c>
      <c r="B17" s="119" t="s">
        <v>55</v>
      </c>
      <c r="C17" s="119"/>
      <c r="D17" s="119"/>
      <c r="E17" s="119"/>
      <c r="F17" s="119"/>
      <c r="G17" s="119"/>
      <c r="H17" s="119"/>
    </row>
    <row r="18" spans="1:8" ht="21.75" customHeight="1">
      <c r="A18" s="9"/>
      <c r="B18" s="15"/>
      <c r="C18" s="11">
        <v>27300</v>
      </c>
      <c r="D18" s="12" t="s">
        <v>47</v>
      </c>
      <c r="E18" s="13">
        <v>1627.84</v>
      </c>
      <c r="F18" s="14" t="s">
        <v>48</v>
      </c>
      <c r="G18" s="14">
        <f>C18*E18/100</f>
        <v>444400.32</v>
      </c>
      <c r="H18" s="14" t="s">
        <v>27</v>
      </c>
    </row>
    <row r="19" spans="1:8" ht="52.5" customHeight="1">
      <c r="A19" s="9" t="s">
        <v>29</v>
      </c>
      <c r="B19" s="119" t="s">
        <v>56</v>
      </c>
      <c r="C19" s="119"/>
      <c r="D19" s="119"/>
      <c r="E19" s="119"/>
      <c r="F19" s="119"/>
      <c r="G19" s="119"/>
      <c r="H19" s="119"/>
    </row>
    <row r="20" spans="1:8" ht="21.75" customHeight="1">
      <c r="A20" s="9"/>
      <c r="B20" s="15"/>
      <c r="C20" s="11">
        <v>27300</v>
      </c>
      <c r="D20" s="12" t="s">
        <v>47</v>
      </c>
      <c r="E20" s="13">
        <v>4545.51</v>
      </c>
      <c r="F20" s="14" t="s">
        <v>48</v>
      </c>
      <c r="G20" s="22">
        <f>C20*E20/100</f>
        <v>1240924.23</v>
      </c>
      <c r="H20" s="14" t="s">
        <v>27</v>
      </c>
    </row>
    <row r="21" spans="1:8" ht="25.5" customHeight="1">
      <c r="A21" s="9" t="s">
        <v>19</v>
      </c>
      <c r="B21" s="119" t="s">
        <v>57</v>
      </c>
      <c r="C21" s="119"/>
      <c r="D21" s="119"/>
      <c r="E21" s="119"/>
      <c r="F21" s="119"/>
      <c r="G21" s="119"/>
      <c r="H21" s="119"/>
    </row>
    <row r="22" spans="1:8" ht="18" customHeight="1">
      <c r="A22" s="9"/>
      <c r="B22" s="45" t="s">
        <v>88</v>
      </c>
      <c r="C22" s="11">
        <v>13600</v>
      </c>
      <c r="D22" s="12" t="s">
        <v>8</v>
      </c>
      <c r="E22" s="13">
        <v>2208.37</v>
      </c>
      <c r="F22" s="14" t="s">
        <v>9</v>
      </c>
      <c r="G22" s="22">
        <f>C22*E22/1000</f>
        <v>30033.831999999999</v>
      </c>
      <c r="H22" s="14" t="s">
        <v>27</v>
      </c>
    </row>
    <row r="23" spans="1:8" ht="18.75" customHeight="1">
      <c r="A23" s="9"/>
      <c r="B23" s="45" t="s">
        <v>87</v>
      </c>
      <c r="C23" s="11">
        <v>9200</v>
      </c>
      <c r="D23" s="12" t="s">
        <v>8</v>
      </c>
      <c r="E23" s="13">
        <v>6278.37</v>
      </c>
      <c r="F23" s="14" t="s">
        <v>9</v>
      </c>
      <c r="G23" s="26">
        <f>C23*E23/1000</f>
        <v>57761.004000000001</v>
      </c>
      <c r="H23" s="16" t="s">
        <v>27</v>
      </c>
    </row>
    <row r="24" spans="1:8">
      <c r="A24" s="28"/>
      <c r="B24" s="48"/>
      <c r="C24" s="120" t="s">
        <v>20</v>
      </c>
      <c r="D24" s="120"/>
      <c r="E24" s="120"/>
      <c r="F24" s="120"/>
      <c r="G24" s="23">
        <f>SUM(G23,G22,G20,G18,G16,G14,G12,G10,G9,G8,G7)</f>
        <v>4700983.7879999997</v>
      </c>
      <c r="H24" s="7" t="s">
        <v>27</v>
      </c>
    </row>
    <row r="25" spans="1:8">
      <c r="A25" s="28"/>
      <c r="C25" s="7"/>
      <c r="D25" s="7"/>
      <c r="E25" s="7"/>
      <c r="F25" s="7"/>
      <c r="G25" s="7"/>
      <c r="H25" s="7"/>
    </row>
    <row r="26" spans="1:8">
      <c r="A26" s="28"/>
      <c r="B26" s="21" t="s">
        <v>21</v>
      </c>
      <c r="C26" s="6">
        <v>11.82</v>
      </c>
      <c r="D26" s="6" t="s">
        <v>22</v>
      </c>
      <c r="E26" s="6">
        <v>22606</v>
      </c>
      <c r="F26" s="6" t="s">
        <v>23</v>
      </c>
      <c r="G26" s="17">
        <f>C26*E26</f>
        <v>267202.92</v>
      </c>
      <c r="H26" s="7" t="s">
        <v>27</v>
      </c>
    </row>
    <row r="27" spans="1:8">
      <c r="A27" s="28"/>
    </row>
    <row r="28" spans="1:8">
      <c r="A28" s="2"/>
      <c r="B28" s="117" t="s">
        <v>26</v>
      </c>
      <c r="C28" s="117"/>
      <c r="D28" s="117"/>
      <c r="E28" s="117"/>
      <c r="F28" s="117"/>
      <c r="G28" s="117"/>
      <c r="H28" s="117"/>
    </row>
    <row r="29" spans="1:8" ht="42" customHeight="1">
      <c r="A29" s="2"/>
    </row>
    <row r="30" spans="1:8" s="25" customFormat="1" ht="27" customHeight="1">
      <c r="A30" s="24"/>
      <c r="B30" s="8" t="s">
        <v>25</v>
      </c>
      <c r="C30" s="118" t="s">
        <v>24</v>
      </c>
      <c r="D30" s="118"/>
      <c r="E30" s="118"/>
      <c r="F30" s="118"/>
      <c r="G30" s="118"/>
    </row>
    <row r="31" spans="1:8" ht="17.25" customHeight="1">
      <c r="A31" s="2"/>
    </row>
    <row r="32" spans="1:8" ht="31.5" customHeight="1">
      <c r="A32" s="121" t="s">
        <v>6</v>
      </c>
      <c r="B32" s="121"/>
      <c r="C32" s="121"/>
      <c r="D32" s="121"/>
      <c r="E32" s="121"/>
      <c r="F32" s="121"/>
      <c r="G32" s="121"/>
      <c r="H32" s="121"/>
    </row>
    <row r="33" spans="1:8" ht="24.75" customHeight="1">
      <c r="A33" s="122" t="s">
        <v>250</v>
      </c>
      <c r="B33" s="122"/>
      <c r="C33" s="122"/>
      <c r="D33" s="122"/>
      <c r="E33" s="122"/>
      <c r="F33" s="122"/>
      <c r="G33" s="122"/>
      <c r="H33" s="122"/>
    </row>
    <row r="34" spans="1:8" ht="19.5" customHeight="1" thickBot="1">
      <c r="A34" s="126" t="s">
        <v>39</v>
      </c>
      <c r="B34" s="126"/>
      <c r="C34" s="126"/>
      <c r="D34" s="126"/>
      <c r="E34" s="126"/>
      <c r="F34" s="126"/>
      <c r="G34" s="126"/>
      <c r="H34" s="126"/>
    </row>
    <row r="35" spans="1:8" ht="21" customHeight="1" thickTop="1" thickBot="1">
      <c r="A35" s="29" t="s">
        <v>0</v>
      </c>
      <c r="B35" s="29" t="s">
        <v>2</v>
      </c>
      <c r="C35" s="127" t="s">
        <v>1</v>
      </c>
      <c r="D35" s="127"/>
      <c r="E35" s="29" t="s">
        <v>3</v>
      </c>
      <c r="F35" s="29" t="s">
        <v>4</v>
      </c>
      <c r="G35" s="127" t="s">
        <v>5</v>
      </c>
      <c r="H35" s="127"/>
    </row>
    <row r="36" spans="1:8" ht="17.25" customHeight="1" thickTop="1">
      <c r="A36" s="18"/>
      <c r="B36" s="18"/>
      <c r="C36" s="18"/>
      <c r="D36" s="18"/>
      <c r="E36" s="18"/>
      <c r="F36" s="18"/>
      <c r="G36" s="18"/>
      <c r="H36" s="18"/>
    </row>
    <row r="37" spans="1:8" ht="30" customHeight="1">
      <c r="A37" s="9" t="s">
        <v>10</v>
      </c>
      <c r="B37" s="119" t="s">
        <v>61</v>
      </c>
      <c r="C37" s="119"/>
      <c r="D37" s="119"/>
      <c r="E37" s="119"/>
      <c r="F37" s="119"/>
      <c r="G37" s="119"/>
      <c r="H37" s="119"/>
    </row>
    <row r="38" spans="1:8" ht="30" customHeight="1">
      <c r="A38" s="20"/>
      <c r="B38" s="19"/>
      <c r="C38" s="11">
        <v>1056</v>
      </c>
      <c r="D38" s="12" t="s">
        <v>8</v>
      </c>
      <c r="E38" s="13">
        <v>3176.25</v>
      </c>
      <c r="F38" s="14" t="s">
        <v>9</v>
      </c>
      <c r="G38" s="22">
        <f>C38*E38/1000</f>
        <v>3354.12</v>
      </c>
      <c r="H38" s="14" t="s">
        <v>27</v>
      </c>
    </row>
    <row r="39" spans="1:8" ht="23.25" customHeight="1">
      <c r="A39" s="9" t="s">
        <v>14</v>
      </c>
      <c r="B39" s="119" t="s">
        <v>30</v>
      </c>
      <c r="C39" s="119"/>
      <c r="D39" s="119"/>
      <c r="E39" s="119"/>
      <c r="F39" s="119"/>
      <c r="G39" s="119"/>
      <c r="H39" s="119"/>
    </row>
    <row r="40" spans="1:8" ht="30" customHeight="1">
      <c r="A40" s="9"/>
      <c r="B40" s="9"/>
      <c r="C40" s="9"/>
      <c r="D40" s="9"/>
      <c r="E40" s="9"/>
      <c r="F40" s="9"/>
      <c r="G40" s="9"/>
      <c r="H40" s="9"/>
    </row>
    <row r="41" spans="1:8" ht="24" customHeight="1">
      <c r="A41" s="9" t="s">
        <v>16</v>
      </c>
      <c r="B41" s="119" t="s">
        <v>31</v>
      </c>
      <c r="C41" s="119"/>
      <c r="D41" s="119"/>
      <c r="E41" s="119"/>
      <c r="F41" s="119"/>
      <c r="G41" s="119"/>
      <c r="H41" s="119"/>
    </row>
    <row r="42" spans="1:8" ht="30" customHeight="1">
      <c r="A42" s="9"/>
      <c r="B42" s="15"/>
      <c r="C42" s="11">
        <v>374</v>
      </c>
      <c r="D42" s="12" t="s">
        <v>8</v>
      </c>
      <c r="E42" s="13">
        <v>12501.41</v>
      </c>
      <c r="F42" s="14" t="s">
        <v>32</v>
      </c>
      <c r="G42" s="22">
        <f>C42*E42/100</f>
        <v>46755.273399999998</v>
      </c>
      <c r="H42" s="14" t="s">
        <v>27</v>
      </c>
    </row>
    <row r="43" spans="1:8" ht="25.5" customHeight="1">
      <c r="A43" s="9" t="s">
        <v>17</v>
      </c>
      <c r="B43" s="119" t="s">
        <v>62</v>
      </c>
      <c r="C43" s="119"/>
      <c r="D43" s="119"/>
      <c r="E43" s="119"/>
      <c r="F43" s="119"/>
      <c r="G43" s="119"/>
      <c r="H43" s="119"/>
    </row>
    <row r="44" spans="1:8" ht="30" customHeight="1">
      <c r="A44" s="9"/>
      <c r="B44" s="15"/>
      <c r="C44" s="11">
        <v>109</v>
      </c>
      <c r="D44" s="12" t="s">
        <v>8</v>
      </c>
      <c r="E44" s="13">
        <v>3127.41</v>
      </c>
      <c r="F44" s="14" t="s">
        <v>32</v>
      </c>
      <c r="G44" s="22">
        <f>C44*E44/100</f>
        <v>3408.8769000000002</v>
      </c>
      <c r="H44" s="14" t="s">
        <v>27</v>
      </c>
    </row>
    <row r="45" spans="1:8" ht="30" customHeight="1">
      <c r="A45" s="9" t="s">
        <v>28</v>
      </c>
      <c r="B45" s="119" t="s">
        <v>33</v>
      </c>
      <c r="C45" s="119"/>
      <c r="D45" s="119"/>
      <c r="E45" s="119"/>
      <c r="F45" s="119"/>
      <c r="G45" s="119"/>
      <c r="H45" s="119"/>
    </row>
    <row r="46" spans="1:8" ht="30" customHeight="1">
      <c r="A46" s="9"/>
      <c r="B46" s="15"/>
      <c r="C46" s="11">
        <v>89</v>
      </c>
      <c r="D46" s="12" t="s">
        <v>8</v>
      </c>
      <c r="E46" s="13">
        <v>14429.25</v>
      </c>
      <c r="F46" s="14" t="s">
        <v>32</v>
      </c>
      <c r="G46" s="22">
        <f>C46*E46/100</f>
        <v>12842.032499999999</v>
      </c>
      <c r="H46" s="14" t="s">
        <v>27</v>
      </c>
    </row>
    <row r="47" spans="1:8" ht="30" customHeight="1">
      <c r="A47" s="9" t="s">
        <v>29</v>
      </c>
      <c r="B47" s="119" t="s">
        <v>34</v>
      </c>
      <c r="C47" s="119"/>
      <c r="D47" s="119"/>
      <c r="E47" s="119"/>
      <c r="F47" s="119"/>
      <c r="G47" s="119"/>
      <c r="H47" s="119"/>
    </row>
    <row r="48" spans="1:8" ht="30" customHeight="1">
      <c r="A48" s="9"/>
      <c r="B48" s="15"/>
      <c r="C48" s="11">
        <v>5.67</v>
      </c>
      <c r="D48" s="12" t="s">
        <v>35</v>
      </c>
      <c r="E48" s="13">
        <v>5001.7</v>
      </c>
      <c r="F48" s="14" t="s">
        <v>36</v>
      </c>
      <c r="G48" s="22">
        <f>C48*E48</f>
        <v>28359.638999999999</v>
      </c>
      <c r="H48" s="14" t="s">
        <v>27</v>
      </c>
    </row>
    <row r="49" spans="1:8" ht="47.25" customHeight="1">
      <c r="A49" s="9" t="s">
        <v>19</v>
      </c>
      <c r="B49" s="119" t="s">
        <v>63</v>
      </c>
      <c r="C49" s="119"/>
      <c r="D49" s="119"/>
      <c r="E49" s="119"/>
      <c r="F49" s="119"/>
      <c r="G49" s="119"/>
      <c r="H49" s="119"/>
    </row>
    <row r="50" spans="1:8" ht="30" customHeight="1">
      <c r="A50" s="9"/>
      <c r="B50" s="15"/>
      <c r="C50" s="11">
        <v>92</v>
      </c>
      <c r="D50" s="12" t="s">
        <v>8</v>
      </c>
      <c r="E50" s="13">
        <v>337</v>
      </c>
      <c r="F50" s="14" t="s">
        <v>37</v>
      </c>
      <c r="G50" s="14">
        <f>C50*E50</f>
        <v>31004</v>
      </c>
      <c r="H50" s="14" t="s">
        <v>27</v>
      </c>
    </row>
    <row r="51" spans="1:8" ht="21" customHeight="1">
      <c r="A51" s="9" t="s">
        <v>49</v>
      </c>
      <c r="B51" s="119" t="s">
        <v>64</v>
      </c>
      <c r="C51" s="119"/>
      <c r="D51" s="119"/>
      <c r="E51" s="119"/>
      <c r="F51" s="119"/>
      <c r="G51" s="119"/>
      <c r="H51" s="119"/>
    </row>
    <row r="52" spans="1:8" ht="30" customHeight="1">
      <c r="A52" s="9"/>
      <c r="B52" s="15"/>
      <c r="C52" s="11">
        <v>313</v>
      </c>
      <c r="D52" s="12" t="s">
        <v>47</v>
      </c>
      <c r="E52" s="13">
        <v>2283.9299999999998</v>
      </c>
      <c r="F52" s="14" t="s">
        <v>48</v>
      </c>
      <c r="G52" s="26">
        <f>C52*E52/100</f>
        <v>7148.7008999999998</v>
      </c>
      <c r="H52" s="16" t="s">
        <v>27</v>
      </c>
    </row>
    <row r="53" spans="1:8">
      <c r="A53" s="28"/>
      <c r="B53" s="10"/>
      <c r="C53" s="120" t="s">
        <v>20</v>
      </c>
      <c r="D53" s="120"/>
      <c r="E53" s="120"/>
      <c r="F53" s="120"/>
      <c r="G53" s="23">
        <f>SUM(G52,G50,G48,G46,G44,G42,G40,G38)</f>
        <v>132872.6427</v>
      </c>
      <c r="H53" s="7" t="s">
        <v>27</v>
      </c>
    </row>
    <row r="54" spans="1:8" ht="16.5" customHeight="1">
      <c r="A54" s="28"/>
      <c r="C54" s="7"/>
      <c r="D54" s="7"/>
      <c r="E54" s="7"/>
      <c r="F54" s="7"/>
      <c r="G54" s="7"/>
      <c r="H54" s="7"/>
    </row>
    <row r="55" spans="1:8">
      <c r="A55" s="28"/>
      <c r="B55" s="49"/>
    </row>
    <row r="56" spans="1:8">
      <c r="A56" s="2"/>
      <c r="B56" s="117" t="s">
        <v>26</v>
      </c>
      <c r="C56" s="117"/>
      <c r="D56" s="117"/>
      <c r="E56" s="117"/>
      <c r="F56" s="117"/>
      <c r="G56" s="117"/>
      <c r="H56" s="117"/>
    </row>
    <row r="57" spans="1:8" ht="38.25" customHeight="1">
      <c r="A57" s="2"/>
    </row>
    <row r="58" spans="1:8" ht="27.75" customHeight="1">
      <c r="A58" s="24"/>
      <c r="B58" s="8" t="s">
        <v>25</v>
      </c>
      <c r="C58" s="118" t="s">
        <v>24</v>
      </c>
      <c r="D58" s="118"/>
      <c r="E58" s="118"/>
      <c r="F58" s="118"/>
      <c r="G58" s="118"/>
      <c r="H58" s="25"/>
    </row>
    <row r="59" spans="1:8" ht="30" customHeight="1"/>
  </sheetData>
  <mergeCells count="31">
    <mergeCell ref="B21:H21"/>
    <mergeCell ref="A1:H1"/>
    <mergeCell ref="A2:H2"/>
    <mergeCell ref="A3:H3"/>
    <mergeCell ref="C4:D4"/>
    <mergeCell ref="G4:H4"/>
    <mergeCell ref="B6:H6"/>
    <mergeCell ref="B11:H11"/>
    <mergeCell ref="B13:H13"/>
    <mergeCell ref="B15:H15"/>
    <mergeCell ref="B17:H17"/>
    <mergeCell ref="B19:H19"/>
    <mergeCell ref="B43:H43"/>
    <mergeCell ref="C24:F24"/>
    <mergeCell ref="B28:H28"/>
    <mergeCell ref="C30:G30"/>
    <mergeCell ref="A32:H32"/>
    <mergeCell ref="A33:H33"/>
    <mergeCell ref="A34:H34"/>
    <mergeCell ref="C35:D35"/>
    <mergeCell ref="G35:H35"/>
    <mergeCell ref="B37:H37"/>
    <mergeCell ref="B39:H39"/>
    <mergeCell ref="B41:H41"/>
    <mergeCell ref="B56:H56"/>
    <mergeCell ref="C58:G58"/>
    <mergeCell ref="B45:H45"/>
    <mergeCell ref="B47:H47"/>
    <mergeCell ref="B49:H49"/>
    <mergeCell ref="B51:H51"/>
    <mergeCell ref="C53:F53"/>
  </mergeCells>
  <pageMargins left="1.2" right="0.8" top="0.4" bottom="0.3" header="0.3" footer="0.3"/>
  <pageSetup scale="95" orientation="portrait" r:id="rId1"/>
</worksheet>
</file>

<file path=xl/worksheets/sheet26.xml><?xml version="1.0" encoding="utf-8"?>
<worksheet xmlns="http://schemas.openxmlformats.org/spreadsheetml/2006/main" xmlns:r="http://schemas.openxmlformats.org/officeDocument/2006/relationships">
  <sheetPr>
    <tabColor theme="3" tint="0.39997558519241921"/>
  </sheetPr>
  <dimension ref="A1:I57"/>
  <sheetViews>
    <sheetView view="pageBreakPreview" topLeftCell="A41"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7.75" customHeight="1">
      <c r="A1" s="121" t="s">
        <v>6</v>
      </c>
      <c r="B1" s="121"/>
      <c r="C1" s="121"/>
      <c r="D1" s="121"/>
      <c r="E1" s="121"/>
      <c r="F1" s="121"/>
      <c r="G1" s="121"/>
      <c r="H1" s="121"/>
    </row>
    <row r="2" spans="1:9" ht="27" customHeight="1">
      <c r="A2" s="122" t="s">
        <v>251</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38" t="s">
        <v>0</v>
      </c>
      <c r="B4" s="38" t="s">
        <v>2</v>
      </c>
      <c r="C4" s="127" t="s">
        <v>1</v>
      </c>
      <c r="D4" s="127"/>
      <c r="E4" s="38" t="s">
        <v>3</v>
      </c>
      <c r="F4" s="38"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232300</v>
      </c>
      <c r="D7" s="41" t="s">
        <v>8</v>
      </c>
      <c r="E7" s="42">
        <v>3656.23</v>
      </c>
      <c r="F7" s="43" t="s">
        <v>9</v>
      </c>
      <c r="G7" s="44">
        <f>C7*E7/1000</f>
        <v>849342.22900000005</v>
      </c>
      <c r="H7" s="43" t="s">
        <v>27</v>
      </c>
    </row>
    <row r="8" spans="1:9" ht="27.75" customHeight="1">
      <c r="A8" s="20" t="s">
        <v>13</v>
      </c>
      <c r="B8" s="19" t="s">
        <v>90</v>
      </c>
      <c r="C8" s="10">
        <v>57100</v>
      </c>
      <c r="D8" s="41" t="s">
        <v>8</v>
      </c>
      <c r="E8" s="42">
        <v>6190.17</v>
      </c>
      <c r="F8" s="43" t="s">
        <v>9</v>
      </c>
      <c r="G8" s="44">
        <f>C8*E8/1000</f>
        <v>353458.70699999999</v>
      </c>
      <c r="H8" s="43" t="s">
        <v>27</v>
      </c>
    </row>
    <row r="9" spans="1:9" ht="63.75" customHeight="1">
      <c r="A9" s="9" t="s">
        <v>14</v>
      </c>
      <c r="B9" s="119" t="s">
        <v>53</v>
      </c>
      <c r="C9" s="119"/>
      <c r="D9" s="119"/>
      <c r="E9" s="119"/>
      <c r="F9" s="119"/>
      <c r="G9" s="119"/>
      <c r="H9" s="119"/>
    </row>
    <row r="10" spans="1:9" ht="19.5" customHeight="1">
      <c r="A10" s="9"/>
      <c r="B10" s="15"/>
      <c r="C10" s="11">
        <v>21400</v>
      </c>
      <c r="D10" s="12" t="s">
        <v>8</v>
      </c>
      <c r="E10" s="13">
        <v>8073.63</v>
      </c>
      <c r="F10" s="14" t="s">
        <v>32</v>
      </c>
      <c r="G10" s="22">
        <f>C10*E10/100</f>
        <v>1727756.82</v>
      </c>
      <c r="H10" s="14" t="s">
        <v>27</v>
      </c>
    </row>
    <row r="11" spans="1:9" ht="28.5" customHeight="1">
      <c r="A11" s="9" t="s">
        <v>16</v>
      </c>
      <c r="B11" s="119" t="s">
        <v>15</v>
      </c>
      <c r="C11" s="119"/>
      <c r="D11" s="119"/>
      <c r="E11" s="119"/>
      <c r="F11" s="119"/>
      <c r="G11" s="119"/>
      <c r="H11" s="119"/>
    </row>
    <row r="12" spans="1:9" ht="24.75" customHeight="1">
      <c r="A12" s="9"/>
      <c r="B12" s="15"/>
      <c r="C12" s="11">
        <v>7100</v>
      </c>
      <c r="D12" s="12" t="s">
        <v>43</v>
      </c>
      <c r="E12" s="13">
        <v>2813.32</v>
      </c>
      <c r="F12" s="14" t="s">
        <v>44</v>
      </c>
      <c r="G12" s="22">
        <f>C12*E12/100</f>
        <v>199745.72</v>
      </c>
      <c r="H12" s="14" t="s">
        <v>27</v>
      </c>
      <c r="I12" s="4"/>
    </row>
    <row r="13" spans="1:9" ht="78" customHeight="1">
      <c r="A13" s="9" t="s">
        <v>17</v>
      </c>
      <c r="B13" s="119" t="s">
        <v>54</v>
      </c>
      <c r="C13" s="119"/>
      <c r="D13" s="119"/>
      <c r="E13" s="119"/>
      <c r="F13" s="119"/>
      <c r="G13" s="119"/>
      <c r="H13" s="119"/>
    </row>
    <row r="14" spans="1:9" ht="21" customHeight="1">
      <c r="A14" s="9"/>
      <c r="B14" s="15"/>
      <c r="C14" s="11">
        <v>10700</v>
      </c>
      <c r="D14" s="12" t="s">
        <v>8</v>
      </c>
      <c r="E14" s="13">
        <v>9094.6200000000008</v>
      </c>
      <c r="F14" s="14" t="s">
        <v>32</v>
      </c>
      <c r="G14" s="22">
        <f>C14*E14/100</f>
        <v>973124.3400000002</v>
      </c>
      <c r="H14" s="14" t="s">
        <v>27</v>
      </c>
    </row>
    <row r="15" spans="1:9" ht="40.5" customHeight="1">
      <c r="A15" s="9" t="s">
        <v>28</v>
      </c>
      <c r="B15" s="119" t="s">
        <v>55</v>
      </c>
      <c r="C15" s="119"/>
      <c r="D15" s="119"/>
      <c r="E15" s="119"/>
      <c r="F15" s="119"/>
      <c r="G15" s="119"/>
      <c r="H15" s="119"/>
    </row>
    <row r="16" spans="1:9" ht="21.75" customHeight="1">
      <c r="A16" s="9"/>
      <c r="B16" s="15"/>
      <c r="C16" s="11">
        <v>42800</v>
      </c>
      <c r="D16" s="12" t="s">
        <v>47</v>
      </c>
      <c r="E16" s="13">
        <v>1627.84</v>
      </c>
      <c r="F16" s="14" t="s">
        <v>48</v>
      </c>
      <c r="G16" s="14">
        <f>C16*E16/100</f>
        <v>696715.52</v>
      </c>
      <c r="H16" s="14" t="s">
        <v>27</v>
      </c>
    </row>
    <row r="17" spans="1:8" ht="52.5" customHeight="1">
      <c r="A17" s="9" t="s">
        <v>29</v>
      </c>
      <c r="B17" s="119" t="s">
        <v>56</v>
      </c>
      <c r="C17" s="119"/>
      <c r="D17" s="119"/>
      <c r="E17" s="119"/>
      <c r="F17" s="119"/>
      <c r="G17" s="119"/>
      <c r="H17" s="119"/>
    </row>
    <row r="18" spans="1:8" ht="21.75" customHeight="1">
      <c r="A18" s="9"/>
      <c r="B18" s="15"/>
      <c r="C18" s="11">
        <v>42800</v>
      </c>
      <c r="D18" s="12" t="s">
        <v>47</v>
      </c>
      <c r="E18" s="13">
        <v>4545.51</v>
      </c>
      <c r="F18" s="14" t="s">
        <v>48</v>
      </c>
      <c r="G18" s="22">
        <f>C18*E18/100</f>
        <v>1945478.28</v>
      </c>
      <c r="H18" s="14" t="s">
        <v>27</v>
      </c>
    </row>
    <row r="19" spans="1:8" ht="25.5" customHeight="1">
      <c r="A19" s="9" t="s">
        <v>19</v>
      </c>
      <c r="B19" s="119" t="s">
        <v>57</v>
      </c>
      <c r="C19" s="119"/>
      <c r="D19" s="119"/>
      <c r="E19" s="119"/>
      <c r="F19" s="119"/>
      <c r="G19" s="119"/>
      <c r="H19" s="119"/>
    </row>
    <row r="20" spans="1:8" ht="18" customHeight="1">
      <c r="A20" s="9"/>
      <c r="B20" s="45"/>
      <c r="C20" s="11">
        <v>35700</v>
      </c>
      <c r="D20" s="12" t="s">
        <v>8</v>
      </c>
      <c r="E20" s="13">
        <v>2208.37</v>
      </c>
      <c r="F20" s="14" t="s">
        <v>9</v>
      </c>
      <c r="G20" s="26">
        <f>C20*E20/1000</f>
        <v>78838.808999999994</v>
      </c>
      <c r="H20" s="14" t="s">
        <v>27</v>
      </c>
    </row>
    <row r="21" spans="1:8">
      <c r="A21" s="37"/>
      <c r="B21" s="10"/>
      <c r="C21" s="120" t="s">
        <v>20</v>
      </c>
      <c r="D21" s="120"/>
      <c r="E21" s="120"/>
      <c r="F21" s="120"/>
      <c r="G21" s="23">
        <f>SUM(G20,G18,G16,G14,G12,G10,G8,G7)</f>
        <v>6824460.4250000017</v>
      </c>
      <c r="H21" s="7" t="s">
        <v>27</v>
      </c>
    </row>
    <row r="22" spans="1:8">
      <c r="A22" s="37"/>
      <c r="C22" s="7"/>
      <c r="D22" s="7"/>
      <c r="E22" s="7"/>
      <c r="F22" s="7"/>
      <c r="G22" s="7"/>
      <c r="H22" s="7"/>
    </row>
    <row r="23" spans="1:8">
      <c r="A23" s="37"/>
      <c r="B23" s="21" t="s">
        <v>21</v>
      </c>
      <c r="C23" s="6">
        <v>18.53</v>
      </c>
      <c r="D23" s="6" t="s">
        <v>22</v>
      </c>
      <c r="E23" s="6">
        <v>22606</v>
      </c>
      <c r="F23" s="6" t="s">
        <v>23</v>
      </c>
      <c r="G23" s="17">
        <f>C23*E23</f>
        <v>418889.18000000005</v>
      </c>
      <c r="H23" s="7" t="s">
        <v>27</v>
      </c>
    </row>
    <row r="24" spans="1:8">
      <c r="A24" s="37"/>
      <c r="B24" s="49"/>
    </row>
    <row r="25" spans="1:8">
      <c r="A25" s="2"/>
      <c r="B25" s="117" t="s">
        <v>26</v>
      </c>
      <c r="C25" s="117"/>
      <c r="D25" s="117"/>
      <c r="E25" s="117"/>
      <c r="F25" s="117"/>
      <c r="G25" s="117"/>
      <c r="H25" s="117"/>
    </row>
    <row r="26" spans="1:8" ht="42" customHeight="1">
      <c r="A26" s="2"/>
    </row>
    <row r="27" spans="1:8" s="25" customFormat="1" ht="27" customHeight="1">
      <c r="A27" s="24"/>
      <c r="B27" s="8" t="s">
        <v>25</v>
      </c>
      <c r="C27" s="118" t="s">
        <v>24</v>
      </c>
      <c r="D27" s="118"/>
      <c r="E27" s="118"/>
      <c r="F27" s="118"/>
      <c r="G27" s="118"/>
    </row>
    <row r="28" spans="1:8" ht="12" customHeight="1">
      <c r="A28" s="2"/>
    </row>
    <row r="29" spans="1:8" ht="31.5" customHeight="1">
      <c r="A29" s="121" t="s">
        <v>6</v>
      </c>
      <c r="B29" s="121"/>
      <c r="C29" s="121"/>
      <c r="D29" s="121"/>
      <c r="E29" s="121"/>
      <c r="F29" s="121"/>
      <c r="G29" s="121"/>
      <c r="H29" s="121"/>
    </row>
    <row r="30" spans="1:8" ht="24.75" customHeight="1">
      <c r="A30" s="122" t="s">
        <v>251</v>
      </c>
      <c r="B30" s="122"/>
      <c r="C30" s="122"/>
      <c r="D30" s="122"/>
      <c r="E30" s="122"/>
      <c r="F30" s="122"/>
      <c r="G30" s="122"/>
      <c r="H30" s="122"/>
    </row>
    <row r="31" spans="1:8" ht="19.5" customHeight="1" thickBot="1">
      <c r="A31" s="126" t="s">
        <v>39</v>
      </c>
      <c r="B31" s="126"/>
      <c r="C31" s="126"/>
      <c r="D31" s="126"/>
      <c r="E31" s="126"/>
      <c r="F31" s="126"/>
      <c r="G31" s="126"/>
      <c r="H31" s="126"/>
    </row>
    <row r="32" spans="1:8" ht="21" customHeight="1" thickTop="1" thickBot="1">
      <c r="A32" s="38" t="s">
        <v>0</v>
      </c>
      <c r="B32" s="38" t="s">
        <v>2</v>
      </c>
      <c r="C32" s="127" t="s">
        <v>1</v>
      </c>
      <c r="D32" s="127"/>
      <c r="E32" s="38" t="s">
        <v>3</v>
      </c>
      <c r="F32" s="38" t="s">
        <v>4</v>
      </c>
      <c r="G32" s="127" t="s">
        <v>5</v>
      </c>
      <c r="H32" s="127"/>
    </row>
    <row r="33" spans="1:8" ht="17.25" customHeight="1" thickTop="1">
      <c r="A33" s="18"/>
      <c r="B33" s="18"/>
      <c r="C33" s="18"/>
      <c r="D33" s="18"/>
      <c r="E33" s="18"/>
      <c r="F33" s="18"/>
      <c r="G33" s="18"/>
      <c r="H33" s="18"/>
    </row>
    <row r="34" spans="1:8" ht="30" customHeight="1">
      <c r="A34" s="9" t="s">
        <v>10</v>
      </c>
      <c r="B34" s="119" t="s">
        <v>61</v>
      </c>
      <c r="C34" s="119"/>
      <c r="D34" s="119"/>
      <c r="E34" s="119"/>
      <c r="F34" s="119"/>
      <c r="G34" s="119"/>
      <c r="H34" s="119"/>
    </row>
    <row r="35" spans="1:8" ht="30" customHeight="1">
      <c r="A35" s="20"/>
      <c r="B35" s="19"/>
      <c r="C35" s="11">
        <v>1056</v>
      </c>
      <c r="D35" s="12" t="s">
        <v>8</v>
      </c>
      <c r="E35" s="13">
        <v>3176.25</v>
      </c>
      <c r="F35" s="14" t="s">
        <v>9</v>
      </c>
      <c r="G35" s="22">
        <f>C35*E35/1000</f>
        <v>3354.12</v>
      </c>
      <c r="H35" s="14" t="s">
        <v>27</v>
      </c>
    </row>
    <row r="36" spans="1:8" ht="23.25" customHeight="1">
      <c r="A36" s="9" t="s">
        <v>14</v>
      </c>
      <c r="B36" s="119" t="s">
        <v>30</v>
      </c>
      <c r="C36" s="119"/>
      <c r="D36" s="119"/>
      <c r="E36" s="119"/>
      <c r="F36" s="119"/>
      <c r="G36" s="119"/>
      <c r="H36" s="119"/>
    </row>
    <row r="37" spans="1:8" ht="30" customHeight="1">
      <c r="A37" s="9"/>
      <c r="B37" s="15"/>
      <c r="C37" s="11">
        <v>224</v>
      </c>
      <c r="D37" s="12" t="s">
        <v>8</v>
      </c>
      <c r="E37" s="13">
        <v>9416.2800000000007</v>
      </c>
      <c r="F37" s="14" t="s">
        <v>32</v>
      </c>
      <c r="G37" s="22">
        <f>C37*E37/100</f>
        <v>21092.467200000003</v>
      </c>
      <c r="H37" s="14" t="s">
        <v>27</v>
      </c>
    </row>
    <row r="38" spans="1:8" ht="24" customHeight="1">
      <c r="A38" s="9" t="s">
        <v>16</v>
      </c>
      <c r="B38" s="119" t="s">
        <v>31</v>
      </c>
      <c r="C38" s="119"/>
      <c r="D38" s="119"/>
      <c r="E38" s="119"/>
      <c r="F38" s="119"/>
      <c r="G38" s="119"/>
      <c r="H38" s="119"/>
    </row>
    <row r="39" spans="1:8" ht="30" customHeight="1">
      <c r="A39" s="9"/>
      <c r="B39" s="15"/>
      <c r="C39" s="11">
        <v>365</v>
      </c>
      <c r="D39" s="12" t="s">
        <v>8</v>
      </c>
      <c r="E39" s="13">
        <v>12501.41</v>
      </c>
      <c r="F39" s="14" t="s">
        <v>32</v>
      </c>
      <c r="G39" s="22">
        <f>C39*E39/100</f>
        <v>45630.146500000003</v>
      </c>
      <c r="H39" s="14" t="s">
        <v>27</v>
      </c>
    </row>
    <row r="40" spans="1:8" ht="25.5" customHeight="1">
      <c r="A40" s="9" t="s">
        <v>17</v>
      </c>
      <c r="B40" s="119" t="s">
        <v>62</v>
      </c>
      <c r="C40" s="119"/>
      <c r="D40" s="119"/>
      <c r="E40" s="119"/>
      <c r="F40" s="119"/>
      <c r="G40" s="119"/>
      <c r="H40" s="119"/>
    </row>
    <row r="41" spans="1:8" ht="30" customHeight="1">
      <c r="A41" s="9"/>
      <c r="B41" s="15"/>
      <c r="C41" s="11">
        <v>109</v>
      </c>
      <c r="D41" s="12" t="s">
        <v>8</v>
      </c>
      <c r="E41" s="13">
        <v>3127.41</v>
      </c>
      <c r="F41" s="14" t="s">
        <v>32</v>
      </c>
      <c r="G41" s="22">
        <f>C41*E41/100</f>
        <v>3408.8769000000002</v>
      </c>
      <c r="H41" s="14" t="s">
        <v>27</v>
      </c>
    </row>
    <row r="42" spans="1:8" ht="30" customHeight="1">
      <c r="A42" s="9" t="s">
        <v>28</v>
      </c>
      <c r="B42" s="119" t="s">
        <v>33</v>
      </c>
      <c r="C42" s="119"/>
      <c r="D42" s="119"/>
      <c r="E42" s="119"/>
      <c r="F42" s="119"/>
      <c r="G42" s="119"/>
      <c r="H42" s="119"/>
    </row>
    <row r="43" spans="1:8" ht="30" customHeight="1">
      <c r="A43" s="9"/>
      <c r="B43" s="15"/>
      <c r="C43" s="11">
        <v>80</v>
      </c>
      <c r="D43" s="12" t="s">
        <v>8</v>
      </c>
      <c r="E43" s="13">
        <v>14429.25</v>
      </c>
      <c r="F43" s="14" t="s">
        <v>32</v>
      </c>
      <c r="G43" s="22">
        <f>C43*E43/100</f>
        <v>11543.4</v>
      </c>
      <c r="H43" s="14" t="s">
        <v>27</v>
      </c>
    </row>
    <row r="44" spans="1:8" ht="30" customHeight="1">
      <c r="A44" s="9" t="s">
        <v>29</v>
      </c>
      <c r="B44" s="119" t="s">
        <v>34</v>
      </c>
      <c r="C44" s="119"/>
      <c r="D44" s="119"/>
      <c r="E44" s="119"/>
      <c r="F44" s="119"/>
      <c r="G44" s="119"/>
      <c r="H44" s="119"/>
    </row>
    <row r="45" spans="1:8" ht="30" customHeight="1">
      <c r="A45" s="9"/>
      <c r="B45" s="15"/>
      <c r="C45" s="11">
        <v>6</v>
      </c>
      <c r="D45" s="12" t="s">
        <v>35</v>
      </c>
      <c r="E45" s="13">
        <v>5001.7</v>
      </c>
      <c r="F45" s="14" t="s">
        <v>36</v>
      </c>
      <c r="G45" s="22">
        <f>C45*E45</f>
        <v>30010.199999999997</v>
      </c>
      <c r="H45" s="14" t="s">
        <v>27</v>
      </c>
    </row>
    <row r="46" spans="1:8" ht="47.25" customHeight="1">
      <c r="A46" s="9" t="s">
        <v>19</v>
      </c>
      <c r="B46" s="119" t="s">
        <v>63</v>
      </c>
      <c r="C46" s="119"/>
      <c r="D46" s="119"/>
      <c r="E46" s="119"/>
      <c r="F46" s="119"/>
      <c r="G46" s="119"/>
      <c r="H46" s="119"/>
    </row>
    <row r="47" spans="1:8" ht="30" customHeight="1">
      <c r="A47" s="9"/>
      <c r="B47" s="15"/>
      <c r="C47" s="11">
        <v>89</v>
      </c>
      <c r="D47" s="12" t="s">
        <v>8</v>
      </c>
      <c r="E47" s="13">
        <v>337</v>
      </c>
      <c r="F47" s="14" t="s">
        <v>37</v>
      </c>
      <c r="G47" s="14">
        <f>C47*E47</f>
        <v>29993</v>
      </c>
      <c r="H47" s="14" t="s">
        <v>27</v>
      </c>
    </row>
    <row r="48" spans="1:8" ht="21" customHeight="1">
      <c r="A48" s="9" t="s">
        <v>49</v>
      </c>
      <c r="B48" s="119" t="s">
        <v>64</v>
      </c>
      <c r="C48" s="119"/>
      <c r="D48" s="119"/>
      <c r="E48" s="119"/>
      <c r="F48" s="119"/>
      <c r="G48" s="119"/>
      <c r="H48" s="119"/>
    </row>
    <row r="49" spans="1:8" ht="30" customHeight="1">
      <c r="A49" s="9"/>
      <c r="B49" s="15"/>
      <c r="C49" s="11">
        <v>184</v>
      </c>
      <c r="D49" s="12" t="s">
        <v>47</v>
      </c>
      <c r="E49" s="13">
        <v>2283.9299999999998</v>
      </c>
      <c r="F49" s="14" t="s">
        <v>48</v>
      </c>
      <c r="G49" s="26">
        <f>C49*E49/100</f>
        <v>4202.4312</v>
      </c>
      <c r="H49" s="16" t="s">
        <v>27</v>
      </c>
    </row>
    <row r="50" spans="1:8">
      <c r="A50" s="37"/>
      <c r="B50" s="10"/>
      <c r="C50" s="120" t="s">
        <v>20</v>
      </c>
      <c r="D50" s="120"/>
      <c r="E50" s="120"/>
      <c r="F50" s="120"/>
      <c r="G50" s="23">
        <f>SUM(G49,G47,G45,G43,G41,G39,G37,G35)</f>
        <v>149234.64180000001</v>
      </c>
      <c r="H50" s="7" t="s">
        <v>27</v>
      </c>
    </row>
    <row r="51" spans="1:8" ht="16.5" customHeight="1">
      <c r="A51" s="37"/>
      <c r="C51" s="7"/>
      <c r="D51" s="7"/>
      <c r="E51" s="7"/>
      <c r="F51" s="7"/>
      <c r="G51" s="7"/>
      <c r="H51" s="7"/>
    </row>
    <row r="52" spans="1:8">
      <c r="A52" s="62"/>
      <c r="B52" s="41" t="s">
        <v>84</v>
      </c>
      <c r="C52" s="134">
        <f>G50</f>
        <v>149234.64180000001</v>
      </c>
      <c r="D52" s="135"/>
      <c r="E52" s="69" t="s">
        <v>38</v>
      </c>
      <c r="F52" s="70">
        <v>5</v>
      </c>
      <c r="G52" s="44">
        <f>C52*F52</f>
        <v>746173.20900000003</v>
      </c>
      <c r="H52" s="71" t="s">
        <v>27</v>
      </c>
    </row>
    <row r="53" spans="1:8">
      <c r="A53" s="37"/>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2">
    <mergeCell ref="B38:H38"/>
    <mergeCell ref="C56:G56"/>
    <mergeCell ref="B42:H42"/>
    <mergeCell ref="B44:H44"/>
    <mergeCell ref="B46:H46"/>
    <mergeCell ref="B48:H48"/>
    <mergeCell ref="C50:F50"/>
    <mergeCell ref="B54:H54"/>
    <mergeCell ref="C52:D52"/>
    <mergeCell ref="B40:H40"/>
    <mergeCell ref="A31:H31"/>
    <mergeCell ref="C32:D32"/>
    <mergeCell ref="G32:H32"/>
    <mergeCell ref="B34:H34"/>
    <mergeCell ref="B36:H36"/>
    <mergeCell ref="C21:F21"/>
    <mergeCell ref="B25:H25"/>
    <mergeCell ref="C27:G27"/>
    <mergeCell ref="A29:H29"/>
    <mergeCell ref="A30:H30"/>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5" orientation="portrait" r:id="rId1"/>
  <rowBreaks count="1" manualBreakCount="1">
    <brk id="27" max="16383" man="1"/>
  </rowBreaks>
</worksheet>
</file>

<file path=xl/worksheets/sheet27.xml><?xml version="1.0" encoding="utf-8"?>
<worksheet xmlns="http://schemas.openxmlformats.org/spreadsheetml/2006/main" xmlns:r="http://schemas.openxmlformats.org/officeDocument/2006/relationships">
  <sheetPr>
    <tabColor theme="3" tint="0.39997558519241921"/>
  </sheetPr>
  <dimension ref="A1:I70"/>
  <sheetViews>
    <sheetView view="pageBreakPreview" topLeftCell="A4" zoomScaleSheetLayoutView="100" workbookViewId="0">
      <selection activeCell="B65" sqref="B6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1.5" customHeight="1">
      <c r="A1" s="121" t="s">
        <v>6</v>
      </c>
      <c r="B1" s="121"/>
      <c r="C1" s="121"/>
      <c r="D1" s="121"/>
      <c r="E1" s="121"/>
      <c r="F1" s="121"/>
      <c r="G1" s="121"/>
      <c r="H1" s="121"/>
    </row>
    <row r="2" spans="1:8" ht="30" customHeight="1">
      <c r="A2" s="122" t="s">
        <v>252</v>
      </c>
      <c r="B2" s="122"/>
      <c r="C2" s="122"/>
      <c r="D2" s="122"/>
      <c r="E2" s="122"/>
      <c r="F2" s="122"/>
      <c r="G2" s="122"/>
      <c r="H2" s="122"/>
    </row>
    <row r="3" spans="1:8" ht="26.25" customHeight="1" thickBot="1">
      <c r="A3" s="126" t="s">
        <v>40</v>
      </c>
      <c r="B3" s="126"/>
      <c r="C3" s="126"/>
      <c r="D3" s="126"/>
      <c r="E3" s="126"/>
      <c r="F3" s="126"/>
      <c r="G3" s="126"/>
      <c r="H3" s="126"/>
    </row>
    <row r="4" spans="1:8" s="3" customFormat="1" ht="22.5" customHeight="1" thickTop="1" thickBot="1">
      <c r="A4" s="55" t="s">
        <v>0</v>
      </c>
      <c r="B4" s="55" t="s">
        <v>2</v>
      </c>
      <c r="C4" s="127" t="s">
        <v>1</v>
      </c>
      <c r="D4" s="127"/>
      <c r="E4" s="55" t="s">
        <v>3</v>
      </c>
      <c r="F4" s="55" t="s">
        <v>4</v>
      </c>
      <c r="G4" s="127" t="s">
        <v>5</v>
      </c>
      <c r="H4" s="127"/>
    </row>
    <row r="5" spans="1:8" s="3" customFormat="1" ht="18.75" customHeight="1" thickTop="1">
      <c r="A5" s="18"/>
      <c r="B5" s="18"/>
      <c r="C5" s="18"/>
      <c r="D5" s="18"/>
      <c r="E5" s="18"/>
      <c r="F5" s="18"/>
      <c r="G5" s="18"/>
      <c r="H5" s="18"/>
    </row>
    <row r="6" spans="1:8" ht="46.5" customHeight="1">
      <c r="A6" s="9" t="s">
        <v>10</v>
      </c>
      <c r="B6" s="119" t="s">
        <v>50</v>
      </c>
      <c r="C6" s="119"/>
      <c r="D6" s="119"/>
      <c r="E6" s="119"/>
      <c r="F6" s="119"/>
      <c r="G6" s="119"/>
      <c r="H6" s="119"/>
    </row>
    <row r="7" spans="1:8" ht="20.25" customHeight="1">
      <c r="A7" s="20"/>
      <c r="B7" s="19"/>
      <c r="C7" s="10">
        <v>1600</v>
      </c>
      <c r="D7" s="41" t="s">
        <v>8</v>
      </c>
      <c r="E7" s="42">
        <v>6278.37</v>
      </c>
      <c r="F7" s="43" t="s">
        <v>9</v>
      </c>
      <c r="G7" s="44">
        <f>C7*E7/1000</f>
        <v>10045.392</v>
      </c>
      <c r="H7" s="43" t="s">
        <v>27</v>
      </c>
    </row>
    <row r="8" spans="1:8" ht="18" customHeight="1">
      <c r="A8" s="9"/>
      <c r="B8" s="45"/>
      <c r="C8" s="11"/>
      <c r="D8" s="12"/>
      <c r="E8" s="13"/>
      <c r="F8" s="14"/>
      <c r="G8" s="26"/>
      <c r="H8" s="16"/>
    </row>
    <row r="9" spans="1:8">
      <c r="A9" s="54"/>
      <c r="B9" s="48"/>
      <c r="C9" s="120" t="s">
        <v>20</v>
      </c>
      <c r="D9" s="120"/>
      <c r="E9" s="120"/>
      <c r="F9" s="120"/>
      <c r="G9" s="23">
        <f>G7</f>
        <v>10045.392</v>
      </c>
      <c r="H9" s="7" t="s">
        <v>27</v>
      </c>
    </row>
    <row r="10" spans="1:8">
      <c r="A10" s="54"/>
      <c r="C10" s="7"/>
      <c r="D10" s="7"/>
      <c r="E10" s="7"/>
      <c r="F10" s="7"/>
      <c r="G10" s="7"/>
      <c r="H10" s="7"/>
    </row>
    <row r="11" spans="1:8">
      <c r="A11" s="5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s="25" customFormat="1" ht="15" customHeight="1">
      <c r="A15" s="24"/>
      <c r="B15" s="8"/>
      <c r="C15" s="63"/>
      <c r="D15" s="63"/>
      <c r="E15" s="63"/>
      <c r="F15" s="63"/>
      <c r="G15" s="63"/>
    </row>
    <row r="16" spans="1:8" ht="22.5" customHeight="1">
      <c r="A16" s="121" t="s">
        <v>6</v>
      </c>
      <c r="B16" s="121"/>
      <c r="C16" s="121"/>
      <c r="D16" s="121"/>
      <c r="E16" s="121"/>
      <c r="F16" s="121"/>
      <c r="G16" s="121"/>
      <c r="H16" s="121"/>
    </row>
    <row r="17" spans="1:9" ht="24" customHeight="1">
      <c r="A17" s="122" t="s">
        <v>252</v>
      </c>
      <c r="B17" s="122"/>
      <c r="C17" s="122"/>
      <c r="D17" s="122"/>
      <c r="E17" s="122"/>
      <c r="F17" s="122"/>
      <c r="G17" s="122"/>
      <c r="H17" s="122"/>
    </row>
    <row r="18" spans="1:9" ht="19.5" customHeight="1" thickBot="1">
      <c r="A18" s="126" t="s">
        <v>42</v>
      </c>
      <c r="B18" s="126"/>
      <c r="C18" s="126"/>
      <c r="D18" s="126"/>
      <c r="E18" s="126"/>
      <c r="F18" s="126"/>
      <c r="G18" s="126"/>
      <c r="H18" s="126"/>
    </row>
    <row r="19" spans="1:9" s="3" customFormat="1" ht="24" customHeight="1" thickTop="1" thickBot="1">
      <c r="A19" s="64" t="s">
        <v>0</v>
      </c>
      <c r="B19" s="64" t="s">
        <v>2</v>
      </c>
      <c r="C19" s="127" t="s">
        <v>1</v>
      </c>
      <c r="D19" s="127"/>
      <c r="E19" s="64" t="s">
        <v>3</v>
      </c>
      <c r="F19" s="64" t="s">
        <v>4</v>
      </c>
      <c r="G19" s="127" t="s">
        <v>5</v>
      </c>
      <c r="H19" s="127"/>
    </row>
    <row r="20" spans="1:9" s="3" customFormat="1" ht="20.25" customHeight="1" thickTop="1">
      <c r="A20" s="18"/>
      <c r="B20" s="18"/>
      <c r="C20" s="18"/>
      <c r="D20" s="18"/>
      <c r="E20" s="18"/>
      <c r="F20" s="18"/>
      <c r="G20" s="18"/>
      <c r="H20" s="18"/>
    </row>
    <row r="21" spans="1:9" ht="38.25" customHeight="1">
      <c r="A21" s="9" t="s">
        <v>10</v>
      </c>
      <c r="B21" s="119" t="s">
        <v>58</v>
      </c>
      <c r="C21" s="119"/>
      <c r="D21" s="119"/>
      <c r="E21" s="119"/>
      <c r="F21" s="119"/>
      <c r="G21" s="119"/>
      <c r="H21" s="119"/>
    </row>
    <row r="22" spans="1:9" ht="28.5" customHeight="1">
      <c r="A22" s="9"/>
      <c r="B22" s="15"/>
      <c r="C22" s="11">
        <v>1496</v>
      </c>
      <c r="D22" s="12" t="s">
        <v>8</v>
      </c>
      <c r="E22" s="13">
        <v>900</v>
      </c>
      <c r="F22" s="14" t="s">
        <v>32</v>
      </c>
      <c r="G22" s="22">
        <f>C22*E22/100</f>
        <v>13464</v>
      </c>
      <c r="H22" s="14" t="s">
        <v>27</v>
      </c>
    </row>
    <row r="23" spans="1:9" ht="24.75" customHeight="1">
      <c r="A23" s="9" t="s">
        <v>14</v>
      </c>
      <c r="B23" s="119" t="s">
        <v>30</v>
      </c>
      <c r="C23" s="119"/>
      <c r="D23" s="119"/>
      <c r="E23" s="119"/>
      <c r="F23" s="119"/>
      <c r="G23" s="119"/>
      <c r="H23" s="119"/>
    </row>
    <row r="24" spans="1:9" ht="27.75" customHeight="1">
      <c r="A24" s="9"/>
      <c r="B24" s="15"/>
      <c r="C24" s="11">
        <v>2266</v>
      </c>
      <c r="D24" s="12" t="s">
        <v>43</v>
      </c>
      <c r="E24" s="13">
        <v>9416.2800000000007</v>
      </c>
      <c r="F24" s="14" t="s">
        <v>44</v>
      </c>
      <c r="G24" s="22">
        <f>C24*E24/100</f>
        <v>213372.90480000002</v>
      </c>
      <c r="H24" s="14" t="s">
        <v>27</v>
      </c>
      <c r="I24" s="4"/>
    </row>
    <row r="25" spans="1:9" ht="38.25" customHeight="1">
      <c r="A25" s="9" t="s">
        <v>16</v>
      </c>
      <c r="B25" s="119" t="s">
        <v>33</v>
      </c>
      <c r="C25" s="119"/>
      <c r="D25" s="119"/>
      <c r="E25" s="119"/>
      <c r="F25" s="119"/>
      <c r="G25" s="119"/>
      <c r="H25" s="119"/>
    </row>
    <row r="26" spans="1:9" ht="21" customHeight="1">
      <c r="A26" s="9"/>
      <c r="B26" s="15"/>
      <c r="C26" s="11">
        <v>440</v>
      </c>
      <c r="D26" s="12" t="s">
        <v>8</v>
      </c>
      <c r="E26" s="13">
        <v>14429.25</v>
      </c>
      <c r="F26" s="14" t="s">
        <v>32</v>
      </c>
      <c r="G26" s="22">
        <f>C26*E26/100</f>
        <v>63488.7</v>
      </c>
      <c r="H26" s="14" t="s">
        <v>27</v>
      </c>
    </row>
    <row r="27" spans="1:9" ht="30" customHeight="1">
      <c r="A27" s="9" t="s">
        <v>17</v>
      </c>
      <c r="B27" s="119" t="s">
        <v>65</v>
      </c>
      <c r="C27" s="119"/>
      <c r="D27" s="119"/>
      <c r="E27" s="119"/>
      <c r="F27" s="119"/>
      <c r="G27" s="119"/>
      <c r="H27" s="119"/>
    </row>
    <row r="28" spans="1:9" ht="33.75" customHeight="1">
      <c r="A28" s="9"/>
      <c r="B28" s="15"/>
      <c r="C28" s="11">
        <v>1133</v>
      </c>
      <c r="D28" s="12" t="s">
        <v>47</v>
      </c>
      <c r="E28" s="13">
        <v>2470.37</v>
      </c>
      <c r="F28" s="14" t="s">
        <v>48</v>
      </c>
      <c r="G28" s="22">
        <f>C28*E28/100</f>
        <v>27989.292099999999</v>
      </c>
      <c r="H28" s="14" t="s">
        <v>27</v>
      </c>
    </row>
    <row r="29" spans="1:9" ht="45.75" customHeight="1">
      <c r="A29" s="9" t="s">
        <v>19</v>
      </c>
      <c r="B29" s="119" t="s">
        <v>73</v>
      </c>
      <c r="C29" s="119"/>
      <c r="D29" s="119"/>
      <c r="E29" s="119"/>
      <c r="F29" s="119"/>
      <c r="G29" s="119"/>
      <c r="H29" s="119"/>
    </row>
    <row r="30" spans="1:9" ht="13.5" customHeight="1">
      <c r="A30" s="9"/>
      <c r="B30" s="15"/>
      <c r="C30" s="11">
        <v>4532</v>
      </c>
      <c r="D30" s="12" t="s">
        <v>47</v>
      </c>
      <c r="E30" s="13">
        <v>223.97</v>
      </c>
      <c r="F30" s="14" t="s">
        <v>48</v>
      </c>
      <c r="G30" s="22">
        <f>C30*E30</f>
        <v>1015032.04</v>
      </c>
      <c r="H30" s="14" t="s">
        <v>27</v>
      </c>
    </row>
    <row r="31" spans="1:9" ht="18" customHeight="1">
      <c r="A31" s="9"/>
      <c r="B31" s="45"/>
      <c r="C31" s="11"/>
      <c r="D31" s="12"/>
      <c r="E31" s="13"/>
      <c r="F31" s="14"/>
      <c r="G31" s="26"/>
      <c r="H31" s="16"/>
    </row>
    <row r="32" spans="1:9">
      <c r="A32" s="62"/>
      <c r="B32" s="48"/>
      <c r="C32" s="120" t="s">
        <v>20</v>
      </c>
      <c r="D32" s="120"/>
      <c r="E32" s="120"/>
      <c r="F32" s="120"/>
      <c r="G32" s="23">
        <f>SUM(G30,G28,G26,G24,G22)</f>
        <v>1333346.9369000001</v>
      </c>
      <c r="H32" s="7" t="s">
        <v>27</v>
      </c>
    </row>
    <row r="33" spans="1:8">
      <c r="A33" s="62"/>
      <c r="C33" s="7"/>
      <c r="D33" s="7"/>
      <c r="E33" s="7"/>
      <c r="F33" s="7"/>
      <c r="G33" s="7"/>
      <c r="H33" s="7"/>
    </row>
    <row r="34" spans="1:8">
      <c r="A34" s="62"/>
    </row>
    <row r="35" spans="1:8">
      <c r="A35" s="2"/>
      <c r="B35" s="117" t="s">
        <v>26</v>
      </c>
      <c r="C35" s="117"/>
      <c r="D35" s="117"/>
      <c r="E35" s="117"/>
      <c r="F35" s="117"/>
      <c r="G35" s="117"/>
      <c r="H35" s="117"/>
    </row>
    <row r="36" spans="1:8" ht="42" customHeight="1">
      <c r="A36" s="2"/>
    </row>
    <row r="37" spans="1:8" s="25" customFormat="1" ht="27" customHeight="1">
      <c r="A37" s="24"/>
      <c r="B37" s="8" t="s">
        <v>25</v>
      </c>
      <c r="C37" s="118" t="s">
        <v>24</v>
      </c>
      <c r="D37" s="118"/>
      <c r="E37" s="118"/>
      <c r="F37" s="118"/>
      <c r="G37" s="118"/>
    </row>
    <row r="38" spans="1:8" ht="4.5" customHeight="1">
      <c r="A38" s="2"/>
    </row>
    <row r="39" spans="1:8" ht="31.5" customHeight="1">
      <c r="A39" s="121" t="s">
        <v>6</v>
      </c>
      <c r="B39" s="121"/>
      <c r="C39" s="121"/>
      <c r="D39" s="121"/>
      <c r="E39" s="121"/>
      <c r="F39" s="121"/>
      <c r="G39" s="121"/>
      <c r="H39" s="121"/>
    </row>
    <row r="40" spans="1:8" ht="24.75" customHeight="1">
      <c r="A40" s="122" t="s">
        <v>252</v>
      </c>
      <c r="B40" s="122"/>
      <c r="C40" s="122"/>
      <c r="D40" s="122"/>
      <c r="E40" s="122"/>
      <c r="F40" s="122"/>
      <c r="G40" s="122"/>
      <c r="H40" s="122"/>
    </row>
    <row r="41" spans="1:8" ht="19.5" customHeight="1" thickBot="1">
      <c r="A41" s="126" t="s">
        <v>96</v>
      </c>
      <c r="B41" s="126"/>
      <c r="C41" s="126"/>
      <c r="D41" s="126"/>
      <c r="E41" s="126"/>
      <c r="F41" s="126"/>
      <c r="G41" s="126"/>
      <c r="H41" s="126"/>
    </row>
    <row r="42" spans="1:8" ht="19.5" customHeight="1" thickTop="1" thickBot="1">
      <c r="A42" s="55" t="s">
        <v>0</v>
      </c>
      <c r="B42" s="55" t="s">
        <v>2</v>
      </c>
      <c r="C42" s="127" t="s">
        <v>1</v>
      </c>
      <c r="D42" s="127"/>
      <c r="E42" s="55" t="s">
        <v>3</v>
      </c>
      <c r="F42" s="55" t="s">
        <v>4</v>
      </c>
      <c r="G42" s="127" t="s">
        <v>5</v>
      </c>
      <c r="H42" s="127"/>
    </row>
    <row r="43" spans="1:8" ht="17.25" customHeight="1" thickTop="1">
      <c r="A43" s="18"/>
      <c r="B43" s="18"/>
      <c r="C43" s="18"/>
      <c r="D43" s="18"/>
      <c r="E43" s="18"/>
      <c r="F43" s="18"/>
      <c r="G43" s="18"/>
      <c r="H43" s="18"/>
    </row>
    <row r="44" spans="1:8" ht="36" customHeight="1">
      <c r="A44" s="9" t="s">
        <v>10</v>
      </c>
      <c r="B44" s="119" t="s">
        <v>61</v>
      </c>
      <c r="C44" s="119"/>
      <c r="D44" s="119"/>
      <c r="E44" s="119"/>
      <c r="F44" s="119"/>
      <c r="G44" s="119"/>
      <c r="H44" s="119"/>
    </row>
    <row r="45" spans="1:8" ht="20.25" customHeight="1">
      <c r="A45" s="20"/>
      <c r="B45" s="19"/>
      <c r="C45" s="11">
        <v>1343</v>
      </c>
      <c r="D45" s="12" t="s">
        <v>8</v>
      </c>
      <c r="E45" s="13">
        <v>3176.25</v>
      </c>
      <c r="F45" s="14" t="s">
        <v>9</v>
      </c>
      <c r="G45" s="22">
        <f>C45*E45/1000</f>
        <v>4265.7037499999997</v>
      </c>
      <c r="H45" s="14" t="s">
        <v>27</v>
      </c>
    </row>
    <row r="46" spans="1:8" ht="23.25" customHeight="1">
      <c r="A46" s="9" t="s">
        <v>14</v>
      </c>
      <c r="B46" s="119" t="s">
        <v>30</v>
      </c>
      <c r="C46" s="119"/>
      <c r="D46" s="119"/>
      <c r="E46" s="119"/>
      <c r="F46" s="119"/>
      <c r="G46" s="119"/>
      <c r="H46" s="119"/>
    </row>
    <row r="47" spans="1:8" ht="23.25" customHeight="1">
      <c r="A47" s="9"/>
      <c r="B47" s="15"/>
      <c r="C47" s="11">
        <v>368</v>
      </c>
      <c r="D47" s="12" t="s">
        <v>8</v>
      </c>
      <c r="E47" s="13">
        <v>9416.2800000000007</v>
      </c>
      <c r="F47" s="14" t="s">
        <v>32</v>
      </c>
      <c r="G47" s="22">
        <f>C47*E47/100</f>
        <v>34651.910400000001</v>
      </c>
      <c r="H47" s="14" t="s">
        <v>27</v>
      </c>
    </row>
    <row r="48" spans="1:8" ht="28.5" customHeight="1">
      <c r="A48" s="9" t="s">
        <v>16</v>
      </c>
      <c r="B48" s="119" t="s">
        <v>31</v>
      </c>
      <c r="C48" s="119"/>
      <c r="D48" s="119"/>
      <c r="E48" s="119"/>
      <c r="F48" s="119"/>
      <c r="G48" s="119"/>
      <c r="H48" s="119"/>
    </row>
    <row r="49" spans="1:8" ht="24" customHeight="1">
      <c r="A49" s="9"/>
      <c r="B49" s="15"/>
      <c r="C49" s="11">
        <v>638</v>
      </c>
      <c r="D49" s="12" t="s">
        <v>8</v>
      </c>
      <c r="E49" s="13">
        <v>12501.41</v>
      </c>
      <c r="F49" s="14" t="s">
        <v>32</v>
      </c>
      <c r="G49" s="22">
        <f>C49*E49/100</f>
        <v>79758.995800000004</v>
      </c>
      <c r="H49" s="14" t="s">
        <v>27</v>
      </c>
    </row>
    <row r="50" spans="1:8" ht="36" customHeight="1">
      <c r="A50" s="9" t="s">
        <v>17</v>
      </c>
      <c r="B50" s="119" t="s">
        <v>66</v>
      </c>
      <c r="C50" s="119"/>
      <c r="D50" s="119"/>
      <c r="E50" s="119"/>
      <c r="F50" s="119"/>
      <c r="G50" s="119"/>
      <c r="H50" s="119"/>
    </row>
    <row r="51" spans="1:8" ht="18" customHeight="1">
      <c r="A51" s="9"/>
      <c r="B51" s="27" t="s">
        <v>45</v>
      </c>
      <c r="C51" s="11">
        <v>150</v>
      </c>
      <c r="D51" s="12" t="s">
        <v>43</v>
      </c>
      <c r="E51" s="13">
        <v>94</v>
      </c>
      <c r="F51" s="14" t="s">
        <v>44</v>
      </c>
      <c r="G51" s="14">
        <f>C51*E51</f>
        <v>14100</v>
      </c>
      <c r="H51" s="14" t="s">
        <v>27</v>
      </c>
    </row>
    <row r="52" spans="1:8" ht="23.25" customHeight="1">
      <c r="A52" s="9"/>
      <c r="B52" s="27" t="s">
        <v>46</v>
      </c>
      <c r="C52" s="11">
        <v>100</v>
      </c>
      <c r="D52" s="12" t="s">
        <v>43</v>
      </c>
      <c r="E52" s="13">
        <v>174</v>
      </c>
      <c r="F52" s="14" t="s">
        <v>44</v>
      </c>
      <c r="G52" s="14">
        <f>C52*E52</f>
        <v>17400</v>
      </c>
      <c r="H52" s="14" t="s">
        <v>27</v>
      </c>
    </row>
    <row r="53" spans="1:8" ht="21" customHeight="1">
      <c r="A53" s="9" t="s">
        <v>28</v>
      </c>
      <c r="B53" s="119" t="s">
        <v>67</v>
      </c>
      <c r="C53" s="119"/>
      <c r="D53" s="119"/>
      <c r="E53" s="119"/>
      <c r="F53" s="119"/>
      <c r="G53" s="119"/>
      <c r="H53" s="119"/>
    </row>
    <row r="54" spans="1:8" ht="18" customHeight="1">
      <c r="A54" s="9"/>
      <c r="B54" s="27"/>
      <c r="C54" s="11">
        <v>1175</v>
      </c>
      <c r="D54" s="12" t="s">
        <v>8</v>
      </c>
      <c r="E54" s="13">
        <v>2283.9299999999998</v>
      </c>
      <c r="F54" s="14" t="s">
        <v>32</v>
      </c>
      <c r="G54" s="22">
        <f>C54*E54/100</f>
        <v>26836.177500000002</v>
      </c>
      <c r="H54" s="14" t="s">
        <v>27</v>
      </c>
    </row>
    <row r="55" spans="1:8" ht="15" customHeight="1">
      <c r="A55" s="9"/>
      <c r="B55" s="68" t="s">
        <v>62</v>
      </c>
      <c r="C55" s="11"/>
      <c r="D55" s="12"/>
      <c r="E55" s="13"/>
      <c r="F55" s="14"/>
      <c r="G55" s="22"/>
      <c r="H55" s="14"/>
    </row>
    <row r="56" spans="1:8" ht="27.75" customHeight="1">
      <c r="A56" s="9" t="s">
        <v>29</v>
      </c>
      <c r="B56" s="119" t="s">
        <v>62</v>
      </c>
      <c r="C56" s="119"/>
      <c r="D56" s="119"/>
      <c r="E56" s="119"/>
      <c r="F56" s="119"/>
      <c r="G56" s="119"/>
      <c r="H56" s="119"/>
    </row>
    <row r="57" spans="1:8" ht="28.5" customHeight="1">
      <c r="A57" s="9"/>
      <c r="B57" s="15"/>
      <c r="C57" s="11">
        <v>160</v>
      </c>
      <c r="D57" s="12" t="s">
        <v>35</v>
      </c>
      <c r="E57" s="13">
        <v>3127.41</v>
      </c>
      <c r="F57" s="14" t="s">
        <v>36</v>
      </c>
      <c r="G57" s="22">
        <f>C57*E57/100</f>
        <v>5003.8559999999998</v>
      </c>
      <c r="H57" s="14" t="s">
        <v>27</v>
      </c>
    </row>
    <row r="58" spans="1:8" ht="37.5" customHeight="1">
      <c r="A58" s="9" t="s">
        <v>19</v>
      </c>
      <c r="B58" s="119" t="s">
        <v>41</v>
      </c>
      <c r="C58" s="119"/>
      <c r="D58" s="119"/>
      <c r="E58" s="119"/>
      <c r="F58" s="119"/>
      <c r="G58" s="119"/>
      <c r="H58" s="119"/>
    </row>
    <row r="59" spans="1:8" ht="25.5" customHeight="1">
      <c r="A59" s="9"/>
      <c r="B59" s="15"/>
      <c r="C59" s="11">
        <v>65</v>
      </c>
      <c r="D59" s="12" t="s">
        <v>8</v>
      </c>
      <c r="E59" s="13">
        <v>14429.25</v>
      </c>
      <c r="F59" s="14" t="s">
        <v>37</v>
      </c>
      <c r="G59" s="14">
        <f>C59*E59/100</f>
        <v>9379.0125000000007</v>
      </c>
      <c r="H59" s="14" t="s">
        <v>27</v>
      </c>
    </row>
    <row r="60" spans="1:8" ht="54" customHeight="1">
      <c r="A60" s="9" t="s">
        <v>49</v>
      </c>
      <c r="B60" s="119" t="s">
        <v>63</v>
      </c>
      <c r="C60" s="119"/>
      <c r="D60" s="119"/>
      <c r="E60" s="119"/>
      <c r="F60" s="119"/>
      <c r="G60" s="119"/>
      <c r="H60" s="119"/>
    </row>
    <row r="61" spans="1:8" ht="25.5" customHeight="1">
      <c r="A61" s="9"/>
      <c r="B61" s="57"/>
      <c r="C61" s="11">
        <v>84.6</v>
      </c>
      <c r="D61" s="12" t="s">
        <v>8</v>
      </c>
      <c r="E61" s="13">
        <v>337</v>
      </c>
      <c r="F61" s="14" t="s">
        <v>32</v>
      </c>
      <c r="G61" s="22">
        <f>C61*E61</f>
        <v>28510.199999999997</v>
      </c>
      <c r="H61" s="14" t="s">
        <v>27</v>
      </c>
    </row>
    <row r="62" spans="1:8" ht="36" customHeight="1">
      <c r="A62" s="9" t="s">
        <v>69</v>
      </c>
      <c r="B62" s="128" t="s">
        <v>34</v>
      </c>
      <c r="C62" s="128"/>
      <c r="D62" s="128"/>
      <c r="E62" s="128"/>
      <c r="F62" s="128"/>
      <c r="G62" s="128"/>
      <c r="H62" s="128"/>
    </row>
    <row r="63" spans="1:8" ht="28.5" customHeight="1">
      <c r="A63" s="9"/>
      <c r="B63" s="61"/>
      <c r="C63" s="11">
        <v>3.13</v>
      </c>
      <c r="D63" s="12" t="s">
        <v>8</v>
      </c>
      <c r="E63" s="13">
        <v>4820.2</v>
      </c>
      <c r="F63" s="14" t="s">
        <v>32</v>
      </c>
      <c r="G63" s="22">
        <f>C63*E63</f>
        <v>15087.225999999999</v>
      </c>
      <c r="H63" s="14" t="s">
        <v>27</v>
      </c>
    </row>
    <row r="64" spans="1:8">
      <c r="A64" s="9"/>
      <c r="B64" s="15"/>
      <c r="C64" s="11"/>
      <c r="D64" s="12"/>
      <c r="E64" s="13"/>
      <c r="F64" s="14"/>
      <c r="G64" s="26"/>
      <c r="H64" s="7"/>
    </row>
    <row r="65" spans="1:8" ht="16.5" customHeight="1">
      <c r="A65" s="54"/>
      <c r="B65" s="10"/>
      <c r="C65" s="120" t="s">
        <v>20</v>
      </c>
      <c r="D65" s="120"/>
      <c r="E65" s="120"/>
      <c r="F65" s="120"/>
      <c r="G65" s="23">
        <f>SUM(G63,G61,G59,G57,G54,G52,G51,G49,G47,G45)</f>
        <v>234993.08194999996</v>
      </c>
      <c r="H65" s="14" t="s">
        <v>27</v>
      </c>
    </row>
    <row r="66" spans="1:8">
      <c r="A66" s="54"/>
      <c r="C66" s="7"/>
      <c r="D66" s="7"/>
      <c r="E66" s="7"/>
      <c r="F66" s="7"/>
      <c r="G66" s="7"/>
    </row>
    <row r="67" spans="1:8">
      <c r="A67" s="54"/>
      <c r="H67" s="56"/>
    </row>
    <row r="68" spans="1:8">
      <c r="A68" s="2"/>
      <c r="B68" s="56" t="s">
        <v>26</v>
      </c>
      <c r="C68" s="56"/>
      <c r="D68" s="56"/>
      <c r="E68" s="56"/>
      <c r="F68" s="56"/>
      <c r="G68" s="56"/>
    </row>
    <row r="69" spans="1:8" ht="27.75" customHeight="1">
      <c r="A69" s="2"/>
      <c r="H69" s="25"/>
    </row>
    <row r="70" spans="1:8" ht="30" customHeight="1">
      <c r="A70" s="24"/>
      <c r="B70" s="8" t="s">
        <v>25</v>
      </c>
      <c r="C70" s="118" t="s">
        <v>24</v>
      </c>
      <c r="D70" s="118"/>
      <c r="E70" s="118"/>
      <c r="F70" s="118"/>
      <c r="G70" s="118"/>
    </row>
  </sheetData>
  <mergeCells count="38">
    <mergeCell ref="B50:H50"/>
    <mergeCell ref="A41:H41"/>
    <mergeCell ref="C42:D42"/>
    <mergeCell ref="G42:H42"/>
    <mergeCell ref="B44:H44"/>
    <mergeCell ref="B46:H46"/>
    <mergeCell ref="B48:H48"/>
    <mergeCell ref="C70:G70"/>
    <mergeCell ref="B53:H53"/>
    <mergeCell ref="B56:H56"/>
    <mergeCell ref="B58:H58"/>
    <mergeCell ref="B60:H60"/>
    <mergeCell ref="B62:H62"/>
    <mergeCell ref="C65:F65"/>
    <mergeCell ref="A39:H39"/>
    <mergeCell ref="A40:H40"/>
    <mergeCell ref="G19:H19"/>
    <mergeCell ref="B21:H21"/>
    <mergeCell ref="B23:H23"/>
    <mergeCell ref="B25:H25"/>
    <mergeCell ref="B27:H27"/>
    <mergeCell ref="B29:H29"/>
    <mergeCell ref="C32:F32"/>
    <mergeCell ref="B35:H35"/>
    <mergeCell ref="C37:G37"/>
    <mergeCell ref="A18:H18"/>
    <mergeCell ref="C19:D19"/>
    <mergeCell ref="B6:H6"/>
    <mergeCell ref="A1:H1"/>
    <mergeCell ref="A2:H2"/>
    <mergeCell ref="A3:H3"/>
    <mergeCell ref="C4:D4"/>
    <mergeCell ref="G4:H4"/>
    <mergeCell ref="C9:F9"/>
    <mergeCell ref="B12:H12"/>
    <mergeCell ref="C14:G14"/>
    <mergeCell ref="A16:H16"/>
    <mergeCell ref="A17:H17"/>
  </mergeCells>
  <pageMargins left="1.2" right="0.8" top="0.4" bottom="0.3" header="0.3" footer="0.3"/>
  <pageSetup scale="95" orientation="portrait" r:id="rId1"/>
  <rowBreaks count="2" manualBreakCount="2">
    <brk id="14" max="16383" man="1"/>
    <brk id="37" max="16383" man="1"/>
  </rowBreaks>
</worksheet>
</file>

<file path=xl/worksheets/sheet28.xml><?xml version="1.0" encoding="utf-8"?>
<worksheet xmlns="http://schemas.openxmlformats.org/spreadsheetml/2006/main" xmlns:r="http://schemas.openxmlformats.org/officeDocument/2006/relationships">
  <sheetPr>
    <tabColor theme="3" tint="0.39997558519241921"/>
  </sheetPr>
  <dimension ref="A1:I68"/>
  <sheetViews>
    <sheetView view="pageBreakPreview" topLeftCell="A46"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2.5" customHeight="1">
      <c r="A1" s="121" t="s">
        <v>6</v>
      </c>
      <c r="B1" s="121"/>
      <c r="C1" s="121"/>
      <c r="D1" s="121"/>
      <c r="E1" s="121"/>
      <c r="F1" s="121"/>
      <c r="G1" s="121"/>
      <c r="H1" s="121"/>
    </row>
    <row r="2" spans="1:8" ht="24" customHeight="1">
      <c r="A2" s="122" t="s">
        <v>253</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53" t="s">
        <v>0</v>
      </c>
      <c r="B4" s="53" t="s">
        <v>2</v>
      </c>
      <c r="C4" s="127" t="s">
        <v>1</v>
      </c>
      <c r="D4" s="127"/>
      <c r="E4" s="53" t="s">
        <v>3</v>
      </c>
      <c r="F4" s="53" t="s">
        <v>4</v>
      </c>
      <c r="G4" s="127" t="s">
        <v>5</v>
      </c>
      <c r="H4" s="127"/>
    </row>
    <row r="5" spans="1:8" s="3" customFormat="1" ht="18" customHeight="1" thickTop="1">
      <c r="A5" s="18"/>
      <c r="B5" s="18"/>
      <c r="C5" s="18"/>
      <c r="D5" s="18"/>
      <c r="E5" s="18"/>
      <c r="F5" s="18"/>
      <c r="G5" s="18"/>
      <c r="H5" s="18"/>
    </row>
    <row r="6" spans="1:8" ht="41.25" customHeight="1">
      <c r="A6" s="9" t="s">
        <v>10</v>
      </c>
      <c r="B6" s="119" t="s">
        <v>50</v>
      </c>
      <c r="C6" s="119"/>
      <c r="D6" s="119"/>
      <c r="E6" s="119"/>
      <c r="F6" s="119"/>
      <c r="G6" s="119"/>
      <c r="H6" s="119"/>
    </row>
    <row r="7" spans="1:8" ht="41.25" customHeight="1">
      <c r="A7" s="20"/>
      <c r="B7" s="19"/>
      <c r="C7" s="10">
        <v>1600</v>
      </c>
      <c r="D7" s="41" t="s">
        <v>8</v>
      </c>
      <c r="E7" s="42">
        <v>6278.37</v>
      </c>
      <c r="F7" s="43" t="s">
        <v>9</v>
      </c>
      <c r="G7" s="72">
        <f>C7*E7/1000</f>
        <v>10045.392</v>
      </c>
      <c r="H7" s="73" t="s">
        <v>27</v>
      </c>
    </row>
    <row r="8" spans="1:8">
      <c r="A8" s="52"/>
      <c r="B8" s="48"/>
      <c r="C8" s="120" t="s">
        <v>20</v>
      </c>
      <c r="D8" s="120"/>
      <c r="E8" s="120"/>
      <c r="F8" s="120"/>
      <c r="G8" s="23">
        <f>G7</f>
        <v>10045.392</v>
      </c>
      <c r="H8" s="7" t="s">
        <v>27</v>
      </c>
    </row>
    <row r="9" spans="1:8">
      <c r="A9" s="52"/>
      <c r="C9" s="7"/>
      <c r="D9" s="7"/>
      <c r="E9" s="7"/>
      <c r="F9" s="7"/>
      <c r="G9" s="7"/>
      <c r="H9" s="7"/>
    </row>
    <row r="10" spans="1:8">
      <c r="A10" s="52"/>
    </row>
    <row r="11" spans="1:8">
      <c r="A11" s="2"/>
      <c r="B11" s="117" t="s">
        <v>26</v>
      </c>
      <c r="C11" s="117"/>
      <c r="D11" s="117"/>
      <c r="E11" s="117"/>
      <c r="F11" s="117"/>
      <c r="G11" s="117"/>
      <c r="H11" s="117"/>
    </row>
    <row r="12" spans="1:8" ht="42" customHeight="1">
      <c r="A12" s="2"/>
    </row>
    <row r="13" spans="1:8" s="25" customFormat="1" ht="27" customHeight="1">
      <c r="A13" s="24"/>
      <c r="B13" s="8" t="s">
        <v>25</v>
      </c>
      <c r="C13" s="118" t="s">
        <v>24</v>
      </c>
      <c r="D13" s="118"/>
      <c r="E13" s="118"/>
      <c r="F13" s="118"/>
      <c r="G13" s="118"/>
    </row>
    <row r="14" spans="1:8" s="25" customFormat="1" ht="27" customHeight="1">
      <c r="A14" s="24"/>
      <c r="B14" s="8"/>
      <c r="C14" s="63"/>
      <c r="D14" s="63"/>
      <c r="E14" s="63"/>
      <c r="F14" s="63"/>
      <c r="G14" s="63"/>
    </row>
    <row r="15" spans="1:8" ht="30.75" customHeight="1">
      <c r="A15" s="121" t="s">
        <v>6</v>
      </c>
      <c r="B15" s="121"/>
      <c r="C15" s="121"/>
      <c r="D15" s="121"/>
      <c r="E15" s="121"/>
      <c r="F15" s="121"/>
      <c r="G15" s="121"/>
      <c r="H15" s="121"/>
    </row>
    <row r="16" spans="1:8" ht="27.75" customHeight="1">
      <c r="A16" s="122" t="s">
        <v>253</v>
      </c>
      <c r="B16" s="122"/>
      <c r="C16" s="122"/>
      <c r="D16" s="122"/>
      <c r="E16" s="122"/>
      <c r="F16" s="122"/>
      <c r="G16" s="122"/>
      <c r="H16" s="122"/>
    </row>
    <row r="17" spans="1:9" ht="24" customHeight="1" thickBot="1">
      <c r="A17" s="126" t="s">
        <v>42</v>
      </c>
      <c r="B17" s="126"/>
      <c r="C17" s="126"/>
      <c r="D17" s="126"/>
      <c r="E17" s="126"/>
      <c r="F17" s="126"/>
      <c r="G17" s="126"/>
      <c r="H17" s="126"/>
    </row>
    <row r="18" spans="1:9" s="3" customFormat="1" ht="18.75" customHeight="1" thickTop="1" thickBot="1">
      <c r="A18" s="64" t="s">
        <v>0</v>
      </c>
      <c r="B18" s="64" t="s">
        <v>2</v>
      </c>
      <c r="C18" s="127" t="s">
        <v>1</v>
      </c>
      <c r="D18" s="127"/>
      <c r="E18" s="64" t="s">
        <v>3</v>
      </c>
      <c r="F18" s="64" t="s">
        <v>4</v>
      </c>
      <c r="G18" s="127" t="s">
        <v>5</v>
      </c>
      <c r="H18" s="127"/>
    </row>
    <row r="19" spans="1:9" s="3" customFormat="1" ht="24.75" customHeight="1" thickTop="1">
      <c r="A19" s="18"/>
      <c r="B19" s="18"/>
      <c r="C19" s="18"/>
      <c r="D19" s="18"/>
      <c r="E19" s="18"/>
      <c r="F19" s="18"/>
      <c r="G19" s="18"/>
      <c r="H19" s="18"/>
    </row>
    <row r="20" spans="1:9" ht="40.5" customHeight="1">
      <c r="A20" s="9" t="s">
        <v>10</v>
      </c>
      <c r="B20" s="119" t="s">
        <v>58</v>
      </c>
      <c r="C20" s="119"/>
      <c r="D20" s="119"/>
      <c r="E20" s="119"/>
      <c r="F20" s="119"/>
      <c r="G20" s="119"/>
      <c r="H20" s="119"/>
    </row>
    <row r="21" spans="1:9" ht="24.75" customHeight="1">
      <c r="A21" s="9"/>
      <c r="B21" s="15"/>
      <c r="C21" s="11">
        <v>2243</v>
      </c>
      <c r="D21" s="12" t="s">
        <v>8</v>
      </c>
      <c r="E21" s="13">
        <v>900</v>
      </c>
      <c r="F21" s="14" t="s">
        <v>32</v>
      </c>
      <c r="G21" s="22">
        <f>C21*E21/100</f>
        <v>20187</v>
      </c>
      <c r="H21" s="14" t="s">
        <v>27</v>
      </c>
    </row>
    <row r="22" spans="1:9" ht="27.75" customHeight="1">
      <c r="A22" s="9" t="s">
        <v>14</v>
      </c>
      <c r="B22" s="119" t="s">
        <v>30</v>
      </c>
      <c r="C22" s="119"/>
      <c r="D22" s="119"/>
      <c r="E22" s="119"/>
      <c r="F22" s="119"/>
      <c r="G22" s="119"/>
      <c r="H22" s="119"/>
    </row>
    <row r="23" spans="1:9" ht="32.25" customHeight="1">
      <c r="A23" s="9"/>
      <c r="B23" s="15"/>
      <c r="C23" s="11">
        <v>3399</v>
      </c>
      <c r="D23" s="12" t="s">
        <v>43</v>
      </c>
      <c r="E23" s="13">
        <v>9416.2800000000007</v>
      </c>
      <c r="F23" s="14" t="s">
        <v>44</v>
      </c>
      <c r="G23" s="22">
        <f>C23*E23/100</f>
        <v>320059.35720000003</v>
      </c>
      <c r="H23" s="14" t="s">
        <v>27</v>
      </c>
      <c r="I23" s="4"/>
    </row>
    <row r="24" spans="1:9" ht="35.25" customHeight="1">
      <c r="A24" s="9" t="s">
        <v>16</v>
      </c>
      <c r="B24" s="119" t="s">
        <v>33</v>
      </c>
      <c r="C24" s="119"/>
      <c r="D24" s="119"/>
      <c r="E24" s="119"/>
      <c r="F24" s="119"/>
      <c r="G24" s="119"/>
      <c r="H24" s="119"/>
    </row>
    <row r="25" spans="1:9" ht="30.75" customHeight="1">
      <c r="A25" s="9"/>
      <c r="B25" s="15"/>
      <c r="C25" s="11">
        <v>660</v>
      </c>
      <c r="D25" s="12" t="s">
        <v>8</v>
      </c>
      <c r="E25" s="13">
        <v>14429.25</v>
      </c>
      <c r="F25" s="14" t="s">
        <v>32</v>
      </c>
      <c r="G25" s="22">
        <f>C25*E25/100</f>
        <v>95233.05</v>
      </c>
      <c r="H25" s="14" t="s">
        <v>27</v>
      </c>
    </row>
    <row r="26" spans="1:9" ht="33.75" customHeight="1">
      <c r="A26" s="9" t="s">
        <v>17</v>
      </c>
      <c r="B26" s="119" t="s">
        <v>65</v>
      </c>
      <c r="C26" s="119"/>
      <c r="D26" s="119"/>
      <c r="E26" s="119"/>
      <c r="F26" s="119"/>
      <c r="G26" s="119"/>
      <c r="H26" s="119"/>
    </row>
    <row r="27" spans="1:9" ht="36.75" customHeight="1">
      <c r="A27" s="9"/>
      <c r="B27" s="15"/>
      <c r="C27" s="11">
        <v>1700</v>
      </c>
      <c r="D27" s="12" t="s">
        <v>47</v>
      </c>
      <c r="E27" s="13">
        <v>2470.37</v>
      </c>
      <c r="F27" s="14" t="s">
        <v>48</v>
      </c>
      <c r="G27" s="14">
        <f>C27*E27/100</f>
        <v>41996.29</v>
      </c>
      <c r="H27" s="14" t="s">
        <v>27</v>
      </c>
    </row>
    <row r="28" spans="1:9" ht="48" customHeight="1">
      <c r="A28" s="9" t="s">
        <v>28</v>
      </c>
      <c r="B28" s="119" t="s">
        <v>73</v>
      </c>
      <c r="C28" s="119"/>
      <c r="D28" s="119"/>
      <c r="E28" s="119"/>
      <c r="F28" s="119"/>
      <c r="G28" s="119"/>
      <c r="H28" s="119"/>
    </row>
    <row r="29" spans="1:9" ht="30" customHeight="1">
      <c r="A29" s="9"/>
      <c r="B29" s="15"/>
      <c r="C29" s="11">
        <v>6798</v>
      </c>
      <c r="D29" s="12" t="s">
        <v>47</v>
      </c>
      <c r="E29" s="13">
        <v>223.97</v>
      </c>
      <c r="F29" s="14" t="s">
        <v>48</v>
      </c>
      <c r="G29" s="26">
        <f>C29*E29</f>
        <v>1522548.06</v>
      </c>
      <c r="H29" s="16" t="s">
        <v>27</v>
      </c>
    </row>
    <row r="30" spans="1:9">
      <c r="A30" s="62"/>
      <c r="B30" s="48"/>
      <c r="C30" s="120" t="s">
        <v>20</v>
      </c>
      <c r="D30" s="120"/>
      <c r="E30" s="120"/>
      <c r="F30" s="120"/>
      <c r="G30" s="23">
        <f>SUM(G29,G27,G25,G23,G21)</f>
        <v>2000023.7572000001</v>
      </c>
      <c r="H30" s="7" t="s">
        <v>27</v>
      </c>
    </row>
    <row r="31" spans="1:9">
      <c r="A31" s="62"/>
      <c r="C31" s="7"/>
      <c r="D31" s="7"/>
      <c r="E31" s="7"/>
      <c r="F31" s="7"/>
      <c r="G31" s="7"/>
      <c r="H31" s="7"/>
    </row>
    <row r="32" spans="1:9">
      <c r="A32" s="62"/>
    </row>
    <row r="33" spans="1:8">
      <c r="A33" s="2"/>
      <c r="B33" s="117" t="s">
        <v>26</v>
      </c>
      <c r="C33" s="117"/>
      <c r="D33" s="117"/>
      <c r="E33" s="117"/>
      <c r="F33" s="117"/>
      <c r="G33" s="117"/>
      <c r="H33" s="117"/>
    </row>
    <row r="34" spans="1:8" ht="42" customHeight="1">
      <c r="A34" s="2"/>
    </row>
    <row r="35" spans="1:8" s="25" customFormat="1" ht="27" customHeight="1">
      <c r="A35" s="24"/>
      <c r="B35" s="8" t="s">
        <v>25</v>
      </c>
      <c r="C35" s="118" t="s">
        <v>24</v>
      </c>
      <c r="D35" s="118"/>
      <c r="E35" s="118"/>
      <c r="F35" s="118"/>
      <c r="G35" s="118"/>
    </row>
    <row r="36" spans="1:8" ht="15" customHeight="1">
      <c r="A36" s="2"/>
    </row>
    <row r="37" spans="1:8" ht="31.5" customHeight="1">
      <c r="A37" s="121" t="s">
        <v>6</v>
      </c>
      <c r="B37" s="121"/>
      <c r="C37" s="121"/>
      <c r="D37" s="121"/>
      <c r="E37" s="121"/>
      <c r="F37" s="121"/>
      <c r="G37" s="121"/>
      <c r="H37" s="121"/>
    </row>
    <row r="38" spans="1:8" ht="30" customHeight="1">
      <c r="A38" s="122" t="s">
        <v>253</v>
      </c>
      <c r="B38" s="122"/>
      <c r="C38" s="122"/>
      <c r="D38" s="122"/>
      <c r="E38" s="122"/>
      <c r="F38" s="122"/>
      <c r="G38" s="122"/>
      <c r="H38" s="122"/>
    </row>
    <row r="39" spans="1:8" ht="19.5" customHeight="1" thickBot="1">
      <c r="A39" s="126" t="s">
        <v>96</v>
      </c>
      <c r="B39" s="126"/>
      <c r="C39" s="126"/>
      <c r="D39" s="126"/>
      <c r="E39" s="126"/>
      <c r="F39" s="126"/>
      <c r="G39" s="126"/>
      <c r="H39" s="126"/>
    </row>
    <row r="40" spans="1:8" ht="21" customHeight="1" thickTop="1" thickBot="1">
      <c r="A40" s="53" t="s">
        <v>0</v>
      </c>
      <c r="B40" s="53" t="s">
        <v>2</v>
      </c>
      <c r="C40" s="127" t="s">
        <v>1</v>
      </c>
      <c r="D40" s="127"/>
      <c r="E40" s="53" t="s">
        <v>3</v>
      </c>
      <c r="F40" s="53" t="s">
        <v>4</v>
      </c>
      <c r="G40" s="127" t="s">
        <v>5</v>
      </c>
      <c r="H40" s="127"/>
    </row>
    <row r="41" spans="1:8" ht="17.25" customHeight="1" thickTop="1">
      <c r="A41" s="18"/>
      <c r="B41" s="18"/>
      <c r="C41" s="18"/>
      <c r="D41" s="18"/>
      <c r="E41" s="18"/>
      <c r="F41" s="18"/>
      <c r="G41" s="18"/>
      <c r="H41" s="18"/>
    </row>
    <row r="42" spans="1:8" ht="38.25" customHeight="1">
      <c r="A42" s="9" t="s">
        <v>10</v>
      </c>
      <c r="B42" s="119" t="s">
        <v>61</v>
      </c>
      <c r="C42" s="119"/>
      <c r="D42" s="119"/>
      <c r="E42" s="119"/>
      <c r="F42" s="119"/>
      <c r="G42" s="119"/>
      <c r="H42" s="119"/>
    </row>
    <row r="43" spans="1:8" ht="27" customHeight="1">
      <c r="A43" s="20"/>
      <c r="B43" s="19"/>
      <c r="C43" s="11">
        <v>2130</v>
      </c>
      <c r="D43" s="12" t="s">
        <v>8</v>
      </c>
      <c r="E43" s="13">
        <v>3176.25</v>
      </c>
      <c r="F43" s="14" t="s">
        <v>9</v>
      </c>
      <c r="G43" s="22">
        <f>C43*E43/1000</f>
        <v>6765.4125000000004</v>
      </c>
      <c r="H43" s="14" t="s">
        <v>27</v>
      </c>
    </row>
    <row r="44" spans="1:8" ht="18" customHeight="1">
      <c r="A44" s="9" t="s">
        <v>14</v>
      </c>
      <c r="B44" s="119" t="s">
        <v>30</v>
      </c>
      <c r="C44" s="119"/>
      <c r="D44" s="119"/>
      <c r="E44" s="119"/>
      <c r="F44" s="119"/>
      <c r="G44" s="119"/>
      <c r="H44" s="119"/>
    </row>
    <row r="45" spans="1:8" ht="27" customHeight="1">
      <c r="A45" s="9"/>
      <c r="B45" s="15"/>
      <c r="C45" s="11">
        <v>580</v>
      </c>
      <c r="D45" s="12" t="s">
        <v>8</v>
      </c>
      <c r="E45" s="13">
        <v>9416.2800000000007</v>
      </c>
      <c r="F45" s="14" t="s">
        <v>32</v>
      </c>
      <c r="G45" s="22">
        <f>C45*E45/100</f>
        <v>54614.424000000006</v>
      </c>
      <c r="H45" s="14" t="s">
        <v>27</v>
      </c>
    </row>
    <row r="46" spans="1:8" ht="24" customHeight="1">
      <c r="A46" s="9" t="s">
        <v>16</v>
      </c>
      <c r="B46" s="119" t="s">
        <v>31</v>
      </c>
      <c r="C46" s="119"/>
      <c r="D46" s="119"/>
      <c r="E46" s="119"/>
      <c r="F46" s="119"/>
      <c r="G46" s="119"/>
      <c r="H46" s="119"/>
    </row>
    <row r="47" spans="1:8" ht="27" customHeight="1">
      <c r="A47" s="9"/>
      <c r="B47" s="15"/>
      <c r="C47" s="11">
        <v>1050</v>
      </c>
      <c r="D47" s="12" t="s">
        <v>8</v>
      </c>
      <c r="E47" s="13">
        <v>12501.41</v>
      </c>
      <c r="F47" s="14" t="s">
        <v>32</v>
      </c>
      <c r="G47" s="22">
        <f>C47*E47/100</f>
        <v>131264.80499999999</v>
      </c>
      <c r="H47" s="14" t="s">
        <v>27</v>
      </c>
    </row>
    <row r="48" spans="1:8" ht="33" customHeight="1">
      <c r="A48" s="9" t="s">
        <v>17</v>
      </c>
      <c r="B48" s="119" t="s">
        <v>66</v>
      </c>
      <c r="C48" s="119"/>
      <c r="D48" s="119"/>
      <c r="E48" s="119"/>
      <c r="F48" s="119"/>
      <c r="G48" s="119"/>
      <c r="H48" s="119"/>
    </row>
    <row r="49" spans="1:8" ht="18" customHeight="1">
      <c r="A49" s="9"/>
      <c r="B49" s="27" t="s">
        <v>45</v>
      </c>
      <c r="C49" s="11">
        <v>200</v>
      </c>
      <c r="D49" s="12" t="s">
        <v>43</v>
      </c>
      <c r="E49" s="13">
        <v>94</v>
      </c>
      <c r="F49" s="14" t="s">
        <v>44</v>
      </c>
      <c r="G49" s="14">
        <f>C49*E49</f>
        <v>18800</v>
      </c>
      <c r="H49" s="14" t="s">
        <v>27</v>
      </c>
    </row>
    <row r="50" spans="1:8" ht="24" customHeight="1">
      <c r="A50" s="9"/>
      <c r="B50" s="27" t="s">
        <v>46</v>
      </c>
      <c r="C50" s="11">
        <v>200</v>
      </c>
      <c r="D50" s="12" t="s">
        <v>43</v>
      </c>
      <c r="E50" s="13">
        <v>174</v>
      </c>
      <c r="F50" s="14" t="s">
        <v>44</v>
      </c>
      <c r="G50" s="14">
        <f>C50*E50</f>
        <v>34800</v>
      </c>
      <c r="H50" s="14" t="s">
        <v>27</v>
      </c>
    </row>
    <row r="51" spans="1:8" ht="18" customHeight="1">
      <c r="A51" s="9" t="s">
        <v>28</v>
      </c>
      <c r="B51" s="119" t="s">
        <v>67</v>
      </c>
      <c r="C51" s="119"/>
      <c r="D51" s="119"/>
      <c r="E51" s="119"/>
      <c r="F51" s="119"/>
      <c r="G51" s="119"/>
      <c r="H51" s="119"/>
    </row>
    <row r="52" spans="1:8" ht="18" customHeight="1">
      <c r="A52" s="9"/>
      <c r="B52" s="27"/>
      <c r="C52" s="11">
        <v>2000</v>
      </c>
      <c r="D52" s="12" t="s">
        <v>8</v>
      </c>
      <c r="E52" s="13">
        <v>2283.9299999999998</v>
      </c>
      <c r="F52" s="14" t="s">
        <v>32</v>
      </c>
      <c r="G52" s="22">
        <f>C52*E52/100</f>
        <v>45678.6</v>
      </c>
      <c r="H52" s="14" t="s">
        <v>27</v>
      </c>
    </row>
    <row r="53" spans="1:8" ht="15" customHeight="1">
      <c r="A53" s="9"/>
      <c r="B53" s="15"/>
      <c r="C53" s="11"/>
      <c r="D53" s="12"/>
      <c r="E53" s="13"/>
      <c r="F53" s="14"/>
      <c r="G53" s="22"/>
      <c r="H53" s="14"/>
    </row>
    <row r="54" spans="1:8" ht="18.75" customHeight="1">
      <c r="A54" s="9" t="s">
        <v>29</v>
      </c>
      <c r="B54" s="119" t="s">
        <v>62</v>
      </c>
      <c r="C54" s="119"/>
      <c r="D54" s="119"/>
      <c r="E54" s="119"/>
      <c r="F54" s="119"/>
      <c r="G54" s="119"/>
      <c r="H54" s="119"/>
    </row>
    <row r="55" spans="1:8" ht="29.25" customHeight="1">
      <c r="A55" s="9"/>
      <c r="B55" s="68"/>
      <c r="C55" s="11">
        <v>160</v>
      </c>
      <c r="D55" s="12" t="s">
        <v>35</v>
      </c>
      <c r="E55" s="13">
        <v>3127.41</v>
      </c>
      <c r="F55" s="14" t="s">
        <v>36</v>
      </c>
      <c r="G55" s="22">
        <f>C55*E55/100</f>
        <v>5003.8559999999998</v>
      </c>
      <c r="H55" s="14" t="s">
        <v>27</v>
      </c>
    </row>
    <row r="56" spans="1:8" ht="27.75" customHeight="1">
      <c r="A56" s="9" t="s">
        <v>19</v>
      </c>
      <c r="B56" s="119" t="s">
        <v>41</v>
      </c>
      <c r="C56" s="119"/>
      <c r="D56" s="119"/>
      <c r="E56" s="119"/>
      <c r="F56" s="119"/>
      <c r="G56" s="119"/>
      <c r="H56" s="119"/>
    </row>
    <row r="57" spans="1:8" ht="31.5" customHeight="1">
      <c r="A57" s="9"/>
      <c r="B57" s="15"/>
      <c r="C57" s="11">
        <v>65</v>
      </c>
      <c r="D57" s="12" t="s">
        <v>8</v>
      </c>
      <c r="E57" s="13">
        <v>14429.25</v>
      </c>
      <c r="F57" s="14" t="s">
        <v>37</v>
      </c>
      <c r="G57" s="14">
        <f>C57*E57/100</f>
        <v>9379.0125000000007</v>
      </c>
      <c r="H57" s="14" t="s">
        <v>27</v>
      </c>
    </row>
    <row r="58" spans="1:8" ht="53.25" customHeight="1">
      <c r="A58" s="9" t="s">
        <v>49</v>
      </c>
      <c r="B58" s="119" t="s">
        <v>63</v>
      </c>
      <c r="C58" s="119"/>
      <c r="D58" s="119"/>
      <c r="E58" s="119"/>
      <c r="F58" s="119"/>
      <c r="G58" s="119"/>
      <c r="H58" s="119"/>
    </row>
    <row r="59" spans="1:8" ht="22.5" customHeight="1">
      <c r="A59" s="9"/>
      <c r="B59" s="57"/>
      <c r="C59" s="11">
        <v>94.5</v>
      </c>
      <c r="D59" s="12" t="s">
        <v>8</v>
      </c>
      <c r="E59" s="13">
        <v>337</v>
      </c>
      <c r="F59" s="14" t="s">
        <v>32</v>
      </c>
      <c r="G59" s="22">
        <f>C59*E59</f>
        <v>31846.5</v>
      </c>
      <c r="H59" s="14" t="s">
        <v>27</v>
      </c>
    </row>
    <row r="60" spans="1:8" ht="36" customHeight="1">
      <c r="A60" s="9" t="s">
        <v>69</v>
      </c>
      <c r="B60" s="128" t="s">
        <v>34</v>
      </c>
      <c r="C60" s="128"/>
      <c r="D60" s="128"/>
      <c r="E60" s="128"/>
      <c r="F60" s="128"/>
      <c r="G60" s="128"/>
      <c r="H60" s="128"/>
    </row>
    <row r="61" spans="1:8" ht="28.5" customHeight="1">
      <c r="A61" s="9"/>
      <c r="B61" s="61"/>
      <c r="C61" s="11">
        <v>3.53</v>
      </c>
      <c r="D61" s="12" t="s">
        <v>8</v>
      </c>
      <c r="E61" s="13">
        <v>4820.2</v>
      </c>
      <c r="F61" s="14" t="s">
        <v>32</v>
      </c>
      <c r="G61" s="22">
        <f>C61*E61</f>
        <v>17015.305999999997</v>
      </c>
      <c r="H61" s="14" t="s">
        <v>27</v>
      </c>
    </row>
    <row r="62" spans="1:8">
      <c r="A62" s="9"/>
      <c r="B62" s="15"/>
      <c r="C62" s="11"/>
      <c r="D62" s="12"/>
      <c r="E62" s="13"/>
      <c r="F62" s="14"/>
      <c r="G62" s="26"/>
      <c r="H62" s="5"/>
    </row>
    <row r="63" spans="1:8">
      <c r="A63" s="52"/>
      <c r="B63" s="10"/>
      <c r="C63" s="120" t="s">
        <v>20</v>
      </c>
      <c r="D63" s="120"/>
      <c r="E63" s="120"/>
      <c r="F63" s="120"/>
      <c r="G63" s="23">
        <f>SUM(G61,G59,G57,G55,G52,G50,G49,G47,G45,G43)</f>
        <v>355167.91599999997</v>
      </c>
      <c r="H63" s="7"/>
    </row>
    <row r="64" spans="1:8">
      <c r="A64" s="52"/>
      <c r="C64" s="7"/>
      <c r="D64" s="7"/>
      <c r="E64" s="7"/>
      <c r="F64" s="7"/>
      <c r="G64" s="7"/>
    </row>
    <row r="65" spans="1:8">
      <c r="A65" s="52"/>
      <c r="H65" s="56"/>
    </row>
    <row r="66" spans="1:8">
      <c r="A66" s="2"/>
      <c r="B66" s="56" t="s">
        <v>26</v>
      </c>
      <c r="C66" s="56"/>
      <c r="D66" s="56"/>
      <c r="E66" s="56"/>
      <c r="F66" s="56"/>
      <c r="G66" s="56"/>
    </row>
    <row r="67" spans="1:8" ht="27.75" customHeight="1">
      <c r="A67" s="2"/>
      <c r="H67" s="25"/>
    </row>
    <row r="68" spans="1:8" ht="30" customHeight="1">
      <c r="A68" s="24"/>
      <c r="B68" s="8" t="s">
        <v>25</v>
      </c>
      <c r="C68" s="118" t="s">
        <v>24</v>
      </c>
      <c r="D68" s="118"/>
      <c r="E68" s="118"/>
      <c r="F68" s="118"/>
      <c r="G68" s="118"/>
    </row>
  </sheetData>
  <mergeCells count="38">
    <mergeCell ref="A1:H1"/>
    <mergeCell ref="A2:H2"/>
    <mergeCell ref="A3:H3"/>
    <mergeCell ref="C4:D4"/>
    <mergeCell ref="G4:H4"/>
    <mergeCell ref="B6:H6"/>
    <mergeCell ref="C13:G13"/>
    <mergeCell ref="A37:H37"/>
    <mergeCell ref="A38:H38"/>
    <mergeCell ref="A39:H39"/>
    <mergeCell ref="A15:H15"/>
    <mergeCell ref="C18:D18"/>
    <mergeCell ref="G18:H18"/>
    <mergeCell ref="A17:H17"/>
    <mergeCell ref="C8:F8"/>
    <mergeCell ref="B11:H11"/>
    <mergeCell ref="C40:D40"/>
    <mergeCell ref="G40:H40"/>
    <mergeCell ref="A16:H16"/>
    <mergeCell ref="B24:H24"/>
    <mergeCell ref="B33:H33"/>
    <mergeCell ref="C35:G35"/>
    <mergeCell ref="C30:F30"/>
    <mergeCell ref="B28:H28"/>
    <mergeCell ref="B26:H26"/>
    <mergeCell ref="B22:H22"/>
    <mergeCell ref="B20:H20"/>
    <mergeCell ref="B42:H42"/>
    <mergeCell ref="B44:H44"/>
    <mergeCell ref="B46:H46"/>
    <mergeCell ref="C68:G68"/>
    <mergeCell ref="B54:H54"/>
    <mergeCell ref="B56:H56"/>
    <mergeCell ref="B58:H58"/>
    <mergeCell ref="C63:F63"/>
    <mergeCell ref="B60:H60"/>
    <mergeCell ref="B51:H51"/>
    <mergeCell ref="B48:H48"/>
  </mergeCells>
  <pageMargins left="1.2" right="0.8" top="0.4" bottom="0.3" header="0.3" footer="0.3"/>
  <pageSetup scale="95" orientation="portrait" r:id="rId1"/>
  <rowBreaks count="2" manualBreakCount="2">
    <brk id="14" max="16383" man="1"/>
    <brk id="35" max="16383" man="1"/>
  </rowBreaks>
</worksheet>
</file>

<file path=xl/worksheets/sheet29.xml><?xml version="1.0" encoding="utf-8"?>
<worksheet xmlns="http://schemas.openxmlformats.org/spreadsheetml/2006/main" xmlns:r="http://schemas.openxmlformats.org/officeDocument/2006/relationships">
  <sheetPr>
    <tabColor theme="3" tint="0.39997558519241921"/>
  </sheetPr>
  <dimension ref="A1:L111"/>
  <sheetViews>
    <sheetView view="pageBreakPreview" topLeftCell="A91" zoomScaleSheetLayoutView="100" workbookViewId="0">
      <selection activeCell="L107" sqref="L107"/>
    </sheetView>
  </sheetViews>
  <sheetFormatPr defaultRowHeight="12.75"/>
  <cols>
    <col min="1" max="1" width="4.7109375" style="90" customWidth="1"/>
    <col min="2" max="2" width="42.7109375" style="1" customWidth="1"/>
    <col min="3" max="3" width="7" style="1" bestFit="1" customWidth="1"/>
    <col min="4" max="4" width="5.28515625" style="1" customWidth="1"/>
    <col min="5" max="5" width="9.5703125" style="1" bestFit="1" customWidth="1"/>
    <col min="6" max="6" width="7.42578125" style="1" bestFit="1" customWidth="1"/>
    <col min="7" max="7" width="8" style="1" bestFit="1" customWidth="1"/>
    <col min="8" max="8" width="2.140625" style="1" bestFit="1" customWidth="1"/>
    <col min="9" max="16384" width="9.140625" style="1"/>
  </cols>
  <sheetData>
    <row r="1" spans="1:8" ht="22.5" customHeight="1">
      <c r="A1" s="121" t="s">
        <v>6</v>
      </c>
      <c r="B1" s="121"/>
      <c r="C1" s="121"/>
      <c r="D1" s="121"/>
      <c r="E1" s="121"/>
      <c r="F1" s="121"/>
      <c r="G1" s="121"/>
      <c r="H1" s="121"/>
    </row>
    <row r="2" spans="1:8" ht="24" customHeight="1">
      <c r="A2" s="122" t="s">
        <v>254</v>
      </c>
      <c r="B2" s="122"/>
      <c r="C2" s="122"/>
      <c r="D2" s="122"/>
      <c r="E2" s="122"/>
      <c r="F2" s="122"/>
      <c r="G2" s="122"/>
      <c r="H2" s="122"/>
    </row>
    <row r="3" spans="1:8" ht="16.5" customHeight="1" thickBot="1">
      <c r="A3" s="126" t="s">
        <v>7</v>
      </c>
      <c r="B3" s="126"/>
      <c r="C3" s="126"/>
      <c r="D3" s="126"/>
      <c r="E3" s="126"/>
      <c r="F3" s="126"/>
      <c r="G3" s="126"/>
      <c r="H3" s="126"/>
    </row>
    <row r="4" spans="1:8" s="3" customFormat="1" ht="18.75" customHeight="1" thickTop="1" thickBot="1">
      <c r="A4" s="92" t="s">
        <v>0</v>
      </c>
      <c r="B4" s="85" t="s">
        <v>2</v>
      </c>
      <c r="C4" s="127" t="s">
        <v>1</v>
      </c>
      <c r="D4" s="127"/>
      <c r="E4" s="85" t="s">
        <v>3</v>
      </c>
      <c r="F4" s="85" t="s">
        <v>4</v>
      </c>
      <c r="G4" s="127" t="s">
        <v>5</v>
      </c>
      <c r="H4" s="127"/>
    </row>
    <row r="5" spans="1:8" s="3" customFormat="1" ht="13.5" customHeight="1" thickTop="1">
      <c r="A5" s="93"/>
      <c r="B5" s="18"/>
      <c r="C5" s="18"/>
      <c r="D5" s="18"/>
      <c r="E5" s="18"/>
      <c r="F5" s="18"/>
      <c r="G5" s="18"/>
      <c r="H5" s="18"/>
    </row>
    <row r="6" spans="1:8" ht="17.25" customHeight="1">
      <c r="A6" s="94" t="s">
        <v>10</v>
      </c>
      <c r="B6" s="119" t="s">
        <v>156</v>
      </c>
      <c r="C6" s="119"/>
      <c r="D6" s="119"/>
      <c r="E6" s="119"/>
      <c r="F6" s="119"/>
      <c r="G6" s="119"/>
      <c r="H6" s="119"/>
    </row>
    <row r="7" spans="1:8" s="91" customFormat="1" ht="18.75" customHeight="1">
      <c r="A7" s="95"/>
      <c r="B7" s="19"/>
      <c r="C7" s="11">
        <v>92400</v>
      </c>
      <c r="D7" s="12" t="s">
        <v>8</v>
      </c>
      <c r="E7" s="13">
        <v>257.13</v>
      </c>
      <c r="F7" s="14" t="s">
        <v>32</v>
      </c>
      <c r="G7" s="22">
        <f>C7*E7/100</f>
        <v>237588.12</v>
      </c>
      <c r="H7" s="14" t="s">
        <v>27</v>
      </c>
    </row>
    <row r="8" spans="1:8" ht="17.25" customHeight="1">
      <c r="A8" s="94" t="s">
        <v>14</v>
      </c>
      <c r="B8" s="119" t="s">
        <v>157</v>
      </c>
      <c r="C8" s="119"/>
      <c r="D8" s="119"/>
      <c r="E8" s="119"/>
      <c r="F8" s="119"/>
      <c r="G8" s="119"/>
      <c r="H8" s="119"/>
    </row>
    <row r="9" spans="1:8" s="91" customFormat="1" ht="21" customHeight="1">
      <c r="A9" s="95"/>
      <c r="B9" s="19"/>
      <c r="C9" s="11">
        <v>3200</v>
      </c>
      <c r="D9" s="12" t="s">
        <v>8</v>
      </c>
      <c r="E9" s="13">
        <v>3327.5</v>
      </c>
      <c r="F9" s="14" t="s">
        <v>32</v>
      </c>
      <c r="G9" s="22">
        <f>C9*E9/100</f>
        <v>106480</v>
      </c>
      <c r="H9" s="14" t="s">
        <v>27</v>
      </c>
    </row>
    <row r="10" spans="1:8" ht="21" customHeight="1">
      <c r="A10" s="94" t="s">
        <v>16</v>
      </c>
      <c r="B10" s="119" t="s">
        <v>158</v>
      </c>
      <c r="C10" s="119"/>
      <c r="D10" s="119"/>
      <c r="E10" s="119"/>
      <c r="F10" s="119"/>
      <c r="G10" s="119"/>
      <c r="H10" s="119"/>
    </row>
    <row r="11" spans="1:8" s="91" customFormat="1" ht="19.5" customHeight="1">
      <c r="A11" s="95"/>
      <c r="B11" s="19"/>
      <c r="C11" s="11">
        <v>800</v>
      </c>
      <c r="D11" s="12" t="s">
        <v>8</v>
      </c>
      <c r="E11" s="13">
        <v>5445</v>
      </c>
      <c r="F11" s="14" t="s">
        <v>9</v>
      </c>
      <c r="G11" s="22">
        <f>C11*E11/100</f>
        <v>43560</v>
      </c>
      <c r="H11" s="14" t="s">
        <v>27</v>
      </c>
    </row>
    <row r="12" spans="1:8" ht="19.5" customHeight="1">
      <c r="A12" s="94" t="s">
        <v>17</v>
      </c>
      <c r="B12" s="119" t="s">
        <v>159</v>
      </c>
      <c r="C12" s="119"/>
      <c r="D12" s="119"/>
      <c r="E12" s="119"/>
      <c r="F12" s="119"/>
      <c r="G12" s="119"/>
      <c r="H12" s="119"/>
    </row>
    <row r="13" spans="1:8" s="91" customFormat="1" ht="22.5" customHeight="1">
      <c r="A13" s="95"/>
      <c r="B13" s="19"/>
      <c r="C13" s="11">
        <v>32600</v>
      </c>
      <c r="D13" s="12" t="s">
        <v>47</v>
      </c>
      <c r="E13" s="13">
        <v>146.41</v>
      </c>
      <c r="F13" s="14" t="s">
        <v>48</v>
      </c>
      <c r="G13" s="22">
        <f>C13*E13/100</f>
        <v>47729.66</v>
      </c>
      <c r="H13" s="14" t="s">
        <v>27</v>
      </c>
    </row>
    <row r="14" spans="1:8" ht="31.5" customHeight="1">
      <c r="A14" s="94" t="s">
        <v>28</v>
      </c>
      <c r="B14" s="119" t="s">
        <v>58</v>
      </c>
      <c r="C14" s="119"/>
      <c r="D14" s="119"/>
      <c r="E14" s="119"/>
      <c r="F14" s="119"/>
      <c r="G14" s="119"/>
      <c r="H14" s="119"/>
    </row>
    <row r="15" spans="1:8" ht="24.6" customHeight="1">
      <c r="A15" s="95"/>
      <c r="B15" s="19"/>
      <c r="C15" s="11">
        <v>2400</v>
      </c>
      <c r="D15" s="12" t="s">
        <v>8</v>
      </c>
      <c r="E15" s="13">
        <v>1479.41</v>
      </c>
      <c r="F15" s="14" t="s">
        <v>32</v>
      </c>
      <c r="G15" s="22">
        <f t="shared" ref="G15" si="0">C15*E15/100</f>
        <v>35505.839999999997</v>
      </c>
      <c r="H15" s="14" t="s">
        <v>27</v>
      </c>
    </row>
    <row r="16" spans="1:8" ht="32.25" customHeight="1">
      <c r="A16" s="94" t="s">
        <v>29</v>
      </c>
      <c r="B16" s="119" t="s">
        <v>15</v>
      </c>
      <c r="C16" s="119"/>
      <c r="D16" s="119"/>
      <c r="E16" s="119"/>
      <c r="F16" s="119"/>
      <c r="G16" s="119"/>
      <c r="H16" s="119"/>
    </row>
    <row r="17" spans="1:12" ht="19.5" customHeight="1">
      <c r="A17" s="94"/>
      <c r="B17" s="15"/>
      <c r="C17" s="11">
        <v>900</v>
      </c>
      <c r="D17" s="12" t="s">
        <v>43</v>
      </c>
      <c r="E17" s="13">
        <v>2613.1799999999998</v>
      </c>
      <c r="F17" s="14" t="s">
        <v>44</v>
      </c>
      <c r="G17" s="22">
        <f>C17*E17/100</f>
        <v>23518.62</v>
      </c>
      <c r="H17" s="14" t="s">
        <v>27</v>
      </c>
    </row>
    <row r="18" spans="1:12" ht="77.25" customHeight="1">
      <c r="A18" s="94" t="s">
        <v>19</v>
      </c>
      <c r="B18" s="119" t="s">
        <v>115</v>
      </c>
      <c r="C18" s="119"/>
      <c r="D18" s="119"/>
      <c r="E18" s="119"/>
      <c r="F18" s="119"/>
      <c r="G18" s="119"/>
      <c r="H18" s="119"/>
    </row>
    <row r="19" spans="1:12" ht="17.25" customHeight="1">
      <c r="A19" s="94"/>
      <c r="B19" s="86"/>
      <c r="C19" s="11">
        <v>25300</v>
      </c>
      <c r="D19" s="12" t="s">
        <v>8</v>
      </c>
      <c r="E19" s="13">
        <v>9913.83</v>
      </c>
      <c r="F19" s="14" t="s">
        <v>32</v>
      </c>
      <c r="G19" s="22">
        <f>C19*E19/100</f>
        <v>2508198.9900000002</v>
      </c>
      <c r="H19" s="14" t="s">
        <v>27</v>
      </c>
    </row>
    <row r="20" spans="1:12" ht="40.5" customHeight="1">
      <c r="A20" s="94" t="s">
        <v>49</v>
      </c>
      <c r="B20" s="119" t="s">
        <v>55</v>
      </c>
      <c r="C20" s="119"/>
      <c r="D20" s="119"/>
      <c r="E20" s="119"/>
      <c r="F20" s="119"/>
      <c r="G20" s="119"/>
      <c r="H20" s="119"/>
    </row>
    <row r="21" spans="1:12" ht="22.5" customHeight="1">
      <c r="A21" s="94"/>
      <c r="B21" s="15"/>
      <c r="C21" s="11">
        <v>32600</v>
      </c>
      <c r="D21" s="12" t="s">
        <v>47</v>
      </c>
      <c r="E21" s="13">
        <v>1652.2</v>
      </c>
      <c r="F21" s="14" t="s">
        <v>48</v>
      </c>
      <c r="G21" s="22">
        <f>C21*E21/100</f>
        <v>538617.19999999995</v>
      </c>
      <c r="H21" s="14" t="s">
        <v>27</v>
      </c>
      <c r="I21" s="4"/>
    </row>
    <row r="22" spans="1:12" ht="52.5" customHeight="1">
      <c r="A22" s="94" t="s">
        <v>69</v>
      </c>
      <c r="B22" s="119" t="s">
        <v>18</v>
      </c>
      <c r="C22" s="119"/>
      <c r="D22" s="119"/>
      <c r="E22" s="119"/>
      <c r="F22" s="119"/>
      <c r="G22" s="119"/>
      <c r="H22" s="119"/>
      <c r="L22" s="90"/>
    </row>
    <row r="23" spans="1:12" ht="26.25" customHeight="1">
      <c r="A23" s="94"/>
      <c r="B23" s="15"/>
      <c r="C23" s="11">
        <v>32600</v>
      </c>
      <c r="D23" s="12" t="s">
        <v>47</v>
      </c>
      <c r="E23" s="13">
        <v>6514.06</v>
      </c>
      <c r="F23" s="14" t="s">
        <v>32</v>
      </c>
      <c r="G23" s="22">
        <f>C23*E23/100</f>
        <v>2123583.56</v>
      </c>
      <c r="H23" s="14" t="s">
        <v>27</v>
      </c>
    </row>
    <row r="24" spans="1:12" ht="21.75" customHeight="1">
      <c r="A24" s="94" t="s">
        <v>70</v>
      </c>
      <c r="B24" s="119" t="s">
        <v>76</v>
      </c>
      <c r="C24" s="119"/>
      <c r="D24" s="119"/>
      <c r="E24" s="119"/>
      <c r="F24" s="119"/>
      <c r="G24" s="119"/>
      <c r="H24" s="119"/>
    </row>
    <row r="25" spans="1:12" ht="21" customHeight="1">
      <c r="A25" s="94"/>
      <c r="B25" s="15"/>
      <c r="C25" s="11">
        <v>200</v>
      </c>
      <c r="D25" s="12" t="s">
        <v>80</v>
      </c>
      <c r="E25" s="13">
        <v>596.23</v>
      </c>
      <c r="F25" s="14" t="s">
        <v>78</v>
      </c>
      <c r="G25" s="22">
        <f>C25*E25</f>
        <v>119246</v>
      </c>
      <c r="H25" s="14" t="s">
        <v>27</v>
      </c>
    </row>
    <row r="26" spans="1:12" ht="25.5" customHeight="1">
      <c r="A26" s="94" t="s">
        <v>118</v>
      </c>
      <c r="B26" s="119" t="s">
        <v>79</v>
      </c>
      <c r="C26" s="119"/>
      <c r="D26" s="119"/>
      <c r="E26" s="119"/>
      <c r="F26" s="119"/>
      <c r="G26" s="119"/>
      <c r="H26" s="119"/>
    </row>
    <row r="27" spans="1:12" ht="15.75" customHeight="1">
      <c r="A27" s="94"/>
      <c r="B27" s="15"/>
      <c r="C27" s="11">
        <v>3300</v>
      </c>
      <c r="D27" s="12" t="s">
        <v>43</v>
      </c>
      <c r="E27" s="13">
        <v>41.24</v>
      </c>
      <c r="F27" s="14" t="s">
        <v>82</v>
      </c>
      <c r="G27" s="26">
        <f>C27*E27</f>
        <v>136092</v>
      </c>
      <c r="H27" s="16" t="s">
        <v>27</v>
      </c>
    </row>
    <row r="28" spans="1:12">
      <c r="A28" s="96"/>
      <c r="B28" s="10"/>
      <c r="C28" s="120" t="s">
        <v>20</v>
      </c>
      <c r="D28" s="120"/>
      <c r="E28" s="120"/>
      <c r="F28" s="120"/>
      <c r="G28" s="23">
        <f>SUM(G27,G25,G23,G21,G19,G17,G15,G13,G11,G9,G7)</f>
        <v>5920119.9900000002</v>
      </c>
      <c r="H28" s="7" t="s">
        <v>27</v>
      </c>
    </row>
    <row r="29" spans="1:12">
      <c r="A29" s="96"/>
      <c r="C29" s="7"/>
      <c r="D29" s="7"/>
      <c r="E29" s="7"/>
      <c r="F29" s="7"/>
      <c r="G29" s="7"/>
      <c r="H29" s="7"/>
    </row>
    <row r="30" spans="1:12">
      <c r="A30" s="96"/>
      <c r="B30" s="21" t="s">
        <v>21</v>
      </c>
      <c r="C30" s="6">
        <v>17.899999999999999</v>
      </c>
      <c r="D30" s="6" t="s">
        <v>22</v>
      </c>
      <c r="E30" s="6">
        <v>22606</v>
      </c>
      <c r="F30" s="6" t="s">
        <v>23</v>
      </c>
      <c r="G30" s="17">
        <f>C30*E30</f>
        <v>404647.39999999997</v>
      </c>
      <c r="H30" s="7" t="s">
        <v>27</v>
      </c>
    </row>
    <row r="31" spans="1:12">
      <c r="A31" s="96"/>
    </row>
    <row r="32" spans="1:12">
      <c r="A32" s="97"/>
      <c r="B32" s="117" t="s">
        <v>26</v>
      </c>
      <c r="C32" s="117"/>
      <c r="D32" s="117"/>
      <c r="E32" s="117"/>
      <c r="F32" s="117"/>
      <c r="G32" s="117"/>
      <c r="H32" s="117"/>
    </row>
    <row r="33" spans="1:8" ht="33" customHeight="1">
      <c r="A33" s="97"/>
    </row>
    <row r="34" spans="1:8" s="25" customFormat="1" ht="27" customHeight="1">
      <c r="A34" s="98"/>
      <c r="B34" s="8" t="s">
        <v>25</v>
      </c>
      <c r="C34" s="118" t="s">
        <v>24</v>
      </c>
      <c r="D34" s="118"/>
      <c r="E34" s="118"/>
      <c r="F34" s="118"/>
      <c r="G34" s="118"/>
    </row>
    <row r="35" spans="1:8" ht="30" customHeight="1">
      <c r="A35" s="121" t="s">
        <v>6</v>
      </c>
      <c r="B35" s="121"/>
      <c r="C35" s="121"/>
      <c r="D35" s="121"/>
      <c r="E35" s="121"/>
      <c r="F35" s="121"/>
      <c r="G35" s="121"/>
      <c r="H35" s="121"/>
    </row>
    <row r="36" spans="1:8" ht="30" customHeight="1">
      <c r="A36" s="122" t="s">
        <v>254</v>
      </c>
      <c r="B36" s="122"/>
      <c r="C36" s="122"/>
      <c r="D36" s="122"/>
      <c r="E36" s="122"/>
      <c r="F36" s="122"/>
      <c r="G36" s="122"/>
      <c r="H36" s="122"/>
    </row>
    <row r="37" spans="1:8" ht="30" customHeight="1" thickBot="1">
      <c r="A37" s="126" t="s">
        <v>42</v>
      </c>
      <c r="B37" s="126"/>
      <c r="C37" s="126"/>
      <c r="D37" s="126"/>
      <c r="E37" s="126"/>
      <c r="F37" s="126"/>
      <c r="G37" s="126"/>
      <c r="H37" s="126"/>
    </row>
    <row r="38" spans="1:8" ht="22.5" customHeight="1" thickTop="1" thickBot="1">
      <c r="A38" s="92" t="s">
        <v>0</v>
      </c>
      <c r="B38" s="85" t="s">
        <v>2</v>
      </c>
      <c r="C38" s="127" t="s">
        <v>1</v>
      </c>
      <c r="D38" s="127"/>
      <c r="E38" s="85" t="s">
        <v>3</v>
      </c>
      <c r="F38" s="85" t="s">
        <v>4</v>
      </c>
      <c r="G38" s="127" t="s">
        <v>5</v>
      </c>
      <c r="H38" s="127"/>
    </row>
    <row r="39" spans="1:8" ht="21.75" customHeight="1" thickTop="1">
      <c r="A39" s="93"/>
      <c r="B39" s="18"/>
      <c r="C39" s="18"/>
      <c r="D39" s="18"/>
      <c r="E39" s="18"/>
      <c r="F39" s="18"/>
      <c r="G39" s="18"/>
      <c r="H39" s="18"/>
    </row>
    <row r="40" spans="1:8" ht="44.25" customHeight="1">
      <c r="A40" s="94" t="s">
        <v>97</v>
      </c>
      <c r="B40" s="119" t="s">
        <v>58</v>
      </c>
      <c r="C40" s="119"/>
      <c r="D40" s="119"/>
      <c r="E40" s="119"/>
      <c r="F40" s="119"/>
      <c r="G40" s="119"/>
      <c r="H40" s="119"/>
    </row>
    <row r="41" spans="1:8" ht="30" customHeight="1">
      <c r="A41" s="94"/>
      <c r="B41" s="15"/>
      <c r="C41" s="11">
        <v>1092</v>
      </c>
      <c r="D41" s="12" t="s">
        <v>8</v>
      </c>
      <c r="E41" s="13">
        <v>900</v>
      </c>
      <c r="F41" s="14" t="s">
        <v>32</v>
      </c>
      <c r="G41" s="22">
        <f>C41*E41/100</f>
        <v>9828</v>
      </c>
      <c r="H41" s="14" t="s">
        <v>27</v>
      </c>
    </row>
    <row r="42" spans="1:8" ht="30" customHeight="1">
      <c r="A42" s="94" t="s">
        <v>14</v>
      </c>
      <c r="B42" s="119" t="s">
        <v>30</v>
      </c>
      <c r="C42" s="119"/>
      <c r="D42" s="119"/>
      <c r="E42" s="119"/>
      <c r="F42" s="119"/>
      <c r="G42" s="119"/>
      <c r="H42" s="119"/>
    </row>
    <row r="43" spans="1:8" ht="30" customHeight="1">
      <c r="A43" s="94"/>
      <c r="B43" s="15"/>
      <c r="C43" s="11">
        <v>1092</v>
      </c>
      <c r="D43" s="12" t="s">
        <v>8</v>
      </c>
      <c r="E43" s="13">
        <v>9416.2800000000007</v>
      </c>
      <c r="F43" s="14" t="s">
        <v>32</v>
      </c>
      <c r="G43" s="22">
        <f>C43*E43/100</f>
        <v>102825.77760000002</v>
      </c>
      <c r="H43" s="14" t="s">
        <v>27</v>
      </c>
    </row>
    <row r="44" spans="1:8" ht="30" customHeight="1">
      <c r="A44" s="94" t="s">
        <v>16</v>
      </c>
      <c r="B44" s="119" t="s">
        <v>65</v>
      </c>
      <c r="C44" s="119"/>
      <c r="D44" s="119"/>
      <c r="E44" s="119"/>
      <c r="F44" s="119"/>
      <c r="G44" s="119"/>
      <c r="H44" s="119"/>
    </row>
    <row r="45" spans="1:8" ht="30" customHeight="1">
      <c r="A45" s="94"/>
      <c r="B45" s="15"/>
      <c r="C45" s="11">
        <v>546</v>
      </c>
      <c r="D45" s="12" t="s">
        <v>8</v>
      </c>
      <c r="E45" s="13">
        <v>2470.37</v>
      </c>
      <c r="F45" s="14" t="s">
        <v>32</v>
      </c>
      <c r="G45" s="22">
        <f>C45*E45/100</f>
        <v>13488.2202</v>
      </c>
      <c r="H45" s="14" t="s">
        <v>27</v>
      </c>
    </row>
    <row r="46" spans="1:8" ht="45.75" customHeight="1">
      <c r="A46" s="94" t="s">
        <v>17</v>
      </c>
      <c r="B46" s="119" t="s">
        <v>73</v>
      </c>
      <c r="C46" s="119"/>
      <c r="D46" s="119"/>
      <c r="E46" s="119"/>
      <c r="F46" s="119"/>
      <c r="G46" s="119"/>
      <c r="H46" s="119"/>
    </row>
    <row r="47" spans="1:8" ht="30" customHeight="1">
      <c r="A47" s="94"/>
      <c r="B47" s="15"/>
      <c r="C47" s="11">
        <v>2184</v>
      </c>
      <c r="D47" s="12" t="s">
        <v>47</v>
      </c>
      <c r="E47" s="13">
        <v>223.97</v>
      </c>
      <c r="F47" s="14" t="s">
        <v>48</v>
      </c>
      <c r="G47" s="22">
        <f>C47*E47</f>
        <v>489150.48</v>
      </c>
      <c r="H47" s="14" t="s">
        <v>27</v>
      </c>
    </row>
    <row r="48" spans="1:8" ht="30" customHeight="1">
      <c r="A48" s="94"/>
      <c r="B48" s="45"/>
      <c r="C48" s="11"/>
      <c r="D48" s="12"/>
      <c r="E48" s="13"/>
      <c r="F48" s="14"/>
      <c r="G48" s="26"/>
      <c r="H48" s="16"/>
    </row>
    <row r="49" spans="1:8">
      <c r="A49" s="96"/>
      <c r="B49" s="48"/>
      <c r="C49" s="120" t="s">
        <v>20</v>
      </c>
      <c r="D49" s="120"/>
      <c r="E49" s="120"/>
      <c r="F49" s="120"/>
      <c r="G49" s="23">
        <f>SUM(G47,G45,G43,G41)</f>
        <v>615292.47779999999</v>
      </c>
      <c r="H49" s="7" t="s">
        <v>27</v>
      </c>
    </row>
    <row r="50" spans="1:8">
      <c r="A50" s="96"/>
      <c r="C50" s="7"/>
      <c r="D50" s="7"/>
      <c r="E50" s="7"/>
      <c r="F50" s="7"/>
      <c r="G50" s="7"/>
      <c r="H50" s="7"/>
    </row>
    <row r="51" spans="1:8" ht="30" customHeight="1">
      <c r="A51" s="97"/>
      <c r="B51" s="117" t="s">
        <v>26</v>
      </c>
      <c r="C51" s="117"/>
      <c r="D51" s="117"/>
      <c r="E51" s="117"/>
      <c r="F51" s="117"/>
      <c r="G51" s="117"/>
      <c r="H51" s="117"/>
    </row>
    <row r="52" spans="1:8" ht="30" customHeight="1">
      <c r="A52" s="97"/>
    </row>
    <row r="53" spans="1:8" ht="30" customHeight="1">
      <c r="A53" s="98"/>
      <c r="B53" s="8" t="s">
        <v>25</v>
      </c>
      <c r="C53" s="118" t="s">
        <v>24</v>
      </c>
      <c r="D53" s="118"/>
      <c r="E53" s="118"/>
      <c r="F53" s="118"/>
      <c r="G53" s="118"/>
      <c r="H53" s="25"/>
    </row>
    <row r="54" spans="1:8" ht="35.25" customHeight="1">
      <c r="A54" s="121" t="s">
        <v>6</v>
      </c>
      <c r="B54" s="121"/>
      <c r="C54" s="121"/>
      <c r="D54" s="121"/>
      <c r="E54" s="121"/>
      <c r="F54" s="121"/>
      <c r="G54" s="121"/>
      <c r="H54" s="121"/>
    </row>
    <row r="55" spans="1:8" ht="28.5" customHeight="1">
      <c r="A55" s="122" t="s">
        <v>254</v>
      </c>
      <c r="B55" s="122"/>
      <c r="C55" s="122"/>
      <c r="D55" s="122"/>
      <c r="E55" s="122"/>
      <c r="F55" s="122"/>
      <c r="G55" s="122"/>
      <c r="H55" s="122"/>
    </row>
    <row r="56" spans="1:8" ht="20.25" customHeight="1" thickBot="1">
      <c r="A56" s="126" t="s">
        <v>96</v>
      </c>
      <c r="B56" s="126"/>
      <c r="C56" s="126"/>
      <c r="D56" s="126"/>
      <c r="E56" s="126"/>
      <c r="F56" s="126"/>
      <c r="G56" s="126"/>
      <c r="H56" s="126"/>
    </row>
    <row r="57" spans="1:8" ht="18.75" customHeight="1" thickTop="1" thickBot="1">
      <c r="A57" s="92" t="s">
        <v>0</v>
      </c>
      <c r="B57" s="85" t="s">
        <v>2</v>
      </c>
      <c r="C57" s="127" t="s">
        <v>1</v>
      </c>
      <c r="D57" s="127"/>
      <c r="E57" s="85" t="s">
        <v>3</v>
      </c>
      <c r="F57" s="85" t="s">
        <v>4</v>
      </c>
      <c r="G57" s="127" t="s">
        <v>5</v>
      </c>
      <c r="H57" s="127"/>
    </row>
    <row r="58" spans="1:8" ht="23.25" customHeight="1" thickTop="1">
      <c r="A58" s="93"/>
      <c r="B58" s="18"/>
      <c r="C58" s="18"/>
      <c r="D58" s="18"/>
      <c r="E58" s="18"/>
      <c r="F58" s="18"/>
      <c r="G58" s="18"/>
      <c r="H58" s="18"/>
    </row>
    <row r="59" spans="1:8" ht="39.75" customHeight="1">
      <c r="A59" s="94" t="s">
        <v>10</v>
      </c>
      <c r="B59" s="119" t="s">
        <v>61</v>
      </c>
      <c r="C59" s="119"/>
      <c r="D59" s="119"/>
      <c r="E59" s="119"/>
      <c r="F59" s="119"/>
      <c r="G59" s="119"/>
      <c r="H59" s="119"/>
    </row>
    <row r="60" spans="1:8" ht="30" customHeight="1">
      <c r="A60" s="95"/>
      <c r="B60" s="19"/>
      <c r="C60" s="11">
        <v>800</v>
      </c>
      <c r="D60" s="12" t="s">
        <v>8</v>
      </c>
      <c r="E60" s="13">
        <v>3176.25</v>
      </c>
      <c r="F60" s="14" t="s">
        <v>9</v>
      </c>
      <c r="G60" s="22">
        <f>C60*E60/1000</f>
        <v>2541</v>
      </c>
      <c r="H60" s="14" t="s">
        <v>27</v>
      </c>
    </row>
    <row r="61" spans="1:8" ht="30" customHeight="1">
      <c r="A61" s="94" t="s">
        <v>14</v>
      </c>
      <c r="B61" s="119" t="s">
        <v>30</v>
      </c>
      <c r="C61" s="119"/>
      <c r="D61" s="119"/>
      <c r="E61" s="119"/>
      <c r="F61" s="119"/>
      <c r="G61" s="119"/>
      <c r="H61" s="119"/>
    </row>
    <row r="62" spans="1:8" ht="30" customHeight="1">
      <c r="A62" s="94"/>
      <c r="B62" s="15"/>
      <c r="C62" s="11">
        <v>200</v>
      </c>
      <c r="D62" s="12" t="s">
        <v>8</v>
      </c>
      <c r="E62" s="13">
        <v>9416.2800000000007</v>
      </c>
      <c r="F62" s="14" t="s">
        <v>32</v>
      </c>
      <c r="G62" s="22">
        <f>C62*E62/100</f>
        <v>18832.560000000001</v>
      </c>
      <c r="H62" s="14" t="s">
        <v>27</v>
      </c>
    </row>
    <row r="63" spans="1:8" ht="30" customHeight="1">
      <c r="A63" s="94" t="s">
        <v>16</v>
      </c>
      <c r="B63" s="119" t="s">
        <v>62</v>
      </c>
      <c r="C63" s="119"/>
      <c r="D63" s="119"/>
      <c r="E63" s="119"/>
      <c r="F63" s="119"/>
      <c r="G63" s="119"/>
      <c r="H63" s="119"/>
    </row>
    <row r="64" spans="1:8" ht="30" customHeight="1">
      <c r="A64" s="94"/>
      <c r="B64" s="15"/>
      <c r="C64" s="11">
        <v>400</v>
      </c>
      <c r="D64" s="12" t="s">
        <v>8</v>
      </c>
      <c r="E64" s="13">
        <v>3127.41</v>
      </c>
      <c r="F64" s="14" t="s">
        <v>32</v>
      </c>
      <c r="G64" s="22">
        <f>C64*E64/100</f>
        <v>12509.64</v>
      </c>
      <c r="H64" s="14" t="s">
        <v>27</v>
      </c>
    </row>
    <row r="65" spans="1:8" ht="30" customHeight="1">
      <c r="A65" s="94" t="s">
        <v>17</v>
      </c>
      <c r="B65" s="119" t="s">
        <v>33</v>
      </c>
      <c r="C65" s="119"/>
      <c r="D65" s="119"/>
      <c r="E65" s="119"/>
      <c r="F65" s="119"/>
      <c r="G65" s="119"/>
      <c r="H65" s="119"/>
    </row>
    <row r="66" spans="1:8" ht="30" customHeight="1">
      <c r="A66" s="94"/>
      <c r="B66" s="15"/>
      <c r="C66" s="11">
        <v>200</v>
      </c>
      <c r="D66" s="12" t="s">
        <v>8</v>
      </c>
      <c r="E66" s="13">
        <v>14429.25</v>
      </c>
      <c r="F66" s="14" t="s">
        <v>32</v>
      </c>
      <c r="G66" s="22">
        <f>C66*E66/100</f>
        <v>28858.5</v>
      </c>
      <c r="H66" s="14" t="s">
        <v>27</v>
      </c>
    </row>
    <row r="67" spans="1:8" ht="45" customHeight="1">
      <c r="A67" s="94" t="s">
        <v>28</v>
      </c>
      <c r="B67" s="119" t="s">
        <v>63</v>
      </c>
      <c r="C67" s="119"/>
      <c r="D67" s="119"/>
      <c r="E67" s="119"/>
      <c r="F67" s="119"/>
      <c r="G67" s="119"/>
      <c r="H67" s="119"/>
    </row>
    <row r="68" spans="1:8" ht="30" customHeight="1">
      <c r="A68" s="94"/>
      <c r="B68" s="15"/>
      <c r="C68" s="11">
        <v>115.5</v>
      </c>
      <c r="D68" s="12" t="s">
        <v>8</v>
      </c>
      <c r="E68" s="13">
        <v>337</v>
      </c>
      <c r="F68" s="14" t="s">
        <v>37</v>
      </c>
      <c r="G68" s="22">
        <f>C68*E68</f>
        <v>38923.5</v>
      </c>
      <c r="H68" s="14" t="s">
        <v>27</v>
      </c>
    </row>
    <row r="69" spans="1:8" ht="37.5" customHeight="1">
      <c r="A69" s="94" t="s">
        <v>29</v>
      </c>
      <c r="B69" s="119" t="s">
        <v>34</v>
      </c>
      <c r="C69" s="119"/>
      <c r="D69" s="119"/>
      <c r="E69" s="119"/>
      <c r="F69" s="119"/>
      <c r="G69" s="119"/>
      <c r="H69" s="119"/>
    </row>
    <row r="70" spans="1:8" ht="30" customHeight="1">
      <c r="A70" s="94"/>
      <c r="B70" s="15"/>
      <c r="C70" s="11">
        <v>4.3499999999999996</v>
      </c>
      <c r="D70" s="12" t="s">
        <v>35</v>
      </c>
      <c r="E70" s="13">
        <v>5001.7</v>
      </c>
      <c r="F70" s="14" t="s">
        <v>36</v>
      </c>
      <c r="G70" s="22">
        <f>C70*E70</f>
        <v>21757.394999999997</v>
      </c>
      <c r="H70" s="14" t="s">
        <v>27</v>
      </c>
    </row>
    <row r="71" spans="1:8" ht="45" customHeight="1">
      <c r="A71" s="94" t="s">
        <v>19</v>
      </c>
      <c r="B71" s="119" t="s">
        <v>160</v>
      </c>
      <c r="C71" s="119"/>
      <c r="D71" s="119"/>
      <c r="E71" s="119"/>
      <c r="F71" s="119"/>
      <c r="G71" s="119"/>
      <c r="H71" s="119"/>
    </row>
    <row r="72" spans="1:8" ht="30" customHeight="1">
      <c r="A72" s="94"/>
      <c r="B72" s="15"/>
      <c r="C72" s="11">
        <v>350</v>
      </c>
      <c r="D72" s="12" t="s">
        <v>8</v>
      </c>
      <c r="E72" s="13">
        <v>10962.34</v>
      </c>
      <c r="F72" s="14" t="s">
        <v>37</v>
      </c>
      <c r="G72" s="22">
        <f>C72*E72/100</f>
        <v>38368.19</v>
      </c>
      <c r="H72" s="14" t="s">
        <v>27</v>
      </c>
    </row>
    <row r="73" spans="1:8" ht="30" customHeight="1">
      <c r="A73" s="94" t="s">
        <v>49</v>
      </c>
      <c r="B73" s="119" t="s">
        <v>161</v>
      </c>
      <c r="C73" s="119"/>
      <c r="D73" s="119"/>
      <c r="E73" s="119"/>
      <c r="F73" s="119"/>
      <c r="G73" s="119"/>
      <c r="H73" s="119"/>
    </row>
    <row r="74" spans="1:8" ht="30" customHeight="1">
      <c r="A74" s="94"/>
      <c r="B74" s="15"/>
      <c r="C74" s="11">
        <v>100</v>
      </c>
      <c r="D74" s="12" t="s">
        <v>47</v>
      </c>
      <c r="E74" s="13">
        <v>2116.41</v>
      </c>
      <c r="F74" s="14" t="s">
        <v>48</v>
      </c>
      <c r="G74" s="26">
        <f>C74*E74/100</f>
        <v>2116.41</v>
      </c>
      <c r="H74" s="16" t="s">
        <v>27</v>
      </c>
    </row>
    <row r="75" spans="1:8">
      <c r="A75" s="96"/>
      <c r="B75" s="10"/>
      <c r="C75" s="120" t="s">
        <v>20</v>
      </c>
      <c r="D75" s="120"/>
      <c r="E75" s="120"/>
      <c r="F75" s="120"/>
      <c r="G75" s="23">
        <f>SUM(G74,G72,G70,G68,G66,G64,G62,G60)</f>
        <v>163907.19500000001</v>
      </c>
      <c r="H75" s="7" t="s">
        <v>27</v>
      </c>
    </row>
    <row r="76" spans="1:8">
      <c r="A76" s="96"/>
      <c r="C76" s="7"/>
      <c r="D76" s="7"/>
      <c r="E76" s="7"/>
      <c r="F76" s="7"/>
      <c r="G76" s="7"/>
      <c r="H76" s="7"/>
    </row>
    <row r="77" spans="1:8" s="4" customFormat="1">
      <c r="A77" s="100"/>
      <c r="B77" s="101" t="s">
        <v>162</v>
      </c>
      <c r="C77" s="87">
        <f>G75/100</f>
        <v>1639.07195</v>
      </c>
      <c r="D77" s="88" t="s">
        <v>38</v>
      </c>
      <c r="E77" s="88">
        <v>480</v>
      </c>
      <c r="F77" s="88"/>
      <c r="G77" s="88">
        <f>E77*C77</f>
        <v>786754.53599999996</v>
      </c>
      <c r="H77" s="88" t="s">
        <v>27</v>
      </c>
    </row>
    <row r="78" spans="1:8">
      <c r="A78" s="96"/>
    </row>
    <row r="79" spans="1:8">
      <c r="A79" s="97"/>
      <c r="B79" s="117" t="s">
        <v>26</v>
      </c>
      <c r="C79" s="117"/>
      <c r="D79" s="117"/>
      <c r="E79" s="117"/>
      <c r="F79" s="117"/>
      <c r="G79" s="117"/>
      <c r="H79" s="117"/>
    </row>
    <row r="80" spans="1:8" ht="36.75" customHeight="1">
      <c r="A80" s="97"/>
      <c r="B80" s="49"/>
    </row>
    <row r="81" spans="1:8" ht="30" customHeight="1">
      <c r="A81" s="98"/>
      <c r="B81" s="8" t="s">
        <v>25</v>
      </c>
      <c r="C81" s="118" t="s">
        <v>24</v>
      </c>
      <c r="D81" s="118"/>
      <c r="E81" s="118"/>
      <c r="F81" s="118"/>
      <c r="G81" s="118"/>
      <c r="H81" s="25"/>
    </row>
    <row r="82" spans="1:8" ht="30" customHeight="1">
      <c r="A82" s="121" t="s">
        <v>6</v>
      </c>
      <c r="B82" s="121"/>
      <c r="C82" s="121"/>
      <c r="D82" s="121"/>
      <c r="E82" s="121"/>
      <c r="F82" s="121"/>
      <c r="G82" s="121"/>
      <c r="H82" s="121"/>
    </row>
    <row r="83" spans="1:8" ht="30" customHeight="1">
      <c r="A83" s="122" t="s">
        <v>254</v>
      </c>
      <c r="B83" s="122"/>
      <c r="C83" s="122"/>
      <c r="D83" s="122"/>
      <c r="E83" s="122"/>
      <c r="F83" s="122"/>
      <c r="G83" s="122"/>
      <c r="H83" s="122"/>
    </row>
    <row r="84" spans="1:8" ht="23.25" customHeight="1" thickBot="1">
      <c r="A84" s="126" t="s">
        <v>167</v>
      </c>
      <c r="B84" s="126"/>
      <c r="C84" s="126"/>
      <c r="D84" s="126"/>
      <c r="E84" s="126"/>
      <c r="F84" s="126"/>
      <c r="G84" s="126"/>
      <c r="H84" s="126"/>
    </row>
    <row r="85" spans="1:8" ht="18.75" customHeight="1" thickTop="1" thickBot="1">
      <c r="A85" s="92" t="s">
        <v>0</v>
      </c>
      <c r="B85" s="85" t="s">
        <v>2</v>
      </c>
      <c r="C85" s="127" t="s">
        <v>1</v>
      </c>
      <c r="D85" s="127"/>
      <c r="E85" s="85" t="s">
        <v>3</v>
      </c>
      <c r="F85" s="85" t="s">
        <v>4</v>
      </c>
      <c r="G85" s="127" t="s">
        <v>5</v>
      </c>
      <c r="H85" s="127"/>
    </row>
    <row r="86" spans="1:8" ht="22.5" customHeight="1" thickTop="1">
      <c r="A86" s="93"/>
      <c r="B86" s="18"/>
      <c r="C86" s="18"/>
      <c r="D86" s="18"/>
      <c r="E86" s="18"/>
      <c r="F86" s="18"/>
      <c r="G86" s="18"/>
      <c r="H86" s="18"/>
    </row>
    <row r="87" spans="1:8" ht="63.75" customHeight="1">
      <c r="A87" s="94" t="s">
        <v>10</v>
      </c>
      <c r="B87" s="119" t="s">
        <v>163</v>
      </c>
      <c r="C87" s="119"/>
      <c r="D87" s="119"/>
      <c r="E87" s="119"/>
      <c r="F87" s="119"/>
      <c r="G87" s="119"/>
      <c r="H87" s="119"/>
    </row>
    <row r="88" spans="1:8" ht="30" customHeight="1">
      <c r="A88" s="95"/>
      <c r="B88" s="19"/>
      <c r="C88" s="11">
        <v>2</v>
      </c>
      <c r="D88" s="12" t="s">
        <v>77</v>
      </c>
      <c r="E88" s="13">
        <v>27180</v>
      </c>
      <c r="F88" s="14" t="s">
        <v>78</v>
      </c>
      <c r="G88" s="22">
        <f>C88*E88</f>
        <v>54360</v>
      </c>
      <c r="H88" s="14" t="s">
        <v>27</v>
      </c>
    </row>
    <row r="89" spans="1:8" ht="63" customHeight="1">
      <c r="A89" s="94" t="s">
        <v>14</v>
      </c>
      <c r="B89" s="119" t="s">
        <v>164</v>
      </c>
      <c r="C89" s="119"/>
      <c r="D89" s="119"/>
      <c r="E89" s="119"/>
      <c r="F89" s="119"/>
      <c r="G89" s="119"/>
      <c r="H89" s="119"/>
    </row>
    <row r="90" spans="1:8" ht="30" customHeight="1">
      <c r="A90" s="95"/>
      <c r="B90" s="19"/>
      <c r="C90" s="11">
        <v>2</v>
      </c>
      <c r="D90" s="12" t="s">
        <v>77</v>
      </c>
      <c r="E90" s="13">
        <v>36697</v>
      </c>
      <c r="F90" s="14" t="s">
        <v>78</v>
      </c>
      <c r="G90" s="22">
        <f>C90*E90</f>
        <v>73394</v>
      </c>
      <c r="H90" s="14" t="s">
        <v>27</v>
      </c>
    </row>
    <row r="91" spans="1:8" ht="40.5" customHeight="1">
      <c r="A91" s="94" t="s">
        <v>16</v>
      </c>
      <c r="B91" s="119" t="s">
        <v>165</v>
      </c>
      <c r="C91" s="119"/>
      <c r="D91" s="119"/>
      <c r="E91" s="119"/>
      <c r="F91" s="119"/>
      <c r="G91" s="119"/>
      <c r="H91" s="119"/>
    </row>
    <row r="92" spans="1:8" ht="38.25" customHeight="1">
      <c r="A92" s="95"/>
      <c r="B92" s="19"/>
      <c r="C92" s="11">
        <v>2</v>
      </c>
      <c r="D92" s="12" t="s">
        <v>77</v>
      </c>
      <c r="E92" s="13">
        <v>4406</v>
      </c>
      <c r="F92" s="14" t="s">
        <v>78</v>
      </c>
      <c r="G92" s="26">
        <f>C92*E92</f>
        <v>8812</v>
      </c>
      <c r="H92" s="16" t="s">
        <v>27</v>
      </c>
    </row>
    <row r="93" spans="1:8">
      <c r="A93" s="96"/>
      <c r="B93" s="10"/>
      <c r="C93" s="120" t="s">
        <v>20</v>
      </c>
      <c r="D93" s="120"/>
      <c r="E93" s="120"/>
      <c r="F93" s="120"/>
      <c r="G93" s="23">
        <f>SUM(G92,G90,G88)</f>
        <v>136566</v>
      </c>
      <c r="H93" s="7" t="s">
        <v>27</v>
      </c>
    </row>
    <row r="94" spans="1:8">
      <c r="A94" s="96"/>
      <c r="C94" s="7"/>
      <c r="D94" s="7"/>
      <c r="E94" s="7"/>
      <c r="F94" s="7"/>
      <c r="G94" s="7"/>
      <c r="H94" s="7"/>
    </row>
    <row r="95" spans="1:8">
      <c r="A95" s="96"/>
    </row>
    <row r="96" spans="1:8">
      <c r="A96" s="97"/>
      <c r="B96" s="117" t="s">
        <v>26</v>
      </c>
      <c r="C96" s="117"/>
      <c r="D96" s="117"/>
      <c r="E96" s="117"/>
      <c r="F96" s="117"/>
      <c r="G96" s="117"/>
      <c r="H96" s="117"/>
    </row>
    <row r="97" spans="1:8" ht="32.25" customHeight="1">
      <c r="A97" s="97"/>
      <c r="B97" s="49"/>
    </row>
    <row r="98" spans="1:8" ht="30" customHeight="1">
      <c r="A98" s="98"/>
      <c r="B98" s="8" t="s">
        <v>25</v>
      </c>
      <c r="C98" s="118" t="s">
        <v>24</v>
      </c>
      <c r="D98" s="118"/>
      <c r="E98" s="118"/>
      <c r="F98" s="118"/>
      <c r="G98" s="118"/>
      <c r="H98" s="25"/>
    </row>
    <row r="99" spans="1:8" ht="33" customHeight="1">
      <c r="A99" s="121" t="s">
        <v>6</v>
      </c>
      <c r="B99" s="121"/>
      <c r="C99" s="121"/>
      <c r="D99" s="121"/>
      <c r="E99" s="121"/>
      <c r="F99" s="121"/>
      <c r="G99" s="121"/>
      <c r="H99" s="121"/>
    </row>
    <row r="100" spans="1:8" ht="35.25" customHeight="1">
      <c r="A100" s="122" t="s">
        <v>254</v>
      </c>
      <c r="B100" s="122"/>
      <c r="C100" s="122"/>
      <c r="D100" s="122"/>
      <c r="E100" s="122"/>
      <c r="F100" s="122"/>
      <c r="G100" s="122"/>
      <c r="H100" s="122"/>
    </row>
    <row r="101" spans="1:8" ht="30" customHeight="1" thickBot="1">
      <c r="A101" s="126" t="s">
        <v>166</v>
      </c>
      <c r="B101" s="126"/>
      <c r="C101" s="126"/>
      <c r="D101" s="126"/>
      <c r="E101" s="126"/>
      <c r="F101" s="126"/>
      <c r="G101" s="126"/>
      <c r="H101" s="126"/>
    </row>
    <row r="102" spans="1:8" ht="20.25" customHeight="1" thickTop="1" thickBot="1">
      <c r="A102" s="92" t="s">
        <v>0</v>
      </c>
      <c r="B102" s="85" t="s">
        <v>2</v>
      </c>
      <c r="C102" s="127" t="s">
        <v>1</v>
      </c>
      <c r="D102" s="127"/>
      <c r="E102" s="85" t="s">
        <v>3</v>
      </c>
      <c r="F102" s="85" t="s">
        <v>4</v>
      </c>
      <c r="G102" s="127" t="s">
        <v>5</v>
      </c>
      <c r="H102" s="127"/>
    </row>
    <row r="103" spans="1:8" ht="26.25" customHeight="1" thickTop="1">
      <c r="A103" s="93"/>
      <c r="B103" s="18"/>
      <c r="C103" s="18"/>
      <c r="D103" s="18"/>
      <c r="E103" s="18"/>
      <c r="F103" s="18"/>
      <c r="G103" s="18"/>
      <c r="H103" s="18"/>
    </row>
    <row r="104" spans="1:8" ht="66" customHeight="1">
      <c r="A104" s="94" t="s">
        <v>10</v>
      </c>
      <c r="B104" s="119" t="s">
        <v>168</v>
      </c>
      <c r="C104" s="119"/>
      <c r="D104" s="119"/>
      <c r="E104" s="119"/>
      <c r="F104" s="119"/>
      <c r="G104" s="119"/>
      <c r="H104" s="119"/>
    </row>
    <row r="105" spans="1:8" ht="27.75" customHeight="1">
      <c r="A105" s="95"/>
      <c r="B105" s="19"/>
      <c r="C105" s="11">
        <v>2</v>
      </c>
      <c r="D105" s="12" t="s">
        <v>77</v>
      </c>
      <c r="E105" s="102">
        <v>229570</v>
      </c>
      <c r="F105" s="14" t="s">
        <v>78</v>
      </c>
      <c r="G105" s="26">
        <f>C105*E105</f>
        <v>459140</v>
      </c>
      <c r="H105" s="16" t="s">
        <v>27</v>
      </c>
    </row>
    <row r="106" spans="1:8">
      <c r="A106" s="96"/>
      <c r="B106" s="10"/>
      <c r="C106" s="120" t="s">
        <v>20</v>
      </c>
      <c r="D106" s="120"/>
      <c r="E106" s="120"/>
      <c r="F106" s="120"/>
      <c r="G106" s="23">
        <f>G105</f>
        <v>459140</v>
      </c>
      <c r="H106" s="7" t="s">
        <v>27</v>
      </c>
    </row>
    <row r="107" spans="1:8">
      <c r="A107" s="96"/>
      <c r="C107" s="7"/>
      <c r="D107" s="7"/>
      <c r="E107" s="7"/>
      <c r="F107" s="7"/>
      <c r="G107" s="7"/>
      <c r="H107" s="7"/>
    </row>
    <row r="108" spans="1:8">
      <c r="A108" s="96"/>
    </row>
    <row r="109" spans="1:8">
      <c r="A109" s="97"/>
      <c r="B109" s="117" t="s">
        <v>26</v>
      </c>
      <c r="C109" s="117"/>
      <c r="D109" s="117"/>
      <c r="E109" s="117"/>
      <c r="F109" s="117"/>
      <c r="G109" s="117"/>
      <c r="H109" s="117"/>
    </row>
    <row r="110" spans="1:8" ht="39.75" customHeight="1">
      <c r="A110" s="97"/>
      <c r="B110" s="49"/>
    </row>
    <row r="111" spans="1:8" ht="24.75" customHeight="1">
      <c r="A111" s="98"/>
      <c r="B111" s="8" t="s">
        <v>25</v>
      </c>
      <c r="C111" s="118" t="s">
        <v>24</v>
      </c>
      <c r="D111" s="118"/>
      <c r="E111" s="118"/>
      <c r="F111" s="118"/>
      <c r="G111" s="118"/>
      <c r="H111" s="25"/>
    </row>
  </sheetData>
  <mergeCells count="67">
    <mergeCell ref="B104:H104"/>
    <mergeCell ref="C106:F106"/>
    <mergeCell ref="B109:H109"/>
    <mergeCell ref="C111:G111"/>
    <mergeCell ref="C93:F93"/>
    <mergeCell ref="B96:H96"/>
    <mergeCell ref="C98:G98"/>
    <mergeCell ref="A99:H99"/>
    <mergeCell ref="A100:H100"/>
    <mergeCell ref="A101:H101"/>
    <mergeCell ref="C102:D102"/>
    <mergeCell ref="G102:H102"/>
    <mergeCell ref="B87:H87"/>
    <mergeCell ref="B89:H89"/>
    <mergeCell ref="B91:H91"/>
    <mergeCell ref="C81:G81"/>
    <mergeCell ref="B67:H67"/>
    <mergeCell ref="A82:H82"/>
    <mergeCell ref="A83:H83"/>
    <mergeCell ref="A84:H84"/>
    <mergeCell ref="C85:D85"/>
    <mergeCell ref="G85:H85"/>
    <mergeCell ref="B79:H79"/>
    <mergeCell ref="B65:H65"/>
    <mergeCell ref="B69:H69"/>
    <mergeCell ref="B71:H71"/>
    <mergeCell ref="B73:H73"/>
    <mergeCell ref="C75:F75"/>
    <mergeCell ref="C57:D57"/>
    <mergeCell ref="G57:H57"/>
    <mergeCell ref="B59:H59"/>
    <mergeCell ref="B61:H61"/>
    <mergeCell ref="B63:H63"/>
    <mergeCell ref="A56:H56"/>
    <mergeCell ref="G38:H38"/>
    <mergeCell ref="B40:H40"/>
    <mergeCell ref="B42:H42"/>
    <mergeCell ref="B44:H44"/>
    <mergeCell ref="B46:H46"/>
    <mergeCell ref="C49:F49"/>
    <mergeCell ref="B51:H51"/>
    <mergeCell ref="C53:G53"/>
    <mergeCell ref="A54:H54"/>
    <mergeCell ref="A55:H55"/>
    <mergeCell ref="B8:H8"/>
    <mergeCell ref="B10:H10"/>
    <mergeCell ref="B12:H12"/>
    <mergeCell ref="B14:H14"/>
    <mergeCell ref="B18:H18"/>
    <mergeCell ref="A35:H35"/>
    <mergeCell ref="A36:H36"/>
    <mergeCell ref="A37:H37"/>
    <mergeCell ref="C38:D38"/>
    <mergeCell ref="B16:H16"/>
    <mergeCell ref="B20:H20"/>
    <mergeCell ref="B22:H22"/>
    <mergeCell ref="B24:H24"/>
    <mergeCell ref="B26:H26"/>
    <mergeCell ref="C34:G34"/>
    <mergeCell ref="C28:F28"/>
    <mergeCell ref="B32:H32"/>
    <mergeCell ref="B6:H6"/>
    <mergeCell ref="A1:H1"/>
    <mergeCell ref="A2:H2"/>
    <mergeCell ref="A3:H3"/>
    <mergeCell ref="C4:D4"/>
    <mergeCell ref="G4:H4"/>
  </mergeCells>
  <pageMargins left="1.2" right="0.8" top="0.4" bottom="0.3" header="0.3" footer="0.3"/>
  <pageSetup scale="95" orientation="portrait" r:id="rId1"/>
  <rowBreaks count="3" manualBreakCount="3">
    <brk id="53" max="16383" man="1"/>
    <brk id="81" max="16383" man="1"/>
    <brk id="98" max="7" man="1"/>
  </rowBreaks>
</worksheet>
</file>

<file path=xl/worksheets/sheet3.xml><?xml version="1.0" encoding="utf-8"?>
<worksheet xmlns="http://schemas.openxmlformats.org/spreadsheetml/2006/main" xmlns:r="http://schemas.openxmlformats.org/officeDocument/2006/relationships">
  <sheetPr>
    <tabColor theme="3" tint="0.39997558519241921"/>
  </sheetPr>
  <dimension ref="A1:I89"/>
  <sheetViews>
    <sheetView view="pageBreakPreview" topLeftCell="A76" zoomScaleSheetLayoutView="100" workbookViewId="0">
      <selection activeCell="A61" sqref="A61:H6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6" customHeight="1">
      <c r="A1" s="121" t="s">
        <v>6</v>
      </c>
      <c r="B1" s="121"/>
      <c r="C1" s="121"/>
      <c r="D1" s="121"/>
      <c r="E1" s="121"/>
      <c r="F1" s="121"/>
      <c r="G1" s="121"/>
      <c r="H1" s="121"/>
    </row>
    <row r="2" spans="1:8" ht="31.5" customHeight="1">
      <c r="A2" s="122" t="s">
        <v>229</v>
      </c>
      <c r="B2" s="122"/>
      <c r="C2" s="122"/>
      <c r="D2" s="122"/>
      <c r="E2" s="122"/>
      <c r="F2" s="122"/>
      <c r="G2" s="122"/>
      <c r="H2" s="122"/>
    </row>
    <row r="3" spans="1:8" ht="21.75" customHeight="1" thickBot="1">
      <c r="A3" s="126" t="s">
        <v>40</v>
      </c>
      <c r="B3" s="126"/>
      <c r="C3" s="126"/>
      <c r="D3" s="126"/>
      <c r="E3" s="126"/>
      <c r="F3" s="126"/>
      <c r="G3" s="126"/>
      <c r="H3" s="126"/>
    </row>
    <row r="4" spans="1:8" s="3" customFormat="1" ht="18.75" customHeight="1" thickTop="1" thickBot="1">
      <c r="A4" s="66" t="s">
        <v>0</v>
      </c>
      <c r="B4" s="66" t="s">
        <v>2</v>
      </c>
      <c r="C4" s="127" t="s">
        <v>1</v>
      </c>
      <c r="D4" s="127"/>
      <c r="E4" s="66" t="s">
        <v>3</v>
      </c>
      <c r="F4" s="66" t="s">
        <v>4</v>
      </c>
      <c r="G4" s="127" t="s">
        <v>5</v>
      </c>
      <c r="H4" s="127"/>
    </row>
    <row r="5" spans="1:8" s="3" customFormat="1" ht="18" customHeight="1" thickTop="1">
      <c r="A5" s="18"/>
      <c r="B5" s="18"/>
      <c r="C5" s="18"/>
      <c r="D5" s="18"/>
      <c r="E5" s="18"/>
      <c r="F5" s="18"/>
      <c r="G5" s="18"/>
      <c r="H5" s="18"/>
    </row>
    <row r="6" spans="1:8" ht="39.75" customHeight="1">
      <c r="A6" s="9" t="s">
        <v>10</v>
      </c>
      <c r="B6" s="119" t="s">
        <v>50</v>
      </c>
      <c r="C6" s="119"/>
      <c r="D6" s="119"/>
      <c r="E6" s="119"/>
      <c r="F6" s="119"/>
      <c r="G6" s="119"/>
      <c r="H6" s="119"/>
    </row>
    <row r="7" spans="1:8" ht="20.25" customHeight="1">
      <c r="A7" s="20"/>
      <c r="B7" s="19"/>
      <c r="C7" s="10">
        <v>1600</v>
      </c>
      <c r="D7" s="41" t="s">
        <v>8</v>
      </c>
      <c r="E7" s="42">
        <v>6278.37</v>
      </c>
      <c r="F7" s="43" t="s">
        <v>9</v>
      </c>
      <c r="G7" s="44">
        <f>C7*E7/1000</f>
        <v>10045.392</v>
      </c>
      <c r="H7" s="43" t="s">
        <v>27</v>
      </c>
    </row>
    <row r="8" spans="1:8" ht="18" customHeight="1">
      <c r="A8" s="9"/>
      <c r="B8" s="45"/>
      <c r="C8" s="11"/>
      <c r="D8" s="12"/>
      <c r="E8" s="13"/>
      <c r="F8" s="14"/>
      <c r="G8" s="26"/>
      <c r="H8" s="16"/>
    </row>
    <row r="9" spans="1:8">
      <c r="A9" s="65"/>
      <c r="B9" s="48"/>
      <c r="C9" s="120" t="s">
        <v>20</v>
      </c>
      <c r="D9" s="120"/>
      <c r="E9" s="120"/>
      <c r="F9" s="120"/>
      <c r="G9" s="23">
        <f>G7</f>
        <v>10045.392</v>
      </c>
      <c r="H9" s="7" t="s">
        <v>27</v>
      </c>
    </row>
    <row r="10" spans="1:8">
      <c r="A10" s="65"/>
      <c r="C10" s="7"/>
      <c r="D10" s="7"/>
      <c r="E10" s="7"/>
      <c r="F10" s="7"/>
      <c r="G10" s="7"/>
      <c r="H10" s="7"/>
    </row>
    <row r="11" spans="1:8">
      <c r="A11" s="65"/>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6.75" customHeight="1">
      <c r="A15" s="121" t="s">
        <v>6</v>
      </c>
      <c r="B15" s="121"/>
      <c r="C15" s="121"/>
      <c r="D15" s="121"/>
      <c r="E15" s="121"/>
      <c r="F15" s="121"/>
      <c r="G15" s="121"/>
      <c r="H15" s="121"/>
    </row>
    <row r="16" spans="1:8" ht="30" customHeight="1">
      <c r="A16" s="122" t="s">
        <v>229</v>
      </c>
      <c r="B16" s="122"/>
      <c r="C16" s="122"/>
      <c r="D16" s="122"/>
      <c r="E16" s="122"/>
      <c r="F16" s="122"/>
      <c r="G16" s="122"/>
      <c r="H16" s="122"/>
    </row>
    <row r="17" spans="1:9" ht="26.25" customHeight="1" thickBot="1">
      <c r="A17" s="126" t="s">
        <v>42</v>
      </c>
      <c r="B17" s="126"/>
      <c r="C17" s="126"/>
      <c r="D17" s="126"/>
      <c r="E17" s="126"/>
      <c r="F17" s="126"/>
      <c r="G17" s="126"/>
      <c r="H17" s="126"/>
    </row>
    <row r="18" spans="1:9" s="3" customFormat="1" ht="18.75" customHeight="1" thickTop="1" thickBot="1">
      <c r="A18" s="66" t="s">
        <v>0</v>
      </c>
      <c r="B18" s="66" t="s">
        <v>2</v>
      </c>
      <c r="C18" s="127" t="s">
        <v>1</v>
      </c>
      <c r="D18" s="127"/>
      <c r="E18" s="66" t="s">
        <v>3</v>
      </c>
      <c r="F18" s="66" t="s">
        <v>4</v>
      </c>
      <c r="G18" s="127" t="s">
        <v>5</v>
      </c>
      <c r="H18" s="127"/>
    </row>
    <row r="19" spans="1:9" s="3" customFormat="1" ht="23.25" customHeight="1" thickTop="1">
      <c r="A19" s="18"/>
      <c r="B19" s="18"/>
      <c r="C19" s="18"/>
      <c r="D19" s="18"/>
      <c r="E19" s="18"/>
      <c r="F19" s="18"/>
      <c r="G19" s="18"/>
      <c r="H19" s="18"/>
    </row>
    <row r="20" spans="1:9" ht="44.25" customHeight="1">
      <c r="A20" s="9" t="s">
        <v>10</v>
      </c>
      <c r="B20" s="119" t="s">
        <v>58</v>
      </c>
      <c r="C20" s="119"/>
      <c r="D20" s="119"/>
      <c r="E20" s="119"/>
      <c r="F20" s="119"/>
      <c r="G20" s="119"/>
      <c r="H20" s="119"/>
    </row>
    <row r="21" spans="1:9" ht="21.75" customHeight="1">
      <c r="A21" s="9"/>
      <c r="B21" s="15"/>
      <c r="C21" s="11">
        <v>2574</v>
      </c>
      <c r="D21" s="12" t="s">
        <v>8</v>
      </c>
      <c r="E21" s="13">
        <v>900</v>
      </c>
      <c r="F21" s="14" t="s">
        <v>32</v>
      </c>
      <c r="G21" s="22">
        <f>C21*E21/100</f>
        <v>23166</v>
      </c>
      <c r="H21" s="14" t="s">
        <v>27</v>
      </c>
    </row>
    <row r="22" spans="1:9" ht="24.75" customHeight="1">
      <c r="A22" s="9" t="s">
        <v>14</v>
      </c>
      <c r="B22" s="119" t="s">
        <v>30</v>
      </c>
      <c r="C22" s="119"/>
      <c r="D22" s="119"/>
      <c r="E22" s="119"/>
      <c r="F22" s="119"/>
      <c r="G22" s="119"/>
      <c r="H22" s="119"/>
    </row>
    <row r="23" spans="1:9" ht="27" customHeight="1">
      <c r="A23" s="9"/>
      <c r="B23" s="15"/>
      <c r="C23" s="11">
        <v>2651</v>
      </c>
      <c r="D23" s="12" t="s">
        <v>43</v>
      </c>
      <c r="E23" s="13">
        <v>9416.2800000000007</v>
      </c>
      <c r="F23" s="14" t="s">
        <v>44</v>
      </c>
      <c r="G23" s="22">
        <f>C23*E23/100</f>
        <v>249625.5828</v>
      </c>
      <c r="H23" s="14" t="s">
        <v>27</v>
      </c>
      <c r="I23" s="4"/>
    </row>
    <row r="24" spans="1:9" ht="36" customHeight="1">
      <c r="A24" s="9" t="s">
        <v>16</v>
      </c>
      <c r="B24" s="119" t="s">
        <v>33</v>
      </c>
      <c r="C24" s="119"/>
      <c r="D24" s="119"/>
      <c r="E24" s="119"/>
      <c r="F24" s="119"/>
      <c r="G24" s="119"/>
      <c r="H24" s="119"/>
    </row>
    <row r="25" spans="1:9" ht="30" customHeight="1">
      <c r="A25" s="9"/>
      <c r="B25" s="15"/>
      <c r="C25" s="11">
        <v>488</v>
      </c>
      <c r="D25" s="12" t="s">
        <v>8</v>
      </c>
      <c r="E25" s="13">
        <v>14429.25</v>
      </c>
      <c r="F25" s="14" t="s">
        <v>32</v>
      </c>
      <c r="G25" s="22">
        <f>C25*E25/100</f>
        <v>70414.740000000005</v>
      </c>
      <c r="H25" s="14" t="s">
        <v>27</v>
      </c>
    </row>
    <row r="26" spans="1:9" ht="29.25" customHeight="1">
      <c r="A26" s="9" t="s">
        <v>17</v>
      </c>
      <c r="B26" s="119" t="s">
        <v>65</v>
      </c>
      <c r="C26" s="119"/>
      <c r="D26" s="119"/>
      <c r="E26" s="119"/>
      <c r="F26" s="119"/>
      <c r="G26" s="119"/>
      <c r="H26" s="119"/>
    </row>
    <row r="27" spans="1:9" ht="24.75" customHeight="1">
      <c r="A27" s="9"/>
      <c r="B27" s="15"/>
      <c r="C27" s="11">
        <v>2009</v>
      </c>
      <c r="D27" s="12" t="s">
        <v>47</v>
      </c>
      <c r="E27" s="13">
        <v>2470.37</v>
      </c>
      <c r="F27" s="14" t="s">
        <v>48</v>
      </c>
      <c r="G27" s="22">
        <f>C27*E27/100</f>
        <v>49629.7333</v>
      </c>
      <c r="H27" s="14" t="s">
        <v>27</v>
      </c>
    </row>
    <row r="28" spans="1:9" ht="39" customHeight="1">
      <c r="A28" s="9" t="s">
        <v>28</v>
      </c>
      <c r="B28" s="119" t="s">
        <v>73</v>
      </c>
      <c r="C28" s="119"/>
      <c r="D28" s="119"/>
      <c r="E28" s="119"/>
      <c r="F28" s="119"/>
      <c r="G28" s="119"/>
      <c r="H28" s="119"/>
    </row>
    <row r="29" spans="1:9" ht="13.5" customHeight="1">
      <c r="A29" s="9"/>
      <c r="B29" s="15"/>
      <c r="C29" s="11">
        <v>8034</v>
      </c>
      <c r="D29" s="12" t="s">
        <v>47</v>
      </c>
      <c r="E29" s="13">
        <v>223.97</v>
      </c>
      <c r="F29" s="14" t="s">
        <v>48</v>
      </c>
      <c r="G29" s="22">
        <f>C29*E29</f>
        <v>1799374.98</v>
      </c>
      <c r="H29" s="14" t="s">
        <v>27</v>
      </c>
    </row>
    <row r="30" spans="1:9" ht="18" customHeight="1">
      <c r="A30" s="9"/>
      <c r="B30" s="45"/>
      <c r="C30" s="11"/>
      <c r="D30" s="12"/>
      <c r="E30" s="13"/>
      <c r="F30" s="14"/>
      <c r="G30" s="26"/>
      <c r="H30" s="16"/>
    </row>
    <row r="31" spans="1:9">
      <c r="A31" s="65"/>
      <c r="B31" s="48"/>
      <c r="C31" s="120" t="s">
        <v>20</v>
      </c>
      <c r="D31" s="120"/>
      <c r="E31" s="120"/>
      <c r="F31" s="120"/>
      <c r="G31" s="23">
        <f>SUM(G21,G23,G25,G27,G29)</f>
        <v>2192211.0361000001</v>
      </c>
      <c r="H31" s="7" t="s">
        <v>27</v>
      </c>
    </row>
    <row r="32" spans="1:9">
      <c r="A32" s="65"/>
      <c r="C32" s="7"/>
      <c r="D32" s="7"/>
      <c r="E32" s="7"/>
      <c r="F32" s="7"/>
      <c r="G32" s="7"/>
      <c r="H32" s="7"/>
    </row>
    <row r="33" spans="1:8">
      <c r="A33" s="65"/>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17.25" customHeight="1">
      <c r="A37" s="2"/>
    </row>
    <row r="38" spans="1:8" ht="31.5" customHeight="1">
      <c r="A38" s="121" t="s">
        <v>6</v>
      </c>
      <c r="B38" s="121"/>
      <c r="C38" s="121"/>
      <c r="D38" s="121"/>
      <c r="E38" s="121"/>
      <c r="F38" s="121"/>
      <c r="G38" s="121"/>
      <c r="H38" s="121"/>
    </row>
    <row r="39" spans="1:8" ht="24.75" customHeight="1">
      <c r="A39" s="122" t="s">
        <v>229</v>
      </c>
      <c r="B39" s="122"/>
      <c r="C39" s="122"/>
      <c r="D39" s="122"/>
      <c r="E39" s="122"/>
      <c r="F39" s="122"/>
      <c r="G39" s="122"/>
      <c r="H39" s="122"/>
    </row>
    <row r="40" spans="1:8" ht="19.5" customHeight="1" thickBot="1">
      <c r="A40" s="126" t="s">
        <v>101</v>
      </c>
      <c r="B40" s="126"/>
      <c r="C40" s="126"/>
      <c r="D40" s="126"/>
      <c r="E40" s="126"/>
      <c r="F40" s="126"/>
      <c r="G40" s="126"/>
      <c r="H40" s="126"/>
    </row>
    <row r="41" spans="1:8" ht="21" customHeight="1" thickTop="1" thickBot="1">
      <c r="A41" s="66" t="s">
        <v>0</v>
      </c>
      <c r="B41" s="66" t="s">
        <v>2</v>
      </c>
      <c r="C41" s="127" t="s">
        <v>1</v>
      </c>
      <c r="D41" s="127"/>
      <c r="E41" s="66" t="s">
        <v>3</v>
      </c>
      <c r="F41" s="66" t="s">
        <v>4</v>
      </c>
      <c r="G41" s="127" t="s">
        <v>5</v>
      </c>
      <c r="H41" s="127"/>
    </row>
    <row r="42" spans="1:8" ht="17.25" customHeight="1" thickTop="1">
      <c r="A42" s="18"/>
      <c r="B42" s="18"/>
      <c r="C42" s="18"/>
      <c r="D42" s="18"/>
      <c r="E42" s="18"/>
      <c r="F42" s="18"/>
      <c r="G42" s="18"/>
      <c r="H42" s="18"/>
    </row>
    <row r="43" spans="1:8" ht="39" customHeight="1">
      <c r="A43" s="9" t="s">
        <v>10</v>
      </c>
      <c r="B43" s="119" t="s">
        <v>58</v>
      </c>
      <c r="C43" s="119"/>
      <c r="D43" s="119"/>
      <c r="E43" s="119"/>
      <c r="F43" s="119"/>
      <c r="G43" s="119"/>
      <c r="H43" s="119"/>
    </row>
    <row r="44" spans="1:8" ht="25.5" customHeight="1">
      <c r="A44" s="20"/>
      <c r="B44" s="19"/>
      <c r="C44" s="11">
        <v>2447</v>
      </c>
      <c r="D44" s="12" t="s">
        <v>8</v>
      </c>
      <c r="E44" s="13">
        <v>900</v>
      </c>
      <c r="F44" s="14" t="s">
        <v>32</v>
      </c>
      <c r="G44" s="22">
        <f>C44*E44/100</f>
        <v>22023</v>
      </c>
      <c r="H44" s="14" t="s">
        <v>27</v>
      </c>
    </row>
    <row r="45" spans="1:8" ht="27.75" customHeight="1">
      <c r="A45" s="9" t="s">
        <v>14</v>
      </c>
      <c r="B45" s="119" t="s">
        <v>30</v>
      </c>
      <c r="C45" s="119"/>
      <c r="D45" s="119"/>
      <c r="E45" s="119"/>
      <c r="F45" s="119"/>
      <c r="G45" s="119"/>
      <c r="H45" s="119"/>
    </row>
    <row r="46" spans="1:8" ht="27" customHeight="1">
      <c r="A46" s="9"/>
      <c r="B46" s="15"/>
      <c r="C46" s="11">
        <v>3115</v>
      </c>
      <c r="D46" s="12" t="s">
        <v>8</v>
      </c>
      <c r="E46" s="13">
        <v>9416.2800000000007</v>
      </c>
      <c r="F46" s="14" t="s">
        <v>32</v>
      </c>
      <c r="G46" s="22">
        <f>C46*E46/100</f>
        <v>293317.12200000003</v>
      </c>
      <c r="H46" s="14" t="s">
        <v>27</v>
      </c>
    </row>
    <row r="47" spans="1:8" ht="26.25" customHeight="1">
      <c r="A47" s="9" t="s">
        <v>16</v>
      </c>
      <c r="B47" s="119" t="s">
        <v>62</v>
      </c>
      <c r="C47" s="119"/>
      <c r="D47" s="119"/>
      <c r="E47" s="119"/>
      <c r="F47" s="119"/>
      <c r="G47" s="119"/>
      <c r="H47" s="119"/>
    </row>
    <row r="48" spans="1:8" ht="24" customHeight="1">
      <c r="A48" s="9"/>
      <c r="B48" s="15"/>
      <c r="C48" s="11">
        <v>828</v>
      </c>
      <c r="D48" s="12" t="s">
        <v>8</v>
      </c>
      <c r="E48" s="13">
        <v>3127.41</v>
      </c>
      <c r="F48" s="14" t="s">
        <v>32</v>
      </c>
      <c r="G48" s="22">
        <f>C48*E48/100</f>
        <v>25894.9548</v>
      </c>
      <c r="H48" s="14" t="s">
        <v>27</v>
      </c>
    </row>
    <row r="49" spans="1:8" ht="28.5" customHeight="1">
      <c r="A49" s="9" t="s">
        <v>17</v>
      </c>
      <c r="B49" s="119" t="s">
        <v>33</v>
      </c>
      <c r="C49" s="119"/>
      <c r="D49" s="119"/>
      <c r="E49" s="119"/>
      <c r="F49" s="119"/>
      <c r="G49" s="119"/>
      <c r="H49" s="119"/>
    </row>
    <row r="50" spans="1:8" ht="18" customHeight="1">
      <c r="A50" s="9"/>
      <c r="B50" s="27"/>
      <c r="C50" s="11">
        <v>1854</v>
      </c>
      <c r="D50" s="12" t="s">
        <v>8</v>
      </c>
      <c r="E50" s="13">
        <v>14429.25</v>
      </c>
      <c r="F50" s="14" t="s">
        <v>37</v>
      </c>
      <c r="G50" s="14">
        <f>C50*E50/100</f>
        <v>267518.29499999998</v>
      </c>
      <c r="H50" s="14" t="s">
        <v>27</v>
      </c>
    </row>
    <row r="51" spans="1:8" ht="18.75" customHeight="1">
      <c r="A51" s="9"/>
      <c r="B51" s="119"/>
      <c r="C51" s="119"/>
      <c r="D51" s="119"/>
      <c r="E51" s="119"/>
      <c r="F51" s="119"/>
      <c r="G51" s="119"/>
      <c r="H51" s="119"/>
    </row>
    <row r="52" spans="1:8">
      <c r="A52" s="9"/>
      <c r="B52" s="15"/>
      <c r="C52" s="11"/>
      <c r="D52" s="12"/>
      <c r="E52" s="13"/>
      <c r="F52" s="14"/>
      <c r="G52" s="26"/>
      <c r="H52" s="5"/>
    </row>
    <row r="53" spans="1:8" ht="16.5" customHeight="1">
      <c r="A53" s="65"/>
      <c r="B53" s="10"/>
      <c r="C53" s="120" t="s">
        <v>20</v>
      </c>
      <c r="D53" s="120"/>
      <c r="E53" s="120"/>
      <c r="F53" s="120"/>
      <c r="G53" s="23">
        <f>SUM(G50,G48,G46,G44)</f>
        <v>608753.37180000008</v>
      </c>
      <c r="H53" s="14" t="s">
        <v>27</v>
      </c>
    </row>
    <row r="54" spans="1:8">
      <c r="A54" s="65"/>
      <c r="C54" s="7"/>
      <c r="D54" s="7"/>
      <c r="E54" s="7"/>
      <c r="F54" s="7"/>
      <c r="G54" s="7"/>
    </row>
    <row r="55" spans="1:8">
      <c r="A55" s="65"/>
      <c r="H55" s="67"/>
    </row>
    <row r="56" spans="1:8">
      <c r="A56" s="2"/>
      <c r="B56" s="67" t="s">
        <v>26</v>
      </c>
      <c r="C56" s="67"/>
      <c r="D56" s="67"/>
      <c r="E56" s="67"/>
      <c r="F56" s="67"/>
      <c r="G56" s="67"/>
    </row>
    <row r="57" spans="1:8" ht="27.75" customHeight="1">
      <c r="A57" s="2"/>
      <c r="H57" s="25"/>
    </row>
    <row r="58" spans="1:8" ht="30" customHeight="1">
      <c r="A58" s="24"/>
      <c r="B58" s="8" t="s">
        <v>25</v>
      </c>
      <c r="C58" s="118" t="s">
        <v>24</v>
      </c>
      <c r="D58" s="118"/>
      <c r="E58" s="118"/>
      <c r="F58" s="118"/>
      <c r="G58" s="118"/>
    </row>
    <row r="59" spans="1:8">
      <c r="A59" s="2"/>
    </row>
    <row r="60" spans="1:8" ht="25.5" customHeight="1">
      <c r="A60" s="121" t="s">
        <v>6</v>
      </c>
      <c r="B60" s="121"/>
      <c r="C60" s="121"/>
      <c r="D60" s="121"/>
      <c r="E60" s="121"/>
      <c r="F60" s="121"/>
      <c r="G60" s="121"/>
      <c r="H60" s="121"/>
    </row>
    <row r="61" spans="1:8" ht="29.25" customHeight="1">
      <c r="A61" s="122" t="s">
        <v>229</v>
      </c>
      <c r="B61" s="122"/>
      <c r="C61" s="122"/>
      <c r="D61" s="122"/>
      <c r="E61" s="122"/>
      <c r="F61" s="122"/>
      <c r="G61" s="122"/>
      <c r="H61" s="122"/>
    </row>
    <row r="62" spans="1:8" ht="23.25" customHeight="1" thickBot="1">
      <c r="A62" s="126" t="s">
        <v>102</v>
      </c>
      <c r="B62" s="126"/>
      <c r="C62" s="126"/>
      <c r="D62" s="126"/>
      <c r="E62" s="126"/>
      <c r="F62" s="126"/>
      <c r="G62" s="126"/>
      <c r="H62" s="126"/>
    </row>
    <row r="63" spans="1:8" ht="19.5" customHeight="1" thickTop="1" thickBot="1">
      <c r="A63" s="66" t="s">
        <v>0</v>
      </c>
      <c r="B63" s="66" t="s">
        <v>2</v>
      </c>
      <c r="C63" s="127" t="s">
        <v>1</v>
      </c>
      <c r="D63" s="127"/>
      <c r="E63" s="66" t="s">
        <v>3</v>
      </c>
      <c r="F63" s="66" t="s">
        <v>4</v>
      </c>
      <c r="G63" s="127" t="s">
        <v>5</v>
      </c>
      <c r="H63" s="127"/>
    </row>
    <row r="64" spans="1:8" ht="17.25" customHeight="1" thickTop="1">
      <c r="A64" s="18"/>
      <c r="B64" s="18"/>
      <c r="C64" s="18"/>
      <c r="D64" s="18"/>
      <c r="E64" s="18"/>
      <c r="F64" s="18"/>
      <c r="G64" s="18"/>
      <c r="H64" s="18"/>
    </row>
    <row r="65" spans="1:8" ht="39.75" customHeight="1">
      <c r="A65" s="9" t="s">
        <v>10</v>
      </c>
      <c r="B65" s="119" t="s">
        <v>61</v>
      </c>
      <c r="C65" s="119"/>
      <c r="D65" s="119"/>
      <c r="E65" s="119"/>
      <c r="F65" s="119"/>
      <c r="G65" s="119"/>
      <c r="H65" s="119"/>
    </row>
    <row r="66" spans="1:8" ht="30" customHeight="1">
      <c r="A66" s="20"/>
      <c r="B66" s="19"/>
      <c r="C66" s="11">
        <v>1230</v>
      </c>
      <c r="D66" s="12" t="s">
        <v>8</v>
      </c>
      <c r="E66" s="13">
        <v>3176.25</v>
      </c>
      <c r="F66" s="14" t="s">
        <v>9</v>
      </c>
      <c r="G66" s="22">
        <f>C66*E66/1000</f>
        <v>3906.7874999999999</v>
      </c>
      <c r="H66" s="14" t="s">
        <v>27</v>
      </c>
    </row>
    <row r="67" spans="1:8" ht="23.25" customHeight="1">
      <c r="A67" s="9" t="s">
        <v>14</v>
      </c>
      <c r="B67" s="119" t="s">
        <v>30</v>
      </c>
      <c r="C67" s="119"/>
      <c r="D67" s="119"/>
      <c r="E67" s="119"/>
      <c r="F67" s="119"/>
      <c r="G67" s="119"/>
      <c r="H67" s="119"/>
    </row>
    <row r="68" spans="1:8" ht="27" customHeight="1">
      <c r="A68" s="9"/>
      <c r="B68" s="15"/>
      <c r="C68" s="11">
        <v>330</v>
      </c>
      <c r="D68" s="12" t="s">
        <v>8</v>
      </c>
      <c r="E68" s="13">
        <v>9416.2800000000007</v>
      </c>
      <c r="F68" s="14" t="s">
        <v>32</v>
      </c>
      <c r="G68" s="22">
        <f>C68*E68/100</f>
        <v>31073.724000000002</v>
      </c>
      <c r="H68" s="14" t="s">
        <v>27</v>
      </c>
    </row>
    <row r="69" spans="1:8" ht="26.25" customHeight="1">
      <c r="A69" s="9" t="s">
        <v>16</v>
      </c>
      <c r="B69" s="119" t="s">
        <v>31</v>
      </c>
      <c r="C69" s="119"/>
      <c r="D69" s="119"/>
      <c r="E69" s="119"/>
      <c r="F69" s="119"/>
      <c r="G69" s="119"/>
      <c r="H69" s="119"/>
    </row>
    <row r="70" spans="1:8" ht="24" customHeight="1">
      <c r="A70" s="9"/>
      <c r="B70" s="15"/>
      <c r="C70" s="11">
        <v>570</v>
      </c>
      <c r="D70" s="12" t="s">
        <v>8</v>
      </c>
      <c r="E70" s="13">
        <v>12501.41</v>
      </c>
      <c r="F70" s="14" t="s">
        <v>32</v>
      </c>
      <c r="G70" s="22">
        <f>C70*E70/100</f>
        <v>71258.036999999997</v>
      </c>
      <c r="H70" s="14" t="s">
        <v>27</v>
      </c>
    </row>
    <row r="71" spans="1:8" ht="37.5" customHeight="1">
      <c r="A71" s="9" t="s">
        <v>17</v>
      </c>
      <c r="B71" s="119" t="s">
        <v>66</v>
      </c>
      <c r="C71" s="119"/>
      <c r="D71" s="119"/>
      <c r="E71" s="119"/>
      <c r="F71" s="119"/>
      <c r="G71" s="119"/>
      <c r="H71" s="119"/>
    </row>
    <row r="72" spans="1:8">
      <c r="A72" s="9"/>
      <c r="B72" s="27" t="s">
        <v>45</v>
      </c>
      <c r="C72" s="11">
        <v>120</v>
      </c>
      <c r="D72" s="12" t="s">
        <v>43</v>
      </c>
      <c r="E72" s="13">
        <v>94</v>
      </c>
      <c r="F72" s="14" t="s">
        <v>44</v>
      </c>
      <c r="G72" s="14">
        <f>C72*E72</f>
        <v>11280</v>
      </c>
      <c r="H72" s="14" t="s">
        <v>27</v>
      </c>
    </row>
    <row r="73" spans="1:8" ht="26.25" customHeight="1">
      <c r="A73" s="9"/>
      <c r="B73" s="27" t="s">
        <v>46</v>
      </c>
      <c r="C73" s="11">
        <v>100</v>
      </c>
      <c r="D73" s="12" t="s">
        <v>43</v>
      </c>
      <c r="E73" s="13">
        <v>174</v>
      </c>
      <c r="F73" s="14" t="s">
        <v>44</v>
      </c>
      <c r="G73" s="14">
        <f>C73*E73</f>
        <v>17400</v>
      </c>
      <c r="H73" s="14" t="s">
        <v>27</v>
      </c>
    </row>
    <row r="74" spans="1:8" ht="24" customHeight="1">
      <c r="A74" s="9" t="s">
        <v>28</v>
      </c>
      <c r="B74" s="119" t="s">
        <v>67</v>
      </c>
      <c r="C74" s="119"/>
      <c r="D74" s="119"/>
      <c r="E74" s="119"/>
      <c r="F74" s="119"/>
      <c r="G74" s="119"/>
      <c r="H74" s="119"/>
    </row>
    <row r="75" spans="1:8" ht="19.5" customHeight="1">
      <c r="A75" s="9"/>
      <c r="B75" s="27"/>
      <c r="C75" s="11">
        <v>1070</v>
      </c>
      <c r="D75" s="12" t="s">
        <v>8</v>
      </c>
      <c r="E75" s="13">
        <v>2283.9299999999998</v>
      </c>
      <c r="F75" s="14" t="s">
        <v>32</v>
      </c>
      <c r="G75" s="22">
        <f>C75*E75/100</f>
        <v>24438.050999999996</v>
      </c>
      <c r="H75" s="14" t="s">
        <v>27</v>
      </c>
    </row>
    <row r="76" spans="1:8" ht="18" customHeight="1">
      <c r="A76" s="9"/>
      <c r="B76" s="15"/>
      <c r="C76" s="11"/>
      <c r="D76" s="12"/>
      <c r="E76" s="13"/>
      <c r="F76" s="14"/>
      <c r="G76" s="22"/>
      <c r="H76" s="14"/>
    </row>
    <row r="77" spans="1:8" ht="24.75" customHeight="1">
      <c r="A77" s="9" t="s">
        <v>29</v>
      </c>
      <c r="B77" s="119" t="s">
        <v>62</v>
      </c>
      <c r="C77" s="119"/>
      <c r="D77" s="119"/>
      <c r="E77" s="119"/>
      <c r="F77" s="119"/>
      <c r="G77" s="119"/>
      <c r="H77" s="119"/>
    </row>
    <row r="78" spans="1:8" ht="30" customHeight="1">
      <c r="A78" s="9"/>
      <c r="B78" s="15"/>
      <c r="C78" s="11">
        <v>160</v>
      </c>
      <c r="D78" s="12" t="s">
        <v>35</v>
      </c>
      <c r="E78" s="13">
        <v>3127.41</v>
      </c>
      <c r="F78" s="14" t="s">
        <v>36</v>
      </c>
      <c r="G78" s="22">
        <f>C78*E78/100</f>
        <v>5003.8559999999998</v>
      </c>
      <c r="H78" s="14" t="s">
        <v>27</v>
      </c>
    </row>
    <row r="79" spans="1:8" ht="30" customHeight="1">
      <c r="A79" s="9" t="s">
        <v>19</v>
      </c>
      <c r="B79" s="119" t="s">
        <v>41</v>
      </c>
      <c r="C79" s="119"/>
      <c r="D79" s="119"/>
      <c r="E79" s="119"/>
      <c r="F79" s="119"/>
      <c r="G79" s="119"/>
      <c r="H79" s="119"/>
    </row>
    <row r="80" spans="1:8" ht="30" customHeight="1">
      <c r="A80" s="9"/>
      <c r="B80" s="15"/>
      <c r="C80" s="11">
        <v>65</v>
      </c>
      <c r="D80" s="12" t="s">
        <v>8</v>
      </c>
      <c r="E80" s="13">
        <v>14429.25</v>
      </c>
      <c r="F80" s="14" t="s">
        <v>37</v>
      </c>
      <c r="G80" s="22">
        <f>C80*E80/100</f>
        <v>9379.0125000000007</v>
      </c>
      <c r="H80" s="14" t="s">
        <v>27</v>
      </c>
    </row>
    <row r="81" spans="1:8" ht="54.75" customHeight="1">
      <c r="A81" s="9" t="s">
        <v>49</v>
      </c>
      <c r="B81" s="119" t="s">
        <v>63</v>
      </c>
      <c r="C81" s="119"/>
      <c r="D81" s="119"/>
      <c r="E81" s="119"/>
      <c r="F81" s="119"/>
      <c r="G81" s="119"/>
      <c r="H81" s="119"/>
    </row>
    <row r="82" spans="1:8" ht="23.25" customHeight="1">
      <c r="A82" s="9"/>
      <c r="B82" s="68"/>
      <c r="C82" s="11">
        <v>84.6</v>
      </c>
      <c r="D82" s="12" t="s">
        <v>8</v>
      </c>
      <c r="E82" s="13">
        <v>337</v>
      </c>
      <c r="F82" s="14" t="s">
        <v>32</v>
      </c>
      <c r="G82" s="22">
        <f>C82*E82</f>
        <v>28510.199999999997</v>
      </c>
      <c r="H82" s="14" t="s">
        <v>27</v>
      </c>
    </row>
    <row r="83" spans="1:8" ht="30" customHeight="1">
      <c r="A83" s="9" t="s">
        <v>69</v>
      </c>
      <c r="B83" s="128" t="s">
        <v>34</v>
      </c>
      <c r="C83" s="128"/>
      <c r="D83" s="128"/>
      <c r="E83" s="128"/>
      <c r="F83" s="128"/>
      <c r="G83" s="128"/>
      <c r="H83" s="128"/>
    </row>
    <row r="84" spans="1:8" ht="30" customHeight="1">
      <c r="A84" s="9"/>
      <c r="B84" s="74"/>
      <c r="C84" s="11">
        <v>3.13</v>
      </c>
      <c r="D84" s="12" t="s">
        <v>8</v>
      </c>
      <c r="E84" s="13">
        <v>4820.2</v>
      </c>
      <c r="F84" s="14" t="s">
        <v>32</v>
      </c>
      <c r="G84" s="26">
        <f>C84*E84</f>
        <v>15087.225999999999</v>
      </c>
      <c r="H84" s="16" t="s">
        <v>27</v>
      </c>
    </row>
    <row r="85" spans="1:8">
      <c r="A85" s="65"/>
      <c r="B85" s="10"/>
      <c r="C85" s="120" t="s">
        <v>20</v>
      </c>
      <c r="D85" s="120"/>
      <c r="E85" s="120"/>
      <c r="F85" s="120"/>
      <c r="G85" s="23">
        <f>SUM(G84,G82,G80,G78,G75,G73,G72,G70,G68,G66)</f>
        <v>217336.894</v>
      </c>
      <c r="H85" s="16" t="s">
        <v>27</v>
      </c>
    </row>
    <row r="86" spans="1:8">
      <c r="A86" s="65"/>
      <c r="C86" s="7"/>
      <c r="D86" s="7"/>
      <c r="E86" s="7"/>
      <c r="F86" s="7"/>
      <c r="G86" s="7"/>
    </row>
    <row r="87" spans="1:8">
      <c r="A87" s="2"/>
      <c r="B87" s="67" t="s">
        <v>26</v>
      </c>
      <c r="C87" s="67"/>
      <c r="D87" s="67"/>
      <c r="E87" s="67"/>
      <c r="F87" s="67"/>
      <c r="G87" s="67"/>
    </row>
    <row r="88" spans="1:8" ht="30" customHeight="1">
      <c r="A88" s="2"/>
      <c r="H88" s="25"/>
    </row>
    <row r="89" spans="1:8" ht="30" customHeight="1">
      <c r="A89" s="24"/>
      <c r="B89" s="8" t="s">
        <v>25</v>
      </c>
      <c r="C89" s="118" t="s">
        <v>24</v>
      </c>
      <c r="D89" s="118"/>
      <c r="E89" s="118"/>
      <c r="F89" s="118"/>
      <c r="G89" s="118"/>
    </row>
  </sheetData>
  <mergeCells count="50">
    <mergeCell ref="A17:H17"/>
    <mergeCell ref="A1:H1"/>
    <mergeCell ref="A2:H2"/>
    <mergeCell ref="A3:H3"/>
    <mergeCell ref="C4:D4"/>
    <mergeCell ref="G4:H4"/>
    <mergeCell ref="B6:H6"/>
    <mergeCell ref="C9:F9"/>
    <mergeCell ref="B12:H12"/>
    <mergeCell ref="C14:G14"/>
    <mergeCell ref="A15:H15"/>
    <mergeCell ref="A16:H16"/>
    <mergeCell ref="A39:H39"/>
    <mergeCell ref="C18:D18"/>
    <mergeCell ref="G18:H18"/>
    <mergeCell ref="B20:H20"/>
    <mergeCell ref="B22:H22"/>
    <mergeCell ref="B24:H24"/>
    <mergeCell ref="B26:H26"/>
    <mergeCell ref="B28:H28"/>
    <mergeCell ref="C31:F31"/>
    <mergeCell ref="B34:H34"/>
    <mergeCell ref="C36:G36"/>
    <mergeCell ref="A38:H38"/>
    <mergeCell ref="B49:H49"/>
    <mergeCell ref="B51:H51"/>
    <mergeCell ref="A40:H40"/>
    <mergeCell ref="C41:D41"/>
    <mergeCell ref="G41:H41"/>
    <mergeCell ref="B43:H43"/>
    <mergeCell ref="B45:H45"/>
    <mergeCell ref="B47:H47"/>
    <mergeCell ref="B77:H77"/>
    <mergeCell ref="C53:F53"/>
    <mergeCell ref="C58:G58"/>
    <mergeCell ref="A60:H60"/>
    <mergeCell ref="A61:H61"/>
    <mergeCell ref="A62:H62"/>
    <mergeCell ref="C63:D63"/>
    <mergeCell ref="G63:H63"/>
    <mergeCell ref="B65:H65"/>
    <mergeCell ref="B67:H67"/>
    <mergeCell ref="B69:H69"/>
    <mergeCell ref="B71:H71"/>
    <mergeCell ref="B74:H74"/>
    <mergeCell ref="B79:H79"/>
    <mergeCell ref="B81:H81"/>
    <mergeCell ref="B83:H83"/>
    <mergeCell ref="C85:F85"/>
    <mergeCell ref="C89:G89"/>
  </mergeCells>
  <pageMargins left="1.2" right="0.8" top="0.4" bottom="0.3" header="0.3" footer="0.3"/>
  <pageSetup scale="95" orientation="portrait" r:id="rId1"/>
  <rowBreaks count="3" manualBreakCount="3">
    <brk id="14" max="16383" man="1"/>
    <brk id="37" max="16383" man="1"/>
    <brk id="58" max="16383" man="1"/>
  </rowBreaks>
</worksheet>
</file>

<file path=xl/worksheets/sheet30.xml><?xml version="1.0" encoding="utf-8"?>
<worksheet xmlns="http://schemas.openxmlformats.org/spreadsheetml/2006/main" xmlns:r="http://schemas.openxmlformats.org/officeDocument/2006/relationships">
  <sheetPr>
    <tabColor theme="3" tint="0.39997558519241921"/>
  </sheetPr>
  <dimension ref="A1:I57"/>
  <sheetViews>
    <sheetView view="pageBreakPreview" zoomScaleSheetLayoutView="100" workbookViewId="0">
      <selection activeCell="A31" sqref="A31:H3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255</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42500</v>
      </c>
      <c r="D7" s="41" t="s">
        <v>8</v>
      </c>
      <c r="E7" s="42">
        <v>3656.23</v>
      </c>
      <c r="F7" s="43" t="s">
        <v>9</v>
      </c>
      <c r="G7" s="44">
        <f>C7*E7/1000</f>
        <v>155389.77499999999</v>
      </c>
      <c r="H7" s="43" t="s">
        <v>27</v>
      </c>
    </row>
    <row r="8" spans="1:9" ht="27.75" customHeight="1">
      <c r="A8" s="20" t="s">
        <v>13</v>
      </c>
      <c r="B8" s="19" t="s">
        <v>90</v>
      </c>
      <c r="C8" s="10">
        <v>10900</v>
      </c>
      <c r="D8" s="41" t="s">
        <v>8</v>
      </c>
      <c r="E8" s="42">
        <v>6190.17</v>
      </c>
      <c r="F8" s="43" t="s">
        <v>9</v>
      </c>
      <c r="G8" s="44">
        <f>C8*E8/1000</f>
        <v>67472.853000000003</v>
      </c>
      <c r="H8" s="43" t="s">
        <v>27</v>
      </c>
    </row>
    <row r="9" spans="1:9" ht="63.75" customHeight="1">
      <c r="A9" s="9" t="s">
        <v>14</v>
      </c>
      <c r="B9" s="119" t="s">
        <v>53</v>
      </c>
      <c r="C9" s="119"/>
      <c r="D9" s="119"/>
      <c r="E9" s="119"/>
      <c r="F9" s="119"/>
      <c r="G9" s="119"/>
      <c r="H9" s="119"/>
    </row>
    <row r="10" spans="1:9" ht="19.5" customHeight="1">
      <c r="A10" s="9"/>
      <c r="B10" s="15"/>
      <c r="C10" s="11">
        <v>4100</v>
      </c>
      <c r="D10" s="12" t="s">
        <v>8</v>
      </c>
      <c r="E10" s="13">
        <v>7933.95</v>
      </c>
      <c r="F10" s="14" t="s">
        <v>32</v>
      </c>
      <c r="G10" s="22">
        <f>C10*E10/100</f>
        <v>325291.95</v>
      </c>
      <c r="H10" s="14" t="s">
        <v>27</v>
      </c>
    </row>
    <row r="11" spans="1:9" ht="28.5" customHeight="1">
      <c r="A11" s="9" t="s">
        <v>16</v>
      </c>
      <c r="B11" s="119" t="s">
        <v>15</v>
      </c>
      <c r="C11" s="119"/>
      <c r="D11" s="119"/>
      <c r="E11" s="119"/>
      <c r="F11" s="119"/>
      <c r="G11" s="119"/>
      <c r="H11" s="119"/>
    </row>
    <row r="12" spans="1:9" ht="24.75" customHeight="1">
      <c r="A12" s="9"/>
      <c r="B12" s="15"/>
      <c r="C12" s="11">
        <v>1400</v>
      </c>
      <c r="D12" s="12" t="s">
        <v>43</v>
      </c>
      <c r="E12" s="13">
        <v>2782.06</v>
      </c>
      <c r="F12" s="14" t="s">
        <v>44</v>
      </c>
      <c r="G12" s="22">
        <f>C12*E12/100</f>
        <v>38948.839999999997</v>
      </c>
      <c r="H12" s="14" t="s">
        <v>27</v>
      </c>
      <c r="I12" s="4"/>
    </row>
    <row r="13" spans="1:9" ht="78" customHeight="1">
      <c r="A13" s="9" t="s">
        <v>17</v>
      </c>
      <c r="B13" s="119" t="s">
        <v>54</v>
      </c>
      <c r="C13" s="119"/>
      <c r="D13" s="119"/>
      <c r="E13" s="119"/>
      <c r="F13" s="119"/>
      <c r="G13" s="119"/>
      <c r="H13" s="119"/>
    </row>
    <row r="14" spans="1:9" ht="21" customHeight="1">
      <c r="A14" s="9"/>
      <c r="B14" s="15"/>
      <c r="C14" s="11">
        <v>2000</v>
      </c>
      <c r="D14" s="12" t="s">
        <v>8</v>
      </c>
      <c r="E14" s="13">
        <v>8950.06</v>
      </c>
      <c r="F14" s="14" t="s">
        <v>32</v>
      </c>
      <c r="G14" s="22">
        <f>C14*E14/100</f>
        <v>179001.2</v>
      </c>
      <c r="H14" s="14" t="s">
        <v>27</v>
      </c>
    </row>
    <row r="15" spans="1:9" ht="40.5" customHeight="1">
      <c r="A15" s="9" t="s">
        <v>28</v>
      </c>
      <c r="B15" s="119" t="s">
        <v>55</v>
      </c>
      <c r="C15" s="119"/>
      <c r="D15" s="119"/>
      <c r="E15" s="119"/>
      <c r="F15" s="119"/>
      <c r="G15" s="119"/>
      <c r="H15" s="119"/>
    </row>
    <row r="16" spans="1:9" ht="21.75" customHeight="1">
      <c r="A16" s="9"/>
      <c r="B16" s="15"/>
      <c r="C16" s="11">
        <v>8200</v>
      </c>
      <c r="D16" s="12" t="s">
        <v>47</v>
      </c>
      <c r="E16" s="13">
        <v>1623.54</v>
      </c>
      <c r="F16" s="14" t="s">
        <v>48</v>
      </c>
      <c r="G16" s="14">
        <f>C16*E16/100</f>
        <v>133130.28</v>
      </c>
      <c r="H16" s="14" t="s">
        <v>27</v>
      </c>
    </row>
    <row r="17" spans="1:8" ht="52.5" customHeight="1">
      <c r="A17" s="9" t="s">
        <v>29</v>
      </c>
      <c r="B17" s="119" t="s">
        <v>56</v>
      </c>
      <c r="C17" s="119"/>
      <c r="D17" s="119"/>
      <c r="E17" s="119"/>
      <c r="F17" s="119"/>
      <c r="G17" s="119"/>
      <c r="H17" s="119"/>
    </row>
    <row r="18" spans="1:8" ht="21.75" customHeight="1">
      <c r="A18" s="9"/>
      <c r="B18" s="15"/>
      <c r="C18" s="11">
        <v>8200</v>
      </c>
      <c r="D18" s="12" t="s">
        <v>47</v>
      </c>
      <c r="E18" s="13">
        <v>4530.95</v>
      </c>
      <c r="F18" s="14" t="s">
        <v>48</v>
      </c>
      <c r="G18" s="22">
        <f>C18*E18/100</f>
        <v>371537.9</v>
      </c>
      <c r="H18" s="14" t="s">
        <v>27</v>
      </c>
    </row>
    <row r="19" spans="1:8" ht="25.5" customHeight="1">
      <c r="A19" s="9" t="s">
        <v>19</v>
      </c>
      <c r="B19" s="119" t="s">
        <v>57</v>
      </c>
      <c r="C19" s="119"/>
      <c r="D19" s="119"/>
      <c r="E19" s="119"/>
      <c r="F19" s="119"/>
      <c r="G19" s="119"/>
      <c r="H19" s="119"/>
    </row>
    <row r="20" spans="1:8" ht="18" customHeight="1">
      <c r="A20" s="9"/>
      <c r="B20" s="45"/>
      <c r="C20" s="11">
        <v>6800</v>
      </c>
      <c r="D20" s="12" t="s">
        <v>8</v>
      </c>
      <c r="E20" s="13">
        <v>2208.37</v>
      </c>
      <c r="F20" s="14" t="s">
        <v>9</v>
      </c>
      <c r="G20" s="22">
        <f>C20*E20/1000</f>
        <v>15016.915999999999</v>
      </c>
      <c r="H20" s="14" t="s">
        <v>27</v>
      </c>
    </row>
    <row r="21" spans="1:8" ht="18.75" customHeight="1">
      <c r="A21" s="9"/>
      <c r="B21" s="45"/>
      <c r="C21" s="11"/>
      <c r="D21" s="12"/>
      <c r="E21" s="13"/>
      <c r="F21" s="14"/>
      <c r="G21" s="26"/>
      <c r="H21" s="16"/>
    </row>
    <row r="22" spans="1:8">
      <c r="A22" s="46"/>
      <c r="B22" s="48"/>
      <c r="C22" s="120" t="s">
        <v>20</v>
      </c>
      <c r="D22" s="120"/>
      <c r="E22" s="120"/>
      <c r="F22" s="120"/>
      <c r="G22" s="23">
        <f>SUM(G20,G18,G16,G14,G12,G10,G8,G7)</f>
        <v>1285789.7140000002</v>
      </c>
      <c r="H22" s="7" t="s">
        <v>27</v>
      </c>
    </row>
    <row r="23" spans="1:8">
      <c r="A23" s="46"/>
      <c r="C23" s="7"/>
      <c r="D23" s="7"/>
      <c r="E23" s="7"/>
      <c r="F23" s="7"/>
      <c r="G23" s="7"/>
      <c r="H23" s="7"/>
    </row>
    <row r="24" spans="1:8">
      <c r="A24" s="46"/>
      <c r="B24" s="21" t="s">
        <v>21</v>
      </c>
      <c r="C24" s="6">
        <v>3.55</v>
      </c>
      <c r="D24" s="6" t="s">
        <v>22</v>
      </c>
      <c r="E24" s="6">
        <v>22606</v>
      </c>
      <c r="F24" s="6" t="s">
        <v>23</v>
      </c>
      <c r="G24" s="17">
        <f>C24*E24</f>
        <v>80251.3</v>
      </c>
      <c r="H24" s="7" t="s">
        <v>27</v>
      </c>
    </row>
    <row r="25" spans="1:8">
      <c r="A25" s="46"/>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17.25" customHeight="1">
      <c r="A29" s="2"/>
    </row>
    <row r="30" spans="1:8" ht="31.5" customHeight="1">
      <c r="A30" s="121" t="s">
        <v>6</v>
      </c>
      <c r="B30" s="121"/>
      <c r="C30" s="121"/>
      <c r="D30" s="121"/>
      <c r="E30" s="121"/>
      <c r="F30" s="121"/>
      <c r="G30" s="121"/>
      <c r="H30" s="121"/>
    </row>
    <row r="31" spans="1:8" ht="24.75" customHeight="1">
      <c r="A31" s="122" t="s">
        <v>255</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47" t="s">
        <v>0</v>
      </c>
      <c r="B33" s="47" t="s">
        <v>2</v>
      </c>
      <c r="C33" s="127" t="s">
        <v>1</v>
      </c>
      <c r="D33" s="127"/>
      <c r="E33" s="47" t="s">
        <v>3</v>
      </c>
      <c r="F33" s="47"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9"/>
      <c r="D40" s="9"/>
      <c r="E40" s="9"/>
      <c r="F40" s="9"/>
      <c r="G40" s="9"/>
      <c r="H40" s="9"/>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80</v>
      </c>
      <c r="D44" s="12" t="s">
        <v>8</v>
      </c>
      <c r="E44" s="13">
        <v>14429.25</v>
      </c>
      <c r="F44" s="14" t="s">
        <v>32</v>
      </c>
      <c r="G44" s="22">
        <f>C44*E44/100</f>
        <v>11543.4</v>
      </c>
      <c r="H44" s="14" t="s">
        <v>27</v>
      </c>
    </row>
    <row r="45" spans="1:8" ht="30" customHeight="1">
      <c r="A45" s="9" t="s">
        <v>29</v>
      </c>
      <c r="B45" s="119" t="s">
        <v>34</v>
      </c>
      <c r="C45" s="119"/>
      <c r="D45" s="119"/>
      <c r="E45" s="119"/>
      <c r="F45" s="119"/>
      <c r="G45" s="119"/>
      <c r="H45" s="119"/>
    </row>
    <row r="46" spans="1:8" ht="30" customHeight="1">
      <c r="A46" s="9"/>
      <c r="B46" s="15"/>
      <c r="C46" s="11">
        <v>6</v>
      </c>
      <c r="D46" s="12" t="s">
        <v>35</v>
      </c>
      <c r="E46" s="13">
        <v>5001.7</v>
      </c>
      <c r="F46" s="14" t="s">
        <v>36</v>
      </c>
      <c r="G46" s="22">
        <f>C46*E46</f>
        <v>30010.199999999997</v>
      </c>
      <c r="H46" s="14" t="s">
        <v>27</v>
      </c>
    </row>
    <row r="47" spans="1:8" ht="47.25" customHeight="1">
      <c r="A47" s="9" t="s">
        <v>19</v>
      </c>
      <c r="B47" s="119" t="s">
        <v>63</v>
      </c>
      <c r="C47" s="119"/>
      <c r="D47" s="119"/>
      <c r="E47" s="119"/>
      <c r="F47" s="119"/>
      <c r="G47" s="119"/>
      <c r="H47" s="119"/>
    </row>
    <row r="48" spans="1:8" ht="30" customHeight="1">
      <c r="A48" s="9"/>
      <c r="B48" s="15"/>
      <c r="C48" s="11">
        <v>89</v>
      </c>
      <c r="D48" s="12" t="s">
        <v>8</v>
      </c>
      <c r="E48" s="13">
        <v>337</v>
      </c>
      <c r="F48" s="14" t="s">
        <v>37</v>
      </c>
      <c r="G48" s="14">
        <f>C48*E48</f>
        <v>29993</v>
      </c>
      <c r="H48" s="14" t="s">
        <v>27</v>
      </c>
    </row>
    <row r="49" spans="1:8" ht="21" customHeight="1">
      <c r="A49" s="9" t="s">
        <v>49</v>
      </c>
      <c r="B49" s="119" t="s">
        <v>64</v>
      </c>
      <c r="C49" s="119"/>
      <c r="D49" s="119"/>
      <c r="E49" s="119"/>
      <c r="F49" s="119"/>
      <c r="G49" s="119"/>
      <c r="H49" s="119"/>
    </row>
    <row r="50" spans="1:8" ht="30" customHeight="1">
      <c r="A50" s="9"/>
      <c r="B50" s="15"/>
      <c r="C50" s="11">
        <v>169</v>
      </c>
      <c r="D50" s="12" t="s">
        <v>47</v>
      </c>
      <c r="E50" s="13">
        <v>2283.9299999999998</v>
      </c>
      <c r="F50" s="14" t="s">
        <v>48</v>
      </c>
      <c r="G50" s="26">
        <f>C50*E50/100</f>
        <v>3859.8416999999999</v>
      </c>
      <c r="H50" s="16" t="s">
        <v>27</v>
      </c>
    </row>
    <row r="51" spans="1:8">
      <c r="A51" s="46"/>
      <c r="B51" s="10"/>
      <c r="C51" s="120" t="s">
        <v>20</v>
      </c>
      <c r="D51" s="120"/>
      <c r="E51" s="120"/>
      <c r="F51" s="120"/>
      <c r="G51" s="23">
        <f>SUM(G50,G48,G46,G44,G42,G40,G38,G36)</f>
        <v>103261.90579999999</v>
      </c>
      <c r="H51" s="7" t="s">
        <v>27</v>
      </c>
    </row>
    <row r="52" spans="1:8" ht="16.5" customHeight="1">
      <c r="A52" s="46"/>
      <c r="C52" s="7"/>
      <c r="D52" s="7"/>
      <c r="E52" s="7"/>
      <c r="F52" s="7"/>
      <c r="G52" s="7"/>
      <c r="H52" s="7"/>
    </row>
    <row r="53" spans="1:8">
      <c r="A53" s="46"/>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1">
    <mergeCell ref="C56:G56"/>
    <mergeCell ref="B43:H43"/>
    <mergeCell ref="B45:H45"/>
    <mergeCell ref="B47:H47"/>
    <mergeCell ref="B49:H49"/>
    <mergeCell ref="C51:F51"/>
    <mergeCell ref="B54:H54"/>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5" orientation="portrait" r:id="rId1"/>
  <rowBreaks count="1" manualBreakCount="1">
    <brk id="29" max="16383" man="1"/>
  </rowBreaks>
</worksheet>
</file>

<file path=xl/worksheets/sheet31.xml><?xml version="1.0" encoding="utf-8"?>
<worksheet xmlns="http://schemas.openxmlformats.org/spreadsheetml/2006/main" xmlns:r="http://schemas.openxmlformats.org/officeDocument/2006/relationships">
  <sheetPr>
    <tabColor theme="3" tint="0.39997558519241921"/>
  </sheetPr>
  <dimension ref="A1:I57"/>
  <sheetViews>
    <sheetView view="pageBreakPreview" topLeftCell="A25" zoomScaleSheetLayoutView="100" workbookViewId="0">
      <selection activeCell="C51" sqref="C51:F51"/>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256</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105300</v>
      </c>
      <c r="D7" s="41" t="s">
        <v>8</v>
      </c>
      <c r="E7" s="42">
        <v>3656.23</v>
      </c>
      <c r="F7" s="43" t="s">
        <v>9</v>
      </c>
      <c r="G7" s="44">
        <f>C7*E7/1000</f>
        <v>385001.01899999997</v>
      </c>
      <c r="H7" s="43" t="s">
        <v>27</v>
      </c>
    </row>
    <row r="8" spans="1:9" ht="27.75" customHeight="1">
      <c r="A8" s="20" t="s">
        <v>13</v>
      </c>
      <c r="B8" s="19" t="s">
        <v>90</v>
      </c>
      <c r="C8" s="10">
        <v>21800</v>
      </c>
      <c r="D8" s="41" t="s">
        <v>8</v>
      </c>
      <c r="E8" s="42">
        <v>6190.17</v>
      </c>
      <c r="F8" s="43" t="s">
        <v>9</v>
      </c>
      <c r="G8" s="44">
        <f>C8*E8/1000</f>
        <v>134945.70600000001</v>
      </c>
      <c r="H8" s="43" t="s">
        <v>27</v>
      </c>
    </row>
    <row r="9" spans="1:9" ht="63.75" customHeight="1">
      <c r="A9" s="9" t="s">
        <v>14</v>
      </c>
      <c r="B9" s="119" t="s">
        <v>53</v>
      </c>
      <c r="C9" s="119"/>
      <c r="D9" s="119"/>
      <c r="E9" s="119"/>
      <c r="F9" s="119"/>
      <c r="G9" s="119"/>
      <c r="H9" s="119"/>
    </row>
    <row r="10" spans="1:9" ht="19.5" customHeight="1">
      <c r="A10" s="9"/>
      <c r="B10" s="15"/>
      <c r="C10" s="11">
        <v>8200</v>
      </c>
      <c r="D10" s="12" t="s">
        <v>8</v>
      </c>
      <c r="E10" s="13">
        <v>8259.8799999999992</v>
      </c>
      <c r="F10" s="14" t="s">
        <v>32</v>
      </c>
      <c r="G10" s="22">
        <f>C10*E10/100</f>
        <v>677310.16</v>
      </c>
      <c r="H10" s="14" t="s">
        <v>27</v>
      </c>
    </row>
    <row r="11" spans="1:9" ht="28.5" customHeight="1">
      <c r="A11" s="9" t="s">
        <v>16</v>
      </c>
      <c r="B11" s="119" t="s">
        <v>15</v>
      </c>
      <c r="C11" s="119"/>
      <c r="D11" s="119"/>
      <c r="E11" s="119"/>
      <c r="F11" s="119"/>
      <c r="G11" s="119"/>
      <c r="H11" s="119"/>
    </row>
    <row r="12" spans="1:9" ht="24.75" customHeight="1">
      <c r="A12" s="9"/>
      <c r="B12" s="15"/>
      <c r="C12" s="11">
        <v>2700</v>
      </c>
      <c r="D12" s="12" t="s">
        <v>43</v>
      </c>
      <c r="E12" s="13">
        <v>2855</v>
      </c>
      <c r="F12" s="14" t="s">
        <v>44</v>
      </c>
      <c r="G12" s="22">
        <f>C12*E12/100</f>
        <v>77085</v>
      </c>
      <c r="H12" s="14" t="s">
        <v>27</v>
      </c>
      <c r="I12" s="4"/>
    </row>
    <row r="13" spans="1:9" ht="78" customHeight="1">
      <c r="A13" s="9" t="s">
        <v>17</v>
      </c>
      <c r="B13" s="119" t="s">
        <v>54</v>
      </c>
      <c r="C13" s="119"/>
      <c r="D13" s="119"/>
      <c r="E13" s="119"/>
      <c r="F13" s="119"/>
      <c r="G13" s="119"/>
      <c r="H13" s="119"/>
    </row>
    <row r="14" spans="1:9" ht="21" customHeight="1">
      <c r="A14" s="9"/>
      <c r="B14" s="15"/>
      <c r="C14" s="11">
        <v>4100</v>
      </c>
      <c r="D14" s="12" t="s">
        <v>8</v>
      </c>
      <c r="E14" s="13">
        <v>9287.3799999999992</v>
      </c>
      <c r="F14" s="14" t="s">
        <v>32</v>
      </c>
      <c r="G14" s="22">
        <f>C14*E14/100</f>
        <v>380782.58</v>
      </c>
      <c r="H14" s="14" t="s">
        <v>27</v>
      </c>
    </row>
    <row r="15" spans="1:9" ht="40.5" customHeight="1">
      <c r="A15" s="9" t="s">
        <v>28</v>
      </c>
      <c r="B15" s="119" t="s">
        <v>55</v>
      </c>
      <c r="C15" s="119"/>
      <c r="D15" s="119"/>
      <c r="E15" s="119"/>
      <c r="F15" s="119"/>
      <c r="G15" s="119"/>
      <c r="H15" s="119"/>
    </row>
    <row r="16" spans="1:9" ht="21.75" customHeight="1">
      <c r="A16" s="9"/>
      <c r="B16" s="15"/>
      <c r="C16" s="11">
        <v>16300</v>
      </c>
      <c r="D16" s="12" t="s">
        <v>47</v>
      </c>
      <c r="E16" s="13">
        <v>1633.57</v>
      </c>
      <c r="F16" s="14" t="s">
        <v>48</v>
      </c>
      <c r="G16" s="14">
        <f>C16*E16/100</f>
        <v>266271.90999999997</v>
      </c>
      <c r="H16" s="14" t="s">
        <v>27</v>
      </c>
    </row>
    <row r="17" spans="1:8" ht="52.5" customHeight="1">
      <c r="A17" s="9" t="s">
        <v>29</v>
      </c>
      <c r="B17" s="119" t="s">
        <v>56</v>
      </c>
      <c r="C17" s="119"/>
      <c r="D17" s="119"/>
      <c r="E17" s="119"/>
      <c r="F17" s="119"/>
      <c r="G17" s="119"/>
      <c r="H17" s="119"/>
    </row>
    <row r="18" spans="1:8" ht="21.75" customHeight="1">
      <c r="A18" s="9"/>
      <c r="B18" s="15"/>
      <c r="C18" s="11">
        <v>16300</v>
      </c>
      <c r="D18" s="12" t="s">
        <v>47</v>
      </c>
      <c r="E18" s="13">
        <v>4564.8999999999996</v>
      </c>
      <c r="F18" s="14" t="s">
        <v>48</v>
      </c>
      <c r="G18" s="22">
        <f>C18*E18/100</f>
        <v>744078.7</v>
      </c>
      <c r="H18" s="14" t="s">
        <v>27</v>
      </c>
    </row>
    <row r="19" spans="1:8" ht="25.5" customHeight="1">
      <c r="A19" s="9" t="s">
        <v>19</v>
      </c>
      <c r="B19" s="119" t="s">
        <v>57</v>
      </c>
      <c r="C19" s="119"/>
      <c r="D19" s="119"/>
      <c r="E19" s="119"/>
      <c r="F19" s="119"/>
      <c r="G19" s="119"/>
      <c r="H19" s="119"/>
    </row>
    <row r="20" spans="1:8" ht="18" customHeight="1">
      <c r="A20" s="9"/>
      <c r="B20" s="45"/>
      <c r="C20" s="11">
        <v>13600</v>
      </c>
      <c r="D20" s="12" t="s">
        <v>8</v>
      </c>
      <c r="E20" s="13">
        <v>2208.37</v>
      </c>
      <c r="F20" s="14" t="s">
        <v>9</v>
      </c>
      <c r="G20" s="22">
        <f>C20*E20/1000</f>
        <v>30033.831999999999</v>
      </c>
      <c r="H20" s="14" t="s">
        <v>27</v>
      </c>
    </row>
    <row r="21" spans="1:8" ht="18.75" customHeight="1">
      <c r="A21" s="9"/>
      <c r="B21" s="45"/>
      <c r="C21" s="11"/>
      <c r="D21" s="12"/>
      <c r="E21" s="13"/>
      <c r="F21" s="14"/>
      <c r="G21" s="26"/>
      <c r="H21" s="16"/>
    </row>
    <row r="22" spans="1:8">
      <c r="A22" s="46"/>
      <c r="B22" s="48"/>
      <c r="C22" s="120" t="s">
        <v>20</v>
      </c>
      <c r="D22" s="120"/>
      <c r="E22" s="120"/>
      <c r="F22" s="120"/>
      <c r="G22" s="23">
        <f>SUM(G20,G18,G16,G14,G12,G10,G8,G7)</f>
        <v>2695508.9070000001</v>
      </c>
      <c r="H22" s="7" t="s">
        <v>27</v>
      </c>
    </row>
    <row r="23" spans="1:8">
      <c r="A23" s="46"/>
      <c r="C23" s="7"/>
      <c r="D23" s="7"/>
      <c r="E23" s="7"/>
      <c r="F23" s="7"/>
      <c r="G23" s="7"/>
      <c r="H23" s="7"/>
    </row>
    <row r="24" spans="1:8">
      <c r="A24" s="46"/>
      <c r="B24" s="21" t="s">
        <v>21</v>
      </c>
      <c r="C24" s="6">
        <v>7.06</v>
      </c>
      <c r="D24" s="6" t="s">
        <v>22</v>
      </c>
      <c r="E24" s="6">
        <v>22606</v>
      </c>
      <c r="F24" s="6" t="s">
        <v>23</v>
      </c>
      <c r="G24" s="17">
        <f>C24*E24</f>
        <v>159598.35999999999</v>
      </c>
      <c r="H24" s="7" t="s">
        <v>27</v>
      </c>
    </row>
    <row r="25" spans="1:8">
      <c r="A25" s="46"/>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17.25" customHeight="1">
      <c r="A29" s="2"/>
    </row>
    <row r="30" spans="1:8" ht="31.5" customHeight="1">
      <c r="A30" s="121" t="s">
        <v>6</v>
      </c>
      <c r="B30" s="121"/>
      <c r="C30" s="121"/>
      <c r="D30" s="121"/>
      <c r="E30" s="121"/>
      <c r="F30" s="121"/>
      <c r="G30" s="121"/>
      <c r="H30" s="121"/>
    </row>
    <row r="31" spans="1:8" ht="24.75" customHeight="1">
      <c r="A31" s="122" t="s">
        <v>256</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47" t="s">
        <v>0</v>
      </c>
      <c r="B33" s="47" t="s">
        <v>2</v>
      </c>
      <c r="C33" s="127" t="s">
        <v>1</v>
      </c>
      <c r="D33" s="127"/>
      <c r="E33" s="47" t="s">
        <v>3</v>
      </c>
      <c r="F33" s="47"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9"/>
      <c r="D40" s="9"/>
      <c r="E40" s="9"/>
      <c r="F40" s="9"/>
      <c r="G40" s="9"/>
      <c r="H40" s="9"/>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89</v>
      </c>
      <c r="D44" s="12" t="s">
        <v>8</v>
      </c>
      <c r="E44" s="13">
        <v>14429.25</v>
      </c>
      <c r="F44" s="14" t="s">
        <v>32</v>
      </c>
      <c r="G44" s="22">
        <f>C44*E44/100</f>
        <v>12842.032499999999</v>
      </c>
      <c r="H44" s="14" t="s">
        <v>27</v>
      </c>
    </row>
    <row r="45" spans="1:8" ht="30" customHeight="1">
      <c r="A45" s="9" t="s">
        <v>29</v>
      </c>
      <c r="B45" s="119" t="s">
        <v>34</v>
      </c>
      <c r="C45" s="119"/>
      <c r="D45" s="119"/>
      <c r="E45" s="119"/>
      <c r="F45" s="119"/>
      <c r="G45" s="119"/>
      <c r="H45" s="119"/>
    </row>
    <row r="46" spans="1:8" ht="30" customHeight="1">
      <c r="A46" s="9"/>
      <c r="B46" s="15"/>
      <c r="C46" s="11">
        <v>6</v>
      </c>
      <c r="D46" s="12" t="s">
        <v>35</v>
      </c>
      <c r="E46" s="13">
        <v>5001.7</v>
      </c>
      <c r="F46" s="14" t="s">
        <v>36</v>
      </c>
      <c r="G46" s="22">
        <f>C46*E46</f>
        <v>30010.199999999997</v>
      </c>
      <c r="H46" s="14" t="s">
        <v>27</v>
      </c>
    </row>
    <row r="47" spans="1:8" ht="47.25" customHeight="1">
      <c r="A47" s="9" t="s">
        <v>19</v>
      </c>
      <c r="B47" s="119" t="s">
        <v>63</v>
      </c>
      <c r="C47" s="119"/>
      <c r="D47" s="119"/>
      <c r="E47" s="119"/>
      <c r="F47" s="119"/>
      <c r="G47" s="119"/>
      <c r="H47" s="119"/>
    </row>
    <row r="48" spans="1:8" ht="30" customHeight="1">
      <c r="A48" s="9"/>
      <c r="B48" s="15"/>
      <c r="C48" s="11">
        <v>92</v>
      </c>
      <c r="D48" s="12" t="s">
        <v>8</v>
      </c>
      <c r="E48" s="13">
        <v>337</v>
      </c>
      <c r="F48" s="14" t="s">
        <v>37</v>
      </c>
      <c r="G48" s="14">
        <f>C48*E48</f>
        <v>31004</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46"/>
      <c r="B51" s="10"/>
      <c r="C51" s="120" t="s">
        <v>20</v>
      </c>
      <c r="D51" s="120"/>
      <c r="E51" s="120"/>
      <c r="F51" s="120"/>
      <c r="G51" s="23">
        <f>SUM(G50,G48,G46,G44,G42,G40,G38,G36)</f>
        <v>105936.96709999999</v>
      </c>
      <c r="H51" s="7" t="s">
        <v>27</v>
      </c>
    </row>
    <row r="52" spans="1:8" ht="16.5" customHeight="1">
      <c r="A52" s="46"/>
      <c r="C52" s="7"/>
      <c r="D52" s="7"/>
      <c r="E52" s="7"/>
      <c r="F52" s="7"/>
      <c r="G52" s="7"/>
      <c r="H52" s="7"/>
    </row>
    <row r="53" spans="1:8">
      <c r="A53" s="46"/>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1">
    <mergeCell ref="C56:G56"/>
    <mergeCell ref="B43:H43"/>
    <mergeCell ref="B45:H45"/>
    <mergeCell ref="B47:H47"/>
    <mergeCell ref="B49:H49"/>
    <mergeCell ref="C51:F51"/>
    <mergeCell ref="B54:H54"/>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5" orientation="portrait" r:id="rId1"/>
  <rowBreaks count="1" manualBreakCount="1">
    <brk id="29" max="16383" man="1"/>
  </rowBreaks>
</worksheet>
</file>

<file path=xl/worksheets/sheet32.xml><?xml version="1.0" encoding="utf-8"?>
<worksheet xmlns="http://schemas.openxmlformats.org/spreadsheetml/2006/main" xmlns:r="http://schemas.openxmlformats.org/officeDocument/2006/relationships">
  <sheetPr>
    <tabColor theme="3" tint="0.39997558519241921"/>
  </sheetPr>
  <dimension ref="A1:I57"/>
  <sheetViews>
    <sheetView view="pageBreakPreview" topLeftCell="A43"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257</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76400</v>
      </c>
      <c r="D7" s="41" t="s">
        <v>8</v>
      </c>
      <c r="E7" s="42">
        <v>3656.23</v>
      </c>
      <c r="F7" s="43" t="s">
        <v>9</v>
      </c>
      <c r="G7" s="44">
        <f>C7*E7/1000</f>
        <v>279335.97200000001</v>
      </c>
      <c r="H7" s="43" t="s">
        <v>27</v>
      </c>
    </row>
    <row r="8" spans="1:9" ht="27.75" customHeight="1">
      <c r="A8" s="20" t="s">
        <v>13</v>
      </c>
      <c r="B8" s="19" t="s">
        <v>90</v>
      </c>
      <c r="C8" s="10">
        <v>17600</v>
      </c>
      <c r="D8" s="41" t="s">
        <v>8</v>
      </c>
      <c r="E8" s="42">
        <v>6190.17</v>
      </c>
      <c r="F8" s="43" t="s">
        <v>9</v>
      </c>
      <c r="G8" s="44">
        <f>C8*E8/1000</f>
        <v>108946.992</v>
      </c>
      <c r="H8" s="43" t="s">
        <v>27</v>
      </c>
    </row>
    <row r="9" spans="1:9" ht="63.75" customHeight="1">
      <c r="A9" s="9" t="s">
        <v>14</v>
      </c>
      <c r="B9" s="119" t="s">
        <v>53</v>
      </c>
      <c r="C9" s="119"/>
      <c r="D9" s="119"/>
      <c r="E9" s="119"/>
      <c r="F9" s="119"/>
      <c r="G9" s="119"/>
      <c r="H9" s="119"/>
    </row>
    <row r="10" spans="1:9" ht="19.5" customHeight="1">
      <c r="A10" s="9"/>
      <c r="B10" s="15"/>
      <c r="C10" s="11">
        <v>6600</v>
      </c>
      <c r="D10" s="12" t="s">
        <v>8</v>
      </c>
      <c r="E10" s="13">
        <v>8166.75</v>
      </c>
      <c r="F10" s="14" t="s">
        <v>32</v>
      </c>
      <c r="G10" s="22">
        <f>C10*E10/100</f>
        <v>539005.5</v>
      </c>
      <c r="H10" s="14" t="s">
        <v>27</v>
      </c>
    </row>
    <row r="11" spans="1:9" ht="28.5" customHeight="1">
      <c r="A11" s="9" t="s">
        <v>16</v>
      </c>
      <c r="B11" s="119" t="s">
        <v>15</v>
      </c>
      <c r="C11" s="119"/>
      <c r="D11" s="119"/>
      <c r="E11" s="119"/>
      <c r="F11" s="119"/>
      <c r="G11" s="119"/>
      <c r="H11" s="119"/>
    </row>
    <row r="12" spans="1:9" ht="24.75" customHeight="1">
      <c r="A12" s="9"/>
      <c r="B12" s="15"/>
      <c r="C12" s="11">
        <v>2200</v>
      </c>
      <c r="D12" s="12" t="s">
        <v>43</v>
      </c>
      <c r="E12" s="13">
        <v>2834.16</v>
      </c>
      <c r="F12" s="14" t="s">
        <v>44</v>
      </c>
      <c r="G12" s="22">
        <f>C12*E12/100</f>
        <v>62351.519999999997</v>
      </c>
      <c r="H12" s="14" t="s">
        <v>27</v>
      </c>
      <c r="I12" s="4"/>
    </row>
    <row r="13" spans="1:9" ht="78" customHeight="1">
      <c r="A13" s="9" t="s">
        <v>17</v>
      </c>
      <c r="B13" s="119" t="s">
        <v>54</v>
      </c>
      <c r="C13" s="119"/>
      <c r="D13" s="119"/>
      <c r="E13" s="119"/>
      <c r="F13" s="119"/>
      <c r="G13" s="119"/>
      <c r="H13" s="119"/>
    </row>
    <row r="14" spans="1:9" ht="21" customHeight="1">
      <c r="A14" s="9"/>
      <c r="B14" s="15"/>
      <c r="C14" s="11">
        <v>3300</v>
      </c>
      <c r="D14" s="12" t="s">
        <v>8</v>
      </c>
      <c r="E14" s="13">
        <v>9191</v>
      </c>
      <c r="F14" s="14" t="s">
        <v>32</v>
      </c>
      <c r="G14" s="22">
        <f>C14*E14/100</f>
        <v>303303</v>
      </c>
      <c r="H14" s="14" t="s">
        <v>27</v>
      </c>
    </row>
    <row r="15" spans="1:9" ht="40.5" customHeight="1">
      <c r="A15" s="9" t="s">
        <v>28</v>
      </c>
      <c r="B15" s="119" t="s">
        <v>55</v>
      </c>
      <c r="C15" s="119"/>
      <c r="D15" s="119"/>
      <c r="E15" s="119"/>
      <c r="F15" s="119"/>
      <c r="G15" s="119"/>
      <c r="H15" s="119"/>
    </row>
    <row r="16" spans="1:9" ht="21.75" customHeight="1">
      <c r="A16" s="9"/>
      <c r="B16" s="15"/>
      <c r="C16" s="11">
        <v>13200</v>
      </c>
      <c r="D16" s="12" t="s">
        <v>47</v>
      </c>
      <c r="E16" s="13">
        <v>1630.7</v>
      </c>
      <c r="F16" s="14" t="s">
        <v>48</v>
      </c>
      <c r="G16" s="14">
        <f>C16*E16/100</f>
        <v>215252.4</v>
      </c>
      <c r="H16" s="14" t="s">
        <v>27</v>
      </c>
    </row>
    <row r="17" spans="1:8" ht="52.5" customHeight="1">
      <c r="A17" s="9" t="s">
        <v>29</v>
      </c>
      <c r="B17" s="119" t="s">
        <v>56</v>
      </c>
      <c r="C17" s="119"/>
      <c r="D17" s="119"/>
      <c r="E17" s="119"/>
      <c r="F17" s="119"/>
      <c r="G17" s="119"/>
      <c r="H17" s="119"/>
    </row>
    <row r="18" spans="1:8" ht="21.75" customHeight="1">
      <c r="A18" s="9"/>
      <c r="B18" s="15"/>
      <c r="C18" s="11">
        <v>13200</v>
      </c>
      <c r="D18" s="12" t="s">
        <v>47</v>
      </c>
      <c r="E18" s="13">
        <v>4555.2</v>
      </c>
      <c r="F18" s="14" t="s">
        <v>48</v>
      </c>
      <c r="G18" s="22">
        <f>C18*E18/100</f>
        <v>601286.40000000002</v>
      </c>
      <c r="H18" s="14" t="s">
        <v>27</v>
      </c>
    </row>
    <row r="19" spans="1:8" ht="25.5" customHeight="1">
      <c r="A19" s="9" t="s">
        <v>19</v>
      </c>
      <c r="B19" s="119" t="s">
        <v>57</v>
      </c>
      <c r="C19" s="119"/>
      <c r="D19" s="119"/>
      <c r="E19" s="119"/>
      <c r="F19" s="119"/>
      <c r="G19" s="119"/>
      <c r="H19" s="119"/>
    </row>
    <row r="20" spans="1:8" ht="18" customHeight="1">
      <c r="A20" s="9"/>
      <c r="B20" s="45"/>
      <c r="C20" s="11">
        <v>11000</v>
      </c>
      <c r="D20" s="12" t="s">
        <v>8</v>
      </c>
      <c r="E20" s="13">
        <v>2208.37</v>
      </c>
      <c r="F20" s="14" t="s">
        <v>9</v>
      </c>
      <c r="G20" s="22">
        <f>C20*E20/1000</f>
        <v>24292.07</v>
      </c>
      <c r="H20" s="14" t="s">
        <v>27</v>
      </c>
    </row>
    <row r="21" spans="1:8" ht="18.75" customHeight="1">
      <c r="A21" s="9"/>
      <c r="B21" s="45"/>
      <c r="C21" s="11"/>
      <c r="D21" s="12"/>
      <c r="E21" s="13"/>
      <c r="F21" s="14"/>
      <c r="G21" s="26"/>
      <c r="H21" s="16"/>
    </row>
    <row r="22" spans="1:8">
      <c r="A22" s="46"/>
      <c r="B22" s="48"/>
      <c r="C22" s="120" t="s">
        <v>20</v>
      </c>
      <c r="D22" s="120"/>
      <c r="E22" s="120"/>
      <c r="F22" s="120"/>
      <c r="G22" s="23">
        <f>SUM(G20,G18,G16,G14,G12,G10,G8,G7)</f>
        <v>2133773.8540000003</v>
      </c>
      <c r="H22" s="7" t="s">
        <v>27</v>
      </c>
    </row>
    <row r="23" spans="1:8">
      <c r="A23" s="46"/>
      <c r="C23" s="7"/>
      <c r="D23" s="7"/>
      <c r="E23" s="7"/>
      <c r="F23" s="7"/>
      <c r="G23" s="7"/>
      <c r="H23" s="7"/>
    </row>
    <row r="24" spans="1:8">
      <c r="A24" s="46"/>
      <c r="B24" s="21" t="s">
        <v>21</v>
      </c>
      <c r="C24" s="6">
        <v>5.72</v>
      </c>
      <c r="D24" s="6" t="s">
        <v>22</v>
      </c>
      <c r="E24" s="6">
        <v>22606</v>
      </c>
      <c r="F24" s="6" t="s">
        <v>23</v>
      </c>
      <c r="G24" s="17">
        <f>C24*E24</f>
        <v>129306.31999999999</v>
      </c>
      <c r="H24" s="7" t="s">
        <v>27</v>
      </c>
    </row>
    <row r="25" spans="1:8">
      <c r="A25" s="46"/>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3.75" customHeight="1">
      <c r="A29" s="2"/>
    </row>
    <row r="30" spans="1:8" ht="31.5" customHeight="1">
      <c r="A30" s="121" t="s">
        <v>6</v>
      </c>
      <c r="B30" s="121"/>
      <c r="C30" s="121"/>
      <c r="D30" s="121"/>
      <c r="E30" s="121"/>
      <c r="F30" s="121"/>
      <c r="G30" s="121"/>
      <c r="H30" s="121"/>
    </row>
    <row r="31" spans="1:8" ht="24.75" customHeight="1">
      <c r="A31" s="122" t="s">
        <v>257</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47" t="s">
        <v>0</v>
      </c>
      <c r="B33" s="47" t="s">
        <v>2</v>
      </c>
      <c r="C33" s="127" t="s">
        <v>1</v>
      </c>
      <c r="D33" s="127"/>
      <c r="E33" s="47" t="s">
        <v>3</v>
      </c>
      <c r="F33" s="47"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1846</v>
      </c>
      <c r="D36" s="12" t="s">
        <v>8</v>
      </c>
      <c r="E36" s="13">
        <v>3176.25</v>
      </c>
      <c r="F36" s="14" t="s">
        <v>9</v>
      </c>
      <c r="G36" s="22">
        <f>C36*E36/1000</f>
        <v>5863.3575000000001</v>
      </c>
      <c r="H36" s="14" t="s">
        <v>27</v>
      </c>
    </row>
    <row r="37" spans="1:8" ht="23.25" customHeight="1">
      <c r="A37" s="9" t="s">
        <v>14</v>
      </c>
      <c r="B37" s="119" t="s">
        <v>30</v>
      </c>
      <c r="C37" s="119"/>
      <c r="D37" s="119"/>
      <c r="E37" s="119"/>
      <c r="F37" s="119"/>
      <c r="G37" s="119"/>
      <c r="H37" s="119"/>
    </row>
    <row r="38" spans="1:8" ht="30" customHeight="1">
      <c r="A38" s="9"/>
      <c r="B38" s="15"/>
      <c r="C38" s="11">
        <v>239</v>
      </c>
      <c r="D38" s="12" t="s">
        <v>8</v>
      </c>
      <c r="E38" s="13">
        <v>9416.2800000000007</v>
      </c>
      <c r="F38" s="14" t="s">
        <v>32</v>
      </c>
      <c r="G38" s="22">
        <f>C38*E38/100</f>
        <v>22504.909199999998</v>
      </c>
      <c r="H38" s="14" t="s">
        <v>27</v>
      </c>
    </row>
    <row r="39" spans="1:8" ht="24" customHeight="1">
      <c r="A39" s="9" t="s">
        <v>16</v>
      </c>
      <c r="B39" s="119" t="s">
        <v>31</v>
      </c>
      <c r="C39" s="119"/>
      <c r="D39" s="119"/>
      <c r="E39" s="119"/>
      <c r="F39" s="119"/>
      <c r="G39" s="119"/>
      <c r="H39" s="119"/>
    </row>
    <row r="40" spans="1:8" ht="30" customHeight="1">
      <c r="A40" s="9"/>
      <c r="B40" s="9"/>
      <c r="C40" s="9"/>
      <c r="D40" s="9"/>
      <c r="E40" s="9"/>
      <c r="F40" s="9"/>
      <c r="G40" s="9"/>
      <c r="H40" s="9"/>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88</v>
      </c>
      <c r="D44" s="12" t="s">
        <v>8</v>
      </c>
      <c r="E44" s="13">
        <v>14429.25</v>
      </c>
      <c r="F44" s="14" t="s">
        <v>32</v>
      </c>
      <c r="G44" s="22">
        <f>C44*E44/100</f>
        <v>12697.74</v>
      </c>
      <c r="H44" s="14" t="s">
        <v>27</v>
      </c>
    </row>
    <row r="45" spans="1:8" ht="30" customHeight="1">
      <c r="A45" s="9" t="s">
        <v>29</v>
      </c>
      <c r="B45" s="119" t="s">
        <v>34</v>
      </c>
      <c r="C45" s="119"/>
      <c r="D45" s="119"/>
      <c r="E45" s="119"/>
      <c r="F45" s="119"/>
      <c r="G45" s="119"/>
      <c r="H45" s="119"/>
    </row>
    <row r="46" spans="1:8" ht="30" customHeight="1">
      <c r="A46" s="9"/>
      <c r="B46" s="15"/>
      <c r="C46" s="11">
        <v>7.17</v>
      </c>
      <c r="D46" s="12" t="s">
        <v>35</v>
      </c>
      <c r="E46" s="13">
        <v>5001.7</v>
      </c>
      <c r="F46" s="14" t="s">
        <v>36</v>
      </c>
      <c r="G46" s="22">
        <f>C46*E46</f>
        <v>35862.188999999998</v>
      </c>
      <c r="H46" s="14" t="s">
        <v>27</v>
      </c>
    </row>
    <row r="47" spans="1:8" ht="47.25" customHeight="1">
      <c r="A47" s="9" t="s">
        <v>19</v>
      </c>
      <c r="B47" s="119" t="s">
        <v>63</v>
      </c>
      <c r="C47" s="119"/>
      <c r="D47" s="119"/>
      <c r="E47" s="119"/>
      <c r="F47" s="119"/>
      <c r="G47" s="119"/>
      <c r="H47" s="119"/>
    </row>
    <row r="48" spans="1:8" ht="30" customHeight="1">
      <c r="A48" s="9"/>
      <c r="B48" s="15"/>
      <c r="C48" s="11">
        <v>111</v>
      </c>
      <c r="D48" s="12" t="s">
        <v>8</v>
      </c>
      <c r="E48" s="13">
        <v>337</v>
      </c>
      <c r="F48" s="14" t="s">
        <v>37</v>
      </c>
      <c r="G48" s="14">
        <f>C48*E48</f>
        <v>37407</v>
      </c>
      <c r="H48" s="14" t="s">
        <v>27</v>
      </c>
    </row>
    <row r="49" spans="1:8" ht="21" customHeight="1">
      <c r="A49" s="9" t="s">
        <v>49</v>
      </c>
      <c r="B49" s="119" t="s">
        <v>64</v>
      </c>
      <c r="C49" s="119"/>
      <c r="D49" s="119"/>
      <c r="E49" s="119"/>
      <c r="F49" s="119"/>
      <c r="G49" s="119"/>
      <c r="H49" s="119"/>
    </row>
    <row r="50" spans="1:8" ht="30" customHeight="1">
      <c r="A50" s="9"/>
      <c r="B50" s="15"/>
      <c r="C50" s="11">
        <v>306</v>
      </c>
      <c r="D50" s="12" t="s">
        <v>47</v>
      </c>
      <c r="E50" s="13">
        <v>2283.9299999999998</v>
      </c>
      <c r="F50" s="14" t="s">
        <v>48</v>
      </c>
      <c r="G50" s="26">
        <f>C50*E50/100</f>
        <v>6988.8257999999996</v>
      </c>
      <c r="H50" s="16" t="s">
        <v>27</v>
      </c>
    </row>
    <row r="51" spans="1:8">
      <c r="A51" s="46"/>
      <c r="B51" s="10"/>
      <c r="C51" s="120" t="s">
        <v>20</v>
      </c>
      <c r="D51" s="120"/>
      <c r="E51" s="120"/>
      <c r="F51" s="120"/>
      <c r="G51" s="23">
        <f>SUM(G50,G48,G46,G44,G42,G40,G38,G36)</f>
        <v>124732.89840000001</v>
      </c>
      <c r="H51" s="7" t="s">
        <v>27</v>
      </c>
    </row>
    <row r="52" spans="1:8" ht="16.5" customHeight="1">
      <c r="A52" s="46"/>
      <c r="C52" s="7"/>
      <c r="D52" s="7"/>
      <c r="E52" s="7"/>
      <c r="F52" s="7"/>
      <c r="G52" s="7"/>
      <c r="H52" s="7"/>
    </row>
    <row r="53" spans="1:8">
      <c r="A53" s="46"/>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1">
    <mergeCell ref="C56:G56"/>
    <mergeCell ref="B43:H43"/>
    <mergeCell ref="B45:H45"/>
    <mergeCell ref="B47:H47"/>
    <mergeCell ref="B49:H49"/>
    <mergeCell ref="C51:F51"/>
    <mergeCell ref="B54:H54"/>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2" orientation="portrait" r:id="rId1"/>
  <rowBreaks count="1" manualBreakCount="1">
    <brk id="28" max="16383" man="1"/>
  </rowBreaks>
</worksheet>
</file>

<file path=xl/worksheets/sheet33.xml><?xml version="1.0" encoding="utf-8"?>
<worksheet xmlns="http://schemas.openxmlformats.org/spreadsheetml/2006/main" xmlns:r="http://schemas.openxmlformats.org/officeDocument/2006/relationships">
  <sheetPr>
    <tabColor theme="3" tint="0.39997558519241921"/>
  </sheetPr>
  <dimension ref="A1:I69"/>
  <sheetViews>
    <sheetView view="pageBreakPreview" topLeftCell="A48" zoomScaleSheetLayoutView="100" workbookViewId="0">
      <selection activeCell="A40" sqref="A40:H40"/>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2.5" customHeight="1">
      <c r="A1" s="121" t="s">
        <v>6</v>
      </c>
      <c r="B1" s="121"/>
      <c r="C1" s="121"/>
      <c r="D1" s="121"/>
      <c r="E1" s="121"/>
      <c r="F1" s="121"/>
      <c r="G1" s="121"/>
      <c r="H1" s="121"/>
    </row>
    <row r="2" spans="1:8" ht="24" customHeight="1">
      <c r="A2" s="122" t="s">
        <v>258</v>
      </c>
      <c r="B2" s="122"/>
      <c r="C2" s="122"/>
      <c r="D2" s="122"/>
      <c r="E2" s="122"/>
      <c r="F2" s="122"/>
      <c r="G2" s="122"/>
      <c r="H2" s="122"/>
    </row>
    <row r="3" spans="1:8" ht="21" customHeight="1" thickBot="1">
      <c r="A3" s="126" t="s">
        <v>40</v>
      </c>
      <c r="B3" s="126"/>
      <c r="C3" s="126"/>
      <c r="D3" s="126"/>
      <c r="E3" s="126"/>
      <c r="F3" s="126"/>
      <c r="G3" s="126"/>
      <c r="H3" s="126"/>
    </row>
    <row r="4" spans="1:8" s="3" customFormat="1" ht="24.75" customHeight="1" thickTop="1" thickBot="1">
      <c r="A4" s="55" t="s">
        <v>0</v>
      </c>
      <c r="B4" s="55" t="s">
        <v>2</v>
      </c>
      <c r="C4" s="127" t="s">
        <v>1</v>
      </c>
      <c r="D4" s="127"/>
      <c r="E4" s="55" t="s">
        <v>3</v>
      </c>
      <c r="F4" s="55" t="s">
        <v>4</v>
      </c>
      <c r="G4" s="127" t="s">
        <v>5</v>
      </c>
      <c r="H4" s="127"/>
    </row>
    <row r="5" spans="1:8" s="3" customFormat="1" ht="18.75" customHeight="1" thickTop="1">
      <c r="A5" s="18"/>
      <c r="B5" s="18"/>
      <c r="C5" s="18"/>
      <c r="D5" s="18"/>
      <c r="E5" s="18"/>
      <c r="F5" s="18"/>
      <c r="G5" s="18"/>
      <c r="H5" s="18"/>
    </row>
    <row r="6" spans="1:8" ht="33.75" customHeight="1">
      <c r="A6" s="9" t="s">
        <v>10</v>
      </c>
      <c r="B6" s="119" t="s">
        <v>50</v>
      </c>
      <c r="C6" s="119"/>
      <c r="D6" s="119"/>
      <c r="E6" s="119"/>
      <c r="F6" s="119"/>
      <c r="G6" s="119"/>
      <c r="H6" s="119"/>
    </row>
    <row r="7" spans="1:8" ht="20.25" customHeight="1">
      <c r="A7" s="20"/>
      <c r="B7" s="19"/>
      <c r="C7" s="10">
        <v>1400</v>
      </c>
      <c r="D7" s="41" t="s">
        <v>8</v>
      </c>
      <c r="E7" s="42">
        <v>6278.37</v>
      </c>
      <c r="F7" s="43" t="s">
        <v>9</v>
      </c>
      <c r="G7" s="44">
        <f>C7*E7/1000</f>
        <v>8789.7180000000008</v>
      </c>
      <c r="H7" s="43" t="s">
        <v>27</v>
      </c>
    </row>
    <row r="8" spans="1:8" ht="18" customHeight="1">
      <c r="A8" s="9"/>
      <c r="B8" s="45"/>
      <c r="C8" s="11"/>
      <c r="D8" s="12"/>
      <c r="E8" s="13"/>
      <c r="F8" s="14"/>
      <c r="G8" s="26"/>
      <c r="H8" s="16"/>
    </row>
    <row r="9" spans="1:8">
      <c r="A9" s="54"/>
      <c r="B9" s="48"/>
      <c r="C9" s="120" t="s">
        <v>20</v>
      </c>
      <c r="D9" s="120"/>
      <c r="E9" s="120"/>
      <c r="F9" s="120"/>
      <c r="G9" s="23">
        <f>G7</f>
        <v>8789.7180000000008</v>
      </c>
      <c r="H9" s="7" t="s">
        <v>27</v>
      </c>
    </row>
    <row r="10" spans="1:8">
      <c r="A10" s="54"/>
      <c r="C10" s="7"/>
      <c r="D10" s="7"/>
      <c r="E10" s="7"/>
      <c r="F10" s="7"/>
      <c r="G10" s="7"/>
      <c r="H10" s="7"/>
    </row>
    <row r="11" spans="1:8">
      <c r="A11" s="5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s="25" customFormat="1" ht="15.75" customHeight="1">
      <c r="A15" s="24"/>
      <c r="B15" s="8"/>
      <c r="C15" s="63"/>
      <c r="D15" s="63"/>
      <c r="E15" s="63"/>
      <c r="F15" s="63"/>
      <c r="G15" s="63"/>
    </row>
    <row r="16" spans="1:8" ht="33" customHeight="1">
      <c r="A16" s="121" t="s">
        <v>6</v>
      </c>
      <c r="B16" s="121"/>
      <c r="C16" s="121"/>
      <c r="D16" s="121"/>
      <c r="E16" s="121"/>
      <c r="F16" s="121"/>
      <c r="G16" s="121"/>
      <c r="H16" s="121"/>
    </row>
    <row r="17" spans="1:9" ht="27.75" customHeight="1">
      <c r="A17" s="122" t="s">
        <v>258</v>
      </c>
      <c r="B17" s="122"/>
      <c r="C17" s="122"/>
      <c r="D17" s="122"/>
      <c r="E17" s="122"/>
      <c r="F17" s="122"/>
      <c r="G17" s="122"/>
      <c r="H17" s="122"/>
    </row>
    <row r="18" spans="1:9" ht="19.5" customHeight="1" thickBot="1">
      <c r="A18" s="126" t="s">
        <v>42</v>
      </c>
      <c r="B18" s="126"/>
      <c r="C18" s="126"/>
      <c r="D18" s="126"/>
      <c r="E18" s="126"/>
      <c r="F18" s="126"/>
      <c r="G18" s="126"/>
      <c r="H18" s="126"/>
    </row>
    <row r="19" spans="1:9" s="3" customFormat="1" ht="19.5" customHeight="1" thickTop="1" thickBot="1">
      <c r="A19" s="64" t="s">
        <v>0</v>
      </c>
      <c r="B19" s="64" t="s">
        <v>2</v>
      </c>
      <c r="C19" s="127" t="s">
        <v>1</v>
      </c>
      <c r="D19" s="127"/>
      <c r="E19" s="64" t="s">
        <v>3</v>
      </c>
      <c r="F19" s="64" t="s">
        <v>4</v>
      </c>
      <c r="G19" s="127" t="s">
        <v>5</v>
      </c>
      <c r="H19" s="127"/>
    </row>
    <row r="20" spans="1:9" s="3" customFormat="1" ht="14.25" customHeight="1" thickTop="1">
      <c r="A20" s="18"/>
      <c r="B20" s="18"/>
      <c r="C20" s="18"/>
      <c r="D20" s="18"/>
      <c r="E20" s="18"/>
      <c r="F20" s="18"/>
      <c r="G20" s="18"/>
      <c r="H20" s="18"/>
    </row>
    <row r="21" spans="1:9" ht="42" customHeight="1">
      <c r="A21" s="9" t="s">
        <v>10</v>
      </c>
      <c r="B21" s="119" t="s">
        <v>58</v>
      </c>
      <c r="C21" s="119"/>
      <c r="D21" s="119"/>
      <c r="E21" s="119"/>
      <c r="F21" s="119"/>
      <c r="G21" s="119"/>
      <c r="H21" s="119"/>
    </row>
    <row r="22" spans="1:9" ht="27" customHeight="1">
      <c r="A22" s="9"/>
      <c r="B22" s="15"/>
      <c r="C22" s="11">
        <v>4419</v>
      </c>
      <c r="D22" s="12" t="s">
        <v>8</v>
      </c>
      <c r="E22" s="13">
        <v>900</v>
      </c>
      <c r="F22" s="14" t="s">
        <v>32</v>
      </c>
      <c r="G22" s="22">
        <f>C22*E22/100</f>
        <v>39771</v>
      </c>
      <c r="H22" s="14" t="s">
        <v>27</v>
      </c>
    </row>
    <row r="23" spans="1:9" ht="21.75" customHeight="1">
      <c r="A23" s="9" t="s">
        <v>14</v>
      </c>
      <c r="B23" s="119" t="s">
        <v>30</v>
      </c>
      <c r="C23" s="119"/>
      <c r="D23" s="119"/>
      <c r="E23" s="119"/>
      <c r="F23" s="119"/>
      <c r="G23" s="119"/>
      <c r="H23" s="119"/>
    </row>
    <row r="24" spans="1:9" ht="29.25" customHeight="1">
      <c r="A24" s="9"/>
      <c r="B24" s="15"/>
      <c r="C24" s="11">
        <v>4419</v>
      </c>
      <c r="D24" s="12" t="s">
        <v>43</v>
      </c>
      <c r="E24" s="13">
        <v>9416.2800000000007</v>
      </c>
      <c r="F24" s="14" t="s">
        <v>44</v>
      </c>
      <c r="G24" s="22">
        <f>C24*E24/100</f>
        <v>416105.41320000001</v>
      </c>
      <c r="H24" s="14" t="s">
        <v>27</v>
      </c>
      <c r="I24" s="4"/>
    </row>
    <row r="25" spans="1:9" ht="39" customHeight="1">
      <c r="A25" s="9" t="s">
        <v>16</v>
      </c>
      <c r="B25" s="119" t="s">
        <v>33</v>
      </c>
      <c r="C25" s="119"/>
      <c r="D25" s="119"/>
      <c r="E25" s="119"/>
      <c r="F25" s="119"/>
      <c r="G25" s="119"/>
      <c r="H25" s="119"/>
    </row>
    <row r="26" spans="1:9" ht="23.25" customHeight="1">
      <c r="A26" s="9"/>
      <c r="B26" s="15"/>
      <c r="C26" s="11">
        <v>660</v>
      </c>
      <c r="D26" s="12" t="s">
        <v>8</v>
      </c>
      <c r="E26" s="13">
        <v>14429.25</v>
      </c>
      <c r="F26" s="14" t="s">
        <v>32</v>
      </c>
      <c r="G26" s="22">
        <f>C26*E26/100</f>
        <v>95233.05</v>
      </c>
      <c r="H26" s="14" t="s">
        <v>27</v>
      </c>
    </row>
    <row r="27" spans="1:9" ht="28.5" customHeight="1">
      <c r="A27" s="9" t="s">
        <v>17</v>
      </c>
      <c r="B27" s="119" t="s">
        <v>65</v>
      </c>
      <c r="C27" s="119"/>
      <c r="D27" s="119"/>
      <c r="E27" s="119"/>
      <c r="F27" s="119"/>
      <c r="G27" s="119"/>
      <c r="H27" s="119"/>
    </row>
    <row r="28" spans="1:9" ht="25.5" customHeight="1">
      <c r="A28" s="9"/>
      <c r="B28" s="15"/>
      <c r="C28" s="11">
        <v>2209</v>
      </c>
      <c r="D28" s="12" t="s">
        <v>47</v>
      </c>
      <c r="E28" s="13">
        <v>2470.37</v>
      </c>
      <c r="F28" s="14" t="s">
        <v>48</v>
      </c>
      <c r="G28" s="22">
        <f>C28*E28/100</f>
        <v>54570.473299999998</v>
      </c>
      <c r="H28" s="14" t="s">
        <v>27</v>
      </c>
    </row>
    <row r="29" spans="1:9" ht="46.5" customHeight="1">
      <c r="A29" s="9" t="s">
        <v>28</v>
      </c>
      <c r="B29" s="119" t="s">
        <v>73</v>
      </c>
      <c r="C29" s="119"/>
      <c r="D29" s="119"/>
      <c r="E29" s="119"/>
      <c r="F29" s="119"/>
      <c r="G29" s="119"/>
      <c r="H29" s="119"/>
    </row>
    <row r="30" spans="1:9" ht="13.5" customHeight="1">
      <c r="A30" s="9"/>
      <c r="B30" s="15"/>
      <c r="C30" s="11">
        <v>8837</v>
      </c>
      <c r="D30" s="12" t="s">
        <v>47</v>
      </c>
      <c r="E30" s="13">
        <v>223.97</v>
      </c>
      <c r="F30" s="14" t="s">
        <v>48</v>
      </c>
      <c r="G30" s="22">
        <f>C30*E30</f>
        <v>1979222.89</v>
      </c>
      <c r="H30" s="14" t="s">
        <v>27</v>
      </c>
    </row>
    <row r="31" spans="1:9" ht="18" customHeight="1">
      <c r="A31" s="9"/>
      <c r="B31" s="45"/>
      <c r="C31" s="11"/>
      <c r="D31" s="12"/>
      <c r="E31" s="13"/>
      <c r="F31" s="14"/>
      <c r="G31" s="26"/>
      <c r="H31" s="16"/>
    </row>
    <row r="32" spans="1:9">
      <c r="A32" s="62"/>
      <c r="B32" s="48"/>
      <c r="C32" s="120" t="s">
        <v>20</v>
      </c>
      <c r="D32" s="120"/>
      <c r="E32" s="120"/>
      <c r="F32" s="120"/>
      <c r="G32" s="23">
        <f>SUM(G30,G28,G26,G24,G22)</f>
        <v>2584902.8264999995</v>
      </c>
      <c r="H32" s="7" t="s">
        <v>27</v>
      </c>
    </row>
    <row r="33" spans="1:8">
      <c r="A33" s="62"/>
      <c r="C33" s="7"/>
      <c r="D33" s="7"/>
      <c r="E33" s="7"/>
      <c r="F33" s="7"/>
      <c r="G33" s="7"/>
      <c r="H33" s="7"/>
    </row>
    <row r="34" spans="1:8">
      <c r="A34" s="62"/>
    </row>
    <row r="35" spans="1:8">
      <c r="A35" s="2"/>
      <c r="B35" s="117" t="s">
        <v>26</v>
      </c>
      <c r="C35" s="117"/>
      <c r="D35" s="117"/>
      <c r="E35" s="117"/>
      <c r="F35" s="117"/>
      <c r="G35" s="117"/>
      <c r="H35" s="117"/>
    </row>
    <row r="36" spans="1:8" ht="42" customHeight="1">
      <c r="A36" s="2"/>
    </row>
    <row r="37" spans="1:8" s="25" customFormat="1" ht="27" customHeight="1">
      <c r="A37" s="24"/>
      <c r="B37" s="8" t="s">
        <v>25</v>
      </c>
      <c r="C37" s="118" t="s">
        <v>24</v>
      </c>
      <c r="D37" s="118"/>
      <c r="E37" s="118"/>
      <c r="F37" s="118"/>
      <c r="G37" s="118"/>
    </row>
    <row r="38" spans="1:8" ht="3.75" customHeight="1">
      <c r="A38" s="2"/>
    </row>
    <row r="39" spans="1:8" ht="31.5" customHeight="1">
      <c r="A39" s="121" t="s">
        <v>6</v>
      </c>
      <c r="B39" s="121"/>
      <c r="C39" s="121"/>
      <c r="D39" s="121"/>
      <c r="E39" s="121"/>
      <c r="F39" s="121"/>
      <c r="G39" s="121"/>
      <c r="H39" s="121"/>
    </row>
    <row r="40" spans="1:8" ht="28.5" customHeight="1">
      <c r="A40" s="122" t="s">
        <v>258</v>
      </c>
      <c r="B40" s="122"/>
      <c r="C40" s="122"/>
      <c r="D40" s="122"/>
      <c r="E40" s="122"/>
      <c r="F40" s="122"/>
      <c r="G40" s="122"/>
      <c r="H40" s="122"/>
    </row>
    <row r="41" spans="1:8" ht="19.5" customHeight="1" thickBot="1">
      <c r="A41" s="126" t="s">
        <v>96</v>
      </c>
      <c r="B41" s="126"/>
      <c r="C41" s="126"/>
      <c r="D41" s="126"/>
      <c r="E41" s="126"/>
      <c r="F41" s="126"/>
      <c r="G41" s="126"/>
      <c r="H41" s="126"/>
    </row>
    <row r="42" spans="1:8" ht="21" customHeight="1" thickTop="1" thickBot="1">
      <c r="A42" s="55" t="s">
        <v>0</v>
      </c>
      <c r="B42" s="55" t="s">
        <v>2</v>
      </c>
      <c r="C42" s="127" t="s">
        <v>1</v>
      </c>
      <c r="D42" s="127"/>
      <c r="E42" s="55" t="s">
        <v>3</v>
      </c>
      <c r="F42" s="55" t="s">
        <v>4</v>
      </c>
      <c r="G42" s="127" t="s">
        <v>5</v>
      </c>
      <c r="H42" s="127"/>
    </row>
    <row r="43" spans="1:8" ht="17.25" customHeight="1" thickTop="1">
      <c r="A43" s="18"/>
      <c r="B43" s="18"/>
      <c r="C43" s="18"/>
      <c r="D43" s="18"/>
      <c r="E43" s="18"/>
      <c r="F43" s="18"/>
      <c r="G43" s="18"/>
      <c r="H43" s="18"/>
    </row>
    <row r="44" spans="1:8" ht="36" customHeight="1">
      <c r="A44" s="9" t="s">
        <v>10</v>
      </c>
      <c r="B44" s="119" t="s">
        <v>61</v>
      </c>
      <c r="C44" s="119"/>
      <c r="D44" s="119"/>
      <c r="E44" s="119"/>
      <c r="F44" s="119"/>
      <c r="G44" s="119"/>
      <c r="H44" s="119"/>
    </row>
    <row r="45" spans="1:8" ht="25.5" customHeight="1">
      <c r="A45" s="20"/>
      <c r="B45" s="19"/>
      <c r="C45" s="11">
        <v>3090</v>
      </c>
      <c r="D45" s="12" t="s">
        <v>8</v>
      </c>
      <c r="E45" s="13">
        <v>3176.25</v>
      </c>
      <c r="F45" s="14" t="s">
        <v>9</v>
      </c>
      <c r="G45" s="22">
        <f>C45*E45/1000</f>
        <v>9814.6124999999993</v>
      </c>
      <c r="H45" s="14" t="s">
        <v>27</v>
      </c>
    </row>
    <row r="46" spans="1:8" ht="24" customHeight="1">
      <c r="A46" s="9" t="s">
        <v>14</v>
      </c>
      <c r="B46" s="119" t="s">
        <v>30</v>
      </c>
      <c r="C46" s="119"/>
      <c r="D46" s="119"/>
      <c r="E46" s="119"/>
      <c r="F46" s="119"/>
      <c r="G46" s="119"/>
      <c r="H46" s="119"/>
    </row>
    <row r="47" spans="1:8" ht="25.5" customHeight="1">
      <c r="A47" s="9"/>
      <c r="B47" s="15"/>
      <c r="C47" s="11">
        <v>820</v>
      </c>
      <c r="D47" s="12" t="s">
        <v>8</v>
      </c>
      <c r="E47" s="13">
        <v>9416.2800000000007</v>
      </c>
      <c r="F47" s="14" t="s">
        <v>32</v>
      </c>
      <c r="G47" s="22">
        <f>C47*E47/100</f>
        <v>77213.495999999999</v>
      </c>
      <c r="H47" s="14" t="s">
        <v>27</v>
      </c>
    </row>
    <row r="48" spans="1:8" ht="28.5" customHeight="1">
      <c r="A48" s="9" t="s">
        <v>16</v>
      </c>
      <c r="B48" s="119" t="s">
        <v>31</v>
      </c>
      <c r="C48" s="119"/>
      <c r="D48" s="119"/>
      <c r="E48" s="119"/>
      <c r="F48" s="119"/>
      <c r="G48" s="119"/>
      <c r="H48" s="119"/>
    </row>
    <row r="49" spans="1:8" ht="27.75" customHeight="1">
      <c r="A49" s="9"/>
      <c r="B49" s="15"/>
      <c r="C49" s="11">
        <v>1530</v>
      </c>
      <c r="D49" s="12" t="s">
        <v>8</v>
      </c>
      <c r="E49" s="13">
        <v>12501.41</v>
      </c>
      <c r="F49" s="14" t="s">
        <v>32</v>
      </c>
      <c r="G49" s="22">
        <f>C49*E49/100</f>
        <v>191271.573</v>
      </c>
      <c r="H49" s="14" t="s">
        <v>27</v>
      </c>
    </row>
    <row r="50" spans="1:8" ht="39" customHeight="1">
      <c r="A50" s="9" t="s">
        <v>17</v>
      </c>
      <c r="B50" s="119" t="s">
        <v>66</v>
      </c>
      <c r="C50" s="119"/>
      <c r="D50" s="119"/>
      <c r="E50" s="119"/>
      <c r="F50" s="119"/>
      <c r="G50" s="119"/>
      <c r="H50" s="119"/>
    </row>
    <row r="51" spans="1:8" ht="18" customHeight="1">
      <c r="A51" s="9"/>
      <c r="B51" s="27" t="s">
        <v>45</v>
      </c>
      <c r="C51" s="11">
        <v>200</v>
      </c>
      <c r="D51" s="12" t="s">
        <v>43</v>
      </c>
      <c r="E51" s="13">
        <v>94</v>
      </c>
      <c r="F51" s="14" t="s">
        <v>44</v>
      </c>
      <c r="G51" s="14">
        <f>C51*E51</f>
        <v>18800</v>
      </c>
      <c r="H51" s="14" t="s">
        <v>27</v>
      </c>
    </row>
    <row r="52" spans="1:8" ht="24.75" customHeight="1">
      <c r="A52" s="9"/>
      <c r="B52" s="27" t="s">
        <v>46</v>
      </c>
      <c r="C52" s="11">
        <v>360</v>
      </c>
      <c r="D52" s="12" t="s">
        <v>43</v>
      </c>
      <c r="E52" s="13">
        <v>174</v>
      </c>
      <c r="F52" s="14" t="s">
        <v>44</v>
      </c>
      <c r="G52" s="14">
        <f>C52*E52</f>
        <v>62640</v>
      </c>
      <c r="H52" s="14" t="s">
        <v>27</v>
      </c>
    </row>
    <row r="53" spans="1:8" ht="18" customHeight="1">
      <c r="A53" s="9" t="s">
        <v>28</v>
      </c>
      <c r="B53" s="119" t="s">
        <v>67</v>
      </c>
      <c r="C53" s="119"/>
      <c r="D53" s="119"/>
      <c r="E53" s="119"/>
      <c r="F53" s="119"/>
      <c r="G53" s="119"/>
      <c r="H53" s="119"/>
    </row>
    <row r="54" spans="1:8" ht="21.75" customHeight="1">
      <c r="A54" s="9"/>
      <c r="B54" s="27"/>
      <c r="C54" s="11">
        <v>3040</v>
      </c>
      <c r="D54" s="12" t="s">
        <v>8</v>
      </c>
      <c r="E54" s="13">
        <v>2283.9299999999998</v>
      </c>
      <c r="F54" s="14" t="s">
        <v>32</v>
      </c>
      <c r="G54" s="22">
        <f>C54*E54/100</f>
        <v>69431.471999999994</v>
      </c>
      <c r="H54" s="14" t="s">
        <v>27</v>
      </c>
    </row>
    <row r="55" spans="1:8" ht="15" customHeight="1">
      <c r="A55" s="9"/>
      <c r="B55" s="68" t="s">
        <v>62</v>
      </c>
      <c r="C55" s="11"/>
      <c r="D55" s="12"/>
      <c r="E55" s="13"/>
      <c r="F55" s="14"/>
      <c r="G55" s="22"/>
      <c r="H55" s="14"/>
    </row>
    <row r="56" spans="1:8" ht="22.5" customHeight="1">
      <c r="A56" s="9" t="s">
        <v>29</v>
      </c>
      <c r="B56" s="119" t="s">
        <v>62</v>
      </c>
      <c r="C56" s="119"/>
      <c r="D56" s="119"/>
      <c r="E56" s="119"/>
      <c r="F56" s="119"/>
      <c r="G56" s="119"/>
      <c r="H56" s="119"/>
    </row>
    <row r="57" spans="1:8" ht="29.25" customHeight="1">
      <c r="A57" s="9"/>
      <c r="B57" s="15"/>
      <c r="C57" s="11">
        <v>160</v>
      </c>
      <c r="D57" s="12" t="s">
        <v>35</v>
      </c>
      <c r="E57" s="13">
        <v>3127.41</v>
      </c>
      <c r="F57" s="14" t="s">
        <v>36</v>
      </c>
      <c r="G57" s="22">
        <f>C57*E57/100</f>
        <v>5003.8559999999998</v>
      </c>
      <c r="H57" s="14" t="s">
        <v>27</v>
      </c>
    </row>
    <row r="58" spans="1:8" ht="34.5" customHeight="1">
      <c r="A58" s="9" t="s">
        <v>19</v>
      </c>
      <c r="B58" s="119" t="s">
        <v>41</v>
      </c>
      <c r="C58" s="119"/>
      <c r="D58" s="119"/>
      <c r="E58" s="119"/>
      <c r="F58" s="119"/>
      <c r="G58" s="119"/>
      <c r="H58" s="119"/>
    </row>
    <row r="59" spans="1:8" ht="27.75" customHeight="1">
      <c r="A59" s="9"/>
      <c r="B59" s="15"/>
      <c r="C59" s="11">
        <v>65</v>
      </c>
      <c r="D59" s="12" t="s">
        <v>8</v>
      </c>
      <c r="E59" s="13">
        <v>14429.25</v>
      </c>
      <c r="F59" s="14" t="s">
        <v>37</v>
      </c>
      <c r="G59" s="14">
        <f>C59*E59/100</f>
        <v>9379.0125000000007</v>
      </c>
      <c r="H59" s="14" t="s">
        <v>27</v>
      </c>
    </row>
    <row r="60" spans="1:8" ht="51" customHeight="1">
      <c r="A60" s="9" t="s">
        <v>49</v>
      </c>
      <c r="B60" s="119" t="s">
        <v>63</v>
      </c>
      <c r="C60" s="119"/>
      <c r="D60" s="119"/>
      <c r="E60" s="119"/>
      <c r="F60" s="119"/>
      <c r="G60" s="119"/>
      <c r="H60" s="119"/>
    </row>
    <row r="61" spans="1:8" ht="25.5" customHeight="1">
      <c r="A61" s="9"/>
      <c r="B61" s="57"/>
      <c r="C61" s="11">
        <v>94.5</v>
      </c>
      <c r="D61" s="12" t="s">
        <v>8</v>
      </c>
      <c r="E61" s="13">
        <v>337</v>
      </c>
      <c r="F61" s="14" t="s">
        <v>32</v>
      </c>
      <c r="G61" s="22">
        <f>C61*E61</f>
        <v>31846.5</v>
      </c>
      <c r="H61" s="14" t="s">
        <v>27</v>
      </c>
    </row>
    <row r="62" spans="1:8" ht="36" customHeight="1">
      <c r="A62" s="9" t="s">
        <v>69</v>
      </c>
      <c r="B62" s="128" t="s">
        <v>34</v>
      </c>
      <c r="C62" s="128"/>
      <c r="D62" s="128"/>
      <c r="E62" s="128"/>
      <c r="F62" s="128"/>
      <c r="G62" s="128"/>
      <c r="H62" s="128"/>
    </row>
    <row r="63" spans="1:8" ht="28.5" customHeight="1">
      <c r="A63" s="9"/>
      <c r="B63" s="61"/>
      <c r="C63" s="11">
        <v>3.53</v>
      </c>
      <c r="D63" s="12" t="s">
        <v>8</v>
      </c>
      <c r="E63" s="13">
        <v>4820.2</v>
      </c>
      <c r="F63" s="14" t="s">
        <v>32</v>
      </c>
      <c r="G63" s="26">
        <f>C63*E63</f>
        <v>17015.305999999997</v>
      </c>
      <c r="H63" s="16" t="s">
        <v>27</v>
      </c>
    </row>
    <row r="64" spans="1:8" ht="16.5" customHeight="1">
      <c r="A64" s="54"/>
      <c r="B64" s="10"/>
      <c r="C64" s="120" t="s">
        <v>20</v>
      </c>
      <c r="D64" s="120"/>
      <c r="E64" s="120"/>
      <c r="F64" s="120"/>
      <c r="G64" s="23">
        <f>SUM(G63,G61,G59,G57,G54,G52,G51,G49,G47,G45)</f>
        <v>492415.82799999998</v>
      </c>
      <c r="H64" s="7"/>
    </row>
    <row r="65" spans="1:8">
      <c r="A65" s="54"/>
      <c r="C65" s="7"/>
      <c r="D65" s="7"/>
      <c r="E65" s="7"/>
      <c r="F65" s="7"/>
      <c r="G65" s="7"/>
    </row>
    <row r="66" spans="1:8">
      <c r="A66" s="54"/>
      <c r="H66" s="56"/>
    </row>
    <row r="67" spans="1:8">
      <c r="A67" s="2"/>
      <c r="B67" s="56" t="s">
        <v>26</v>
      </c>
      <c r="C67" s="56"/>
      <c r="D67" s="56"/>
      <c r="E67" s="56"/>
      <c r="F67" s="56"/>
      <c r="G67" s="56"/>
    </row>
    <row r="68" spans="1:8" ht="27.75" customHeight="1">
      <c r="A68" s="2"/>
      <c r="H68" s="25"/>
    </row>
    <row r="69" spans="1:8" ht="30" customHeight="1">
      <c r="A69" s="24"/>
      <c r="B69" s="8" t="s">
        <v>25</v>
      </c>
      <c r="C69" s="118" t="s">
        <v>24</v>
      </c>
      <c r="D69" s="118"/>
      <c r="E69" s="118"/>
      <c r="F69" s="118"/>
      <c r="G69" s="118"/>
    </row>
  </sheetData>
  <mergeCells count="38">
    <mergeCell ref="B50:H50"/>
    <mergeCell ref="B53:H53"/>
    <mergeCell ref="C37:G37"/>
    <mergeCell ref="B25:H25"/>
    <mergeCell ref="B27:H27"/>
    <mergeCell ref="B29:H29"/>
    <mergeCell ref="C32:F32"/>
    <mergeCell ref="B35:H35"/>
    <mergeCell ref="C42:D42"/>
    <mergeCell ref="G42:H42"/>
    <mergeCell ref="B44:H44"/>
    <mergeCell ref="B46:H46"/>
    <mergeCell ref="B48:H48"/>
    <mergeCell ref="B60:H60"/>
    <mergeCell ref="B62:H62"/>
    <mergeCell ref="C64:F64"/>
    <mergeCell ref="C69:G69"/>
    <mergeCell ref="B56:H56"/>
    <mergeCell ref="B58:H58"/>
    <mergeCell ref="B12:H12"/>
    <mergeCell ref="C14:G14"/>
    <mergeCell ref="A39:H39"/>
    <mergeCell ref="A40:H40"/>
    <mergeCell ref="A41:H41"/>
    <mergeCell ref="A16:H16"/>
    <mergeCell ref="A17:H17"/>
    <mergeCell ref="A18:H18"/>
    <mergeCell ref="C19:D19"/>
    <mergeCell ref="G19:H19"/>
    <mergeCell ref="B21:H21"/>
    <mergeCell ref="B23:H23"/>
    <mergeCell ref="C9:F9"/>
    <mergeCell ref="A1:H1"/>
    <mergeCell ref="A2:H2"/>
    <mergeCell ref="A3:H3"/>
    <mergeCell ref="C4:D4"/>
    <mergeCell ref="G4:H4"/>
    <mergeCell ref="B6:H6"/>
  </mergeCells>
  <pageMargins left="1.2" right="0.8" top="0.4" bottom="0.3" header="0.3" footer="0.3"/>
  <pageSetup scale="95" orientation="portrait" r:id="rId1"/>
  <rowBreaks count="2" manualBreakCount="2">
    <brk id="15" max="16383" man="1"/>
    <brk id="37" max="16383" man="1"/>
  </rowBreaks>
</worksheet>
</file>

<file path=xl/worksheets/sheet34.xml><?xml version="1.0" encoding="utf-8"?>
<worksheet xmlns="http://schemas.openxmlformats.org/spreadsheetml/2006/main" xmlns:r="http://schemas.openxmlformats.org/officeDocument/2006/relationships">
  <sheetPr>
    <tabColor theme="3" tint="0.39997558519241921"/>
  </sheetPr>
  <dimension ref="A1:I32"/>
  <sheetViews>
    <sheetView view="pageBreakPreview" topLeftCell="A11" zoomScaleSheetLayoutView="100" workbookViewId="0">
      <selection activeCell="A2" sqref="A2:H2"/>
    </sheetView>
  </sheetViews>
  <sheetFormatPr defaultRowHeight="12.75"/>
  <cols>
    <col min="1" max="1" width="4.7109375" style="1" customWidth="1"/>
    <col min="2" max="2" width="44.85546875" style="1" customWidth="1"/>
    <col min="3" max="3" width="6"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7" customHeight="1">
      <c r="A1" s="121" t="s">
        <v>6</v>
      </c>
      <c r="B1" s="121"/>
      <c r="C1" s="121"/>
      <c r="D1" s="121"/>
      <c r="E1" s="121"/>
      <c r="F1" s="121"/>
      <c r="G1" s="121"/>
      <c r="H1" s="121"/>
    </row>
    <row r="2" spans="1:9" ht="27.75" customHeight="1">
      <c r="A2" s="122" t="s">
        <v>259</v>
      </c>
      <c r="B2" s="122"/>
      <c r="C2" s="122"/>
      <c r="D2" s="122"/>
      <c r="E2" s="122"/>
      <c r="F2" s="122"/>
      <c r="G2" s="122"/>
      <c r="H2" s="122"/>
    </row>
    <row r="3" spans="1:9" ht="23.2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18" customHeight="1" thickTop="1">
      <c r="A5" s="18"/>
      <c r="B5" s="18"/>
      <c r="C5" s="18"/>
      <c r="D5" s="18"/>
      <c r="E5" s="18"/>
      <c r="F5" s="18"/>
      <c r="G5" s="18"/>
      <c r="H5" s="18"/>
    </row>
    <row r="6" spans="1:9" ht="27" customHeight="1">
      <c r="A6" s="9" t="s">
        <v>10</v>
      </c>
      <c r="B6" s="119" t="s">
        <v>72</v>
      </c>
      <c r="C6" s="119"/>
      <c r="D6" s="119"/>
      <c r="E6" s="119"/>
      <c r="F6" s="119"/>
      <c r="G6" s="119"/>
      <c r="H6" s="119"/>
    </row>
    <row r="7" spans="1:9" ht="24.6" customHeight="1">
      <c r="A7" s="20"/>
      <c r="B7" s="19"/>
      <c r="C7" s="11">
        <v>6800</v>
      </c>
      <c r="D7" s="12" t="s">
        <v>47</v>
      </c>
      <c r="E7" s="13">
        <v>146.41</v>
      </c>
      <c r="F7" s="14" t="s">
        <v>32</v>
      </c>
      <c r="G7" s="22">
        <f t="shared" ref="G7" si="0">C7*E7/100</f>
        <v>9955.8799999999992</v>
      </c>
      <c r="H7" s="14" t="s">
        <v>27</v>
      </c>
    </row>
    <row r="8" spans="1:9" ht="35.25" customHeight="1">
      <c r="A8" s="9" t="s">
        <v>14</v>
      </c>
      <c r="B8" s="119" t="s">
        <v>15</v>
      </c>
      <c r="C8" s="119"/>
      <c r="D8" s="119"/>
      <c r="E8" s="119"/>
      <c r="F8" s="119"/>
      <c r="G8" s="119"/>
      <c r="H8" s="119"/>
    </row>
    <row r="9" spans="1:9" ht="24.75" customHeight="1">
      <c r="A9" s="9"/>
      <c r="B9" s="15"/>
      <c r="C9" s="11">
        <v>1100</v>
      </c>
      <c r="D9" s="12" t="s">
        <v>43</v>
      </c>
      <c r="E9" s="13">
        <v>2613.1799999999998</v>
      </c>
      <c r="F9" s="14" t="s">
        <v>9</v>
      </c>
      <c r="G9" s="22">
        <f>C9*E9/100</f>
        <v>28744.98</v>
      </c>
      <c r="H9" s="14" t="s">
        <v>27</v>
      </c>
      <c r="I9" s="4"/>
    </row>
    <row r="10" spans="1:9" ht="84" customHeight="1">
      <c r="A10" s="9" t="s">
        <v>16</v>
      </c>
      <c r="B10" s="119" t="s">
        <v>54</v>
      </c>
      <c r="C10" s="119"/>
      <c r="D10" s="119"/>
      <c r="E10" s="119"/>
      <c r="F10" s="119"/>
      <c r="G10" s="119"/>
      <c r="H10" s="119"/>
    </row>
    <row r="11" spans="1:9" ht="24.75" customHeight="1">
      <c r="A11" s="9"/>
      <c r="B11" s="15"/>
      <c r="C11" s="11">
        <v>3600</v>
      </c>
      <c r="D11" s="12" t="s">
        <v>8</v>
      </c>
      <c r="E11" s="13">
        <v>10058.39</v>
      </c>
      <c r="F11" s="14" t="s">
        <v>9</v>
      </c>
      <c r="G11" s="22">
        <f>C11*E11/100</f>
        <v>362102.04</v>
      </c>
      <c r="H11" s="14" t="s">
        <v>27</v>
      </c>
    </row>
    <row r="12" spans="1:9" ht="44.25" customHeight="1">
      <c r="A12" s="9" t="s">
        <v>17</v>
      </c>
      <c r="B12" s="119" t="s">
        <v>55</v>
      </c>
      <c r="C12" s="119"/>
      <c r="D12" s="119"/>
      <c r="E12" s="119"/>
      <c r="F12" s="119"/>
      <c r="G12" s="119"/>
      <c r="H12" s="119"/>
    </row>
    <row r="13" spans="1:9" ht="24.75" customHeight="1">
      <c r="A13" s="9"/>
      <c r="B13" s="15"/>
      <c r="C13" s="11">
        <v>6800</v>
      </c>
      <c r="D13" s="12" t="s">
        <v>8</v>
      </c>
      <c r="E13" s="13">
        <v>1656.51</v>
      </c>
      <c r="F13" s="14" t="s">
        <v>9</v>
      </c>
      <c r="G13" s="22">
        <f>C13*E13/100</f>
        <v>112642.68</v>
      </c>
      <c r="H13" s="14" t="s">
        <v>27</v>
      </c>
    </row>
    <row r="14" spans="1:9" ht="54.75" customHeight="1">
      <c r="A14" s="9" t="s">
        <v>28</v>
      </c>
      <c r="B14" s="119" t="s">
        <v>56</v>
      </c>
      <c r="C14" s="119"/>
      <c r="D14" s="119"/>
      <c r="E14" s="119"/>
      <c r="F14" s="119"/>
      <c r="G14" s="119"/>
      <c r="H14" s="119"/>
    </row>
    <row r="15" spans="1:9" ht="24.75" customHeight="1">
      <c r="A15" s="9"/>
      <c r="B15" s="15"/>
      <c r="C15" s="11">
        <v>6800</v>
      </c>
      <c r="D15" s="12" t="s">
        <v>47</v>
      </c>
      <c r="E15" s="13">
        <v>4642.5200000000004</v>
      </c>
      <c r="F15" s="14" t="s">
        <v>9</v>
      </c>
      <c r="G15" s="22">
        <f>C15*E15/100</f>
        <v>315691.36000000004</v>
      </c>
      <c r="H15" s="14" t="s">
        <v>27</v>
      </c>
    </row>
    <row r="16" spans="1:9" ht="31.5" customHeight="1">
      <c r="A16" s="9" t="s">
        <v>29</v>
      </c>
      <c r="B16" s="119" t="s">
        <v>74</v>
      </c>
      <c r="C16" s="119"/>
      <c r="D16" s="119"/>
      <c r="E16" s="119"/>
      <c r="F16" s="119"/>
      <c r="G16" s="119"/>
      <c r="H16" s="119"/>
    </row>
    <row r="17" spans="1:8" ht="33.75" customHeight="1">
      <c r="A17" s="9"/>
      <c r="B17" s="15"/>
      <c r="C17" s="11">
        <v>12300</v>
      </c>
      <c r="D17" s="12" t="s">
        <v>8</v>
      </c>
      <c r="E17" s="13">
        <v>6278.37</v>
      </c>
      <c r="F17" s="14" t="s">
        <v>9</v>
      </c>
      <c r="G17" s="26">
        <f>C17*E17/1000</f>
        <v>77223.951000000001</v>
      </c>
      <c r="H17" s="16" t="s">
        <v>27</v>
      </c>
    </row>
    <row r="18" spans="1:8">
      <c r="A18" s="46"/>
      <c r="B18" s="10"/>
      <c r="C18" s="120" t="s">
        <v>20</v>
      </c>
      <c r="D18" s="120"/>
      <c r="E18" s="120"/>
      <c r="F18" s="120"/>
      <c r="G18" s="23">
        <f>SUM(G15,G13,G11,G9,G7+G17)</f>
        <v>906360.89100000006</v>
      </c>
      <c r="H18" s="7" t="s">
        <v>27</v>
      </c>
    </row>
    <row r="19" spans="1:8">
      <c r="A19" s="46"/>
      <c r="C19" s="7"/>
      <c r="D19" s="7"/>
      <c r="E19" s="7"/>
      <c r="F19" s="7"/>
      <c r="G19" s="7"/>
      <c r="H19" s="7"/>
    </row>
    <row r="20" spans="1:8">
      <c r="A20" s="46"/>
      <c r="B20" s="21" t="s">
        <v>21</v>
      </c>
      <c r="C20" s="6">
        <v>2.94</v>
      </c>
      <c r="D20" s="6" t="s">
        <v>22</v>
      </c>
      <c r="E20" s="17">
        <v>22606</v>
      </c>
      <c r="F20" s="6" t="s">
        <v>23</v>
      </c>
      <c r="G20" s="17">
        <f>C20*E20</f>
        <v>66461.64</v>
      </c>
      <c r="H20" s="7" t="s">
        <v>27</v>
      </c>
    </row>
    <row r="21" spans="1:8">
      <c r="A21" s="46"/>
    </row>
    <row r="22" spans="1:8">
      <c r="A22" s="2"/>
      <c r="B22" s="117" t="s">
        <v>26</v>
      </c>
      <c r="C22" s="117"/>
      <c r="D22" s="117"/>
      <c r="E22" s="117"/>
      <c r="F22" s="117"/>
      <c r="G22" s="117"/>
      <c r="H22" s="117"/>
    </row>
    <row r="23" spans="1:8" ht="42" customHeight="1">
      <c r="A23" s="2"/>
    </row>
    <row r="24" spans="1:8" s="25" customFormat="1" ht="27" customHeight="1">
      <c r="A24" s="24"/>
      <c r="B24" s="50"/>
      <c r="C24" s="118" t="s">
        <v>24</v>
      </c>
      <c r="D24" s="118"/>
      <c r="E24" s="118"/>
      <c r="F24" s="118"/>
      <c r="G24" s="118"/>
    </row>
    <row r="25" spans="1:8" ht="30.75" customHeight="1">
      <c r="A25" s="2"/>
    </row>
    <row r="26" spans="1:8">
      <c r="A26" s="2"/>
    </row>
    <row r="27" spans="1:8">
      <c r="A27" s="2"/>
    </row>
    <row r="28" spans="1:8">
      <c r="A28" s="2"/>
    </row>
    <row r="29" spans="1:8">
      <c r="A29" s="2"/>
    </row>
    <row r="30" spans="1:8">
      <c r="A30" s="2"/>
    </row>
    <row r="31" spans="1:8">
      <c r="A31" s="2"/>
    </row>
    <row r="32" spans="1:8">
      <c r="A32" s="2"/>
    </row>
  </sheetData>
  <mergeCells count="14">
    <mergeCell ref="B22:H22"/>
    <mergeCell ref="C24:G24"/>
    <mergeCell ref="B8:H8"/>
    <mergeCell ref="B10:H10"/>
    <mergeCell ref="B12:H12"/>
    <mergeCell ref="B14:H14"/>
    <mergeCell ref="B16:H16"/>
    <mergeCell ref="C18:F18"/>
    <mergeCell ref="B6:H6"/>
    <mergeCell ref="A1:H1"/>
    <mergeCell ref="A2:H2"/>
    <mergeCell ref="A3:H3"/>
    <mergeCell ref="C4:D4"/>
    <mergeCell ref="G4:H4"/>
  </mergeCells>
  <pageMargins left="1.2" right="0.8" top="0.4" bottom="0.3" header="0.3" footer="0.3"/>
  <pageSetup scale="95" orientation="portrait" r:id="rId1"/>
</worksheet>
</file>

<file path=xl/worksheets/sheet35.xml><?xml version="1.0" encoding="utf-8"?>
<worksheet xmlns="http://schemas.openxmlformats.org/spreadsheetml/2006/main" xmlns:r="http://schemas.openxmlformats.org/officeDocument/2006/relationships">
  <sheetPr>
    <tabColor theme="3" tint="0.39997558519241921"/>
  </sheetPr>
  <dimension ref="A1:I55"/>
  <sheetViews>
    <sheetView view="pageBreakPreview" topLeftCell="A12" zoomScaleSheetLayoutView="100" workbookViewId="0">
      <selection activeCell="A27" sqref="A27:H27"/>
    </sheetView>
  </sheetViews>
  <sheetFormatPr defaultRowHeight="12.75"/>
  <cols>
    <col min="1" max="1" width="4.7109375" style="1" customWidth="1"/>
    <col min="2" max="2" width="44.85546875" style="1" customWidth="1"/>
    <col min="3" max="3" width="6"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7" customHeight="1">
      <c r="A1" s="121" t="s">
        <v>6</v>
      </c>
      <c r="B1" s="121"/>
      <c r="C1" s="121"/>
      <c r="D1" s="121"/>
      <c r="E1" s="121"/>
      <c r="F1" s="121"/>
      <c r="G1" s="121"/>
      <c r="H1" s="121"/>
    </row>
    <row r="2" spans="1:9" ht="27" customHeight="1">
      <c r="A2" s="122" t="s">
        <v>260</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18" customHeight="1" thickTop="1">
      <c r="A5" s="18"/>
      <c r="B5" s="18"/>
      <c r="C5" s="18"/>
      <c r="D5" s="18"/>
      <c r="E5" s="18"/>
      <c r="F5" s="18"/>
      <c r="G5" s="18"/>
      <c r="H5" s="18"/>
    </row>
    <row r="6" spans="1:9" ht="27" customHeight="1">
      <c r="A6" s="9" t="s">
        <v>10</v>
      </c>
      <c r="B6" s="119" t="s">
        <v>72</v>
      </c>
      <c r="C6" s="119"/>
      <c r="D6" s="119"/>
      <c r="E6" s="119"/>
      <c r="F6" s="119"/>
      <c r="G6" s="119"/>
      <c r="H6" s="119"/>
    </row>
    <row r="7" spans="1:9" ht="24.6" customHeight="1">
      <c r="A7" s="20"/>
      <c r="B7" s="19"/>
      <c r="C7" s="11">
        <v>5000</v>
      </c>
      <c r="D7" s="12" t="s">
        <v>47</v>
      </c>
      <c r="E7" s="13">
        <v>146.41</v>
      </c>
      <c r="F7" s="14" t="s">
        <v>32</v>
      </c>
      <c r="G7" s="22">
        <f t="shared" ref="G7" si="0">C7*E7/100</f>
        <v>7320.5</v>
      </c>
      <c r="H7" s="14" t="s">
        <v>27</v>
      </c>
    </row>
    <row r="8" spans="1:9" ht="37.5" customHeight="1">
      <c r="A8" s="9" t="s">
        <v>14</v>
      </c>
      <c r="B8" s="119" t="s">
        <v>15</v>
      </c>
      <c r="C8" s="119"/>
      <c r="D8" s="119"/>
      <c r="E8" s="119"/>
      <c r="F8" s="119"/>
      <c r="G8" s="119"/>
      <c r="H8" s="119"/>
    </row>
    <row r="9" spans="1:9" ht="33" customHeight="1">
      <c r="A9" s="9"/>
      <c r="B9" s="15"/>
      <c r="C9" s="11">
        <v>3400</v>
      </c>
      <c r="D9" s="12" t="s">
        <v>43</v>
      </c>
      <c r="E9" s="13">
        <v>2802.9</v>
      </c>
      <c r="F9" s="14" t="s">
        <v>9</v>
      </c>
      <c r="G9" s="22">
        <f>C9*E9/100</f>
        <v>95298.6</v>
      </c>
      <c r="H9" s="14" t="s">
        <v>27</v>
      </c>
      <c r="I9" s="4"/>
    </row>
    <row r="10" spans="1:9" ht="78.75" customHeight="1">
      <c r="A10" s="9" t="s">
        <v>16</v>
      </c>
      <c r="B10" s="119" t="s">
        <v>54</v>
      </c>
      <c r="C10" s="119"/>
      <c r="D10" s="119"/>
      <c r="E10" s="119"/>
      <c r="F10" s="119"/>
      <c r="G10" s="119"/>
      <c r="H10" s="119"/>
    </row>
    <row r="11" spans="1:9" ht="27.75" customHeight="1">
      <c r="A11" s="9"/>
      <c r="B11" s="15"/>
      <c r="C11" s="11">
        <v>10400</v>
      </c>
      <c r="D11" s="12" t="s">
        <v>8</v>
      </c>
      <c r="E11" s="13">
        <v>9046.43</v>
      </c>
      <c r="F11" s="14" t="s">
        <v>9</v>
      </c>
      <c r="G11" s="22">
        <f>C11*E11/100</f>
        <v>940828.72</v>
      </c>
      <c r="H11" s="14" t="s">
        <v>27</v>
      </c>
    </row>
    <row r="12" spans="1:9" ht="43.5" customHeight="1">
      <c r="A12" s="9" t="s">
        <v>17</v>
      </c>
      <c r="B12" s="119" t="s">
        <v>55</v>
      </c>
      <c r="C12" s="119"/>
      <c r="D12" s="119"/>
      <c r="E12" s="119"/>
      <c r="F12" s="119"/>
      <c r="G12" s="119"/>
      <c r="H12" s="119"/>
    </row>
    <row r="13" spans="1:9" ht="27.75" customHeight="1">
      <c r="A13" s="9"/>
      <c r="B13" s="15"/>
      <c r="C13" s="11">
        <v>20400</v>
      </c>
      <c r="D13" s="12" t="s">
        <v>47</v>
      </c>
      <c r="E13" s="13">
        <v>1626.4</v>
      </c>
      <c r="F13" s="14" t="s">
        <v>94</v>
      </c>
      <c r="G13" s="22">
        <f>C13*E13/100</f>
        <v>331785.59999999998</v>
      </c>
      <c r="H13" s="14" t="s">
        <v>27</v>
      </c>
    </row>
    <row r="14" spans="1:9" ht="57.75" customHeight="1">
      <c r="A14" s="9" t="s">
        <v>28</v>
      </c>
      <c r="B14" s="119" t="s">
        <v>56</v>
      </c>
      <c r="C14" s="119"/>
      <c r="D14" s="119"/>
      <c r="E14" s="119"/>
      <c r="F14" s="119"/>
      <c r="G14" s="119"/>
      <c r="H14" s="119"/>
    </row>
    <row r="15" spans="1:9" ht="30.75" customHeight="1">
      <c r="A15" s="9"/>
      <c r="B15" s="15"/>
      <c r="C15" s="11">
        <v>20400</v>
      </c>
      <c r="D15" s="12" t="s">
        <v>47</v>
      </c>
      <c r="E15" s="13">
        <v>4540.6400000000003</v>
      </c>
      <c r="F15" s="14" t="s">
        <v>9</v>
      </c>
      <c r="G15" s="22">
        <f>C15*E15/100</f>
        <v>926290.56</v>
      </c>
      <c r="H15" s="14" t="s">
        <v>27</v>
      </c>
    </row>
    <row r="16" spans="1:9" ht="31.5" customHeight="1">
      <c r="A16" s="9" t="s">
        <v>29</v>
      </c>
      <c r="B16" s="119" t="s">
        <v>74</v>
      </c>
      <c r="C16" s="119"/>
      <c r="D16" s="119"/>
      <c r="E16" s="119"/>
      <c r="F16" s="119"/>
      <c r="G16" s="119"/>
      <c r="H16" s="119"/>
    </row>
    <row r="17" spans="1:8" ht="33.75" customHeight="1">
      <c r="A17" s="9"/>
      <c r="B17" s="15"/>
      <c r="C17" s="11">
        <v>62000</v>
      </c>
      <c r="D17" s="12" t="s">
        <v>8</v>
      </c>
      <c r="E17" s="13">
        <v>2208.37</v>
      </c>
      <c r="F17" s="14" t="s">
        <v>9</v>
      </c>
      <c r="G17" s="26">
        <f>C17*E17/1000</f>
        <v>136918.94</v>
      </c>
      <c r="H17" s="14" t="s">
        <v>27</v>
      </c>
    </row>
    <row r="18" spans="1:8">
      <c r="A18" s="46"/>
      <c r="B18" s="10"/>
      <c r="C18" s="120" t="s">
        <v>20</v>
      </c>
      <c r="D18" s="120"/>
      <c r="E18" s="120"/>
      <c r="F18" s="120"/>
      <c r="G18" s="23">
        <f>SUM(G15,G13,G11,G9,G7+G17)</f>
        <v>2438442.92</v>
      </c>
      <c r="H18" s="7" t="s">
        <v>27</v>
      </c>
    </row>
    <row r="19" spans="1:8">
      <c r="A19" s="46"/>
      <c r="C19" s="7"/>
      <c r="D19" s="7"/>
      <c r="E19" s="7"/>
      <c r="F19" s="7"/>
      <c r="G19" s="7"/>
      <c r="H19" s="7"/>
    </row>
    <row r="20" spans="1:8">
      <c r="A20" s="46"/>
      <c r="B20" s="21" t="s">
        <v>21</v>
      </c>
      <c r="C20" s="6">
        <v>8.83</v>
      </c>
      <c r="D20" s="6" t="s">
        <v>22</v>
      </c>
      <c r="E20" s="17">
        <v>22606</v>
      </c>
      <c r="F20" s="6" t="s">
        <v>23</v>
      </c>
      <c r="G20" s="17">
        <f>C20*E20</f>
        <v>199610.98</v>
      </c>
      <c r="H20" s="7" t="s">
        <v>27</v>
      </c>
    </row>
    <row r="21" spans="1:8">
      <c r="A21" s="46"/>
    </row>
    <row r="22" spans="1:8">
      <c r="A22" s="2"/>
      <c r="B22" s="117" t="s">
        <v>26</v>
      </c>
      <c r="C22" s="117"/>
      <c r="D22" s="117"/>
      <c r="E22" s="117"/>
      <c r="F22" s="117"/>
      <c r="G22" s="117"/>
      <c r="H22" s="117"/>
    </row>
    <row r="23" spans="1:8" ht="42" customHeight="1">
      <c r="A23" s="2"/>
    </row>
    <row r="24" spans="1:8" s="25" customFormat="1" ht="27" customHeight="1">
      <c r="A24" s="24"/>
      <c r="B24" s="50"/>
      <c r="C24" s="118" t="s">
        <v>24</v>
      </c>
      <c r="D24" s="118"/>
      <c r="E24" s="118"/>
      <c r="F24" s="118"/>
      <c r="G24" s="118"/>
    </row>
    <row r="25" spans="1:8" s="25" customFormat="1" ht="6.75" customHeight="1">
      <c r="A25" s="24"/>
      <c r="B25" s="50"/>
      <c r="C25" s="63"/>
      <c r="D25" s="63"/>
      <c r="E25" s="63"/>
      <c r="F25" s="63"/>
      <c r="G25" s="63"/>
    </row>
    <row r="26" spans="1:8" s="25" customFormat="1" ht="27" customHeight="1">
      <c r="A26" s="121" t="s">
        <v>6</v>
      </c>
      <c r="B26" s="121"/>
      <c r="C26" s="121"/>
      <c r="D26" s="121"/>
      <c r="E26" s="121"/>
      <c r="F26" s="121"/>
      <c r="G26" s="121"/>
      <c r="H26" s="121"/>
    </row>
    <row r="27" spans="1:8" ht="30.75" customHeight="1">
      <c r="A27" s="122" t="s">
        <v>260</v>
      </c>
      <c r="B27" s="122"/>
      <c r="C27" s="122"/>
      <c r="D27" s="122"/>
      <c r="E27" s="122"/>
      <c r="F27" s="122"/>
      <c r="G27" s="122"/>
      <c r="H27" s="122"/>
    </row>
    <row r="28" spans="1:8" ht="18.75" customHeight="1" thickBot="1">
      <c r="A28" s="126" t="s">
        <v>39</v>
      </c>
      <c r="B28" s="126"/>
      <c r="C28" s="126"/>
      <c r="D28" s="126"/>
      <c r="E28" s="126"/>
      <c r="F28" s="126"/>
      <c r="G28" s="126"/>
      <c r="H28" s="126"/>
    </row>
    <row r="29" spans="1:8" ht="22.5" customHeight="1" thickTop="1" thickBot="1">
      <c r="A29" s="47" t="s">
        <v>0</v>
      </c>
      <c r="B29" s="47" t="s">
        <v>2</v>
      </c>
      <c r="C29" s="127" t="s">
        <v>1</v>
      </c>
      <c r="D29" s="127"/>
      <c r="E29" s="47" t="s">
        <v>3</v>
      </c>
      <c r="F29" s="47" t="s">
        <v>4</v>
      </c>
      <c r="G29" s="127" t="s">
        <v>5</v>
      </c>
      <c r="H29" s="127"/>
    </row>
    <row r="30" spans="1:8" ht="17.25" customHeight="1" thickTop="1">
      <c r="A30" s="18"/>
      <c r="B30" s="18"/>
      <c r="C30" s="18"/>
      <c r="D30" s="18"/>
      <c r="E30" s="18"/>
      <c r="F30" s="18"/>
      <c r="G30" s="18"/>
      <c r="H30" s="18"/>
    </row>
    <row r="31" spans="1:8" ht="37.5" customHeight="1">
      <c r="A31" s="9" t="s">
        <v>10</v>
      </c>
      <c r="B31" s="119" t="s">
        <v>61</v>
      </c>
      <c r="C31" s="119"/>
      <c r="D31" s="119"/>
      <c r="E31" s="119"/>
      <c r="F31" s="119"/>
      <c r="G31" s="119"/>
      <c r="H31" s="119"/>
    </row>
    <row r="32" spans="1:8" ht="30" customHeight="1">
      <c r="A32" s="20"/>
      <c r="B32" s="19"/>
      <c r="C32" s="11">
        <v>1056</v>
      </c>
      <c r="D32" s="12" t="s">
        <v>8</v>
      </c>
      <c r="E32" s="13">
        <v>3176.25</v>
      </c>
      <c r="F32" s="14" t="s">
        <v>9</v>
      </c>
      <c r="G32" s="22">
        <f>C32*E32/1000</f>
        <v>3354.12</v>
      </c>
      <c r="H32" s="14" t="s">
        <v>27</v>
      </c>
    </row>
    <row r="33" spans="1:8" ht="30" customHeight="1">
      <c r="A33" s="9" t="s">
        <v>14</v>
      </c>
      <c r="B33" s="119" t="s">
        <v>30</v>
      </c>
      <c r="C33" s="119"/>
      <c r="D33" s="119"/>
      <c r="E33" s="119"/>
      <c r="F33" s="119"/>
      <c r="G33" s="119"/>
      <c r="H33" s="119"/>
    </row>
    <row r="34" spans="1:8" ht="30" customHeight="1">
      <c r="A34" s="9"/>
      <c r="B34" s="15"/>
      <c r="C34" s="11">
        <v>224</v>
      </c>
      <c r="D34" s="12" t="s">
        <v>8</v>
      </c>
      <c r="E34" s="13">
        <v>9416.2800000000007</v>
      </c>
      <c r="F34" s="14" t="s">
        <v>32</v>
      </c>
      <c r="G34" s="22">
        <f>C34*E34/100</f>
        <v>21092.467200000003</v>
      </c>
      <c r="H34" s="14" t="s">
        <v>27</v>
      </c>
    </row>
    <row r="35" spans="1:8" ht="30" customHeight="1">
      <c r="A35" s="9" t="s">
        <v>16</v>
      </c>
      <c r="B35" s="119" t="s">
        <v>31</v>
      </c>
      <c r="C35" s="119"/>
      <c r="D35" s="119"/>
      <c r="E35" s="119"/>
      <c r="F35" s="119"/>
      <c r="G35" s="119"/>
      <c r="H35" s="119"/>
    </row>
    <row r="36" spans="1:8" ht="30" customHeight="1">
      <c r="A36" s="9"/>
      <c r="B36" s="15"/>
      <c r="C36" s="11">
        <v>365</v>
      </c>
      <c r="D36" s="12" t="s">
        <v>8</v>
      </c>
      <c r="E36" s="13">
        <v>12501.41</v>
      </c>
      <c r="F36" s="14" t="s">
        <v>32</v>
      </c>
      <c r="G36" s="22">
        <f>C36*E36/100</f>
        <v>45630.146500000003</v>
      </c>
      <c r="H36" s="14" t="s">
        <v>27</v>
      </c>
    </row>
    <row r="37" spans="1:8" ht="30" customHeight="1">
      <c r="A37" s="9" t="s">
        <v>17</v>
      </c>
      <c r="B37" s="119" t="s">
        <v>62</v>
      </c>
      <c r="C37" s="119"/>
      <c r="D37" s="119"/>
      <c r="E37" s="119"/>
      <c r="F37" s="119"/>
      <c r="G37" s="119"/>
      <c r="H37" s="119"/>
    </row>
    <row r="38" spans="1:8" ht="30" customHeight="1">
      <c r="A38" s="9"/>
      <c r="B38" s="15"/>
      <c r="C38" s="11">
        <v>109</v>
      </c>
      <c r="D38" s="12" t="s">
        <v>8</v>
      </c>
      <c r="E38" s="13">
        <v>3127.41</v>
      </c>
      <c r="F38" s="14" t="s">
        <v>32</v>
      </c>
      <c r="G38" s="22">
        <f>C38*E38/100</f>
        <v>3408.8769000000002</v>
      </c>
      <c r="H38" s="14" t="s">
        <v>27</v>
      </c>
    </row>
    <row r="39" spans="1:8" ht="32.25" customHeight="1">
      <c r="A39" s="9" t="s">
        <v>28</v>
      </c>
      <c r="B39" s="119" t="s">
        <v>33</v>
      </c>
      <c r="C39" s="119"/>
      <c r="D39" s="119"/>
      <c r="E39" s="119"/>
      <c r="F39" s="119"/>
      <c r="G39" s="119"/>
      <c r="H39" s="119"/>
    </row>
    <row r="40" spans="1:8" ht="30" customHeight="1">
      <c r="A40" s="9"/>
      <c r="B40" s="9"/>
      <c r="C40" s="9"/>
      <c r="D40" s="9"/>
      <c r="E40" s="9"/>
      <c r="F40" s="9"/>
      <c r="G40" s="9"/>
      <c r="H40" s="9"/>
    </row>
    <row r="41" spans="1:8" ht="36.75" customHeight="1">
      <c r="A41" s="9" t="s">
        <v>29</v>
      </c>
      <c r="B41" s="119" t="s">
        <v>34</v>
      </c>
      <c r="C41" s="119"/>
      <c r="D41" s="119"/>
      <c r="E41" s="119"/>
      <c r="F41" s="119"/>
      <c r="G41" s="119"/>
      <c r="H41" s="119"/>
    </row>
    <row r="42" spans="1:8" ht="30" customHeight="1">
      <c r="A42" s="9"/>
      <c r="B42" s="15"/>
      <c r="C42" s="11">
        <v>5.61</v>
      </c>
      <c r="D42" s="12" t="s">
        <v>35</v>
      </c>
      <c r="E42" s="13">
        <v>5001.7</v>
      </c>
      <c r="F42" s="14" t="s">
        <v>36</v>
      </c>
      <c r="G42" s="22">
        <f>C42*E42</f>
        <v>28059.537</v>
      </c>
      <c r="H42" s="14" t="s">
        <v>27</v>
      </c>
    </row>
    <row r="43" spans="1:8" ht="48" customHeight="1">
      <c r="A43" s="9" t="s">
        <v>19</v>
      </c>
      <c r="B43" s="119" t="s">
        <v>63</v>
      </c>
      <c r="C43" s="119"/>
      <c r="D43" s="119"/>
      <c r="E43" s="119"/>
      <c r="F43" s="119"/>
      <c r="G43" s="119"/>
      <c r="H43" s="119"/>
    </row>
    <row r="44" spans="1:8" ht="25.5" customHeight="1">
      <c r="A44" s="9"/>
      <c r="B44" s="15"/>
      <c r="C44" s="11">
        <v>89</v>
      </c>
      <c r="D44" s="12" t="s">
        <v>8</v>
      </c>
      <c r="E44" s="13">
        <v>337</v>
      </c>
      <c r="F44" s="14" t="s">
        <v>37</v>
      </c>
      <c r="G44" s="14">
        <f>C44*E44</f>
        <v>29993</v>
      </c>
      <c r="H44" s="14" t="s">
        <v>27</v>
      </c>
    </row>
    <row r="45" spans="1:8" ht="15.75" customHeight="1">
      <c r="A45" s="9" t="s">
        <v>49</v>
      </c>
      <c r="B45" s="119" t="s">
        <v>64</v>
      </c>
      <c r="C45" s="119"/>
      <c r="D45" s="119"/>
      <c r="E45" s="119"/>
      <c r="F45" s="119"/>
      <c r="G45" s="119"/>
      <c r="H45" s="119"/>
    </row>
    <row r="46" spans="1:8" ht="30" customHeight="1">
      <c r="A46" s="9"/>
      <c r="B46" s="15"/>
      <c r="C46" s="11">
        <v>205</v>
      </c>
      <c r="D46" s="12" t="s">
        <v>47</v>
      </c>
      <c r="E46" s="13">
        <v>2283.9299999999998</v>
      </c>
      <c r="F46" s="14" t="s">
        <v>48</v>
      </c>
      <c r="G46" s="26">
        <f>C46*E46/100</f>
        <v>4682.0564999999997</v>
      </c>
      <c r="H46" s="16" t="s">
        <v>27</v>
      </c>
    </row>
    <row r="47" spans="1:8">
      <c r="A47" s="46"/>
      <c r="B47" s="10"/>
      <c r="C47" s="120" t="s">
        <v>20</v>
      </c>
      <c r="D47" s="120"/>
      <c r="E47" s="120"/>
      <c r="F47" s="120"/>
      <c r="G47" s="23">
        <f>SUM(G46,G44,G42,G40,G38,G36,G34,G32)</f>
        <v>136220.2041</v>
      </c>
      <c r="H47" s="7" t="s">
        <v>27</v>
      </c>
    </row>
    <row r="48" spans="1:8">
      <c r="A48" s="46"/>
      <c r="C48" s="7"/>
      <c r="D48" s="7"/>
      <c r="E48" s="7"/>
      <c r="F48" s="7"/>
      <c r="G48" s="7"/>
      <c r="H48" s="7"/>
    </row>
    <row r="49" spans="1:8">
      <c r="A49" s="62"/>
      <c r="B49" s="41" t="s">
        <v>95</v>
      </c>
      <c r="C49" s="134">
        <f>G47</f>
        <v>136220.2041</v>
      </c>
      <c r="D49" s="135"/>
      <c r="E49" s="69" t="s">
        <v>38</v>
      </c>
      <c r="F49" s="70">
        <v>2</v>
      </c>
      <c r="G49" s="44">
        <f>C49*F49</f>
        <v>272440.40820000001</v>
      </c>
      <c r="H49" s="71" t="s">
        <v>27</v>
      </c>
    </row>
    <row r="50" spans="1:8">
      <c r="A50" s="62"/>
      <c r="B50" s="41"/>
      <c r="C50" s="69"/>
      <c r="D50" s="70"/>
      <c r="E50" s="69"/>
      <c r="F50" s="70"/>
      <c r="G50" s="44"/>
      <c r="H50" s="71"/>
    </row>
    <row r="51" spans="1:8" ht="21" customHeight="1">
      <c r="A51" s="2"/>
      <c r="B51" s="117" t="s">
        <v>26</v>
      </c>
      <c r="C51" s="117"/>
      <c r="D51" s="117"/>
      <c r="E51" s="117"/>
      <c r="F51" s="117"/>
      <c r="G51" s="117"/>
      <c r="H51" s="117"/>
    </row>
    <row r="52" spans="1:8" ht="33" customHeight="1">
      <c r="A52" s="2"/>
    </row>
    <row r="53" spans="1:8" ht="30" customHeight="1">
      <c r="A53" s="24"/>
      <c r="B53" s="8" t="s">
        <v>25</v>
      </c>
      <c r="C53" s="118" t="s">
        <v>24</v>
      </c>
      <c r="D53" s="118"/>
      <c r="E53" s="118"/>
      <c r="F53" s="118"/>
      <c r="G53" s="118"/>
      <c r="H53" s="25"/>
    </row>
    <row r="55" spans="1:8">
      <c r="B55" s="49"/>
    </row>
  </sheetData>
  <mergeCells count="31">
    <mergeCell ref="B43:H43"/>
    <mergeCell ref="B45:H45"/>
    <mergeCell ref="C47:F47"/>
    <mergeCell ref="B51:H51"/>
    <mergeCell ref="C53:G53"/>
    <mergeCell ref="C49:D49"/>
    <mergeCell ref="B41:H41"/>
    <mergeCell ref="B22:H22"/>
    <mergeCell ref="C24:G24"/>
    <mergeCell ref="A27:H27"/>
    <mergeCell ref="A28:H28"/>
    <mergeCell ref="C29:D29"/>
    <mergeCell ref="G29:H29"/>
    <mergeCell ref="B31:H31"/>
    <mergeCell ref="B33:H33"/>
    <mergeCell ref="B35:H35"/>
    <mergeCell ref="B37:H37"/>
    <mergeCell ref="B39:H39"/>
    <mergeCell ref="A26:H26"/>
    <mergeCell ref="C18:F18"/>
    <mergeCell ref="A1:H1"/>
    <mergeCell ref="A2:H2"/>
    <mergeCell ref="A3:H3"/>
    <mergeCell ref="C4:D4"/>
    <mergeCell ref="G4:H4"/>
    <mergeCell ref="B6:H6"/>
    <mergeCell ref="B8:H8"/>
    <mergeCell ref="B10:H10"/>
    <mergeCell ref="B12:H12"/>
    <mergeCell ref="B14:H14"/>
    <mergeCell ref="B16:H16"/>
  </mergeCells>
  <pageMargins left="1.2" right="0.8" top="0.4" bottom="0.3" header="0.3" footer="0.3"/>
  <pageSetup scale="95" orientation="portrait" r:id="rId1"/>
  <rowBreaks count="1" manualBreakCount="1">
    <brk id="24" max="16383" man="1"/>
  </rowBreaks>
</worksheet>
</file>

<file path=xl/worksheets/sheet36.xml><?xml version="1.0" encoding="utf-8"?>
<worksheet xmlns="http://schemas.openxmlformats.org/spreadsheetml/2006/main" xmlns:r="http://schemas.openxmlformats.org/officeDocument/2006/relationships">
  <sheetPr>
    <tabColor theme="3" tint="0.39997558519241921"/>
  </sheetPr>
  <dimension ref="A1:I30"/>
  <sheetViews>
    <sheetView view="pageBreakPreview" topLeftCell="A11" zoomScaleSheetLayoutView="100" workbookViewId="0">
      <selection activeCell="D47" sqref="D47"/>
    </sheetView>
  </sheetViews>
  <sheetFormatPr defaultRowHeight="12.75"/>
  <cols>
    <col min="1" max="1" width="4.7109375" style="1" customWidth="1"/>
    <col min="2" max="2" width="45.5703125" style="1" customWidth="1"/>
    <col min="3" max="3" width="6" style="1" bestFit="1" customWidth="1"/>
    <col min="4" max="4" width="5.28515625" style="1" customWidth="1"/>
    <col min="5" max="5" width="7.5703125" style="1" bestFit="1" customWidth="1"/>
    <col min="6" max="6" width="7.42578125" style="1" bestFit="1" customWidth="1"/>
    <col min="7" max="7" width="8" style="1" bestFit="1" customWidth="1"/>
    <col min="8" max="8" width="2.140625" style="1" bestFit="1" customWidth="1"/>
    <col min="9" max="16384" width="9.140625" style="1"/>
  </cols>
  <sheetData>
    <row r="1" spans="1:9" ht="27" customHeight="1">
      <c r="A1" s="121" t="s">
        <v>6</v>
      </c>
      <c r="B1" s="121"/>
      <c r="C1" s="121"/>
      <c r="D1" s="121"/>
      <c r="E1" s="121"/>
      <c r="F1" s="121"/>
      <c r="G1" s="121"/>
      <c r="H1" s="121"/>
    </row>
    <row r="2" spans="1:9" ht="30" customHeight="1">
      <c r="A2" s="122" t="s">
        <v>261</v>
      </c>
      <c r="B2" s="122"/>
      <c r="C2" s="122"/>
      <c r="D2" s="122"/>
      <c r="E2" s="122"/>
      <c r="F2" s="122"/>
      <c r="G2" s="122"/>
      <c r="H2" s="122"/>
    </row>
    <row r="3" spans="1:9" ht="19.5" customHeight="1" thickBot="1">
      <c r="A3" s="126" t="s">
        <v>7</v>
      </c>
      <c r="B3" s="126"/>
      <c r="C3" s="126"/>
      <c r="D3" s="126"/>
      <c r="E3" s="126"/>
      <c r="F3" s="126"/>
      <c r="G3" s="126"/>
      <c r="H3" s="126"/>
    </row>
    <row r="4" spans="1:9" s="3" customFormat="1" ht="21" customHeight="1" thickTop="1" thickBot="1">
      <c r="A4" s="47" t="s">
        <v>0</v>
      </c>
      <c r="B4" s="47" t="s">
        <v>2</v>
      </c>
      <c r="C4" s="127" t="s">
        <v>1</v>
      </c>
      <c r="D4" s="127"/>
      <c r="E4" s="47" t="s">
        <v>3</v>
      </c>
      <c r="F4" s="47" t="s">
        <v>4</v>
      </c>
      <c r="G4" s="127" t="s">
        <v>5</v>
      </c>
      <c r="H4" s="127"/>
    </row>
    <row r="5" spans="1:9" s="3" customFormat="1" ht="18" customHeight="1" thickTop="1">
      <c r="A5" s="18"/>
      <c r="B5" s="18"/>
      <c r="C5" s="18"/>
      <c r="D5" s="18"/>
      <c r="E5" s="18"/>
      <c r="F5" s="18"/>
      <c r="G5" s="18"/>
      <c r="H5" s="18"/>
    </row>
    <row r="6" spans="1:9" ht="27" customHeight="1">
      <c r="A6" s="9" t="s">
        <v>10</v>
      </c>
      <c r="B6" s="119" t="s">
        <v>72</v>
      </c>
      <c r="C6" s="119"/>
      <c r="D6" s="119"/>
      <c r="E6" s="119"/>
      <c r="F6" s="119"/>
      <c r="G6" s="119"/>
      <c r="H6" s="119"/>
    </row>
    <row r="7" spans="1:9" ht="24.6" customHeight="1">
      <c r="A7" s="20"/>
      <c r="B7" s="19"/>
      <c r="C7" s="11">
        <v>2000</v>
      </c>
      <c r="D7" s="12" t="s">
        <v>47</v>
      </c>
      <c r="E7" s="13">
        <v>146.41</v>
      </c>
      <c r="F7" s="14" t="s">
        <v>32</v>
      </c>
      <c r="G7" s="22">
        <f t="shared" ref="G7" si="0">C7*E7/100</f>
        <v>2928.2</v>
      </c>
      <c r="H7" s="14" t="s">
        <v>27</v>
      </c>
    </row>
    <row r="8" spans="1:9" ht="35.25" customHeight="1">
      <c r="A8" s="9" t="s">
        <v>14</v>
      </c>
      <c r="B8" s="119" t="s">
        <v>15</v>
      </c>
      <c r="C8" s="119"/>
      <c r="D8" s="119"/>
      <c r="E8" s="119"/>
      <c r="F8" s="119"/>
      <c r="G8" s="119"/>
      <c r="H8" s="119"/>
    </row>
    <row r="9" spans="1:9" ht="27.75" customHeight="1">
      <c r="A9" s="9"/>
      <c r="B9" s="15"/>
      <c r="C9" s="11">
        <v>1200</v>
      </c>
      <c r="D9" s="12" t="s">
        <v>43</v>
      </c>
      <c r="E9" s="13">
        <v>2782.06</v>
      </c>
      <c r="F9" s="14" t="s">
        <v>9</v>
      </c>
      <c r="G9" s="22">
        <f>C9*E9/100</f>
        <v>33384.720000000001</v>
      </c>
      <c r="H9" s="14" t="s">
        <v>27</v>
      </c>
      <c r="I9" s="4"/>
    </row>
    <row r="10" spans="1:9" ht="88.5" customHeight="1">
      <c r="A10" s="9" t="s">
        <v>16</v>
      </c>
      <c r="B10" s="119" t="s">
        <v>54</v>
      </c>
      <c r="C10" s="119"/>
      <c r="D10" s="119"/>
      <c r="E10" s="119"/>
      <c r="F10" s="119"/>
      <c r="G10" s="119"/>
      <c r="H10" s="119"/>
    </row>
    <row r="11" spans="1:9" ht="30.75" customHeight="1">
      <c r="A11" s="9"/>
      <c r="B11" s="15"/>
      <c r="C11" s="11">
        <v>3800</v>
      </c>
      <c r="D11" s="12" t="s">
        <v>8</v>
      </c>
      <c r="E11" s="13">
        <v>8950.06</v>
      </c>
      <c r="F11" s="14" t="s">
        <v>9</v>
      </c>
      <c r="G11" s="22">
        <f>C11*E11/100</f>
        <v>340102.28</v>
      </c>
      <c r="H11" s="14" t="s">
        <v>27</v>
      </c>
    </row>
    <row r="12" spans="1:9" ht="43.5" customHeight="1">
      <c r="A12" s="9" t="s">
        <v>17</v>
      </c>
      <c r="B12" s="119" t="s">
        <v>55</v>
      </c>
      <c r="C12" s="119"/>
      <c r="D12" s="119"/>
      <c r="E12" s="119"/>
      <c r="F12" s="119"/>
      <c r="G12" s="119"/>
      <c r="H12" s="119"/>
    </row>
    <row r="13" spans="1:9" ht="24.75" customHeight="1">
      <c r="A13" s="9"/>
      <c r="B13" s="15"/>
      <c r="C13" s="11">
        <v>8200</v>
      </c>
      <c r="D13" s="12" t="s">
        <v>8</v>
      </c>
      <c r="E13" s="13">
        <v>1623.54</v>
      </c>
      <c r="F13" s="14" t="s">
        <v>9</v>
      </c>
      <c r="G13" s="22">
        <f>C13*E13/100</f>
        <v>133130.28</v>
      </c>
      <c r="H13" s="14" t="s">
        <v>27</v>
      </c>
    </row>
    <row r="14" spans="1:9" ht="63" customHeight="1">
      <c r="A14" s="9" t="s">
        <v>28</v>
      </c>
      <c r="B14" s="119" t="s">
        <v>56</v>
      </c>
      <c r="C14" s="119"/>
      <c r="D14" s="119"/>
      <c r="E14" s="119"/>
      <c r="F14" s="119"/>
      <c r="G14" s="119"/>
      <c r="H14" s="119"/>
    </row>
    <row r="15" spans="1:9" ht="24.75" customHeight="1">
      <c r="A15" s="9"/>
      <c r="B15" s="15"/>
      <c r="C15" s="11">
        <v>8200</v>
      </c>
      <c r="D15" s="12" t="s">
        <v>47</v>
      </c>
      <c r="E15" s="13">
        <v>4530.95</v>
      </c>
      <c r="F15" s="14" t="s">
        <v>9</v>
      </c>
      <c r="G15" s="22">
        <f>C15*E15/100</f>
        <v>371537.9</v>
      </c>
      <c r="H15" s="14" t="s">
        <v>27</v>
      </c>
    </row>
    <row r="16" spans="1:9" ht="37.5" customHeight="1">
      <c r="A16" s="9" t="s">
        <v>29</v>
      </c>
      <c r="B16" s="119" t="s">
        <v>74</v>
      </c>
      <c r="C16" s="119"/>
      <c r="D16" s="119"/>
      <c r="E16" s="119"/>
      <c r="F16" s="119"/>
      <c r="G16" s="119"/>
      <c r="H16" s="119"/>
    </row>
    <row r="17" spans="1:8" ht="33.75" customHeight="1">
      <c r="A17" s="9"/>
      <c r="B17" s="15"/>
      <c r="C17" s="11">
        <v>27400</v>
      </c>
      <c r="D17" s="12" t="s">
        <v>8</v>
      </c>
      <c r="E17" s="13">
        <v>2208.37</v>
      </c>
      <c r="F17" s="14" t="s">
        <v>9</v>
      </c>
      <c r="G17" s="26">
        <f>C17*E17/1000</f>
        <v>60509.338000000003</v>
      </c>
      <c r="H17" s="14" t="s">
        <v>27</v>
      </c>
    </row>
    <row r="18" spans="1:8">
      <c r="A18" s="46"/>
      <c r="B18" s="10"/>
      <c r="C18" s="120" t="s">
        <v>20</v>
      </c>
      <c r="D18" s="120"/>
      <c r="E18" s="120"/>
      <c r="F18" s="120"/>
      <c r="G18" s="23">
        <f>SUM(G15,G13,G11,G9,G7+G17)</f>
        <v>941592.71800000011</v>
      </c>
      <c r="H18" s="7" t="s">
        <v>27</v>
      </c>
    </row>
    <row r="19" spans="1:8">
      <c r="A19" s="46"/>
      <c r="C19" s="7"/>
      <c r="D19" s="7"/>
      <c r="E19" s="7"/>
      <c r="F19" s="7"/>
      <c r="G19" s="7"/>
      <c r="H19" s="7"/>
    </row>
    <row r="20" spans="1:8">
      <c r="A20" s="46"/>
      <c r="B20" s="21" t="s">
        <v>21</v>
      </c>
      <c r="C20" s="6">
        <v>3.55</v>
      </c>
      <c r="D20" s="6" t="s">
        <v>22</v>
      </c>
      <c r="E20" s="17">
        <v>22606</v>
      </c>
      <c r="F20" s="6" t="s">
        <v>23</v>
      </c>
      <c r="G20" s="17">
        <f>C20*E20</f>
        <v>80251.3</v>
      </c>
      <c r="H20" s="7" t="s">
        <v>27</v>
      </c>
    </row>
    <row r="21" spans="1:8">
      <c r="A21" s="46"/>
    </row>
    <row r="22" spans="1:8">
      <c r="A22" s="2"/>
      <c r="B22" s="117" t="s">
        <v>26</v>
      </c>
      <c r="C22" s="117"/>
      <c r="D22" s="117"/>
      <c r="E22" s="117"/>
      <c r="F22" s="117"/>
      <c r="G22" s="117"/>
      <c r="H22" s="117"/>
    </row>
    <row r="23" spans="1:8" ht="42" customHeight="1">
      <c r="A23" s="2"/>
    </row>
    <row r="24" spans="1:8" s="25" customFormat="1" ht="27" customHeight="1">
      <c r="A24" s="24"/>
      <c r="B24" s="8" t="s">
        <v>25</v>
      </c>
      <c r="C24" s="118" t="s">
        <v>24</v>
      </c>
      <c r="D24" s="118"/>
      <c r="E24" s="118"/>
      <c r="F24" s="118"/>
      <c r="G24" s="118"/>
    </row>
    <row r="25" spans="1:8" ht="30.75" customHeight="1">
      <c r="A25" s="2"/>
    </row>
    <row r="26" spans="1:8">
      <c r="A26" s="2"/>
    </row>
    <row r="27" spans="1:8">
      <c r="A27" s="2"/>
    </row>
    <row r="28" spans="1:8">
      <c r="A28" s="2"/>
    </row>
    <row r="29" spans="1:8">
      <c r="A29" s="2"/>
    </row>
    <row r="30" spans="1:8">
      <c r="A30" s="2"/>
    </row>
  </sheetData>
  <mergeCells count="14">
    <mergeCell ref="B22:H22"/>
    <mergeCell ref="C24:G24"/>
    <mergeCell ref="B8:H8"/>
    <mergeCell ref="B10:H10"/>
    <mergeCell ref="B12:H12"/>
    <mergeCell ref="B14:H14"/>
    <mergeCell ref="B16:H16"/>
    <mergeCell ref="C18:F18"/>
    <mergeCell ref="B6:H6"/>
    <mergeCell ref="A1:H1"/>
    <mergeCell ref="A2:H2"/>
    <mergeCell ref="A3:H3"/>
    <mergeCell ref="C4:D4"/>
    <mergeCell ref="G4:H4"/>
  </mergeCells>
  <pageMargins left="1.2" right="0.8" top="0.4" bottom="0.3" header="0.3" footer="0.3"/>
  <pageSetup scale="95" orientation="portrait" r:id="rId1"/>
</worksheet>
</file>

<file path=xl/worksheets/sheet37.xml><?xml version="1.0" encoding="utf-8"?>
<worksheet xmlns="http://schemas.openxmlformats.org/spreadsheetml/2006/main" xmlns:r="http://schemas.openxmlformats.org/officeDocument/2006/relationships">
  <sheetPr>
    <tabColor theme="3" tint="0.39997558519241921"/>
  </sheetPr>
  <dimension ref="A1:I57"/>
  <sheetViews>
    <sheetView view="pageBreakPreview" topLeftCell="A37"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262</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47" t="s">
        <v>0</v>
      </c>
      <c r="B4" s="47" t="s">
        <v>2</v>
      </c>
      <c r="C4" s="127" t="s">
        <v>1</v>
      </c>
      <c r="D4" s="127"/>
      <c r="E4" s="47" t="s">
        <v>3</v>
      </c>
      <c r="F4" s="47"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91700</v>
      </c>
      <c r="D7" s="41" t="s">
        <v>8</v>
      </c>
      <c r="E7" s="42">
        <v>3656.23</v>
      </c>
      <c r="F7" s="43" t="s">
        <v>9</v>
      </c>
      <c r="G7" s="44">
        <f>C7*E7/1000</f>
        <v>335276.29100000003</v>
      </c>
      <c r="H7" s="43" t="s">
        <v>27</v>
      </c>
    </row>
    <row r="8" spans="1:9" ht="27.75" customHeight="1">
      <c r="A8" s="20" t="s">
        <v>13</v>
      </c>
      <c r="B8" s="19" t="s">
        <v>90</v>
      </c>
      <c r="C8" s="10">
        <v>22300</v>
      </c>
      <c r="D8" s="41" t="s">
        <v>8</v>
      </c>
      <c r="E8" s="42">
        <v>6190.17</v>
      </c>
      <c r="F8" s="43" t="s">
        <v>9</v>
      </c>
      <c r="G8" s="44">
        <f>C8*E8/1000</f>
        <v>138040.791</v>
      </c>
      <c r="H8" s="43" t="s">
        <v>27</v>
      </c>
    </row>
    <row r="9" spans="1:9" ht="63.75" customHeight="1">
      <c r="A9" s="9" t="s">
        <v>14</v>
      </c>
      <c r="B9" s="119" t="s">
        <v>53</v>
      </c>
      <c r="C9" s="119"/>
      <c r="D9" s="119"/>
      <c r="E9" s="119"/>
      <c r="F9" s="119"/>
      <c r="G9" s="119"/>
      <c r="H9" s="119"/>
    </row>
    <row r="10" spans="1:9" ht="19.5" customHeight="1">
      <c r="A10" s="9"/>
      <c r="B10" s="15"/>
      <c r="C10" s="11">
        <v>8400</v>
      </c>
      <c r="D10" s="12" t="s">
        <v>8</v>
      </c>
      <c r="E10" s="13">
        <v>8585.7999999999993</v>
      </c>
      <c r="F10" s="14" t="s">
        <v>32</v>
      </c>
      <c r="G10" s="22">
        <f>C10*E10/100</f>
        <v>721207.2</v>
      </c>
      <c r="H10" s="14" t="s">
        <v>27</v>
      </c>
    </row>
    <row r="11" spans="1:9" ht="28.5" customHeight="1">
      <c r="A11" s="9" t="s">
        <v>16</v>
      </c>
      <c r="B11" s="119" t="s">
        <v>15</v>
      </c>
      <c r="C11" s="119"/>
      <c r="D11" s="119"/>
      <c r="E11" s="119"/>
      <c r="F11" s="119"/>
      <c r="G11" s="119"/>
      <c r="H11" s="119"/>
    </row>
    <row r="12" spans="1:9" ht="24.75" customHeight="1">
      <c r="A12" s="9"/>
      <c r="B12" s="15"/>
      <c r="C12" s="11">
        <v>2800</v>
      </c>
      <c r="D12" s="12" t="s">
        <v>43</v>
      </c>
      <c r="E12" s="13">
        <v>2613.1799999999998</v>
      </c>
      <c r="F12" s="14" t="s">
        <v>44</v>
      </c>
      <c r="G12" s="22">
        <f>C12*E12/100</f>
        <v>73169.039999999994</v>
      </c>
      <c r="H12" s="14" t="s">
        <v>27</v>
      </c>
      <c r="I12" s="4"/>
    </row>
    <row r="13" spans="1:9" ht="78" customHeight="1">
      <c r="A13" s="9" t="s">
        <v>17</v>
      </c>
      <c r="B13" s="119" t="s">
        <v>54</v>
      </c>
      <c r="C13" s="119"/>
      <c r="D13" s="119"/>
      <c r="E13" s="119"/>
      <c r="F13" s="119"/>
      <c r="G13" s="119"/>
      <c r="H13" s="119"/>
    </row>
    <row r="14" spans="1:9" ht="21" customHeight="1">
      <c r="A14" s="9"/>
      <c r="B14" s="15"/>
      <c r="C14" s="11">
        <v>4200</v>
      </c>
      <c r="D14" s="12" t="s">
        <v>8</v>
      </c>
      <c r="E14" s="13">
        <v>9624.7000000000007</v>
      </c>
      <c r="F14" s="14" t="s">
        <v>32</v>
      </c>
      <c r="G14" s="22">
        <f>C14*E14/100</f>
        <v>404237.4</v>
      </c>
      <c r="H14" s="14" t="s">
        <v>27</v>
      </c>
    </row>
    <row r="15" spans="1:9" ht="40.5" customHeight="1">
      <c r="A15" s="9" t="s">
        <v>28</v>
      </c>
      <c r="B15" s="119" t="s">
        <v>55</v>
      </c>
      <c r="C15" s="119"/>
      <c r="D15" s="119"/>
      <c r="E15" s="119"/>
      <c r="F15" s="119"/>
      <c r="G15" s="119"/>
      <c r="H15" s="119"/>
    </row>
    <row r="16" spans="1:9" ht="21.75" customHeight="1">
      <c r="A16" s="9"/>
      <c r="B16" s="15"/>
      <c r="C16" s="11">
        <v>16700</v>
      </c>
      <c r="D16" s="12" t="s">
        <v>47</v>
      </c>
      <c r="E16" s="13">
        <v>1643.6</v>
      </c>
      <c r="F16" s="14" t="s">
        <v>48</v>
      </c>
      <c r="G16" s="14">
        <f>C16*E16/100</f>
        <v>274481.2</v>
      </c>
      <c r="H16" s="14" t="s">
        <v>27</v>
      </c>
    </row>
    <row r="17" spans="1:8" ht="52.5" customHeight="1">
      <c r="A17" s="9" t="s">
        <v>29</v>
      </c>
      <c r="B17" s="119" t="s">
        <v>56</v>
      </c>
      <c r="C17" s="119"/>
      <c r="D17" s="119"/>
      <c r="E17" s="119"/>
      <c r="F17" s="119"/>
      <c r="G17" s="119"/>
      <c r="H17" s="119"/>
    </row>
    <row r="18" spans="1:8" ht="21.75" customHeight="1">
      <c r="A18" s="9"/>
      <c r="B18" s="15"/>
      <c r="C18" s="11">
        <v>16700</v>
      </c>
      <c r="D18" s="12" t="s">
        <v>47</v>
      </c>
      <c r="E18" s="13">
        <v>4598.8500000000004</v>
      </c>
      <c r="F18" s="14" t="s">
        <v>48</v>
      </c>
      <c r="G18" s="22">
        <f>C18*E18/100</f>
        <v>768007.95</v>
      </c>
      <c r="H18" s="14" t="s">
        <v>27</v>
      </c>
    </row>
    <row r="19" spans="1:8" ht="25.5" customHeight="1">
      <c r="A19" s="9" t="s">
        <v>19</v>
      </c>
      <c r="B19" s="119" t="s">
        <v>57</v>
      </c>
      <c r="C19" s="119"/>
      <c r="D19" s="119"/>
      <c r="E19" s="119"/>
      <c r="F19" s="119"/>
      <c r="G19" s="119"/>
      <c r="H19" s="119"/>
    </row>
    <row r="20" spans="1:8" ht="18" customHeight="1">
      <c r="A20" s="9"/>
      <c r="B20" s="45"/>
      <c r="C20" s="11">
        <v>13900</v>
      </c>
      <c r="D20" s="12" t="s">
        <v>8</v>
      </c>
      <c r="E20" s="13">
        <v>2208.37</v>
      </c>
      <c r="F20" s="14" t="s">
        <v>9</v>
      </c>
      <c r="G20" s="22">
        <f>C20*E20/1000</f>
        <v>30696.343000000001</v>
      </c>
      <c r="H20" s="14" t="s">
        <v>27</v>
      </c>
    </row>
    <row r="21" spans="1:8" ht="18.75" customHeight="1">
      <c r="A21" s="9"/>
      <c r="B21" s="45"/>
      <c r="C21" s="11"/>
      <c r="D21" s="12"/>
      <c r="E21" s="13"/>
      <c r="F21" s="14"/>
      <c r="G21" s="26"/>
      <c r="H21" s="16"/>
    </row>
    <row r="22" spans="1:8">
      <c r="A22" s="46"/>
      <c r="B22" s="48"/>
      <c r="C22" s="120" t="s">
        <v>20</v>
      </c>
      <c r="D22" s="120"/>
      <c r="E22" s="120"/>
      <c r="F22" s="120"/>
      <c r="G22" s="23">
        <f>SUM(G20,G18,G16,G14,G12,G10,G8,G7)</f>
        <v>2745116.2150000008</v>
      </c>
      <c r="H22" s="7" t="s">
        <v>27</v>
      </c>
    </row>
    <row r="23" spans="1:8">
      <c r="A23" s="46"/>
      <c r="C23" s="7"/>
      <c r="D23" s="7"/>
      <c r="E23" s="7"/>
      <c r="F23" s="7"/>
      <c r="G23" s="7"/>
      <c r="H23" s="7"/>
    </row>
    <row r="24" spans="1:8">
      <c r="A24" s="46"/>
      <c r="B24" s="21" t="s">
        <v>21</v>
      </c>
      <c r="C24" s="6">
        <v>7.23</v>
      </c>
      <c r="D24" s="6" t="s">
        <v>22</v>
      </c>
      <c r="E24" s="6">
        <v>22606</v>
      </c>
      <c r="F24" s="6" t="s">
        <v>23</v>
      </c>
      <c r="G24" s="17">
        <f>C24*E24</f>
        <v>163441.38</v>
      </c>
      <c r="H24" s="7" t="s">
        <v>27</v>
      </c>
    </row>
    <row r="25" spans="1:8">
      <c r="A25" s="46"/>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17.25" customHeight="1">
      <c r="A29" s="2"/>
    </row>
    <row r="30" spans="1:8" ht="31.5" customHeight="1">
      <c r="A30" s="121" t="s">
        <v>6</v>
      </c>
      <c r="B30" s="121"/>
      <c r="C30" s="121"/>
      <c r="D30" s="121"/>
      <c r="E30" s="121"/>
      <c r="F30" s="121"/>
      <c r="G30" s="121"/>
      <c r="H30" s="121"/>
    </row>
    <row r="31" spans="1:8" ht="24.75" customHeight="1">
      <c r="A31" s="122" t="s">
        <v>262</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47" t="s">
        <v>0</v>
      </c>
      <c r="B33" s="47" t="s">
        <v>2</v>
      </c>
      <c r="C33" s="127" t="s">
        <v>1</v>
      </c>
      <c r="D33" s="127"/>
      <c r="E33" s="47" t="s">
        <v>3</v>
      </c>
      <c r="F33" s="47" t="s">
        <v>4</v>
      </c>
      <c r="G33" s="127" t="s">
        <v>5</v>
      </c>
      <c r="H33" s="127"/>
    </row>
    <row r="34" spans="1:8" ht="17.25" customHeight="1" thickTop="1">
      <c r="A34" s="18"/>
      <c r="B34" s="18"/>
      <c r="C34" s="18"/>
      <c r="D34" s="18"/>
      <c r="E34" s="18"/>
      <c r="F34" s="18"/>
      <c r="G34" s="18"/>
      <c r="H34" s="18"/>
    </row>
    <row r="35" spans="1:8" ht="30"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9"/>
      <c r="D40" s="9"/>
      <c r="E40" s="9"/>
      <c r="F40" s="9"/>
      <c r="G40" s="9"/>
      <c r="H40" s="9"/>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80</v>
      </c>
      <c r="D44" s="12" t="s">
        <v>8</v>
      </c>
      <c r="E44" s="13">
        <v>14429.25</v>
      </c>
      <c r="F44" s="14" t="s">
        <v>32</v>
      </c>
      <c r="G44" s="22">
        <f>C44*E44/100</f>
        <v>11543.4</v>
      </c>
      <c r="H44" s="14" t="s">
        <v>27</v>
      </c>
    </row>
    <row r="45" spans="1:8" ht="35.25" customHeight="1">
      <c r="A45" s="9" t="s">
        <v>29</v>
      </c>
      <c r="B45" s="119" t="s">
        <v>34</v>
      </c>
      <c r="C45" s="119"/>
      <c r="D45" s="119"/>
      <c r="E45" s="119"/>
      <c r="F45" s="119"/>
      <c r="G45" s="119"/>
      <c r="H45" s="119"/>
    </row>
    <row r="46" spans="1:8" ht="30" customHeight="1">
      <c r="A46" s="9"/>
      <c r="B46" s="15"/>
      <c r="C46" s="11">
        <v>6</v>
      </c>
      <c r="D46" s="12" t="s">
        <v>35</v>
      </c>
      <c r="E46" s="13">
        <v>5001.7</v>
      </c>
      <c r="F46" s="14" t="s">
        <v>36</v>
      </c>
      <c r="G46" s="22">
        <f>C46*E46</f>
        <v>30010.199999999997</v>
      </c>
      <c r="H46" s="14" t="s">
        <v>27</v>
      </c>
    </row>
    <row r="47" spans="1:8" ht="49.5" customHeight="1">
      <c r="A47" s="9" t="s">
        <v>19</v>
      </c>
      <c r="B47" s="119" t="s">
        <v>63</v>
      </c>
      <c r="C47" s="119"/>
      <c r="D47" s="119"/>
      <c r="E47" s="119"/>
      <c r="F47" s="119"/>
      <c r="G47" s="119"/>
      <c r="H47" s="119"/>
    </row>
    <row r="48" spans="1:8" ht="30" customHeight="1">
      <c r="A48" s="9"/>
      <c r="B48" s="15"/>
      <c r="C48" s="11">
        <v>89</v>
      </c>
      <c r="D48" s="12" t="s">
        <v>8</v>
      </c>
      <c r="E48" s="13">
        <v>337</v>
      </c>
      <c r="F48" s="14" t="s">
        <v>37</v>
      </c>
      <c r="G48" s="14">
        <f>C48*E48</f>
        <v>29993</v>
      </c>
      <c r="H48" s="14" t="s">
        <v>27</v>
      </c>
    </row>
    <row r="49" spans="1:8" ht="21" customHeight="1">
      <c r="A49" s="9" t="s">
        <v>49</v>
      </c>
      <c r="B49" s="119" t="s">
        <v>64</v>
      </c>
      <c r="C49" s="119"/>
      <c r="D49" s="119"/>
      <c r="E49" s="119"/>
      <c r="F49" s="119"/>
      <c r="G49" s="119"/>
      <c r="H49" s="119"/>
    </row>
    <row r="50" spans="1:8" ht="30" customHeight="1">
      <c r="A50" s="9"/>
      <c r="B50" s="15"/>
      <c r="C50" s="11">
        <v>184</v>
      </c>
      <c r="D50" s="12" t="s">
        <v>47</v>
      </c>
      <c r="E50" s="13">
        <v>2283.9299999999998</v>
      </c>
      <c r="F50" s="14" t="s">
        <v>48</v>
      </c>
      <c r="G50" s="26">
        <f>C50*E50/100</f>
        <v>4202.4312</v>
      </c>
      <c r="H50" s="16" t="s">
        <v>27</v>
      </c>
    </row>
    <row r="51" spans="1:8">
      <c r="A51" s="46"/>
      <c r="B51" s="10"/>
      <c r="C51" s="120" t="s">
        <v>20</v>
      </c>
      <c r="D51" s="120"/>
      <c r="E51" s="120"/>
      <c r="F51" s="120"/>
      <c r="G51" s="23">
        <f>SUM(G50,G48,G46,G44,G42,G40,G38,G36)</f>
        <v>103604.4953</v>
      </c>
      <c r="H51" s="7" t="s">
        <v>27</v>
      </c>
    </row>
    <row r="52" spans="1:8" ht="16.5" customHeight="1">
      <c r="A52" s="46"/>
      <c r="C52" s="7"/>
      <c r="D52" s="7"/>
      <c r="E52" s="7"/>
      <c r="F52" s="7"/>
      <c r="G52" s="7"/>
      <c r="H52" s="7"/>
    </row>
    <row r="53" spans="1:8">
      <c r="A53" s="46"/>
    </row>
    <row r="54" spans="1:8">
      <c r="A54" s="2"/>
      <c r="B54" s="117" t="s">
        <v>26</v>
      </c>
      <c r="C54" s="117"/>
      <c r="D54" s="117"/>
      <c r="E54" s="117"/>
      <c r="F54" s="117"/>
      <c r="G54" s="117"/>
      <c r="H54" s="117"/>
    </row>
    <row r="55" spans="1:8" ht="33" customHeight="1">
      <c r="A55" s="2"/>
      <c r="B55" s="49"/>
    </row>
    <row r="56" spans="1:8" ht="27.75" customHeight="1">
      <c r="A56" s="24"/>
      <c r="B56" s="8" t="s">
        <v>25</v>
      </c>
      <c r="C56" s="118" t="s">
        <v>24</v>
      </c>
      <c r="D56" s="118"/>
      <c r="E56" s="118"/>
      <c r="F56" s="118"/>
      <c r="G56" s="118"/>
      <c r="H56" s="25"/>
    </row>
    <row r="57" spans="1:8" ht="30" customHeight="1"/>
  </sheetData>
  <mergeCells count="31">
    <mergeCell ref="C56:G56"/>
    <mergeCell ref="B43:H43"/>
    <mergeCell ref="B45:H45"/>
    <mergeCell ref="B47:H47"/>
    <mergeCell ref="B49:H49"/>
    <mergeCell ref="C51:F51"/>
    <mergeCell ref="B54:H54"/>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5" orientation="portrait" r:id="rId1"/>
  <rowBreaks count="1" manualBreakCount="1">
    <brk id="29" max="16383" man="1"/>
  </rowBreaks>
</worksheet>
</file>

<file path=xl/worksheets/sheet38.xml><?xml version="1.0" encoding="utf-8"?>
<worksheet xmlns="http://schemas.openxmlformats.org/spreadsheetml/2006/main" xmlns:r="http://schemas.openxmlformats.org/officeDocument/2006/relationships">
  <sheetPr>
    <tabColor theme="3" tint="0.39997558519241921"/>
  </sheetPr>
  <dimension ref="A1:I55"/>
  <sheetViews>
    <sheetView view="pageBreakPreview" topLeftCell="A19" zoomScaleSheetLayoutView="100" workbookViewId="0">
      <selection activeCell="B55" sqref="B5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2.5" customHeight="1">
      <c r="A1" s="121" t="s">
        <v>6</v>
      </c>
      <c r="B1" s="121"/>
      <c r="C1" s="121"/>
      <c r="D1" s="121"/>
      <c r="E1" s="121"/>
      <c r="F1" s="121"/>
      <c r="G1" s="121"/>
      <c r="H1" s="121"/>
    </row>
    <row r="2" spans="1:8" ht="24" customHeight="1">
      <c r="A2" s="122" t="s">
        <v>263</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59" t="s">
        <v>0</v>
      </c>
      <c r="B4" s="59" t="s">
        <v>2</v>
      </c>
      <c r="C4" s="127" t="s">
        <v>1</v>
      </c>
      <c r="D4" s="127"/>
      <c r="E4" s="59" t="s">
        <v>3</v>
      </c>
      <c r="F4" s="59" t="s">
        <v>4</v>
      </c>
      <c r="G4" s="127" t="s">
        <v>5</v>
      </c>
      <c r="H4" s="127"/>
    </row>
    <row r="5" spans="1:8" s="3" customForma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10500</v>
      </c>
      <c r="D7" s="41" t="s">
        <v>8</v>
      </c>
      <c r="E7" s="42">
        <v>6278.37</v>
      </c>
      <c r="F7" s="43" t="s">
        <v>9</v>
      </c>
      <c r="G7" s="44">
        <f>C7*E7/1000</f>
        <v>65922.884999999995</v>
      </c>
      <c r="H7" s="43" t="s">
        <v>27</v>
      </c>
    </row>
    <row r="8" spans="1:8" ht="18" customHeight="1">
      <c r="A8" s="9"/>
      <c r="B8" s="45"/>
      <c r="C8" s="11"/>
      <c r="D8" s="12"/>
      <c r="E8" s="13"/>
      <c r="F8" s="14"/>
      <c r="G8" s="26"/>
      <c r="H8" s="16"/>
    </row>
    <row r="9" spans="1:8">
      <c r="A9" s="58"/>
      <c r="B9" s="48"/>
      <c r="C9" s="120" t="s">
        <v>20</v>
      </c>
      <c r="D9" s="120"/>
      <c r="E9" s="120"/>
      <c r="F9" s="120"/>
      <c r="G9" s="23">
        <f>G7</f>
        <v>65922.884999999995</v>
      </c>
      <c r="H9" s="7" t="s">
        <v>27</v>
      </c>
    </row>
    <row r="10" spans="1:8">
      <c r="A10" s="58"/>
      <c r="C10" s="7"/>
      <c r="D10" s="7"/>
      <c r="E10" s="7"/>
      <c r="F10" s="7"/>
      <c r="G10" s="7"/>
      <c r="H10" s="7"/>
    </row>
    <row r="11" spans="1:8">
      <c r="A11" s="58"/>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30" customHeight="1">
      <c r="A16" s="122" t="s">
        <v>263</v>
      </c>
      <c r="B16" s="122"/>
      <c r="C16" s="122"/>
      <c r="D16" s="122"/>
      <c r="E16" s="122"/>
      <c r="F16" s="122"/>
      <c r="G16" s="122"/>
      <c r="H16" s="122"/>
    </row>
    <row r="17" spans="1:9" ht="27" customHeight="1" thickBot="1">
      <c r="A17" s="126" t="s">
        <v>75</v>
      </c>
      <c r="B17" s="126"/>
      <c r="C17" s="126"/>
      <c r="D17" s="126"/>
      <c r="E17" s="126"/>
      <c r="F17" s="126"/>
      <c r="G17" s="126"/>
      <c r="H17" s="126"/>
    </row>
    <row r="18" spans="1:9" s="3" customFormat="1" ht="18.75" customHeight="1" thickTop="1" thickBot="1">
      <c r="A18" s="64" t="s">
        <v>0</v>
      </c>
      <c r="B18" s="64" t="s">
        <v>2</v>
      </c>
      <c r="C18" s="127" t="s">
        <v>1</v>
      </c>
      <c r="D18" s="127"/>
      <c r="E18" s="64" t="s">
        <v>3</v>
      </c>
      <c r="F18" s="64" t="s">
        <v>4</v>
      </c>
      <c r="G18" s="127" t="s">
        <v>5</v>
      </c>
      <c r="H18" s="127"/>
    </row>
    <row r="19" spans="1:9" s="3" customFormat="1" thickTop="1">
      <c r="A19" s="18"/>
      <c r="B19" s="18"/>
      <c r="C19" s="18"/>
      <c r="D19" s="18"/>
      <c r="E19" s="18"/>
      <c r="F19" s="18"/>
      <c r="G19" s="18"/>
      <c r="H19" s="18"/>
    </row>
    <row r="20" spans="1:9" ht="40.5" customHeight="1">
      <c r="A20" s="9" t="s">
        <v>10</v>
      </c>
      <c r="B20" s="119" t="s">
        <v>61</v>
      </c>
      <c r="C20" s="119"/>
      <c r="D20" s="119"/>
      <c r="E20" s="119"/>
      <c r="F20" s="119"/>
      <c r="G20" s="119"/>
      <c r="H20" s="119"/>
    </row>
    <row r="21" spans="1:9" ht="25.5" customHeight="1">
      <c r="A21" s="9"/>
      <c r="B21" s="15"/>
      <c r="C21" s="11">
        <v>4660</v>
      </c>
      <c r="D21" s="12" t="s">
        <v>8</v>
      </c>
      <c r="E21" s="13">
        <v>3176.25</v>
      </c>
      <c r="F21" s="14" t="s">
        <v>9</v>
      </c>
      <c r="G21" s="22">
        <f>C21*E21/1000</f>
        <v>14801.325000000001</v>
      </c>
      <c r="H21" s="14" t="s">
        <v>27</v>
      </c>
    </row>
    <row r="22" spans="1:9" ht="25.5" customHeight="1">
      <c r="A22" s="9" t="s">
        <v>14</v>
      </c>
      <c r="B22" s="119" t="s">
        <v>30</v>
      </c>
      <c r="C22" s="119"/>
      <c r="D22" s="119"/>
      <c r="E22" s="119"/>
      <c r="F22" s="119"/>
      <c r="G22" s="119"/>
      <c r="H22" s="119"/>
    </row>
    <row r="23" spans="1:9" ht="27" customHeight="1">
      <c r="A23" s="9"/>
      <c r="B23" s="15"/>
      <c r="C23" s="11">
        <v>811</v>
      </c>
      <c r="D23" s="12" t="s">
        <v>43</v>
      </c>
      <c r="E23" s="13">
        <v>9416.2800000000007</v>
      </c>
      <c r="F23" s="14" t="s">
        <v>44</v>
      </c>
      <c r="G23" s="22">
        <f>C23*E23/100</f>
        <v>76366.030800000008</v>
      </c>
      <c r="H23" s="14" t="s">
        <v>27</v>
      </c>
      <c r="I23" s="4"/>
    </row>
    <row r="24" spans="1:9" ht="29.25" customHeight="1">
      <c r="A24" s="9" t="s">
        <v>16</v>
      </c>
      <c r="B24" s="119" t="s">
        <v>62</v>
      </c>
      <c r="C24" s="119"/>
      <c r="D24" s="119"/>
      <c r="E24" s="119"/>
      <c r="F24" s="119"/>
      <c r="G24" s="119"/>
      <c r="H24" s="119"/>
      <c r="I24" s="4"/>
    </row>
    <row r="25" spans="1:9" ht="28.5" customHeight="1">
      <c r="A25" s="9"/>
      <c r="B25" s="15"/>
      <c r="C25" s="11">
        <v>3728</v>
      </c>
      <c r="D25" s="12" t="s">
        <v>43</v>
      </c>
      <c r="E25" s="13">
        <v>3127.41</v>
      </c>
      <c r="F25" s="14" t="s">
        <v>44</v>
      </c>
      <c r="G25" s="22">
        <f>C25*E25/100</f>
        <v>116589.84479999999</v>
      </c>
      <c r="H25" s="14" t="s">
        <v>27</v>
      </c>
      <c r="I25" s="4"/>
    </row>
    <row r="26" spans="1:9" ht="39.75" customHeight="1">
      <c r="A26" s="9" t="s">
        <v>17</v>
      </c>
      <c r="B26" s="119" t="s">
        <v>33</v>
      </c>
      <c r="C26" s="119"/>
      <c r="D26" s="119"/>
      <c r="E26" s="119"/>
      <c r="F26" s="119"/>
      <c r="G26" s="119"/>
      <c r="H26" s="119"/>
    </row>
    <row r="27" spans="1:9" ht="21" customHeight="1">
      <c r="A27" s="9"/>
      <c r="B27" s="15"/>
      <c r="C27" s="11">
        <v>4311</v>
      </c>
      <c r="D27" s="12" t="s">
        <v>8</v>
      </c>
      <c r="E27" s="13">
        <v>14429.25</v>
      </c>
      <c r="F27" s="14" t="s">
        <v>32</v>
      </c>
      <c r="G27" s="22">
        <f>C27*E27/100</f>
        <v>622044.96750000003</v>
      </c>
      <c r="H27" s="14" t="s">
        <v>27</v>
      </c>
    </row>
    <row r="28" spans="1:9" ht="18" customHeight="1">
      <c r="A28" s="9"/>
      <c r="B28" s="45"/>
      <c r="C28" s="11"/>
      <c r="D28" s="12"/>
      <c r="E28" s="13"/>
      <c r="F28" s="14"/>
      <c r="G28" s="26"/>
      <c r="H28" s="16"/>
    </row>
    <row r="29" spans="1:9">
      <c r="A29" s="62"/>
      <c r="B29" s="48"/>
      <c r="C29" s="120" t="s">
        <v>20</v>
      </c>
      <c r="D29" s="120"/>
      <c r="E29" s="120"/>
      <c r="F29" s="120"/>
      <c r="G29" s="23">
        <f>SUM(G27,G25,G23,G21)</f>
        <v>829802.16809999989</v>
      </c>
      <c r="H29" s="7" t="s">
        <v>27</v>
      </c>
    </row>
    <row r="30" spans="1:9">
      <c r="A30" s="62"/>
      <c r="C30" s="7"/>
      <c r="D30" s="7"/>
      <c r="E30" s="7"/>
      <c r="F30" s="7"/>
      <c r="G30" s="7"/>
      <c r="H30" s="7"/>
    </row>
    <row r="31" spans="1:9">
      <c r="A31" s="62"/>
    </row>
    <row r="32" spans="1:9">
      <c r="A32" s="2"/>
      <c r="B32" s="117" t="s">
        <v>26</v>
      </c>
      <c r="C32" s="117"/>
      <c r="D32" s="117"/>
      <c r="E32" s="117"/>
      <c r="F32" s="117"/>
      <c r="G32" s="117"/>
      <c r="H32" s="117"/>
    </row>
    <row r="33" spans="1:8" ht="42" customHeight="1">
      <c r="A33" s="2"/>
    </row>
    <row r="34" spans="1:8" s="25" customFormat="1" ht="27" customHeight="1">
      <c r="A34" s="24"/>
      <c r="B34" s="8" t="s">
        <v>25</v>
      </c>
      <c r="C34" s="118" t="s">
        <v>24</v>
      </c>
      <c r="D34" s="118"/>
      <c r="E34" s="118"/>
      <c r="F34" s="118"/>
      <c r="G34" s="118"/>
    </row>
    <row r="35" spans="1:8" ht="6.75" customHeight="1">
      <c r="A35" s="2"/>
    </row>
    <row r="36" spans="1:8" ht="39.75" customHeight="1">
      <c r="A36" s="121" t="s">
        <v>6</v>
      </c>
      <c r="B36" s="121"/>
      <c r="C36" s="121"/>
      <c r="D36" s="121"/>
      <c r="E36" s="121"/>
      <c r="F36" s="121"/>
      <c r="G36" s="121"/>
      <c r="H36" s="121"/>
    </row>
    <row r="37" spans="1:8" ht="33" customHeight="1">
      <c r="A37" s="122" t="s">
        <v>263</v>
      </c>
      <c r="B37" s="122"/>
      <c r="C37" s="122"/>
      <c r="D37" s="122"/>
      <c r="E37" s="122"/>
      <c r="F37" s="122"/>
      <c r="G37" s="122"/>
      <c r="H37" s="122"/>
    </row>
    <row r="38" spans="1:8" ht="19.5" customHeight="1" thickBot="1">
      <c r="A38" s="126" t="s">
        <v>98</v>
      </c>
      <c r="B38" s="126"/>
      <c r="C38" s="126"/>
      <c r="D38" s="126"/>
      <c r="E38" s="126"/>
      <c r="F38" s="126"/>
      <c r="G38" s="126"/>
      <c r="H38" s="126"/>
    </row>
    <row r="39" spans="1:8" ht="24" customHeight="1" thickTop="1" thickBot="1">
      <c r="A39" s="59" t="s">
        <v>0</v>
      </c>
      <c r="B39" s="59" t="s">
        <v>2</v>
      </c>
      <c r="C39" s="127" t="s">
        <v>1</v>
      </c>
      <c r="D39" s="127"/>
      <c r="E39" s="59" t="s">
        <v>3</v>
      </c>
      <c r="F39" s="59" t="s">
        <v>4</v>
      </c>
      <c r="G39" s="127" t="s">
        <v>5</v>
      </c>
      <c r="H39" s="127"/>
    </row>
    <row r="40" spans="1:8" ht="21" customHeight="1" thickTop="1">
      <c r="A40" s="18"/>
      <c r="B40" s="18"/>
      <c r="C40" s="18"/>
      <c r="D40" s="18"/>
      <c r="E40" s="18"/>
      <c r="F40" s="18"/>
      <c r="G40" s="18"/>
      <c r="H40" s="18"/>
    </row>
    <row r="41" spans="1:8" ht="47.25" customHeight="1">
      <c r="A41" s="9" t="s">
        <v>10</v>
      </c>
      <c r="B41" s="119" t="s">
        <v>61</v>
      </c>
      <c r="C41" s="119"/>
      <c r="D41" s="119"/>
      <c r="E41" s="119"/>
      <c r="F41" s="119"/>
      <c r="G41" s="119"/>
      <c r="H41" s="119"/>
    </row>
    <row r="42" spans="1:8" ht="30.75" customHeight="1">
      <c r="A42" s="20"/>
      <c r="B42" s="19"/>
      <c r="C42" s="11">
        <v>7223</v>
      </c>
      <c r="D42" s="12" t="s">
        <v>8</v>
      </c>
      <c r="E42" s="13">
        <v>3176.25</v>
      </c>
      <c r="F42" s="14" t="s">
        <v>9</v>
      </c>
      <c r="G42" s="22">
        <f>C42*E42/1000</f>
        <v>22942.053749999999</v>
      </c>
      <c r="H42" s="14" t="s">
        <v>27</v>
      </c>
    </row>
    <row r="43" spans="1:8" ht="29.25" customHeight="1">
      <c r="A43" s="9" t="s">
        <v>14</v>
      </c>
      <c r="B43" s="119" t="s">
        <v>91</v>
      </c>
      <c r="C43" s="119"/>
      <c r="D43" s="119"/>
      <c r="E43" s="119"/>
      <c r="F43" s="119"/>
      <c r="G43" s="119"/>
      <c r="H43" s="119"/>
    </row>
    <row r="44" spans="1:8" ht="29.25" customHeight="1">
      <c r="A44" s="9"/>
      <c r="B44" s="15"/>
      <c r="C44" s="11">
        <v>7223</v>
      </c>
      <c r="D44" s="12" t="s">
        <v>8</v>
      </c>
      <c r="E44" s="13">
        <v>2684</v>
      </c>
      <c r="F44" s="14" t="s">
        <v>32</v>
      </c>
      <c r="G44" s="22">
        <f>C44*E44/100</f>
        <v>193865.32</v>
      </c>
      <c r="H44" s="14" t="s">
        <v>27</v>
      </c>
    </row>
    <row r="45" spans="1:8" ht="38.25" customHeight="1">
      <c r="A45" s="9" t="s">
        <v>16</v>
      </c>
      <c r="B45" s="119" t="s">
        <v>92</v>
      </c>
      <c r="C45" s="119"/>
      <c r="D45" s="119"/>
      <c r="E45" s="119"/>
      <c r="F45" s="119"/>
      <c r="G45" s="119"/>
      <c r="H45" s="119"/>
    </row>
    <row r="46" spans="1:8" ht="20.25" customHeight="1">
      <c r="A46" s="9"/>
      <c r="B46" s="15"/>
      <c r="C46" s="11">
        <v>2408</v>
      </c>
      <c r="D46" s="12" t="s">
        <v>8</v>
      </c>
      <c r="E46" s="13">
        <v>7708.47</v>
      </c>
      <c r="F46" s="14" t="s">
        <v>32</v>
      </c>
      <c r="G46" s="22">
        <f>C46*E46/100</f>
        <v>185619.95760000002</v>
      </c>
      <c r="H46" s="14" t="s">
        <v>27</v>
      </c>
    </row>
    <row r="47" spans="1:8" ht="18" customHeight="1">
      <c r="A47" s="9"/>
      <c r="B47" s="27"/>
      <c r="C47" s="11"/>
      <c r="D47" s="12"/>
      <c r="E47" s="13"/>
      <c r="F47" s="14"/>
      <c r="G47" s="26"/>
      <c r="H47" s="16"/>
    </row>
    <row r="48" spans="1:8">
      <c r="A48" s="9"/>
      <c r="B48" s="10"/>
      <c r="C48" s="120" t="s">
        <v>20</v>
      </c>
      <c r="D48" s="120"/>
      <c r="E48" s="120"/>
      <c r="F48" s="120"/>
      <c r="G48" s="23">
        <f>SUM(G46,G44,G42)</f>
        <v>402427.33135000005</v>
      </c>
      <c r="H48" s="14" t="s">
        <v>27</v>
      </c>
    </row>
    <row r="49" spans="1:8" ht="16.5" customHeight="1">
      <c r="A49" s="58"/>
      <c r="C49" s="7"/>
      <c r="D49" s="7"/>
      <c r="E49" s="7"/>
      <c r="F49" s="7"/>
      <c r="G49" s="7"/>
    </row>
    <row r="50" spans="1:8">
      <c r="A50" s="58"/>
      <c r="B50" s="60" t="s">
        <v>26</v>
      </c>
      <c r="C50" s="60"/>
      <c r="D50" s="60"/>
      <c r="E50" s="60"/>
      <c r="F50" s="60"/>
      <c r="G50" s="60"/>
    </row>
    <row r="51" spans="1:8" ht="38.25" customHeight="1">
      <c r="A51" s="2"/>
      <c r="H51" s="25"/>
    </row>
    <row r="52" spans="1:8" ht="27.75" customHeight="1">
      <c r="A52" s="2"/>
      <c r="B52" s="8" t="s">
        <v>25</v>
      </c>
      <c r="C52" s="118" t="s">
        <v>24</v>
      </c>
      <c r="D52" s="118"/>
      <c r="E52" s="118"/>
      <c r="F52" s="118"/>
      <c r="G52" s="118"/>
    </row>
    <row r="53" spans="1:8" ht="30" customHeight="1">
      <c r="A53" s="24"/>
    </row>
    <row r="55" spans="1:8">
      <c r="B55" s="49"/>
    </row>
  </sheetData>
  <mergeCells count="31">
    <mergeCell ref="C29:F29"/>
    <mergeCell ref="B32:H32"/>
    <mergeCell ref="C34:G34"/>
    <mergeCell ref="B12:H12"/>
    <mergeCell ref="A1:H1"/>
    <mergeCell ref="A2:H2"/>
    <mergeCell ref="A3:H3"/>
    <mergeCell ref="C4:D4"/>
    <mergeCell ref="G4:H4"/>
    <mergeCell ref="B6:H6"/>
    <mergeCell ref="C9:F9"/>
    <mergeCell ref="C14:G14"/>
    <mergeCell ref="A15:H15"/>
    <mergeCell ref="A16:H16"/>
    <mergeCell ref="A17:H17"/>
    <mergeCell ref="C18:D18"/>
    <mergeCell ref="A36:H36"/>
    <mergeCell ref="A37:H37"/>
    <mergeCell ref="A38:H38"/>
    <mergeCell ref="C39:D39"/>
    <mergeCell ref="G39:H39"/>
    <mergeCell ref="G18:H18"/>
    <mergeCell ref="B20:H20"/>
    <mergeCell ref="B22:H22"/>
    <mergeCell ref="B24:H24"/>
    <mergeCell ref="B26:H26"/>
    <mergeCell ref="C48:F48"/>
    <mergeCell ref="C52:G52"/>
    <mergeCell ref="B41:H41"/>
    <mergeCell ref="B43:H43"/>
    <mergeCell ref="B45:H45"/>
  </mergeCells>
  <pageMargins left="1.2" right="0.8" top="0.4" bottom="0.3" header="0.3" footer="0.3"/>
  <pageSetup scale="95" orientation="portrait" r:id="rId1"/>
  <rowBreaks count="2" manualBreakCount="2">
    <brk id="14" max="16383" man="1"/>
    <brk id="34" max="16383" man="1"/>
  </rowBreaks>
</worksheet>
</file>

<file path=xl/worksheets/sheet39.xml><?xml version="1.0" encoding="utf-8"?>
<worksheet xmlns="http://schemas.openxmlformats.org/spreadsheetml/2006/main" xmlns:r="http://schemas.openxmlformats.org/officeDocument/2006/relationships">
  <sheetPr>
    <tabColor theme="3" tint="0.39997558519241921"/>
  </sheetPr>
  <dimension ref="A1:I74"/>
  <sheetViews>
    <sheetView view="pageBreakPreview" topLeftCell="A25" zoomScaleSheetLayoutView="100" workbookViewId="0">
      <selection activeCell="A32" sqref="A32:H32"/>
    </sheetView>
  </sheetViews>
  <sheetFormatPr defaultRowHeight="12.75"/>
  <cols>
    <col min="1" max="1" width="4.7109375" style="1" customWidth="1"/>
    <col min="2" max="2" width="43.570312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3.25" customHeight="1">
      <c r="A1" s="121" t="s">
        <v>6</v>
      </c>
      <c r="B1" s="121"/>
      <c r="C1" s="121"/>
      <c r="D1" s="121"/>
      <c r="E1" s="121"/>
      <c r="F1" s="121"/>
      <c r="G1" s="121"/>
      <c r="H1" s="121"/>
    </row>
    <row r="2" spans="1:9" ht="25.5" customHeight="1">
      <c r="A2" s="122" t="s">
        <v>264</v>
      </c>
      <c r="B2" s="122"/>
      <c r="C2" s="122"/>
      <c r="D2" s="122"/>
      <c r="E2" s="122"/>
      <c r="F2" s="122"/>
      <c r="G2" s="122"/>
      <c r="H2" s="122"/>
    </row>
    <row r="3" spans="1:9" ht="17.25" customHeight="1" thickBot="1">
      <c r="A3" s="126" t="s">
        <v>7</v>
      </c>
      <c r="B3" s="126"/>
      <c r="C3" s="126"/>
      <c r="D3" s="126"/>
      <c r="E3" s="126"/>
      <c r="F3" s="126"/>
      <c r="G3" s="126"/>
      <c r="H3" s="126"/>
    </row>
    <row r="4" spans="1:9" s="3" customFormat="1" ht="16.5" customHeight="1" thickTop="1" thickBot="1">
      <c r="A4" s="81" t="s">
        <v>0</v>
      </c>
      <c r="B4" s="81" t="s">
        <v>2</v>
      </c>
      <c r="C4" s="127" t="s">
        <v>1</v>
      </c>
      <c r="D4" s="127"/>
      <c r="E4" s="81" t="s">
        <v>3</v>
      </c>
      <c r="F4" s="81" t="s">
        <v>4</v>
      </c>
      <c r="G4" s="127" t="s">
        <v>5</v>
      </c>
      <c r="H4" s="127"/>
    </row>
    <row r="5" spans="1:9" s="3" customFormat="1" ht="12.75" customHeight="1" thickTop="1">
      <c r="A5" s="18"/>
      <c r="B5" s="18"/>
      <c r="C5" s="18"/>
      <c r="D5" s="18"/>
      <c r="E5" s="18"/>
      <c r="F5" s="18"/>
      <c r="G5" s="18"/>
      <c r="H5" s="18"/>
    </row>
    <row r="6" spans="1:9" ht="27" customHeight="1">
      <c r="A6" s="9" t="s">
        <v>10</v>
      </c>
      <c r="B6" s="119" t="s">
        <v>108</v>
      </c>
      <c r="C6" s="119"/>
      <c r="D6" s="119"/>
      <c r="E6" s="119"/>
      <c r="F6" s="119"/>
      <c r="G6" s="119"/>
      <c r="H6" s="119"/>
    </row>
    <row r="7" spans="1:9" ht="18" customHeight="1">
      <c r="A7" s="20"/>
      <c r="B7" s="19"/>
      <c r="C7" s="11">
        <v>16300</v>
      </c>
      <c r="D7" s="12" t="s">
        <v>47</v>
      </c>
      <c r="E7" s="13">
        <v>526.27</v>
      </c>
      <c r="F7" s="14" t="s">
        <v>32</v>
      </c>
      <c r="G7" s="22">
        <f t="shared" ref="G7" si="0">C7*E7/100</f>
        <v>85782.01</v>
      </c>
      <c r="H7" s="14" t="s">
        <v>27</v>
      </c>
    </row>
    <row r="8" spans="1:9" ht="18.75" customHeight="1">
      <c r="A8" s="9" t="s">
        <v>14</v>
      </c>
      <c r="B8" s="119" t="s">
        <v>72</v>
      </c>
      <c r="C8" s="119"/>
      <c r="D8" s="119"/>
      <c r="E8" s="119"/>
      <c r="F8" s="119"/>
      <c r="G8" s="119"/>
      <c r="H8" s="119"/>
    </row>
    <row r="9" spans="1:9" ht="21.75" customHeight="1">
      <c r="A9" s="20"/>
      <c r="B9" s="19"/>
      <c r="C9" s="11">
        <v>32600</v>
      </c>
      <c r="D9" s="12" t="s">
        <v>47</v>
      </c>
      <c r="E9" s="13">
        <v>146.41</v>
      </c>
      <c r="F9" s="14" t="s">
        <v>32</v>
      </c>
      <c r="G9" s="22">
        <f t="shared" ref="G9" si="1">C9*E9/100</f>
        <v>47729.66</v>
      </c>
      <c r="H9" s="14" t="s">
        <v>27</v>
      </c>
    </row>
    <row r="10" spans="1:9" ht="32.25" customHeight="1">
      <c r="A10" s="9" t="s">
        <v>16</v>
      </c>
      <c r="B10" s="119" t="s">
        <v>58</v>
      </c>
      <c r="C10" s="119"/>
      <c r="D10" s="119"/>
      <c r="E10" s="119"/>
      <c r="F10" s="119"/>
      <c r="G10" s="119"/>
      <c r="H10" s="119"/>
    </row>
    <row r="11" spans="1:9" ht="24.6" customHeight="1">
      <c r="A11" s="20"/>
      <c r="B11" s="19"/>
      <c r="C11" s="11">
        <v>8200</v>
      </c>
      <c r="D11" s="12" t="s">
        <v>8</v>
      </c>
      <c r="E11" s="13">
        <v>1479.41</v>
      </c>
      <c r="F11" s="14" t="s">
        <v>32</v>
      </c>
      <c r="G11" s="22">
        <f t="shared" ref="G11" si="2">C11*E11/100</f>
        <v>121311.62</v>
      </c>
      <c r="H11" s="14" t="s">
        <v>27</v>
      </c>
    </row>
    <row r="12" spans="1:9" ht="64.5" customHeight="1">
      <c r="A12" s="9" t="s">
        <v>17</v>
      </c>
      <c r="B12" s="119" t="s">
        <v>53</v>
      </c>
      <c r="C12" s="119"/>
      <c r="D12" s="119"/>
      <c r="E12" s="119"/>
      <c r="F12" s="119"/>
      <c r="G12" s="119"/>
      <c r="H12" s="119"/>
    </row>
    <row r="13" spans="1:9" ht="24.75" customHeight="1">
      <c r="A13" s="9"/>
      <c r="B13" s="15"/>
      <c r="C13" s="11">
        <v>8200</v>
      </c>
      <c r="D13" s="12" t="s">
        <v>8</v>
      </c>
      <c r="E13" s="13">
        <v>8678.92</v>
      </c>
      <c r="F13" s="14" t="s">
        <v>9</v>
      </c>
      <c r="G13" s="22">
        <f>C13*E13/100</f>
        <v>711671.44</v>
      </c>
      <c r="H13" s="14" t="s">
        <v>27</v>
      </c>
    </row>
    <row r="14" spans="1:9" ht="30.75" customHeight="1">
      <c r="A14" s="9" t="s">
        <v>28</v>
      </c>
      <c r="B14" s="119" t="s">
        <v>15</v>
      </c>
      <c r="C14" s="119"/>
      <c r="D14" s="119"/>
      <c r="E14" s="119"/>
      <c r="F14" s="119"/>
      <c r="G14" s="119"/>
      <c r="H14" s="119"/>
    </row>
    <row r="15" spans="1:9" ht="22.5" customHeight="1">
      <c r="A15" s="9"/>
      <c r="B15" s="15"/>
      <c r="C15" s="11">
        <v>5400</v>
      </c>
      <c r="D15" s="12" t="s">
        <v>43</v>
      </c>
      <c r="E15" s="13">
        <v>2750.8</v>
      </c>
      <c r="F15" s="14" t="s">
        <v>9</v>
      </c>
      <c r="G15" s="22">
        <f>C15*E15/100</f>
        <v>148543.20000000001</v>
      </c>
      <c r="H15" s="14" t="s">
        <v>27</v>
      </c>
      <c r="I15" s="4"/>
    </row>
    <row r="16" spans="1:9" ht="80.25" customHeight="1">
      <c r="A16" s="9" t="s">
        <v>29</v>
      </c>
      <c r="B16" s="119" t="s">
        <v>54</v>
      </c>
      <c r="C16" s="119"/>
      <c r="D16" s="119"/>
      <c r="E16" s="119"/>
      <c r="F16" s="119"/>
      <c r="G16" s="119"/>
      <c r="H16" s="119"/>
    </row>
    <row r="17" spans="1:8" ht="24.75" customHeight="1">
      <c r="A17" s="9"/>
      <c r="B17" s="15"/>
      <c r="C17" s="11">
        <v>25300</v>
      </c>
      <c r="D17" s="12" t="s">
        <v>8</v>
      </c>
      <c r="E17" s="13">
        <v>9721.08</v>
      </c>
      <c r="F17" s="14" t="s">
        <v>9</v>
      </c>
      <c r="G17" s="22">
        <f>C17*E17/100</f>
        <v>2459433.2400000002</v>
      </c>
      <c r="H17" s="14" t="s">
        <v>27</v>
      </c>
    </row>
    <row r="18" spans="1:8" ht="39.75" customHeight="1">
      <c r="A18" s="9" t="s">
        <v>19</v>
      </c>
      <c r="B18" s="119" t="s">
        <v>59</v>
      </c>
      <c r="C18" s="119"/>
      <c r="D18" s="119"/>
      <c r="E18" s="119"/>
      <c r="F18" s="119"/>
      <c r="G18" s="119"/>
      <c r="H18" s="119"/>
    </row>
    <row r="19" spans="1:8" ht="21.75" customHeight="1">
      <c r="A19" s="9"/>
      <c r="B19" s="15"/>
      <c r="C19" s="11">
        <v>48900</v>
      </c>
      <c r="D19" s="12" t="s">
        <v>47</v>
      </c>
      <c r="E19" s="13">
        <v>1646.34</v>
      </c>
      <c r="F19" s="14" t="s">
        <v>48</v>
      </c>
      <c r="G19" s="22">
        <f>C19*E19/100</f>
        <v>805060.26</v>
      </c>
      <c r="H19" s="14" t="s">
        <v>27</v>
      </c>
    </row>
    <row r="20" spans="1:8" ht="52.5" customHeight="1">
      <c r="A20" s="9" t="s">
        <v>49</v>
      </c>
      <c r="B20" s="119" t="s">
        <v>60</v>
      </c>
      <c r="C20" s="119"/>
      <c r="D20" s="119"/>
      <c r="E20" s="119"/>
      <c r="F20" s="119"/>
      <c r="G20" s="119"/>
      <c r="H20" s="119"/>
    </row>
    <row r="21" spans="1:8" ht="22.5" customHeight="1">
      <c r="A21" s="9"/>
      <c r="B21" s="15"/>
      <c r="C21" s="11">
        <v>48900</v>
      </c>
      <c r="D21" s="12" t="s">
        <v>47</v>
      </c>
      <c r="E21" s="13">
        <v>6291.66</v>
      </c>
      <c r="F21" s="14" t="s">
        <v>48</v>
      </c>
      <c r="G21" s="22">
        <f>C21*E21/100</f>
        <v>3076621.74</v>
      </c>
      <c r="H21" s="14" t="s">
        <v>27</v>
      </c>
    </row>
    <row r="22" spans="1:8" ht="28.5" customHeight="1">
      <c r="A22" s="9" t="s">
        <v>69</v>
      </c>
      <c r="B22" s="119" t="s">
        <v>57</v>
      </c>
      <c r="C22" s="119"/>
      <c r="D22" s="119"/>
      <c r="E22" s="119"/>
      <c r="F22" s="119"/>
      <c r="G22" s="119"/>
      <c r="H22" s="119"/>
    </row>
    <row r="23" spans="1:8" ht="24.75" customHeight="1">
      <c r="A23" s="9"/>
      <c r="B23" s="15"/>
      <c r="C23" s="11">
        <v>101800</v>
      </c>
      <c r="D23" s="12" t="s">
        <v>8</v>
      </c>
      <c r="E23" s="13">
        <v>6278.37</v>
      </c>
      <c r="F23" s="14" t="s">
        <v>9</v>
      </c>
      <c r="G23" s="26">
        <f>C23*E23/1000</f>
        <v>639138.06599999999</v>
      </c>
      <c r="H23" s="16" t="s">
        <v>27</v>
      </c>
    </row>
    <row r="24" spans="1:8">
      <c r="A24" s="80"/>
      <c r="B24" s="10"/>
      <c r="C24" s="120" t="s">
        <v>20</v>
      </c>
      <c r="D24" s="120"/>
      <c r="E24" s="120"/>
      <c r="F24" s="120"/>
      <c r="G24" s="23">
        <f>SUM(G23,G21,G19,G17,G15,G13,G11,G9,G7)</f>
        <v>8095291.2360000005</v>
      </c>
      <c r="H24" s="7" t="s">
        <v>27</v>
      </c>
    </row>
    <row r="25" spans="1:8">
      <c r="A25" s="80"/>
      <c r="C25" s="7"/>
      <c r="D25" s="7"/>
      <c r="E25" s="7"/>
      <c r="F25" s="7"/>
      <c r="G25" s="7"/>
      <c r="H25" s="7"/>
    </row>
    <row r="26" spans="1:8">
      <c r="A26" s="80"/>
      <c r="B26" s="21" t="s">
        <v>21</v>
      </c>
      <c r="C26" s="6">
        <v>26.85</v>
      </c>
      <c r="D26" s="6" t="s">
        <v>22</v>
      </c>
      <c r="E26" s="17">
        <v>22606</v>
      </c>
      <c r="F26" s="6" t="s">
        <v>23</v>
      </c>
      <c r="G26" s="17">
        <f>C26*E26</f>
        <v>606971.1</v>
      </c>
      <c r="H26" s="7" t="s">
        <v>27</v>
      </c>
    </row>
    <row r="27" spans="1:8">
      <c r="A27" s="80"/>
    </row>
    <row r="28" spans="1:8">
      <c r="A28" s="2"/>
      <c r="B28" s="117" t="s">
        <v>26</v>
      </c>
      <c r="C28" s="117"/>
      <c r="D28" s="117"/>
      <c r="E28" s="117"/>
      <c r="F28" s="117"/>
      <c r="G28" s="117"/>
      <c r="H28" s="117"/>
    </row>
    <row r="29" spans="1:8" ht="36" customHeight="1">
      <c r="A29" s="2"/>
    </row>
    <row r="30" spans="1:8" s="25" customFormat="1" ht="27" customHeight="1">
      <c r="A30" s="24"/>
      <c r="B30" s="8" t="s">
        <v>25</v>
      </c>
      <c r="C30" s="118" t="s">
        <v>24</v>
      </c>
      <c r="D30" s="118"/>
      <c r="E30" s="118"/>
      <c r="F30" s="118"/>
      <c r="G30" s="118"/>
    </row>
    <row r="31" spans="1:8" ht="31.5" customHeight="1">
      <c r="A31" s="121" t="s">
        <v>6</v>
      </c>
      <c r="B31" s="121"/>
      <c r="C31" s="121"/>
      <c r="D31" s="121"/>
      <c r="E31" s="121"/>
      <c r="F31" s="121"/>
      <c r="G31" s="121"/>
      <c r="H31" s="121"/>
    </row>
    <row r="32" spans="1:8" ht="30" customHeight="1">
      <c r="A32" s="122" t="s">
        <v>264</v>
      </c>
      <c r="B32" s="122"/>
      <c r="C32" s="122"/>
      <c r="D32" s="122"/>
      <c r="E32" s="122"/>
      <c r="F32" s="122"/>
      <c r="G32" s="122"/>
      <c r="H32" s="122"/>
    </row>
    <row r="33" spans="1:8" ht="19.5" customHeight="1" thickBot="1">
      <c r="A33" s="126" t="s">
        <v>39</v>
      </c>
      <c r="B33" s="126"/>
      <c r="C33" s="126"/>
      <c r="D33" s="126"/>
      <c r="E33" s="126"/>
      <c r="F33" s="126"/>
      <c r="G33" s="126"/>
      <c r="H33" s="126"/>
    </row>
    <row r="34" spans="1:8" ht="21" customHeight="1" thickTop="1" thickBot="1">
      <c r="A34" s="81" t="s">
        <v>0</v>
      </c>
      <c r="B34" s="81" t="s">
        <v>2</v>
      </c>
      <c r="C34" s="127" t="s">
        <v>1</v>
      </c>
      <c r="D34" s="127"/>
      <c r="E34" s="81" t="s">
        <v>3</v>
      </c>
      <c r="F34" s="81" t="s">
        <v>4</v>
      </c>
      <c r="G34" s="127" t="s">
        <v>5</v>
      </c>
      <c r="H34" s="127"/>
    </row>
    <row r="35" spans="1:8" ht="17.25" customHeight="1" thickTop="1">
      <c r="A35" s="18"/>
      <c r="B35" s="18"/>
      <c r="C35" s="18"/>
      <c r="D35" s="18"/>
      <c r="E35" s="18"/>
      <c r="F35" s="18"/>
      <c r="G35" s="18"/>
      <c r="H35" s="18"/>
    </row>
    <row r="36" spans="1:8" ht="35.25" customHeight="1">
      <c r="A36" s="9" t="s">
        <v>10</v>
      </c>
      <c r="B36" s="119" t="s">
        <v>61</v>
      </c>
      <c r="C36" s="119"/>
      <c r="D36" s="119"/>
      <c r="E36" s="119"/>
      <c r="F36" s="119"/>
      <c r="G36" s="119"/>
      <c r="H36" s="119"/>
    </row>
    <row r="37" spans="1:8" ht="30" customHeight="1">
      <c r="A37" s="20"/>
      <c r="B37" s="19"/>
      <c r="C37" s="11">
        <v>1056</v>
      </c>
      <c r="D37" s="12" t="s">
        <v>8</v>
      </c>
      <c r="E37" s="13">
        <v>3176.25</v>
      </c>
      <c r="F37" s="14" t="s">
        <v>9</v>
      </c>
      <c r="G37" s="22">
        <f>C37*E37/1000</f>
        <v>3354.12</v>
      </c>
      <c r="H37" s="14" t="s">
        <v>27</v>
      </c>
    </row>
    <row r="38" spans="1:8" ht="23.25" customHeight="1">
      <c r="A38" s="9" t="s">
        <v>14</v>
      </c>
      <c r="B38" s="119" t="s">
        <v>30</v>
      </c>
      <c r="C38" s="119"/>
      <c r="D38" s="119"/>
      <c r="E38" s="119"/>
      <c r="F38" s="119"/>
      <c r="G38" s="119"/>
      <c r="H38" s="119"/>
    </row>
    <row r="39" spans="1:8" ht="30" customHeight="1">
      <c r="A39" s="9"/>
      <c r="B39" s="15"/>
      <c r="C39" s="11">
        <v>224</v>
      </c>
      <c r="D39" s="12" t="s">
        <v>8</v>
      </c>
      <c r="E39" s="13">
        <v>9416.2800000000007</v>
      </c>
      <c r="F39" s="14" t="s">
        <v>32</v>
      </c>
      <c r="G39" s="22">
        <f>C39*E39/100</f>
        <v>21092.467200000003</v>
      </c>
      <c r="H39" s="14" t="s">
        <v>27</v>
      </c>
    </row>
    <row r="40" spans="1:8" ht="24" customHeight="1">
      <c r="A40" s="9" t="s">
        <v>16</v>
      </c>
      <c r="B40" s="119" t="s">
        <v>31</v>
      </c>
      <c r="C40" s="119"/>
      <c r="D40" s="119"/>
      <c r="E40" s="119"/>
      <c r="F40" s="119"/>
      <c r="G40" s="119"/>
      <c r="H40" s="119"/>
    </row>
    <row r="41" spans="1:8" ht="30" customHeight="1">
      <c r="A41" s="9"/>
      <c r="B41" s="9"/>
      <c r="C41" s="11">
        <v>365</v>
      </c>
      <c r="D41" s="12" t="s">
        <v>8</v>
      </c>
      <c r="E41" s="13">
        <v>12501.41</v>
      </c>
      <c r="F41" s="14" t="s">
        <v>32</v>
      </c>
      <c r="G41" s="22">
        <f>C41*E41/100</f>
        <v>45630.146500000003</v>
      </c>
      <c r="H41" s="14" t="s">
        <v>27</v>
      </c>
    </row>
    <row r="42" spans="1:8" ht="25.5" customHeight="1">
      <c r="A42" s="9" t="s">
        <v>17</v>
      </c>
      <c r="B42" s="119" t="s">
        <v>62</v>
      </c>
      <c r="C42" s="119"/>
      <c r="D42" s="119"/>
      <c r="E42" s="119"/>
      <c r="F42" s="119"/>
      <c r="G42" s="119"/>
      <c r="H42" s="119"/>
    </row>
    <row r="43" spans="1:8" ht="30" customHeight="1">
      <c r="A43" s="9"/>
      <c r="B43" s="15"/>
      <c r="C43" s="11">
        <v>109</v>
      </c>
      <c r="D43" s="12" t="s">
        <v>8</v>
      </c>
      <c r="E43" s="13">
        <v>3127.41</v>
      </c>
      <c r="F43" s="14" t="s">
        <v>32</v>
      </c>
      <c r="G43" s="22">
        <f>C43*E43/100</f>
        <v>3408.8769000000002</v>
      </c>
      <c r="H43" s="14" t="s">
        <v>27</v>
      </c>
    </row>
    <row r="44" spans="1:8" ht="30" customHeight="1">
      <c r="A44" s="9" t="s">
        <v>28</v>
      </c>
      <c r="B44" s="119" t="s">
        <v>33</v>
      </c>
      <c r="C44" s="119"/>
      <c r="D44" s="119"/>
      <c r="E44" s="119"/>
      <c r="F44" s="119"/>
      <c r="G44" s="119"/>
      <c r="H44" s="119"/>
    </row>
    <row r="45" spans="1:8" ht="30" customHeight="1">
      <c r="A45" s="9"/>
      <c r="B45" s="15"/>
      <c r="C45" s="11">
        <v>63</v>
      </c>
      <c r="D45" s="12" t="s">
        <v>8</v>
      </c>
      <c r="E45" s="13">
        <v>14429.25</v>
      </c>
      <c r="F45" s="14" t="s">
        <v>32</v>
      </c>
      <c r="G45" s="22">
        <f>C45*E45/100</f>
        <v>9090.4274999999998</v>
      </c>
      <c r="H45" s="14" t="s">
        <v>27</v>
      </c>
    </row>
    <row r="46" spans="1:8" ht="30" customHeight="1">
      <c r="A46" s="9" t="s">
        <v>29</v>
      </c>
      <c r="B46" s="119" t="s">
        <v>34</v>
      </c>
      <c r="C46" s="119"/>
      <c r="D46" s="119"/>
      <c r="E46" s="119"/>
      <c r="F46" s="119"/>
      <c r="G46" s="119"/>
      <c r="H46" s="119"/>
    </row>
    <row r="47" spans="1:8" ht="30" customHeight="1">
      <c r="A47" s="9"/>
      <c r="B47" s="15"/>
      <c r="C47" s="11">
        <v>5.67</v>
      </c>
      <c r="D47" s="12" t="s">
        <v>35</v>
      </c>
      <c r="E47" s="13">
        <v>5001.7</v>
      </c>
      <c r="F47" s="14" t="s">
        <v>36</v>
      </c>
      <c r="G47" s="22">
        <f>C47*E47</f>
        <v>28359.638999999999</v>
      </c>
      <c r="H47" s="14" t="s">
        <v>27</v>
      </c>
    </row>
    <row r="48" spans="1:8" ht="47.25" customHeight="1">
      <c r="A48" s="9" t="s">
        <v>19</v>
      </c>
      <c r="B48" s="119" t="s">
        <v>63</v>
      </c>
      <c r="C48" s="119"/>
      <c r="D48" s="119"/>
      <c r="E48" s="119"/>
      <c r="F48" s="119"/>
      <c r="G48" s="119"/>
      <c r="H48" s="119"/>
    </row>
    <row r="49" spans="1:8" ht="30" customHeight="1">
      <c r="A49" s="9"/>
      <c r="B49" s="15"/>
      <c r="C49" s="11">
        <v>89</v>
      </c>
      <c r="D49" s="12" t="s">
        <v>8</v>
      </c>
      <c r="E49" s="13">
        <v>337</v>
      </c>
      <c r="F49" s="14" t="s">
        <v>37</v>
      </c>
      <c r="G49" s="14">
        <f>C49*E49</f>
        <v>29993</v>
      </c>
      <c r="H49" s="14" t="s">
        <v>27</v>
      </c>
    </row>
    <row r="50" spans="1:8" ht="21" customHeight="1">
      <c r="A50" s="9" t="s">
        <v>49</v>
      </c>
      <c r="B50" s="119" t="s">
        <v>64</v>
      </c>
      <c r="C50" s="119"/>
      <c r="D50" s="119"/>
      <c r="E50" s="119"/>
      <c r="F50" s="119"/>
      <c r="G50" s="119"/>
      <c r="H50" s="119"/>
    </row>
    <row r="51" spans="1:8" ht="30" customHeight="1">
      <c r="A51" s="9"/>
      <c r="B51" s="15"/>
      <c r="C51" s="11">
        <v>205</v>
      </c>
      <c r="D51" s="12" t="s">
        <v>47</v>
      </c>
      <c r="E51" s="13">
        <v>2283.9299999999998</v>
      </c>
      <c r="F51" s="14" t="s">
        <v>48</v>
      </c>
      <c r="G51" s="26">
        <f>C51*E51/100</f>
        <v>4682.0564999999997</v>
      </c>
      <c r="H51" s="16" t="s">
        <v>27</v>
      </c>
    </row>
    <row r="52" spans="1:8">
      <c r="A52" s="80"/>
      <c r="B52" s="10"/>
      <c r="C52" s="120" t="s">
        <v>20</v>
      </c>
      <c r="D52" s="120"/>
      <c r="E52" s="120"/>
      <c r="F52" s="120"/>
      <c r="G52" s="23">
        <f>SUM(G51,G49,G47,G45,G43,G41,G39,G37)</f>
        <v>145610.73360000001</v>
      </c>
      <c r="H52" s="7" t="s">
        <v>27</v>
      </c>
    </row>
    <row r="53" spans="1:8" ht="16.5" customHeight="1">
      <c r="A53" s="80"/>
      <c r="C53" s="7"/>
      <c r="D53" s="7"/>
      <c r="E53" s="7"/>
      <c r="F53" s="7"/>
      <c r="G53" s="7"/>
      <c r="H53" s="7"/>
    </row>
    <row r="54" spans="1:8">
      <c r="A54" s="80"/>
    </row>
    <row r="55" spans="1:8">
      <c r="A55" s="2"/>
      <c r="B55" s="117" t="s">
        <v>26</v>
      </c>
      <c r="C55" s="117"/>
      <c r="D55" s="117"/>
      <c r="E55" s="117"/>
      <c r="F55" s="117"/>
      <c r="G55" s="117"/>
      <c r="H55" s="117"/>
    </row>
    <row r="56" spans="1:8" ht="38.25" customHeight="1">
      <c r="A56" s="2"/>
      <c r="B56" s="49"/>
    </row>
    <row r="57" spans="1:8" ht="27.75" customHeight="1">
      <c r="A57" s="24"/>
      <c r="B57" s="8" t="s">
        <v>25</v>
      </c>
      <c r="C57" s="118" t="s">
        <v>24</v>
      </c>
      <c r="D57" s="118"/>
      <c r="E57" s="118"/>
      <c r="F57" s="118"/>
      <c r="G57" s="118"/>
      <c r="H57" s="25"/>
    </row>
    <row r="58" spans="1:8" ht="30.75" customHeight="1">
      <c r="A58" s="2"/>
    </row>
    <row r="59" spans="1:8">
      <c r="A59" s="2"/>
    </row>
    <row r="60" spans="1:8">
      <c r="A60" s="2"/>
    </row>
    <row r="61" spans="1:8">
      <c r="A61" s="2"/>
    </row>
    <row r="62" spans="1:8">
      <c r="A62" s="2"/>
    </row>
    <row r="63" spans="1:8">
      <c r="A63" s="2"/>
    </row>
    <row r="64" spans="1:8">
      <c r="A64" s="2"/>
    </row>
    <row r="65" spans="1:1">
      <c r="A65" s="2"/>
    </row>
    <row r="66" spans="1:1">
      <c r="A66" s="2"/>
    </row>
    <row r="67" spans="1:1">
      <c r="A67" s="2"/>
    </row>
    <row r="68" spans="1:1">
      <c r="A68" s="2"/>
    </row>
    <row r="69" spans="1:1">
      <c r="A69" s="2"/>
    </row>
    <row r="70" spans="1:1">
      <c r="A70" s="2"/>
    </row>
    <row r="71" spans="1:1">
      <c r="A71" s="2"/>
    </row>
    <row r="72" spans="1:1">
      <c r="A72" s="2"/>
    </row>
    <row r="73" spans="1:1">
      <c r="A73" s="2"/>
    </row>
    <row r="74" spans="1:1">
      <c r="A74" s="2"/>
    </row>
  </sheetData>
  <mergeCells count="33">
    <mergeCell ref="B18:H18"/>
    <mergeCell ref="A1:H1"/>
    <mergeCell ref="A2:H2"/>
    <mergeCell ref="A3:H3"/>
    <mergeCell ref="C4:D4"/>
    <mergeCell ref="G4:H4"/>
    <mergeCell ref="B6:H6"/>
    <mergeCell ref="B8:H8"/>
    <mergeCell ref="B10:H10"/>
    <mergeCell ref="B12:H12"/>
    <mergeCell ref="B14:H14"/>
    <mergeCell ref="B16:H16"/>
    <mergeCell ref="B38:H38"/>
    <mergeCell ref="B20:H20"/>
    <mergeCell ref="B22:H22"/>
    <mergeCell ref="C24:F24"/>
    <mergeCell ref="B28:H28"/>
    <mergeCell ref="C30:G30"/>
    <mergeCell ref="A31:H31"/>
    <mergeCell ref="A32:H32"/>
    <mergeCell ref="A33:H33"/>
    <mergeCell ref="C34:D34"/>
    <mergeCell ref="G34:H34"/>
    <mergeCell ref="B36:H36"/>
    <mergeCell ref="C52:F52"/>
    <mergeCell ref="B55:H55"/>
    <mergeCell ref="C57:G57"/>
    <mergeCell ref="B40:H40"/>
    <mergeCell ref="B42:H42"/>
    <mergeCell ref="B44:H44"/>
    <mergeCell ref="B46:H46"/>
    <mergeCell ref="B48:H48"/>
    <mergeCell ref="B50:H50"/>
  </mergeCells>
  <pageMargins left="1.2" right="0.8" top="0.4" bottom="0.3" header="0.3" footer="0.3"/>
  <pageSetup scale="95" orientation="portrait" r:id="rId1"/>
</worksheet>
</file>

<file path=xl/worksheets/sheet4.xml><?xml version="1.0" encoding="utf-8"?>
<worksheet xmlns="http://schemas.openxmlformats.org/spreadsheetml/2006/main" xmlns:r="http://schemas.openxmlformats.org/officeDocument/2006/relationships">
  <sheetPr>
    <tabColor theme="3" tint="0.39997558519241921"/>
  </sheetPr>
  <dimension ref="A1:I86"/>
  <sheetViews>
    <sheetView view="pageBreakPreview" topLeftCell="A73" zoomScaleSheetLayoutView="100" workbookViewId="0">
      <selection activeCell="L84" sqref="L84"/>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2.5" customHeight="1">
      <c r="A1" s="121" t="s">
        <v>6</v>
      </c>
      <c r="B1" s="121"/>
      <c r="C1" s="121"/>
      <c r="D1" s="121"/>
      <c r="E1" s="121"/>
      <c r="F1" s="121"/>
      <c r="G1" s="121"/>
      <c r="H1" s="121"/>
    </row>
    <row r="2" spans="1:8" ht="24" customHeight="1">
      <c r="A2" s="122" t="s">
        <v>230</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76" t="s">
        <v>0</v>
      </c>
      <c r="B4" s="76" t="s">
        <v>2</v>
      </c>
      <c r="C4" s="127" t="s">
        <v>1</v>
      </c>
      <c r="D4" s="127"/>
      <c r="E4" s="76" t="s">
        <v>3</v>
      </c>
      <c r="F4" s="76" t="s">
        <v>4</v>
      </c>
      <c r="G4" s="127" t="s">
        <v>5</v>
      </c>
      <c r="H4" s="127"/>
    </row>
    <row r="5" spans="1:8" s="3" customFormat="1" ht="6" customHeigh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1600</v>
      </c>
      <c r="D7" s="41" t="s">
        <v>8</v>
      </c>
      <c r="E7" s="42">
        <v>6278.37</v>
      </c>
      <c r="F7" s="43" t="s">
        <v>9</v>
      </c>
      <c r="G7" s="44">
        <f>C7*E7/1000</f>
        <v>10045.392</v>
      </c>
      <c r="H7" s="43" t="s">
        <v>27</v>
      </c>
    </row>
    <row r="8" spans="1:8" ht="18" customHeight="1">
      <c r="A8" s="9"/>
      <c r="B8" s="45"/>
      <c r="C8" s="11"/>
      <c r="D8" s="12"/>
      <c r="E8" s="13"/>
      <c r="F8" s="14"/>
      <c r="G8" s="26"/>
      <c r="H8" s="16"/>
    </row>
    <row r="9" spans="1:8">
      <c r="A9" s="75"/>
      <c r="B9" s="48"/>
      <c r="C9" s="120" t="s">
        <v>20</v>
      </c>
      <c r="D9" s="120"/>
      <c r="E9" s="120"/>
      <c r="F9" s="120"/>
      <c r="G9" s="23">
        <f>G7</f>
        <v>10045.392</v>
      </c>
      <c r="H9" s="7" t="s">
        <v>27</v>
      </c>
    </row>
    <row r="10" spans="1:8">
      <c r="A10" s="75"/>
      <c r="C10" s="7"/>
      <c r="D10" s="7"/>
      <c r="E10" s="7"/>
      <c r="F10" s="7"/>
      <c r="G10" s="7"/>
      <c r="H10" s="7"/>
    </row>
    <row r="11" spans="1:8">
      <c r="A11" s="75"/>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24" customHeight="1">
      <c r="A16" s="122" t="s">
        <v>230</v>
      </c>
      <c r="B16" s="122"/>
      <c r="C16" s="122"/>
      <c r="D16" s="122"/>
      <c r="E16" s="122"/>
      <c r="F16" s="122"/>
      <c r="G16" s="122"/>
      <c r="H16" s="122"/>
    </row>
    <row r="17" spans="1:9" ht="19.5" customHeight="1" thickBot="1">
      <c r="A17" s="126" t="s">
        <v>42</v>
      </c>
      <c r="B17" s="126"/>
      <c r="C17" s="126"/>
      <c r="D17" s="126"/>
      <c r="E17" s="126"/>
      <c r="F17" s="126"/>
      <c r="G17" s="126"/>
      <c r="H17" s="126"/>
    </row>
    <row r="18" spans="1:9" s="3" customFormat="1" ht="18.75" customHeight="1" thickTop="1" thickBot="1">
      <c r="A18" s="76" t="s">
        <v>0</v>
      </c>
      <c r="B18" s="76" t="s">
        <v>2</v>
      </c>
      <c r="C18" s="127" t="s">
        <v>1</v>
      </c>
      <c r="D18" s="127"/>
      <c r="E18" s="76" t="s">
        <v>3</v>
      </c>
      <c r="F18" s="76" t="s">
        <v>4</v>
      </c>
      <c r="G18" s="127" t="s">
        <v>5</v>
      </c>
      <c r="H18" s="127"/>
    </row>
    <row r="19" spans="1:9" s="3" customFormat="1" thickTop="1">
      <c r="A19" s="18"/>
      <c r="B19" s="18"/>
      <c r="C19" s="18"/>
      <c r="D19" s="18"/>
      <c r="E19" s="18"/>
      <c r="F19" s="18"/>
      <c r="G19" s="18"/>
      <c r="H19" s="18"/>
    </row>
    <row r="20" spans="1:9" ht="40.5" customHeight="1">
      <c r="A20" s="9" t="s">
        <v>10</v>
      </c>
      <c r="B20" s="119" t="s">
        <v>58</v>
      </c>
      <c r="C20" s="119"/>
      <c r="D20" s="119"/>
      <c r="E20" s="119"/>
      <c r="F20" s="119"/>
      <c r="G20" s="119"/>
      <c r="H20" s="119"/>
    </row>
    <row r="21" spans="1:9" ht="30.75" customHeight="1">
      <c r="A21" s="9"/>
      <c r="B21" s="15"/>
      <c r="C21" s="11">
        <v>2574</v>
      </c>
      <c r="D21" s="12" t="s">
        <v>8</v>
      </c>
      <c r="E21" s="13">
        <v>900</v>
      </c>
      <c r="F21" s="14" t="s">
        <v>32</v>
      </c>
      <c r="G21" s="22">
        <f>C21*E21/100</f>
        <v>23166</v>
      </c>
      <c r="H21" s="14" t="s">
        <v>27</v>
      </c>
    </row>
    <row r="22" spans="1:9" ht="29.25" customHeight="1">
      <c r="A22" s="9" t="s">
        <v>14</v>
      </c>
      <c r="B22" s="119" t="s">
        <v>30</v>
      </c>
      <c r="C22" s="119"/>
      <c r="D22" s="119"/>
      <c r="E22" s="119"/>
      <c r="F22" s="119"/>
      <c r="G22" s="119"/>
      <c r="H22" s="119"/>
    </row>
    <row r="23" spans="1:9" ht="24.75" customHeight="1">
      <c r="A23" s="9"/>
      <c r="B23" s="15"/>
      <c r="C23" s="11">
        <v>2651</v>
      </c>
      <c r="D23" s="12" t="s">
        <v>43</v>
      </c>
      <c r="E23" s="13">
        <v>9416.2800000000007</v>
      </c>
      <c r="F23" s="14" t="s">
        <v>44</v>
      </c>
      <c r="G23" s="22">
        <f>C23*E23/100</f>
        <v>249625.5828</v>
      </c>
      <c r="H23" s="14" t="s">
        <v>27</v>
      </c>
      <c r="I23" s="4"/>
    </row>
    <row r="24" spans="1:9" ht="40.5" customHeight="1">
      <c r="A24" s="9" t="s">
        <v>16</v>
      </c>
      <c r="B24" s="119" t="s">
        <v>33</v>
      </c>
      <c r="C24" s="119"/>
      <c r="D24" s="119"/>
      <c r="E24" s="119"/>
      <c r="F24" s="119"/>
      <c r="G24" s="119"/>
      <c r="H24" s="119"/>
    </row>
    <row r="25" spans="1:9" ht="25.5" customHeight="1">
      <c r="A25" s="9"/>
      <c r="B25" s="15"/>
      <c r="C25" s="11">
        <v>488</v>
      </c>
      <c r="D25" s="12" t="s">
        <v>8</v>
      </c>
      <c r="E25" s="13">
        <v>14429.25</v>
      </c>
      <c r="F25" s="14" t="s">
        <v>32</v>
      </c>
      <c r="G25" s="22">
        <f>C25*E25/100</f>
        <v>70414.740000000005</v>
      </c>
      <c r="H25" s="14" t="s">
        <v>27</v>
      </c>
    </row>
    <row r="26" spans="1:9" ht="29.25" customHeight="1">
      <c r="A26" s="9" t="s">
        <v>17</v>
      </c>
      <c r="B26" s="119" t="s">
        <v>65</v>
      </c>
      <c r="C26" s="119"/>
      <c r="D26" s="119"/>
      <c r="E26" s="119"/>
      <c r="F26" s="119"/>
      <c r="G26" s="119"/>
      <c r="H26" s="119"/>
    </row>
    <row r="27" spans="1:9" ht="24.75" customHeight="1">
      <c r="A27" s="9"/>
      <c r="B27" s="15"/>
      <c r="C27" s="11">
        <v>2009</v>
      </c>
      <c r="D27" s="12" t="s">
        <v>47</v>
      </c>
      <c r="E27" s="13">
        <v>2470.37</v>
      </c>
      <c r="F27" s="14" t="s">
        <v>48</v>
      </c>
      <c r="G27" s="14">
        <f>C27*E27/100</f>
        <v>49629.7333</v>
      </c>
      <c r="H27" s="14" t="s">
        <v>27</v>
      </c>
    </row>
    <row r="28" spans="1:9" ht="47.25" customHeight="1">
      <c r="A28" s="9" t="s">
        <v>28</v>
      </c>
      <c r="B28" s="119" t="s">
        <v>73</v>
      </c>
      <c r="C28" s="119"/>
      <c r="D28" s="119"/>
      <c r="E28" s="119"/>
      <c r="F28" s="119"/>
      <c r="G28" s="119"/>
      <c r="H28" s="119"/>
    </row>
    <row r="29" spans="1:9" ht="13.5" customHeight="1">
      <c r="A29" s="9"/>
      <c r="B29" s="15"/>
      <c r="C29" s="11">
        <v>8034</v>
      </c>
      <c r="D29" s="12" t="s">
        <v>47</v>
      </c>
      <c r="E29" s="13">
        <v>223.97</v>
      </c>
      <c r="F29" s="14" t="s">
        <v>48</v>
      </c>
      <c r="G29" s="22">
        <f>C29*E29</f>
        <v>1799374.98</v>
      </c>
      <c r="H29" s="14" t="s">
        <v>27</v>
      </c>
    </row>
    <row r="30" spans="1:9" ht="18" customHeight="1">
      <c r="A30" s="9"/>
      <c r="B30" s="45"/>
      <c r="C30" s="11"/>
      <c r="D30" s="12"/>
      <c r="E30" s="13"/>
      <c r="F30" s="14"/>
      <c r="G30" s="26"/>
      <c r="H30" s="16"/>
    </row>
    <row r="31" spans="1:9">
      <c r="A31" s="75"/>
      <c r="B31" s="48"/>
      <c r="C31" s="120" t="s">
        <v>20</v>
      </c>
      <c r="D31" s="120"/>
      <c r="E31" s="120"/>
      <c r="F31" s="120"/>
      <c r="G31" s="23">
        <f>SUM(G21,G23,G25,G27,G29)</f>
        <v>2192211.0361000001</v>
      </c>
      <c r="H31" s="7" t="s">
        <v>27</v>
      </c>
    </row>
    <row r="32" spans="1:9">
      <c r="A32" s="75"/>
      <c r="C32" s="7"/>
      <c r="D32" s="7"/>
      <c r="E32" s="7"/>
      <c r="F32" s="7"/>
      <c r="G32" s="7"/>
      <c r="H32" s="7"/>
    </row>
    <row r="33" spans="1:8">
      <c r="A33" s="75"/>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17.25" customHeight="1">
      <c r="A37" s="2"/>
    </row>
    <row r="38" spans="1:8" ht="31.5" customHeight="1">
      <c r="A38" s="121" t="s">
        <v>6</v>
      </c>
      <c r="B38" s="121"/>
      <c r="C38" s="121"/>
      <c r="D38" s="121"/>
      <c r="E38" s="121"/>
      <c r="F38" s="121"/>
      <c r="G38" s="121"/>
      <c r="H38" s="121"/>
    </row>
    <row r="39" spans="1:8" ht="24.75" customHeight="1">
      <c r="A39" s="122" t="s">
        <v>230</v>
      </c>
      <c r="B39" s="122"/>
      <c r="C39" s="122"/>
      <c r="D39" s="122"/>
      <c r="E39" s="122"/>
      <c r="F39" s="122"/>
      <c r="G39" s="122"/>
      <c r="H39" s="122"/>
    </row>
    <row r="40" spans="1:8" ht="19.5" customHeight="1" thickBot="1">
      <c r="A40" s="126" t="s">
        <v>101</v>
      </c>
      <c r="B40" s="126"/>
      <c r="C40" s="126"/>
      <c r="D40" s="126"/>
      <c r="E40" s="126"/>
      <c r="F40" s="126"/>
      <c r="G40" s="126"/>
      <c r="H40" s="126"/>
    </row>
    <row r="41" spans="1:8" ht="21" customHeight="1" thickTop="1" thickBot="1">
      <c r="A41" s="76" t="s">
        <v>0</v>
      </c>
      <c r="B41" s="76" t="s">
        <v>2</v>
      </c>
      <c r="C41" s="127" t="s">
        <v>1</v>
      </c>
      <c r="D41" s="127"/>
      <c r="E41" s="76" t="s">
        <v>3</v>
      </c>
      <c r="F41" s="76" t="s">
        <v>4</v>
      </c>
      <c r="G41" s="127" t="s">
        <v>5</v>
      </c>
      <c r="H41" s="127"/>
    </row>
    <row r="42" spans="1:8" ht="17.25" customHeight="1" thickTop="1">
      <c r="A42" s="18"/>
      <c r="B42" s="18"/>
      <c r="C42" s="18"/>
      <c r="D42" s="18"/>
      <c r="E42" s="18"/>
      <c r="F42" s="18"/>
      <c r="G42" s="18"/>
      <c r="H42" s="18"/>
    </row>
    <row r="43" spans="1:8" ht="42" customHeight="1">
      <c r="A43" s="9" t="s">
        <v>10</v>
      </c>
      <c r="B43" s="119" t="s">
        <v>61</v>
      </c>
      <c r="C43" s="119"/>
      <c r="D43" s="119"/>
      <c r="E43" s="119"/>
      <c r="F43" s="119"/>
      <c r="G43" s="119"/>
      <c r="H43" s="119"/>
    </row>
    <row r="44" spans="1:8" ht="26.25" customHeight="1">
      <c r="A44" s="20"/>
      <c r="B44" s="19"/>
      <c r="C44" s="11">
        <v>2447</v>
      </c>
      <c r="D44" s="12" t="s">
        <v>8</v>
      </c>
      <c r="E44" s="13">
        <v>900</v>
      </c>
      <c r="F44" s="14" t="s">
        <v>32</v>
      </c>
      <c r="G44" s="22">
        <f>C44*E44/100</f>
        <v>22023</v>
      </c>
      <c r="H44" s="14" t="s">
        <v>27</v>
      </c>
    </row>
    <row r="45" spans="1:8" ht="26.25" customHeight="1">
      <c r="A45" s="9" t="s">
        <v>14</v>
      </c>
      <c r="B45" s="119" t="s">
        <v>30</v>
      </c>
      <c r="C45" s="119"/>
      <c r="D45" s="119"/>
      <c r="E45" s="119"/>
      <c r="F45" s="119"/>
      <c r="G45" s="119"/>
      <c r="H45" s="119"/>
    </row>
    <row r="46" spans="1:8" ht="30.75" customHeight="1">
      <c r="A46" s="9"/>
      <c r="B46" s="15"/>
      <c r="C46" s="11">
        <v>3115</v>
      </c>
      <c r="D46" s="12" t="s">
        <v>8</v>
      </c>
      <c r="E46" s="13">
        <v>9416.2800000000007</v>
      </c>
      <c r="F46" s="14" t="s">
        <v>32</v>
      </c>
      <c r="G46" s="22">
        <f>C46*E46/100</f>
        <v>293317.12200000003</v>
      </c>
      <c r="H46" s="14" t="s">
        <v>27</v>
      </c>
    </row>
    <row r="47" spans="1:8" ht="31.5" customHeight="1">
      <c r="A47" s="9" t="s">
        <v>16</v>
      </c>
      <c r="B47" s="119" t="s">
        <v>62</v>
      </c>
      <c r="C47" s="119"/>
      <c r="D47" s="119"/>
      <c r="E47" s="119"/>
      <c r="F47" s="119"/>
      <c r="G47" s="119"/>
      <c r="H47" s="119"/>
    </row>
    <row r="48" spans="1:8" ht="30" customHeight="1">
      <c r="A48" s="9"/>
      <c r="B48" s="15"/>
      <c r="C48" s="11">
        <v>828</v>
      </c>
      <c r="D48" s="12" t="s">
        <v>47</v>
      </c>
      <c r="E48" s="13">
        <v>3127.41</v>
      </c>
      <c r="F48" s="14" t="s">
        <v>47</v>
      </c>
      <c r="G48" s="22">
        <f>C48*E48/100</f>
        <v>25894.9548</v>
      </c>
      <c r="H48" s="14" t="s">
        <v>27</v>
      </c>
    </row>
    <row r="49" spans="1:8" ht="36.75" customHeight="1">
      <c r="A49" s="9" t="s">
        <v>17</v>
      </c>
      <c r="B49" s="119" t="s">
        <v>106</v>
      </c>
      <c r="C49" s="119"/>
      <c r="D49" s="119"/>
      <c r="E49" s="119"/>
      <c r="F49" s="119"/>
      <c r="G49" s="119"/>
      <c r="H49" s="119"/>
    </row>
    <row r="50" spans="1:8" ht="21" customHeight="1">
      <c r="A50" s="9"/>
      <c r="B50" s="15"/>
      <c r="C50" s="11">
        <v>1854</v>
      </c>
      <c r="D50" s="12" t="s">
        <v>8</v>
      </c>
      <c r="E50" s="13">
        <v>14429.25</v>
      </c>
      <c r="F50" s="14" t="s">
        <v>37</v>
      </c>
      <c r="G50" s="14">
        <f>C50*E50/100</f>
        <v>267518.29499999998</v>
      </c>
      <c r="H50" s="14" t="s">
        <v>27</v>
      </c>
    </row>
    <row r="51" spans="1:8">
      <c r="A51" s="9"/>
      <c r="B51" s="15"/>
      <c r="C51" s="11"/>
      <c r="D51" s="12"/>
      <c r="E51" s="13"/>
      <c r="F51" s="14"/>
      <c r="G51" s="26"/>
      <c r="H51" s="5"/>
    </row>
    <row r="52" spans="1:8" ht="16.5" customHeight="1">
      <c r="A52" s="75"/>
      <c r="B52" s="10"/>
      <c r="C52" s="120" t="s">
        <v>20</v>
      </c>
      <c r="D52" s="120"/>
      <c r="E52" s="120"/>
      <c r="F52" s="120"/>
      <c r="G52" s="23">
        <f>SUM(G50,G48,G46,G44)</f>
        <v>608753.37180000008</v>
      </c>
      <c r="H52" s="7"/>
    </row>
    <row r="53" spans="1:8" ht="14.25" customHeight="1">
      <c r="A53" s="2"/>
      <c r="B53" s="77" t="s">
        <v>26</v>
      </c>
      <c r="C53" s="77"/>
      <c r="D53" s="77"/>
      <c r="E53" s="77"/>
      <c r="F53" s="77"/>
      <c r="G53" s="77"/>
    </row>
    <row r="54" spans="1:8" ht="42" customHeight="1">
      <c r="A54" s="2"/>
      <c r="H54" s="25"/>
    </row>
    <row r="55" spans="1:8" ht="30" customHeight="1">
      <c r="A55" s="24"/>
      <c r="B55" s="8" t="s">
        <v>25</v>
      </c>
      <c r="C55" s="118" t="s">
        <v>24</v>
      </c>
      <c r="D55" s="118"/>
      <c r="E55" s="118"/>
      <c r="F55" s="118"/>
      <c r="G55" s="118"/>
    </row>
    <row r="56" spans="1:8" ht="6.75" customHeight="1">
      <c r="A56" s="2"/>
    </row>
    <row r="57" spans="1:8" ht="28.5" customHeight="1">
      <c r="A57" s="121" t="s">
        <v>6</v>
      </c>
      <c r="B57" s="121"/>
      <c r="C57" s="121"/>
      <c r="D57" s="121"/>
      <c r="E57" s="121"/>
      <c r="F57" s="121"/>
      <c r="G57" s="121"/>
      <c r="H57" s="121"/>
    </row>
    <row r="58" spans="1:8" ht="24" customHeight="1">
      <c r="A58" s="122" t="s">
        <v>230</v>
      </c>
      <c r="B58" s="122"/>
      <c r="C58" s="122"/>
      <c r="D58" s="122"/>
      <c r="E58" s="122"/>
      <c r="F58" s="122"/>
      <c r="G58" s="122"/>
      <c r="H58" s="122"/>
    </row>
    <row r="59" spans="1:8" ht="21" customHeight="1" thickBot="1">
      <c r="A59" s="126" t="s">
        <v>102</v>
      </c>
      <c r="B59" s="126"/>
      <c r="C59" s="126"/>
      <c r="D59" s="126"/>
      <c r="E59" s="126"/>
      <c r="F59" s="126"/>
      <c r="G59" s="126"/>
      <c r="H59" s="126"/>
    </row>
    <row r="60" spans="1:8" ht="19.5" customHeight="1" thickTop="1" thickBot="1">
      <c r="A60" s="76" t="s">
        <v>0</v>
      </c>
      <c r="B60" s="76" t="s">
        <v>2</v>
      </c>
      <c r="C60" s="127" t="s">
        <v>1</v>
      </c>
      <c r="D60" s="127"/>
      <c r="E60" s="76" t="s">
        <v>3</v>
      </c>
      <c r="F60" s="76" t="s">
        <v>4</v>
      </c>
      <c r="G60" s="127" t="s">
        <v>5</v>
      </c>
      <c r="H60" s="127"/>
    </row>
    <row r="61" spans="1:8" ht="22.5" customHeight="1" thickTop="1">
      <c r="A61" s="18"/>
      <c r="B61" s="18"/>
      <c r="C61" s="18"/>
      <c r="D61" s="18"/>
      <c r="E61" s="18"/>
      <c r="F61" s="18"/>
      <c r="G61" s="18"/>
      <c r="H61" s="18"/>
    </row>
    <row r="62" spans="1:8" ht="40.5" customHeight="1">
      <c r="A62" s="9" t="s">
        <v>10</v>
      </c>
      <c r="B62" s="119" t="s">
        <v>61</v>
      </c>
      <c r="C62" s="119"/>
      <c r="D62" s="119"/>
      <c r="E62" s="119"/>
      <c r="F62" s="119"/>
      <c r="G62" s="119"/>
      <c r="H62" s="119"/>
    </row>
    <row r="63" spans="1:8" ht="24" customHeight="1">
      <c r="A63" s="20"/>
      <c r="B63" s="19"/>
      <c r="C63" s="11">
        <v>1080</v>
      </c>
      <c r="D63" s="12" t="s">
        <v>8</v>
      </c>
      <c r="E63" s="13">
        <v>3176.25</v>
      </c>
      <c r="F63" s="14" t="s">
        <v>9</v>
      </c>
      <c r="G63" s="22">
        <f>C63*E63/1000</f>
        <v>3430.35</v>
      </c>
      <c r="H63" s="14" t="s">
        <v>27</v>
      </c>
    </row>
    <row r="64" spans="1:8" ht="21" customHeight="1">
      <c r="A64" s="9" t="s">
        <v>14</v>
      </c>
      <c r="B64" s="119" t="s">
        <v>30</v>
      </c>
      <c r="C64" s="119"/>
      <c r="D64" s="119"/>
      <c r="E64" s="119"/>
      <c r="F64" s="119"/>
      <c r="G64" s="119"/>
      <c r="H64" s="119"/>
    </row>
    <row r="65" spans="1:8" ht="24" customHeight="1">
      <c r="A65" s="9"/>
      <c r="B65" s="15"/>
      <c r="C65" s="11">
        <v>280</v>
      </c>
      <c r="D65" s="12" t="s">
        <v>8</v>
      </c>
      <c r="E65" s="13">
        <v>9416.2800000000007</v>
      </c>
      <c r="F65" s="14" t="s">
        <v>32</v>
      </c>
      <c r="G65" s="22">
        <f>C65*E65/100</f>
        <v>26365.584000000003</v>
      </c>
      <c r="H65" s="14" t="s">
        <v>27</v>
      </c>
    </row>
    <row r="66" spans="1:8" ht="26.25" customHeight="1">
      <c r="A66" s="9" t="s">
        <v>16</v>
      </c>
      <c r="B66" s="119" t="s">
        <v>31</v>
      </c>
      <c r="C66" s="119"/>
      <c r="D66" s="119"/>
      <c r="E66" s="119"/>
      <c r="F66" s="119"/>
      <c r="G66" s="119"/>
      <c r="H66" s="119"/>
    </row>
    <row r="67" spans="1:8" ht="28.5" customHeight="1">
      <c r="A67" s="9"/>
      <c r="B67" s="15"/>
      <c r="C67" s="11">
        <v>480</v>
      </c>
      <c r="D67" s="12" t="s">
        <v>8</v>
      </c>
      <c r="E67" s="13">
        <v>12501.41</v>
      </c>
      <c r="F67" s="14" t="s">
        <v>32</v>
      </c>
      <c r="G67" s="22">
        <f>C67*E67/100</f>
        <v>60006.767999999996</v>
      </c>
      <c r="H67" s="14" t="s">
        <v>27</v>
      </c>
    </row>
    <row r="68" spans="1:8" ht="36.75" customHeight="1">
      <c r="A68" s="9" t="s">
        <v>17</v>
      </c>
      <c r="B68" s="119" t="s">
        <v>66</v>
      </c>
      <c r="C68" s="119"/>
      <c r="D68" s="119"/>
      <c r="E68" s="119"/>
      <c r="F68" s="119"/>
      <c r="G68" s="119"/>
      <c r="H68" s="119"/>
    </row>
    <row r="69" spans="1:8" ht="18" customHeight="1">
      <c r="A69" s="9"/>
      <c r="B69" s="27" t="s">
        <v>45</v>
      </c>
      <c r="C69" s="11">
        <v>80</v>
      </c>
      <c r="D69" s="12" t="s">
        <v>43</v>
      </c>
      <c r="E69" s="13">
        <v>94</v>
      </c>
      <c r="F69" s="14" t="s">
        <v>44</v>
      </c>
      <c r="G69" s="14">
        <f>C69*E69</f>
        <v>7520</v>
      </c>
      <c r="H69" s="14" t="s">
        <v>27</v>
      </c>
    </row>
    <row r="70" spans="1:8" ht="29.25" customHeight="1">
      <c r="A70" s="9"/>
      <c r="B70" s="27" t="s">
        <v>46</v>
      </c>
      <c r="C70" s="11">
        <v>100</v>
      </c>
      <c r="D70" s="12" t="s">
        <v>43</v>
      </c>
      <c r="E70" s="13">
        <v>174</v>
      </c>
      <c r="F70" s="14" t="s">
        <v>44</v>
      </c>
      <c r="G70" s="14">
        <f>C70*E70</f>
        <v>17400</v>
      </c>
      <c r="H70" s="14" t="s">
        <v>27</v>
      </c>
    </row>
    <row r="71" spans="1:8" ht="18" customHeight="1">
      <c r="A71" s="9" t="s">
        <v>28</v>
      </c>
      <c r="B71" s="119" t="s">
        <v>67</v>
      </c>
      <c r="C71" s="119"/>
      <c r="D71" s="119"/>
      <c r="E71" s="119"/>
      <c r="F71" s="119"/>
      <c r="G71" s="119"/>
      <c r="H71" s="119"/>
    </row>
    <row r="72" spans="1:8" ht="24" customHeight="1">
      <c r="A72" s="9"/>
      <c r="B72" s="27"/>
      <c r="C72" s="11">
        <v>930</v>
      </c>
      <c r="D72" s="12" t="s">
        <v>8</v>
      </c>
      <c r="E72" s="13">
        <v>2283.9299999999998</v>
      </c>
      <c r="F72" s="14" t="s">
        <v>32</v>
      </c>
      <c r="G72" s="22">
        <f>C72*E72/100</f>
        <v>21240.548999999999</v>
      </c>
      <c r="H72" s="14" t="s">
        <v>27</v>
      </c>
    </row>
    <row r="73" spans="1:8" ht="21.75" customHeight="1">
      <c r="A73" s="9" t="s">
        <v>29</v>
      </c>
      <c r="B73" s="119" t="s">
        <v>62</v>
      </c>
      <c r="C73" s="119"/>
      <c r="D73" s="119"/>
      <c r="E73" s="119"/>
      <c r="F73" s="119"/>
      <c r="G73" s="119"/>
      <c r="H73" s="119"/>
    </row>
    <row r="74" spans="1:8" ht="27" customHeight="1">
      <c r="A74" s="9"/>
      <c r="B74" s="15"/>
      <c r="C74" s="11">
        <v>160</v>
      </c>
      <c r="D74" s="12" t="s">
        <v>35</v>
      </c>
      <c r="E74" s="13">
        <v>3127.41</v>
      </c>
      <c r="F74" s="14" t="s">
        <v>36</v>
      </c>
      <c r="G74" s="22">
        <f>C74*E74/100</f>
        <v>5003.8559999999998</v>
      </c>
      <c r="H74" s="14" t="s">
        <v>27</v>
      </c>
    </row>
    <row r="75" spans="1:8" ht="36.75" customHeight="1">
      <c r="A75" s="9" t="s">
        <v>19</v>
      </c>
      <c r="B75" s="119" t="s">
        <v>41</v>
      </c>
      <c r="C75" s="119"/>
      <c r="D75" s="119"/>
      <c r="E75" s="119"/>
      <c r="F75" s="119"/>
      <c r="G75" s="119"/>
      <c r="H75" s="119"/>
    </row>
    <row r="76" spans="1:8" ht="24" customHeight="1">
      <c r="A76" s="9"/>
      <c r="B76" s="15"/>
      <c r="C76" s="11">
        <v>65</v>
      </c>
      <c r="D76" s="12" t="s">
        <v>8</v>
      </c>
      <c r="E76" s="13">
        <v>14429.25</v>
      </c>
      <c r="F76" s="14" t="s">
        <v>37</v>
      </c>
      <c r="G76" s="14">
        <f>C76*E76/100</f>
        <v>9379.0125000000007</v>
      </c>
      <c r="H76" s="14" t="s">
        <v>27</v>
      </c>
    </row>
    <row r="77" spans="1:8" ht="57.75" customHeight="1">
      <c r="A77" s="9" t="s">
        <v>49</v>
      </c>
      <c r="B77" s="119" t="s">
        <v>63</v>
      </c>
      <c r="C77" s="119"/>
      <c r="D77" s="119"/>
      <c r="E77" s="119"/>
      <c r="F77" s="119"/>
      <c r="G77" s="119"/>
      <c r="H77" s="119"/>
    </row>
    <row r="78" spans="1:8" ht="28.5" customHeight="1">
      <c r="A78" s="9"/>
      <c r="B78" s="78"/>
      <c r="C78" s="11">
        <v>84.6</v>
      </c>
      <c r="D78" s="12" t="s">
        <v>8</v>
      </c>
      <c r="E78" s="13">
        <v>337</v>
      </c>
      <c r="F78" s="14" t="s">
        <v>32</v>
      </c>
      <c r="G78" s="22">
        <f>C78*E78</f>
        <v>28510.199999999997</v>
      </c>
      <c r="H78" s="14" t="s">
        <v>27</v>
      </c>
    </row>
    <row r="79" spans="1:8" ht="39" customHeight="1">
      <c r="A79" s="9" t="s">
        <v>69</v>
      </c>
      <c r="B79" s="128" t="s">
        <v>34</v>
      </c>
      <c r="C79" s="128"/>
      <c r="D79" s="128"/>
      <c r="E79" s="128"/>
      <c r="F79" s="128"/>
      <c r="G79" s="128"/>
      <c r="H79" s="128"/>
    </row>
    <row r="80" spans="1:8">
      <c r="A80" s="9"/>
      <c r="B80" s="79"/>
      <c r="C80" s="11">
        <v>3.13</v>
      </c>
      <c r="D80" s="12" t="s">
        <v>8</v>
      </c>
      <c r="E80" s="13">
        <v>4820.2</v>
      </c>
      <c r="F80" s="14" t="s">
        <v>32</v>
      </c>
      <c r="G80" s="22">
        <f>C80*E80</f>
        <v>15087.225999999999</v>
      </c>
      <c r="H80" s="14" t="s">
        <v>27</v>
      </c>
    </row>
    <row r="81" spans="1:8" ht="17.25" customHeight="1">
      <c r="A81" s="9"/>
      <c r="B81" s="15"/>
      <c r="C81" s="11"/>
      <c r="D81" s="12"/>
      <c r="E81" s="13"/>
      <c r="F81" s="14"/>
      <c r="G81" s="26"/>
      <c r="H81" s="5"/>
    </row>
    <row r="82" spans="1:8">
      <c r="A82" s="75"/>
      <c r="B82" s="10"/>
      <c r="C82" s="120" t="s">
        <v>20</v>
      </c>
      <c r="D82" s="120"/>
      <c r="E82" s="120"/>
      <c r="F82" s="120"/>
      <c r="G82" s="23">
        <f>SUM(G80,G78,G76,G74,G72,G70,G69,G67,G65,G63)</f>
        <v>193943.54550000001</v>
      </c>
      <c r="H82" s="14" t="s">
        <v>27</v>
      </c>
    </row>
    <row r="83" spans="1:8">
      <c r="A83" s="75"/>
      <c r="C83" s="7"/>
      <c r="D83" s="7"/>
      <c r="E83" s="7"/>
      <c r="F83" s="7"/>
      <c r="G83" s="7"/>
    </row>
    <row r="84" spans="1:8">
      <c r="A84" s="2"/>
      <c r="B84" s="77" t="s">
        <v>26</v>
      </c>
      <c r="C84" s="77"/>
      <c r="D84" s="77"/>
      <c r="E84" s="77"/>
      <c r="F84" s="77"/>
      <c r="G84" s="77"/>
    </row>
    <row r="85" spans="1:8" ht="31.5" customHeight="1">
      <c r="A85" s="2"/>
      <c r="H85" s="25"/>
    </row>
    <row r="86" spans="1:8" ht="28.5" customHeight="1">
      <c r="A86" s="24"/>
      <c r="B86" s="8" t="s">
        <v>25</v>
      </c>
      <c r="C86" s="118" t="s">
        <v>24</v>
      </c>
      <c r="D86" s="118"/>
      <c r="E86" s="118"/>
      <c r="F86" s="118"/>
      <c r="G86" s="118"/>
    </row>
  </sheetData>
  <mergeCells count="49">
    <mergeCell ref="B75:H75"/>
    <mergeCell ref="B77:H77"/>
    <mergeCell ref="B79:H79"/>
    <mergeCell ref="C82:F82"/>
    <mergeCell ref="C86:G86"/>
    <mergeCell ref="B47:H47"/>
    <mergeCell ref="B49:H49"/>
    <mergeCell ref="B73:H73"/>
    <mergeCell ref="C52:F52"/>
    <mergeCell ref="C55:G55"/>
    <mergeCell ref="A57:H57"/>
    <mergeCell ref="A58:H58"/>
    <mergeCell ref="A59:H59"/>
    <mergeCell ref="C60:D60"/>
    <mergeCell ref="G60:H60"/>
    <mergeCell ref="B62:H62"/>
    <mergeCell ref="B64:H64"/>
    <mergeCell ref="B66:H66"/>
    <mergeCell ref="B68:H68"/>
    <mergeCell ref="B71:H71"/>
    <mergeCell ref="A40:H40"/>
    <mergeCell ref="C41:D41"/>
    <mergeCell ref="G41:H41"/>
    <mergeCell ref="B43:H43"/>
    <mergeCell ref="B45:H45"/>
    <mergeCell ref="A39:H39"/>
    <mergeCell ref="C18:D18"/>
    <mergeCell ref="G18:H18"/>
    <mergeCell ref="B20:H20"/>
    <mergeCell ref="B22:H22"/>
    <mergeCell ref="B24:H24"/>
    <mergeCell ref="B26:H26"/>
    <mergeCell ref="B28:H28"/>
    <mergeCell ref="C31:F31"/>
    <mergeCell ref="B34:H34"/>
    <mergeCell ref="C36:G36"/>
    <mergeCell ref="A38:H38"/>
    <mergeCell ref="A17:H17"/>
    <mergeCell ref="A1:H1"/>
    <mergeCell ref="A2:H2"/>
    <mergeCell ref="A3:H3"/>
    <mergeCell ref="C4:D4"/>
    <mergeCell ref="G4:H4"/>
    <mergeCell ref="B6:H6"/>
    <mergeCell ref="C9:F9"/>
    <mergeCell ref="B12:H12"/>
    <mergeCell ref="C14:G14"/>
    <mergeCell ref="A15:H15"/>
    <mergeCell ref="A16:H16"/>
  </mergeCells>
  <pageMargins left="1.2" right="0.8" top="0.4" bottom="0.3" header="0.3" footer="0.3"/>
  <pageSetup scale="95" orientation="portrait" r:id="rId1"/>
  <rowBreaks count="3" manualBreakCount="3">
    <brk id="14" max="16383" man="1"/>
    <brk id="36" max="16383" man="1"/>
    <brk id="55" max="16383" man="1"/>
  </rowBreaks>
</worksheet>
</file>

<file path=xl/worksheets/sheet40.xml><?xml version="1.0" encoding="utf-8"?>
<worksheet xmlns="http://schemas.openxmlformats.org/spreadsheetml/2006/main" xmlns:r="http://schemas.openxmlformats.org/officeDocument/2006/relationships">
  <sheetPr>
    <tabColor theme="3" tint="0.39997558519241921"/>
  </sheetPr>
  <dimension ref="A1:I57"/>
  <sheetViews>
    <sheetView view="pageBreakPreview" zoomScaleSheetLayoutView="100" workbookViewId="0">
      <selection activeCell="A2" sqref="A2:H2"/>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265</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66" t="s">
        <v>0</v>
      </c>
      <c r="B4" s="66" t="s">
        <v>2</v>
      </c>
      <c r="C4" s="127" t="s">
        <v>1</v>
      </c>
      <c r="D4" s="127"/>
      <c r="E4" s="66" t="s">
        <v>3</v>
      </c>
      <c r="F4" s="66"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30" customHeight="1">
      <c r="A7" s="20" t="s">
        <v>11</v>
      </c>
      <c r="B7" s="19" t="s">
        <v>89</v>
      </c>
      <c r="C7" s="10">
        <v>42300</v>
      </c>
      <c r="D7" s="41" t="s">
        <v>8</v>
      </c>
      <c r="E7" s="42">
        <v>3656.23</v>
      </c>
      <c r="F7" s="43" t="s">
        <v>9</v>
      </c>
      <c r="G7" s="44">
        <f>C7*E7/1000</f>
        <v>154658.52900000001</v>
      </c>
      <c r="H7" s="43" t="s">
        <v>27</v>
      </c>
    </row>
    <row r="8" spans="1:9" ht="27.75" customHeight="1">
      <c r="A8" s="20" t="s">
        <v>13</v>
      </c>
      <c r="B8" s="19" t="s">
        <v>90</v>
      </c>
      <c r="C8" s="10">
        <v>10400</v>
      </c>
      <c r="D8" s="41" t="s">
        <v>8</v>
      </c>
      <c r="E8" s="42">
        <v>6190.17</v>
      </c>
      <c r="F8" s="43" t="s">
        <v>9</v>
      </c>
      <c r="G8" s="44">
        <f>C8*E8/1000</f>
        <v>64377.767999999996</v>
      </c>
      <c r="H8" s="43" t="s">
        <v>27</v>
      </c>
    </row>
    <row r="9" spans="1:9" ht="63.75" customHeight="1">
      <c r="A9" s="9" t="s">
        <v>14</v>
      </c>
      <c r="B9" s="119" t="s">
        <v>53</v>
      </c>
      <c r="C9" s="119"/>
      <c r="D9" s="119"/>
      <c r="E9" s="119"/>
      <c r="F9" s="119"/>
      <c r="G9" s="119"/>
      <c r="H9" s="119"/>
    </row>
    <row r="10" spans="1:9" ht="19.5" customHeight="1">
      <c r="A10" s="9"/>
      <c r="B10" s="15"/>
      <c r="C10" s="11">
        <v>3900</v>
      </c>
      <c r="D10" s="12" t="s">
        <v>8</v>
      </c>
      <c r="E10" s="13">
        <v>8585.7999999999993</v>
      </c>
      <c r="F10" s="14" t="s">
        <v>32</v>
      </c>
      <c r="G10" s="22">
        <f>C10*E10/100</f>
        <v>334846.19999999995</v>
      </c>
      <c r="H10" s="14" t="s">
        <v>27</v>
      </c>
    </row>
    <row r="11" spans="1:9" ht="28.5" customHeight="1">
      <c r="A11" s="9" t="s">
        <v>16</v>
      </c>
      <c r="B11" s="119" t="s">
        <v>15</v>
      </c>
      <c r="C11" s="119"/>
      <c r="D11" s="119"/>
      <c r="E11" s="119"/>
      <c r="F11" s="119"/>
      <c r="G11" s="119"/>
      <c r="H11" s="119"/>
    </row>
    <row r="12" spans="1:9" ht="24.75" customHeight="1">
      <c r="A12" s="9"/>
      <c r="B12" s="15"/>
      <c r="C12" s="11">
        <v>1300</v>
      </c>
      <c r="D12" s="12" t="s">
        <v>43</v>
      </c>
      <c r="E12" s="13">
        <v>2613.1799999999998</v>
      </c>
      <c r="F12" s="14" t="s">
        <v>44</v>
      </c>
      <c r="G12" s="22">
        <f>C12*E12/100</f>
        <v>33971.339999999997</v>
      </c>
      <c r="H12" s="14" t="s">
        <v>27</v>
      </c>
      <c r="I12" s="4"/>
    </row>
    <row r="13" spans="1:9" ht="78" customHeight="1">
      <c r="A13" s="9" t="s">
        <v>17</v>
      </c>
      <c r="B13" s="119" t="s">
        <v>54</v>
      </c>
      <c r="C13" s="119"/>
      <c r="D13" s="119"/>
      <c r="E13" s="119"/>
      <c r="F13" s="119"/>
      <c r="G13" s="119"/>
      <c r="H13" s="119"/>
    </row>
    <row r="14" spans="1:9" ht="21" customHeight="1">
      <c r="A14" s="9"/>
      <c r="B14" s="15"/>
      <c r="C14" s="11">
        <v>1900</v>
      </c>
      <c r="D14" s="12" t="s">
        <v>8</v>
      </c>
      <c r="E14" s="13">
        <v>9624.7000000000007</v>
      </c>
      <c r="F14" s="14" t="s">
        <v>32</v>
      </c>
      <c r="G14" s="22">
        <f>C14*E14/100</f>
        <v>182869.3</v>
      </c>
      <c r="H14" s="14" t="s">
        <v>27</v>
      </c>
    </row>
    <row r="15" spans="1:9" ht="40.5" customHeight="1">
      <c r="A15" s="9" t="s">
        <v>28</v>
      </c>
      <c r="B15" s="119" t="s">
        <v>55</v>
      </c>
      <c r="C15" s="119"/>
      <c r="D15" s="119"/>
      <c r="E15" s="119"/>
      <c r="F15" s="119"/>
      <c r="G15" s="119"/>
      <c r="H15" s="119"/>
    </row>
    <row r="16" spans="1:9" ht="21.75" customHeight="1">
      <c r="A16" s="9"/>
      <c r="B16" s="15"/>
      <c r="C16" s="11">
        <v>7800</v>
      </c>
      <c r="D16" s="12" t="s">
        <v>47</v>
      </c>
      <c r="E16" s="13">
        <v>1643.6</v>
      </c>
      <c r="F16" s="14" t="s">
        <v>48</v>
      </c>
      <c r="G16" s="14">
        <f>C16*E16/100</f>
        <v>128200.8</v>
      </c>
      <c r="H16" s="14" t="s">
        <v>27</v>
      </c>
    </row>
    <row r="17" spans="1:8" ht="52.5" customHeight="1">
      <c r="A17" s="9" t="s">
        <v>29</v>
      </c>
      <c r="B17" s="119" t="s">
        <v>56</v>
      </c>
      <c r="C17" s="119"/>
      <c r="D17" s="119"/>
      <c r="E17" s="119"/>
      <c r="F17" s="119"/>
      <c r="G17" s="119"/>
      <c r="H17" s="119"/>
    </row>
    <row r="18" spans="1:8" ht="21.75" customHeight="1">
      <c r="A18" s="9"/>
      <c r="B18" s="15"/>
      <c r="C18" s="11">
        <v>7800</v>
      </c>
      <c r="D18" s="12" t="s">
        <v>47</v>
      </c>
      <c r="E18" s="13">
        <v>4598.8500000000004</v>
      </c>
      <c r="F18" s="14" t="s">
        <v>48</v>
      </c>
      <c r="G18" s="22">
        <f>C18*E18/100</f>
        <v>358710.3</v>
      </c>
      <c r="H18" s="14" t="s">
        <v>27</v>
      </c>
    </row>
    <row r="19" spans="1:8" ht="25.5" customHeight="1">
      <c r="A19" s="9" t="s">
        <v>19</v>
      </c>
      <c r="B19" s="119" t="s">
        <v>57</v>
      </c>
      <c r="C19" s="119"/>
      <c r="D19" s="119"/>
      <c r="E19" s="119"/>
      <c r="F19" s="119"/>
      <c r="G19" s="119"/>
      <c r="H19" s="119"/>
    </row>
    <row r="20" spans="1:8" ht="18" customHeight="1">
      <c r="A20" s="9"/>
      <c r="B20" s="45"/>
      <c r="C20" s="11">
        <v>6500</v>
      </c>
      <c r="D20" s="12" t="s">
        <v>8</v>
      </c>
      <c r="E20" s="13">
        <v>2208.37</v>
      </c>
      <c r="F20" s="14" t="s">
        <v>9</v>
      </c>
      <c r="G20" s="22">
        <f>C20*E20/1000</f>
        <v>14354.405000000001</v>
      </c>
      <c r="H20" s="14" t="s">
        <v>27</v>
      </c>
    </row>
    <row r="21" spans="1:8" ht="18.75" customHeight="1">
      <c r="A21" s="9"/>
      <c r="B21" s="45"/>
      <c r="C21" s="11"/>
      <c r="D21" s="12"/>
      <c r="E21" s="13"/>
      <c r="F21" s="14"/>
      <c r="G21" s="26"/>
      <c r="H21" s="16"/>
    </row>
    <row r="22" spans="1:8">
      <c r="A22" s="65"/>
      <c r="B22" s="48"/>
      <c r="C22" s="120" t="s">
        <v>20</v>
      </c>
      <c r="D22" s="120"/>
      <c r="E22" s="120"/>
      <c r="F22" s="120"/>
      <c r="G22" s="23">
        <f>SUM(G20,G18,G16,G14,G12,G10,G8,G7)</f>
        <v>1271988.6419999998</v>
      </c>
      <c r="H22" s="7" t="s">
        <v>27</v>
      </c>
    </row>
    <row r="23" spans="1:8">
      <c r="A23" s="65"/>
      <c r="C23" s="7"/>
      <c r="D23" s="7"/>
      <c r="E23" s="7"/>
      <c r="F23" s="7"/>
      <c r="G23" s="7"/>
      <c r="H23" s="7"/>
    </row>
    <row r="24" spans="1:8">
      <c r="A24" s="65"/>
      <c r="B24" s="21" t="s">
        <v>21</v>
      </c>
      <c r="C24" s="6">
        <v>3.38</v>
      </c>
      <c r="D24" s="6" t="s">
        <v>22</v>
      </c>
      <c r="E24" s="6">
        <v>22606</v>
      </c>
      <c r="F24" s="6" t="s">
        <v>23</v>
      </c>
      <c r="G24" s="17">
        <f>C24*E24</f>
        <v>76408.28</v>
      </c>
      <c r="H24" s="7" t="s">
        <v>27</v>
      </c>
    </row>
    <row r="25" spans="1:8">
      <c r="A25" s="65"/>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17.25" customHeight="1">
      <c r="A29" s="2"/>
    </row>
    <row r="30" spans="1:8" ht="31.5" customHeight="1">
      <c r="A30" s="121" t="s">
        <v>6</v>
      </c>
      <c r="B30" s="121"/>
      <c r="C30" s="121"/>
      <c r="D30" s="121"/>
      <c r="E30" s="121"/>
      <c r="F30" s="121"/>
      <c r="G30" s="121"/>
      <c r="H30" s="121"/>
    </row>
    <row r="31" spans="1:8" ht="24.75" customHeight="1">
      <c r="A31" s="122" t="s">
        <v>93</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66" t="s">
        <v>0</v>
      </c>
      <c r="B33" s="66" t="s">
        <v>2</v>
      </c>
      <c r="C33" s="127" t="s">
        <v>1</v>
      </c>
      <c r="D33" s="127"/>
      <c r="E33" s="66" t="s">
        <v>3</v>
      </c>
      <c r="F33" s="66" t="s">
        <v>4</v>
      </c>
      <c r="G33" s="127" t="s">
        <v>5</v>
      </c>
      <c r="H33" s="127"/>
    </row>
    <row r="34" spans="1:8" ht="18.75" customHeight="1" thickTop="1">
      <c r="A34" s="18"/>
      <c r="B34" s="18"/>
      <c r="C34" s="18"/>
      <c r="D34" s="18"/>
      <c r="E34" s="18"/>
      <c r="F34" s="18"/>
      <c r="G34" s="18"/>
      <c r="H34" s="18"/>
    </row>
    <row r="35" spans="1:8" ht="37.5"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11">
        <v>365</v>
      </c>
      <c r="D40" s="12" t="s">
        <v>8</v>
      </c>
      <c r="E40" s="13">
        <v>12501.41</v>
      </c>
      <c r="F40" s="14" t="s">
        <v>32</v>
      </c>
      <c r="G40" s="22">
        <f>C40*E40/100</f>
        <v>45630.146500000003</v>
      </c>
      <c r="H40" s="14" t="s">
        <v>27</v>
      </c>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80</v>
      </c>
      <c r="D44" s="12" t="s">
        <v>8</v>
      </c>
      <c r="E44" s="13">
        <v>14429.25</v>
      </c>
      <c r="F44" s="14" t="s">
        <v>32</v>
      </c>
      <c r="G44" s="22">
        <f>C44*E44/100</f>
        <v>11543.4</v>
      </c>
      <c r="H44" s="14" t="s">
        <v>27</v>
      </c>
    </row>
    <row r="45" spans="1:8" ht="30" customHeight="1">
      <c r="A45" s="9" t="s">
        <v>29</v>
      </c>
      <c r="B45" s="119" t="s">
        <v>34</v>
      </c>
      <c r="C45" s="119"/>
      <c r="D45" s="119"/>
      <c r="E45" s="119"/>
      <c r="F45" s="119"/>
      <c r="G45" s="119"/>
      <c r="H45" s="119"/>
    </row>
    <row r="46" spans="1:8" ht="30" customHeight="1">
      <c r="A46" s="9"/>
      <c r="B46" s="15"/>
      <c r="C46" s="11">
        <v>6</v>
      </c>
      <c r="D46" s="12" t="s">
        <v>35</v>
      </c>
      <c r="E46" s="13">
        <v>5001.7</v>
      </c>
      <c r="F46" s="14" t="s">
        <v>36</v>
      </c>
      <c r="G46" s="22">
        <f>C46*E46</f>
        <v>30010.199999999997</v>
      </c>
      <c r="H46" s="14" t="s">
        <v>27</v>
      </c>
    </row>
    <row r="47" spans="1:8" ht="47.25" customHeight="1">
      <c r="A47" s="9" t="s">
        <v>19</v>
      </c>
      <c r="B47" s="119" t="s">
        <v>63</v>
      </c>
      <c r="C47" s="119"/>
      <c r="D47" s="119"/>
      <c r="E47" s="119"/>
      <c r="F47" s="119"/>
      <c r="G47" s="119"/>
      <c r="H47" s="119"/>
    </row>
    <row r="48" spans="1:8" ht="30" customHeight="1">
      <c r="A48" s="9"/>
      <c r="B48" s="15"/>
      <c r="C48" s="11">
        <v>89</v>
      </c>
      <c r="D48" s="12" t="s">
        <v>8</v>
      </c>
      <c r="E48" s="13">
        <v>337</v>
      </c>
      <c r="F48" s="14" t="s">
        <v>37</v>
      </c>
      <c r="G48" s="14">
        <f>C48*E48</f>
        <v>29993</v>
      </c>
      <c r="H48" s="14" t="s">
        <v>27</v>
      </c>
    </row>
    <row r="49" spans="1:8" ht="21" customHeight="1">
      <c r="A49" s="9" t="s">
        <v>49</v>
      </c>
      <c r="B49" s="119" t="s">
        <v>64</v>
      </c>
      <c r="C49" s="119"/>
      <c r="D49" s="119"/>
      <c r="E49" s="119"/>
      <c r="F49" s="119"/>
      <c r="G49" s="119"/>
      <c r="H49" s="119"/>
    </row>
    <row r="50" spans="1:8" ht="30" customHeight="1">
      <c r="A50" s="9"/>
      <c r="B50" s="15"/>
      <c r="C50" s="11">
        <v>184</v>
      </c>
      <c r="D50" s="12" t="s">
        <v>47</v>
      </c>
      <c r="E50" s="13">
        <v>2283.9299999999998</v>
      </c>
      <c r="F50" s="14" t="s">
        <v>48</v>
      </c>
      <c r="G50" s="26">
        <f>C50*E50/100</f>
        <v>4202.4312</v>
      </c>
      <c r="H50" s="16" t="s">
        <v>27</v>
      </c>
    </row>
    <row r="51" spans="1:8">
      <c r="A51" s="65"/>
      <c r="B51" s="10"/>
      <c r="C51" s="120" t="s">
        <v>20</v>
      </c>
      <c r="D51" s="120"/>
      <c r="E51" s="120"/>
      <c r="F51" s="120"/>
      <c r="G51" s="23">
        <f>SUM(G50,G48,G46,G44,G42,G40,G38,G36)</f>
        <v>149234.64180000001</v>
      </c>
      <c r="H51" s="7" t="s">
        <v>27</v>
      </c>
    </row>
    <row r="52" spans="1:8" ht="16.5" customHeight="1">
      <c r="A52" s="65"/>
      <c r="C52" s="7"/>
      <c r="D52" s="7"/>
      <c r="E52" s="7"/>
      <c r="F52" s="7"/>
      <c r="G52" s="7"/>
      <c r="H52" s="7"/>
    </row>
    <row r="53" spans="1:8">
      <c r="A53" s="65"/>
    </row>
    <row r="54" spans="1:8">
      <c r="A54" s="2"/>
      <c r="B54" s="117" t="s">
        <v>26</v>
      </c>
      <c r="C54" s="117"/>
      <c r="D54" s="117"/>
      <c r="E54" s="117"/>
      <c r="F54" s="117"/>
      <c r="G54" s="117"/>
      <c r="H54" s="117"/>
    </row>
    <row r="55" spans="1:8" ht="38.25" customHeight="1">
      <c r="A55" s="2"/>
      <c r="B55" s="49"/>
    </row>
    <row r="56" spans="1:8" ht="27.75" customHeight="1">
      <c r="A56" s="24"/>
      <c r="B56" s="8" t="s">
        <v>25</v>
      </c>
      <c r="C56" s="118" t="s">
        <v>24</v>
      </c>
      <c r="D56" s="118"/>
      <c r="E56" s="118"/>
      <c r="F56" s="118"/>
      <c r="G56" s="118"/>
      <c r="H56" s="25"/>
    </row>
    <row r="57" spans="1:8" ht="30" customHeight="1"/>
  </sheetData>
  <mergeCells count="31">
    <mergeCell ref="B19:H19"/>
    <mergeCell ref="A1:H1"/>
    <mergeCell ref="A2:H2"/>
    <mergeCell ref="A3:H3"/>
    <mergeCell ref="C4:D4"/>
    <mergeCell ref="G4:H4"/>
    <mergeCell ref="B6:H6"/>
    <mergeCell ref="B9:H9"/>
    <mergeCell ref="B11:H11"/>
    <mergeCell ref="B13:H13"/>
    <mergeCell ref="B15:H15"/>
    <mergeCell ref="B17:H17"/>
    <mergeCell ref="B41:H41"/>
    <mergeCell ref="C22:F22"/>
    <mergeCell ref="B26:H26"/>
    <mergeCell ref="C28:G28"/>
    <mergeCell ref="A30:H30"/>
    <mergeCell ref="A31:H31"/>
    <mergeCell ref="A32:H32"/>
    <mergeCell ref="C33:D33"/>
    <mergeCell ref="G33:H33"/>
    <mergeCell ref="B35:H35"/>
    <mergeCell ref="B37:H37"/>
    <mergeCell ref="B39:H39"/>
    <mergeCell ref="C56:G56"/>
    <mergeCell ref="B43:H43"/>
    <mergeCell ref="B45:H45"/>
    <mergeCell ref="B47:H47"/>
    <mergeCell ref="B49:H49"/>
    <mergeCell ref="C51:F51"/>
    <mergeCell ref="B54:H54"/>
  </mergeCells>
  <pageMargins left="1.2" right="0.8" top="0.4" bottom="0.3" header="0.3" footer="0.3"/>
  <pageSetup scale="95" orientation="portrait" r:id="rId1"/>
  <rowBreaks count="1" manualBreakCount="1">
    <brk id="29" max="16383" man="1"/>
  </rowBreaks>
</worksheet>
</file>

<file path=xl/worksheets/sheet41.xml><?xml version="1.0" encoding="utf-8"?>
<worksheet xmlns="http://schemas.openxmlformats.org/spreadsheetml/2006/main" xmlns:r="http://schemas.openxmlformats.org/officeDocument/2006/relationships">
  <sheetPr>
    <tabColor theme="3" tint="0.39997558519241921"/>
  </sheetPr>
  <dimension ref="A1:H47"/>
  <sheetViews>
    <sheetView view="pageBreakPreview" topLeftCell="A13" zoomScaleSheetLayoutView="100" workbookViewId="0">
      <selection activeCell="A2" sqref="A2:H2"/>
    </sheetView>
  </sheetViews>
  <sheetFormatPr defaultRowHeight="12.75"/>
  <cols>
    <col min="1" max="1" width="4.7109375" style="1" customWidth="1"/>
    <col min="2" max="2" width="45.5703125" style="1" customWidth="1"/>
    <col min="3" max="3" width="5" style="1" bestFit="1" customWidth="1"/>
    <col min="4" max="4" width="5.28515625" style="1" customWidth="1"/>
    <col min="5" max="5" width="8.5703125" style="1" bestFit="1" customWidth="1"/>
    <col min="6" max="6" width="7.42578125" style="1" bestFit="1" customWidth="1"/>
    <col min="7" max="7" width="7.85546875" style="1" bestFit="1" customWidth="1"/>
    <col min="8" max="8" width="2.140625" style="1" bestFit="1" customWidth="1"/>
    <col min="9" max="16384" width="9.140625" style="1"/>
  </cols>
  <sheetData>
    <row r="1" spans="1:8" ht="27" customHeight="1">
      <c r="A1" s="121" t="s">
        <v>6</v>
      </c>
      <c r="B1" s="121"/>
      <c r="C1" s="121"/>
      <c r="D1" s="121"/>
      <c r="E1" s="121"/>
      <c r="F1" s="121"/>
      <c r="G1" s="121"/>
      <c r="H1" s="121"/>
    </row>
    <row r="2" spans="1:8" ht="24" customHeight="1">
      <c r="A2" s="138" t="s">
        <v>266</v>
      </c>
      <c r="B2" s="138"/>
      <c r="C2" s="138"/>
      <c r="D2" s="138"/>
      <c r="E2" s="138"/>
      <c r="F2" s="138"/>
      <c r="G2" s="138"/>
      <c r="H2" s="138"/>
    </row>
    <row r="3" spans="1:8" ht="19.5" customHeight="1" thickBot="1">
      <c r="A3" s="133" t="s">
        <v>68</v>
      </c>
      <c r="B3" s="133"/>
      <c r="C3" s="133"/>
      <c r="D3" s="133"/>
      <c r="E3" s="133"/>
      <c r="F3" s="133"/>
      <c r="G3" s="133"/>
      <c r="H3" s="133"/>
    </row>
    <row r="4" spans="1:8" s="3" customFormat="1" ht="18.75" customHeight="1" thickTop="1" thickBot="1">
      <c r="A4" s="81" t="s">
        <v>0</v>
      </c>
      <c r="B4" s="81" t="s">
        <v>2</v>
      </c>
      <c r="C4" s="127" t="s">
        <v>1</v>
      </c>
      <c r="D4" s="127"/>
      <c r="E4" s="81" t="s">
        <v>3</v>
      </c>
      <c r="F4" s="81" t="s">
        <v>4</v>
      </c>
      <c r="G4" s="127" t="s">
        <v>5</v>
      </c>
      <c r="H4" s="127"/>
    </row>
    <row r="5" spans="1:8" s="3" customFormat="1" ht="12" customHeight="1" thickTop="1">
      <c r="A5" s="18"/>
      <c r="B5" s="18"/>
      <c r="C5" s="18"/>
      <c r="D5" s="18"/>
      <c r="E5" s="18"/>
      <c r="F5" s="18"/>
      <c r="G5" s="18"/>
      <c r="H5" s="18"/>
    </row>
    <row r="6" spans="1:8" ht="30" customHeight="1">
      <c r="A6" s="9" t="s">
        <v>10</v>
      </c>
      <c r="B6" s="119" t="s">
        <v>61</v>
      </c>
      <c r="C6" s="119"/>
      <c r="D6" s="119"/>
      <c r="E6" s="119"/>
      <c r="F6" s="119"/>
      <c r="G6" s="119"/>
      <c r="H6" s="119"/>
    </row>
    <row r="7" spans="1:8" ht="24.6" customHeight="1">
      <c r="A7" s="20"/>
      <c r="B7" s="19"/>
      <c r="C7" s="11">
        <v>2295</v>
      </c>
      <c r="D7" s="12" t="s">
        <v>8</v>
      </c>
      <c r="E7" s="13">
        <v>3176.25</v>
      </c>
      <c r="F7" s="14" t="s">
        <v>9</v>
      </c>
      <c r="G7" s="22">
        <f>C7*E7/1000</f>
        <v>7289.4937499999996</v>
      </c>
      <c r="H7" s="14" t="s">
        <v>27</v>
      </c>
    </row>
    <row r="8" spans="1:8" ht="28.5" customHeight="1">
      <c r="A8" s="9" t="s">
        <v>14</v>
      </c>
      <c r="B8" s="119" t="s">
        <v>109</v>
      </c>
      <c r="C8" s="119"/>
      <c r="D8" s="119"/>
      <c r="E8" s="119"/>
      <c r="F8" s="119"/>
      <c r="G8" s="119"/>
      <c r="H8" s="119"/>
    </row>
    <row r="9" spans="1:8" ht="27" customHeight="1">
      <c r="A9" s="9"/>
      <c r="B9" s="15"/>
      <c r="C9" s="11">
        <v>1148</v>
      </c>
      <c r="D9" s="12" t="s">
        <v>8</v>
      </c>
      <c r="E9" s="13">
        <v>1058.75</v>
      </c>
      <c r="F9" s="14" t="s">
        <v>9</v>
      </c>
      <c r="G9" s="89">
        <f>C9*E9/1000</f>
        <v>1215.4449999999999</v>
      </c>
      <c r="H9" s="14" t="s">
        <v>27</v>
      </c>
    </row>
    <row r="10" spans="1:8" ht="31.5" customHeight="1">
      <c r="A10" s="9" t="s">
        <v>16</v>
      </c>
      <c r="B10" s="119" t="s">
        <v>33</v>
      </c>
      <c r="C10" s="119"/>
      <c r="D10" s="119"/>
      <c r="E10" s="119"/>
      <c r="F10" s="119"/>
      <c r="G10" s="119"/>
      <c r="H10" s="119"/>
    </row>
    <row r="11" spans="1:8" ht="24.75" customHeight="1">
      <c r="A11" s="9"/>
      <c r="B11" s="15"/>
      <c r="C11" s="11">
        <v>459</v>
      </c>
      <c r="D11" s="12" t="s">
        <v>8</v>
      </c>
      <c r="E11" s="13">
        <v>11288.75</v>
      </c>
      <c r="F11" s="14" t="s">
        <v>32</v>
      </c>
      <c r="G11" s="22">
        <f>C11*E11/100</f>
        <v>51815.362500000003</v>
      </c>
      <c r="H11" s="14" t="s">
        <v>27</v>
      </c>
    </row>
    <row r="12" spans="1:8" ht="52.5" customHeight="1">
      <c r="A12" s="9" t="s">
        <v>17</v>
      </c>
      <c r="B12" s="119" t="s">
        <v>63</v>
      </c>
      <c r="C12" s="119"/>
      <c r="D12" s="119"/>
      <c r="E12" s="119"/>
      <c r="F12" s="119"/>
      <c r="G12" s="119"/>
      <c r="H12" s="119"/>
    </row>
    <row r="13" spans="1:8" ht="29.25" customHeight="1">
      <c r="A13" s="9"/>
      <c r="B13" s="15"/>
      <c r="C13" s="11">
        <v>1263</v>
      </c>
      <c r="D13" s="12" t="s">
        <v>8</v>
      </c>
      <c r="E13" s="13">
        <v>337</v>
      </c>
      <c r="F13" s="14" t="s">
        <v>32</v>
      </c>
      <c r="G13" s="14">
        <f>C13*E13</f>
        <v>425631</v>
      </c>
      <c r="H13" s="14" t="s">
        <v>27</v>
      </c>
    </row>
    <row r="14" spans="1:8" ht="37.5" customHeight="1">
      <c r="A14" s="9" t="s">
        <v>28</v>
      </c>
      <c r="B14" s="119" t="s">
        <v>34</v>
      </c>
      <c r="C14" s="119"/>
      <c r="D14" s="119"/>
      <c r="E14" s="119"/>
      <c r="F14" s="119"/>
      <c r="G14" s="119"/>
      <c r="H14" s="119"/>
    </row>
    <row r="15" spans="1:8" ht="29.25" customHeight="1">
      <c r="A15" s="9"/>
      <c r="B15" s="15"/>
      <c r="C15" s="11">
        <v>68</v>
      </c>
      <c r="D15" s="12" t="s">
        <v>35</v>
      </c>
      <c r="E15" s="13">
        <v>5001.7</v>
      </c>
      <c r="F15" s="14" t="s">
        <v>114</v>
      </c>
      <c r="G15" s="22">
        <f>C15*E15</f>
        <v>340115.6</v>
      </c>
      <c r="H15" s="14" t="s">
        <v>27</v>
      </c>
    </row>
    <row r="16" spans="1:8" ht="20.25" customHeight="1">
      <c r="A16" s="9" t="s">
        <v>29</v>
      </c>
      <c r="B16" s="119" t="s">
        <v>110</v>
      </c>
      <c r="C16" s="119"/>
      <c r="D16" s="119"/>
      <c r="E16" s="119"/>
      <c r="F16" s="119"/>
      <c r="G16" s="119"/>
      <c r="H16" s="119"/>
    </row>
    <row r="17" spans="1:8" ht="24.75" customHeight="1">
      <c r="A17" s="9"/>
      <c r="B17" s="15"/>
      <c r="C17" s="11">
        <v>663</v>
      </c>
      <c r="D17" s="12" t="s">
        <v>47</v>
      </c>
      <c r="E17" s="13">
        <v>3015.76</v>
      </c>
      <c r="F17" s="14" t="s">
        <v>32</v>
      </c>
      <c r="G17" s="22">
        <f>C17*E17/100</f>
        <v>19994.488800000003</v>
      </c>
      <c r="H17" s="14" t="s">
        <v>27</v>
      </c>
    </row>
    <row r="18" spans="1:8" ht="33" customHeight="1">
      <c r="A18" s="9" t="s">
        <v>19</v>
      </c>
      <c r="B18" s="119" t="s">
        <v>111</v>
      </c>
      <c r="C18" s="119"/>
      <c r="D18" s="119"/>
      <c r="E18" s="119"/>
      <c r="F18" s="119"/>
      <c r="G18" s="119"/>
      <c r="H18" s="119"/>
    </row>
    <row r="19" spans="1:8" ht="24.75" customHeight="1">
      <c r="A19" s="9"/>
      <c r="B19" s="15"/>
      <c r="C19" s="11">
        <v>78</v>
      </c>
      <c r="D19" s="12" t="s">
        <v>43</v>
      </c>
      <c r="E19" s="13">
        <v>86</v>
      </c>
      <c r="F19" s="14" t="s">
        <v>44</v>
      </c>
      <c r="G19" s="14">
        <f>C19*E19</f>
        <v>6708</v>
      </c>
      <c r="H19" s="14" t="s">
        <v>27</v>
      </c>
    </row>
    <row r="20" spans="1:8" ht="31.5" customHeight="1">
      <c r="A20" s="9" t="s">
        <v>49</v>
      </c>
      <c r="B20" s="119" t="s">
        <v>112</v>
      </c>
      <c r="C20" s="119"/>
      <c r="D20" s="119"/>
      <c r="E20" s="119"/>
      <c r="F20" s="119"/>
      <c r="G20" s="119"/>
      <c r="H20" s="119"/>
    </row>
    <row r="21" spans="1:8" ht="23.25" customHeight="1">
      <c r="A21" s="9"/>
      <c r="B21" s="15"/>
      <c r="C21" s="11">
        <v>3.5</v>
      </c>
      <c r="D21" s="12" t="s">
        <v>35</v>
      </c>
      <c r="E21" s="13">
        <v>6985</v>
      </c>
      <c r="F21" s="14" t="s">
        <v>114</v>
      </c>
      <c r="G21" s="22">
        <f>C21*E21</f>
        <v>24447.5</v>
      </c>
      <c r="H21" s="14" t="s">
        <v>27</v>
      </c>
    </row>
    <row r="22" spans="1:8" ht="40.5" customHeight="1">
      <c r="A22" s="9" t="s">
        <v>69</v>
      </c>
      <c r="B22" s="119" t="s">
        <v>113</v>
      </c>
      <c r="C22" s="119"/>
      <c r="D22" s="119"/>
      <c r="E22" s="119"/>
      <c r="F22" s="119"/>
      <c r="G22" s="119"/>
      <c r="H22" s="119"/>
    </row>
    <row r="23" spans="1:8" ht="23.25" customHeight="1">
      <c r="A23" s="9"/>
      <c r="B23" s="15"/>
      <c r="C23" s="11">
        <v>2</v>
      </c>
      <c r="D23" s="12" t="s">
        <v>80</v>
      </c>
      <c r="E23" s="13">
        <v>4870</v>
      </c>
      <c r="F23" s="14" t="s">
        <v>78</v>
      </c>
      <c r="G23" s="14">
        <f>C23*E23</f>
        <v>9740</v>
      </c>
      <c r="H23" s="14" t="s">
        <v>27</v>
      </c>
    </row>
    <row r="24" spans="1:8" ht="13.5" customHeight="1">
      <c r="A24" s="9"/>
      <c r="B24" s="15"/>
      <c r="C24" s="11"/>
      <c r="D24" s="12"/>
      <c r="E24" s="13"/>
      <c r="F24" s="14"/>
      <c r="G24" s="16"/>
      <c r="H24" s="14"/>
    </row>
    <row r="25" spans="1:8" ht="15">
      <c r="A25" s="80"/>
      <c r="B25" s="10"/>
      <c r="C25" s="136" t="s">
        <v>20</v>
      </c>
      <c r="D25" s="136"/>
      <c r="E25" s="136"/>
      <c r="F25" s="136"/>
      <c r="G25" s="32">
        <f>SUM(G23,G21,G19,G17,G15,G13,G11,G9,G7)</f>
        <v>886956.89005000005</v>
      </c>
      <c r="H25" s="33" t="s">
        <v>27</v>
      </c>
    </row>
    <row r="26" spans="1:8">
      <c r="A26" s="80"/>
      <c r="C26" s="7"/>
      <c r="D26" s="7"/>
      <c r="E26" s="7"/>
      <c r="F26" s="7"/>
      <c r="G26" s="7"/>
      <c r="H26" s="7"/>
    </row>
    <row r="27" spans="1:8">
      <c r="A27" s="80"/>
    </row>
    <row r="28" spans="1:8">
      <c r="A28" s="2"/>
      <c r="B28" s="117" t="s">
        <v>26</v>
      </c>
      <c r="C28" s="117"/>
      <c r="D28" s="117"/>
      <c r="E28" s="117"/>
      <c r="F28" s="117"/>
      <c r="G28" s="117"/>
      <c r="H28" s="117"/>
    </row>
    <row r="29" spans="1:8" ht="42" customHeight="1">
      <c r="A29" s="2"/>
    </row>
    <row r="30" spans="1:8" s="25" customFormat="1" ht="25.5" customHeight="1">
      <c r="A30" s="24"/>
      <c r="B30" s="8" t="s">
        <v>25</v>
      </c>
      <c r="C30" s="118" t="s">
        <v>24</v>
      </c>
      <c r="D30" s="118"/>
      <c r="E30" s="118"/>
      <c r="F30" s="118"/>
      <c r="G30" s="118"/>
    </row>
    <row r="31" spans="1:8" ht="30.75" customHeight="1">
      <c r="A31" s="2"/>
    </row>
    <row r="32" spans="1:8">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sheetData>
  <mergeCells count="17">
    <mergeCell ref="B18:H18"/>
    <mergeCell ref="A1:H1"/>
    <mergeCell ref="A2:H2"/>
    <mergeCell ref="A3:H3"/>
    <mergeCell ref="C4:D4"/>
    <mergeCell ref="G4:H4"/>
    <mergeCell ref="B6:H6"/>
    <mergeCell ref="B8:H8"/>
    <mergeCell ref="B10:H10"/>
    <mergeCell ref="B12:H12"/>
    <mergeCell ref="B14:H14"/>
    <mergeCell ref="B16:H16"/>
    <mergeCell ref="B20:H20"/>
    <mergeCell ref="B22:H22"/>
    <mergeCell ref="C25:F25"/>
    <mergeCell ref="B28:H28"/>
    <mergeCell ref="C30:G30"/>
  </mergeCells>
  <pageMargins left="1.2" right="0.8" top="0.4" bottom="0.3" header="0.3" footer="0.3"/>
  <pageSetup scale="95" orientation="portrait" r:id="rId1"/>
</worksheet>
</file>

<file path=xl/worksheets/sheet42.xml><?xml version="1.0" encoding="utf-8"?>
<worksheet xmlns="http://schemas.openxmlformats.org/spreadsheetml/2006/main" xmlns:r="http://schemas.openxmlformats.org/officeDocument/2006/relationships">
  <sheetPr>
    <tabColor theme="3" tint="0.39997558519241921"/>
  </sheetPr>
  <dimension ref="A1:I172"/>
  <sheetViews>
    <sheetView tabSelected="1" view="pageBreakPreview" topLeftCell="A152" zoomScaleSheetLayoutView="100" workbookViewId="0">
      <selection activeCell="O168" sqref="O168"/>
    </sheetView>
  </sheetViews>
  <sheetFormatPr defaultRowHeight="12.75"/>
  <cols>
    <col min="1" max="1" width="4.7109375" style="1" customWidth="1"/>
    <col min="2" max="2" width="43.7109375" style="1" customWidth="1"/>
    <col min="3" max="3" width="6"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7" customHeight="1">
      <c r="A1" s="121" t="s">
        <v>6</v>
      </c>
      <c r="B1" s="121"/>
      <c r="C1" s="121"/>
      <c r="D1" s="121"/>
      <c r="E1" s="121"/>
      <c r="F1" s="121"/>
      <c r="G1" s="121"/>
      <c r="H1" s="121"/>
    </row>
    <row r="2" spans="1:9" ht="29.25" customHeight="1">
      <c r="A2" s="122" t="s">
        <v>267</v>
      </c>
      <c r="B2" s="122"/>
      <c r="C2" s="122"/>
      <c r="D2" s="122"/>
      <c r="E2" s="122"/>
      <c r="F2" s="122"/>
      <c r="G2" s="122"/>
      <c r="H2" s="122"/>
    </row>
    <row r="3" spans="1:9" ht="19.5" customHeight="1" thickBot="1">
      <c r="A3" s="126" t="s">
        <v>155</v>
      </c>
      <c r="B3" s="126"/>
      <c r="C3" s="126"/>
      <c r="D3" s="126"/>
      <c r="E3" s="126"/>
      <c r="F3" s="126"/>
      <c r="G3" s="126"/>
      <c r="H3" s="126"/>
    </row>
    <row r="4" spans="1:9" s="3" customFormat="1" ht="18.75" customHeight="1" thickTop="1" thickBot="1">
      <c r="A4" s="85" t="s">
        <v>0</v>
      </c>
      <c r="B4" s="85" t="s">
        <v>2</v>
      </c>
      <c r="C4" s="127" t="s">
        <v>1</v>
      </c>
      <c r="D4" s="127"/>
      <c r="E4" s="85" t="s">
        <v>3</v>
      </c>
      <c r="F4" s="85" t="s">
        <v>4</v>
      </c>
      <c r="G4" s="127" t="s">
        <v>5</v>
      </c>
      <c r="H4" s="127"/>
    </row>
    <row r="5" spans="1:9" s="3" customFormat="1" ht="14.25" customHeight="1" thickTop="1">
      <c r="A5" s="18"/>
      <c r="B5" s="18"/>
      <c r="C5" s="18"/>
      <c r="D5" s="18"/>
      <c r="E5" s="18"/>
      <c r="F5" s="18"/>
      <c r="G5" s="18"/>
      <c r="H5" s="18"/>
    </row>
    <row r="6" spans="1:9" ht="30" customHeight="1">
      <c r="A6" s="9" t="s">
        <v>10</v>
      </c>
      <c r="B6" s="119" t="s">
        <v>169</v>
      </c>
      <c r="C6" s="119"/>
      <c r="D6" s="119"/>
      <c r="E6" s="119"/>
      <c r="F6" s="119"/>
      <c r="G6" s="119"/>
      <c r="H6" s="119"/>
    </row>
    <row r="7" spans="1:9" ht="19.5" customHeight="1">
      <c r="A7" s="20"/>
      <c r="B7" s="19"/>
      <c r="C7" s="11">
        <v>2712</v>
      </c>
      <c r="D7" s="12" t="s">
        <v>8</v>
      </c>
      <c r="E7" s="13">
        <v>3176.25</v>
      </c>
      <c r="F7" s="14" t="s">
        <v>9</v>
      </c>
      <c r="G7" s="22">
        <f>C7*E7/1000</f>
        <v>8613.99</v>
      </c>
      <c r="H7" s="14" t="s">
        <v>27</v>
      </c>
    </row>
    <row r="8" spans="1:9" ht="24.75" customHeight="1">
      <c r="A8" s="9" t="s">
        <v>14</v>
      </c>
      <c r="B8" s="119" t="s">
        <v>170</v>
      </c>
      <c r="C8" s="119"/>
      <c r="D8" s="119"/>
      <c r="E8" s="119"/>
      <c r="F8" s="119"/>
      <c r="G8" s="119"/>
      <c r="H8" s="119"/>
    </row>
    <row r="9" spans="1:9" ht="21" customHeight="1">
      <c r="A9" s="9"/>
      <c r="B9" s="15"/>
      <c r="C9" s="11">
        <v>679</v>
      </c>
      <c r="D9" s="12" t="s">
        <v>8</v>
      </c>
      <c r="E9" s="13">
        <v>9416.2800000000007</v>
      </c>
      <c r="F9" s="14" t="s">
        <v>32</v>
      </c>
      <c r="G9" s="22">
        <f>C9*E9/100</f>
        <v>63936.5412</v>
      </c>
      <c r="H9" s="14" t="s">
        <v>27</v>
      </c>
    </row>
    <row r="10" spans="1:9" ht="47.25" customHeight="1">
      <c r="A10" s="9" t="s">
        <v>16</v>
      </c>
      <c r="B10" s="119" t="s">
        <v>171</v>
      </c>
      <c r="C10" s="119"/>
      <c r="D10" s="119"/>
      <c r="E10" s="119"/>
      <c r="F10" s="119"/>
      <c r="G10" s="119"/>
      <c r="H10" s="119"/>
    </row>
    <row r="11" spans="1:9" ht="22.5" customHeight="1">
      <c r="A11" s="9"/>
      <c r="B11" s="15"/>
      <c r="C11" s="11">
        <v>1447</v>
      </c>
      <c r="D11" s="12" t="s">
        <v>8</v>
      </c>
      <c r="E11" s="13">
        <v>337</v>
      </c>
      <c r="F11" s="14" t="s">
        <v>32</v>
      </c>
      <c r="G11" s="22">
        <f>C11*E11</f>
        <v>487639</v>
      </c>
      <c r="H11" s="14" t="s">
        <v>27</v>
      </c>
      <c r="I11" s="4"/>
    </row>
    <row r="12" spans="1:9" ht="33.75" customHeight="1">
      <c r="A12" s="9" t="s">
        <v>17</v>
      </c>
      <c r="B12" s="119" t="s">
        <v>34</v>
      </c>
      <c r="C12" s="119"/>
      <c r="D12" s="119"/>
      <c r="E12" s="119"/>
      <c r="F12" s="119"/>
      <c r="G12" s="119"/>
      <c r="H12" s="119"/>
    </row>
    <row r="13" spans="1:9" ht="24.75" customHeight="1">
      <c r="A13" s="9"/>
      <c r="B13" s="15"/>
      <c r="C13" s="11">
        <v>58.14</v>
      </c>
      <c r="D13" s="12" t="s">
        <v>35</v>
      </c>
      <c r="E13" s="13">
        <v>5001.7</v>
      </c>
      <c r="F13" s="14" t="s">
        <v>36</v>
      </c>
      <c r="G13" s="22">
        <f>C13*E13</f>
        <v>290798.83799999999</v>
      </c>
      <c r="H13" s="14" t="s">
        <v>27</v>
      </c>
    </row>
    <row r="14" spans="1:9" ht="19.5" customHeight="1">
      <c r="A14" s="9" t="s">
        <v>28</v>
      </c>
      <c r="B14" s="119" t="s">
        <v>172</v>
      </c>
      <c r="C14" s="119"/>
      <c r="D14" s="119"/>
      <c r="E14" s="119"/>
      <c r="F14" s="119"/>
      <c r="G14" s="119"/>
      <c r="H14" s="119"/>
    </row>
    <row r="15" spans="1:9" ht="22.5" customHeight="1">
      <c r="A15" s="9"/>
      <c r="B15" s="15"/>
      <c r="C15" s="11">
        <v>995</v>
      </c>
      <c r="D15" s="12" t="s">
        <v>8</v>
      </c>
      <c r="E15" s="13">
        <v>11948.36</v>
      </c>
      <c r="F15" s="14" t="s">
        <v>48</v>
      </c>
      <c r="G15" s="22">
        <f>C15*E15/100</f>
        <v>118886.18200000002</v>
      </c>
      <c r="H15" s="14" t="s">
        <v>27</v>
      </c>
      <c r="I15" s="4"/>
    </row>
    <row r="16" spans="1:9" ht="27" customHeight="1">
      <c r="A16" s="9" t="s">
        <v>29</v>
      </c>
      <c r="B16" s="119" t="s">
        <v>173</v>
      </c>
      <c r="C16" s="119"/>
      <c r="D16" s="119"/>
      <c r="E16" s="119"/>
      <c r="F16" s="119"/>
      <c r="G16" s="119"/>
      <c r="H16" s="119"/>
    </row>
    <row r="17" spans="1:9" ht="24.75" customHeight="1">
      <c r="A17" s="9"/>
      <c r="B17" s="15"/>
      <c r="C17" s="11">
        <v>1808</v>
      </c>
      <c r="D17" s="12" t="s">
        <v>8</v>
      </c>
      <c r="E17" s="13">
        <v>1512.5</v>
      </c>
      <c r="F17" s="14" t="s">
        <v>9</v>
      </c>
      <c r="G17" s="22">
        <f>C17*E17/1000</f>
        <v>2734.6</v>
      </c>
      <c r="H17" s="14" t="s">
        <v>27</v>
      </c>
    </row>
    <row r="18" spans="1:9" ht="26.25" customHeight="1">
      <c r="A18" s="9" t="s">
        <v>19</v>
      </c>
      <c r="B18" s="119" t="s">
        <v>174</v>
      </c>
      <c r="C18" s="119"/>
      <c r="D18" s="119"/>
      <c r="E18" s="119"/>
      <c r="F18" s="119"/>
      <c r="G18" s="119"/>
      <c r="H18" s="119"/>
    </row>
    <row r="19" spans="1:9" ht="20.25" customHeight="1">
      <c r="A19" s="9"/>
      <c r="B19" s="15"/>
      <c r="C19" s="11">
        <v>2597</v>
      </c>
      <c r="D19" s="12" t="s">
        <v>8</v>
      </c>
      <c r="E19" s="13">
        <v>3630</v>
      </c>
      <c r="F19" s="14" t="s">
        <v>32</v>
      </c>
      <c r="G19" s="22">
        <f>C19*E19/1000</f>
        <v>9427.11</v>
      </c>
      <c r="H19" s="14" t="s">
        <v>27</v>
      </c>
    </row>
    <row r="20" spans="1:9" ht="21" customHeight="1">
      <c r="A20" s="9" t="s">
        <v>49</v>
      </c>
      <c r="B20" s="119" t="s">
        <v>116</v>
      </c>
      <c r="C20" s="119"/>
      <c r="D20" s="119"/>
      <c r="E20" s="119"/>
      <c r="F20" s="119"/>
      <c r="G20" s="119"/>
      <c r="H20" s="119"/>
    </row>
    <row r="21" spans="1:9" ht="24.75" customHeight="1">
      <c r="A21" s="9"/>
      <c r="B21" s="15"/>
      <c r="C21" s="11">
        <v>1062</v>
      </c>
      <c r="D21" s="12" t="s">
        <v>8</v>
      </c>
      <c r="E21" s="13">
        <v>12674.36</v>
      </c>
      <c r="F21" s="14" t="s">
        <v>32</v>
      </c>
      <c r="G21" s="22">
        <f>C21*E21/100</f>
        <v>134601.70319999999</v>
      </c>
      <c r="H21" s="14" t="s">
        <v>27</v>
      </c>
      <c r="I21" s="4"/>
    </row>
    <row r="22" spans="1:9" ht="21" customHeight="1">
      <c r="A22" s="9" t="s">
        <v>69</v>
      </c>
      <c r="B22" s="119" t="s">
        <v>177</v>
      </c>
      <c r="C22" s="119"/>
      <c r="D22" s="119"/>
      <c r="E22" s="119"/>
      <c r="F22" s="119"/>
      <c r="G22" s="119"/>
      <c r="H22" s="119"/>
    </row>
    <row r="23" spans="1:9" ht="23.25" customHeight="1">
      <c r="A23" s="9"/>
      <c r="B23" s="15"/>
      <c r="C23" s="11">
        <v>223</v>
      </c>
      <c r="D23" s="12" t="s">
        <v>8</v>
      </c>
      <c r="E23" s="13">
        <v>12346.65</v>
      </c>
      <c r="F23" s="14" t="s">
        <v>32</v>
      </c>
      <c r="G23" s="22">
        <f>C23*E23/100</f>
        <v>27533.029499999997</v>
      </c>
      <c r="H23" s="14" t="s">
        <v>27</v>
      </c>
      <c r="I23" s="4"/>
    </row>
    <row r="24" spans="1:9" ht="42" customHeight="1">
      <c r="A24" s="9" t="s">
        <v>70</v>
      </c>
      <c r="B24" s="119" t="s">
        <v>117</v>
      </c>
      <c r="C24" s="119"/>
      <c r="D24" s="119"/>
      <c r="E24" s="119"/>
      <c r="F24" s="119"/>
      <c r="G24" s="119"/>
      <c r="H24" s="119"/>
    </row>
    <row r="25" spans="1:9">
      <c r="A25" s="9"/>
      <c r="B25" s="27" t="s">
        <v>180</v>
      </c>
      <c r="C25" s="11">
        <v>66</v>
      </c>
      <c r="D25" s="12" t="s">
        <v>8</v>
      </c>
      <c r="E25" s="13">
        <v>228.9</v>
      </c>
      <c r="F25" s="14" t="s">
        <v>32</v>
      </c>
      <c r="G25" s="22">
        <f>C25*E25</f>
        <v>15107.4</v>
      </c>
      <c r="H25" s="14" t="s">
        <v>27</v>
      </c>
      <c r="I25" s="4"/>
    </row>
    <row r="26" spans="1:9" ht="24.75" customHeight="1">
      <c r="A26" s="9"/>
      <c r="B26" s="27" t="s">
        <v>181</v>
      </c>
      <c r="C26" s="11">
        <v>90</v>
      </c>
      <c r="D26" s="12" t="s">
        <v>43</v>
      </c>
      <c r="E26" s="13">
        <v>240.5</v>
      </c>
      <c r="F26" s="14" t="s">
        <v>44</v>
      </c>
      <c r="G26" s="22">
        <f>C26*E26</f>
        <v>21645</v>
      </c>
      <c r="H26" s="14"/>
      <c r="I26" s="4"/>
    </row>
    <row r="27" spans="1:9" ht="39" customHeight="1">
      <c r="A27" s="9" t="s">
        <v>118</v>
      </c>
      <c r="B27" s="119" t="s">
        <v>71</v>
      </c>
      <c r="C27" s="119"/>
      <c r="D27" s="119"/>
      <c r="E27" s="119"/>
      <c r="F27" s="119"/>
      <c r="G27" s="119"/>
      <c r="H27" s="119"/>
    </row>
    <row r="28" spans="1:9" ht="24.75" customHeight="1">
      <c r="A28" s="9"/>
      <c r="B28" s="15"/>
      <c r="C28" s="11">
        <v>53</v>
      </c>
      <c r="D28" s="12" t="s">
        <v>47</v>
      </c>
      <c r="E28" s="13">
        <v>194.16</v>
      </c>
      <c r="F28" s="14" t="s">
        <v>48</v>
      </c>
      <c r="G28" s="22">
        <f>C28*E28</f>
        <v>10290.48</v>
      </c>
      <c r="H28" s="14" t="s">
        <v>27</v>
      </c>
      <c r="I28" s="4"/>
    </row>
    <row r="29" spans="1:9" ht="18.75" customHeight="1">
      <c r="A29" s="9" t="s">
        <v>119</v>
      </c>
      <c r="B29" s="119" t="s">
        <v>120</v>
      </c>
      <c r="C29" s="119"/>
      <c r="D29" s="119"/>
      <c r="E29" s="119"/>
      <c r="F29" s="119"/>
      <c r="G29" s="119"/>
      <c r="H29" s="119"/>
    </row>
    <row r="30" spans="1:9" ht="24.75" customHeight="1">
      <c r="A30" s="9"/>
      <c r="B30" s="15"/>
      <c r="C30" s="11">
        <v>5897</v>
      </c>
      <c r="D30" s="12" t="s">
        <v>8</v>
      </c>
      <c r="E30" s="13">
        <v>2206.6</v>
      </c>
      <c r="F30" s="14" t="s">
        <v>32</v>
      </c>
      <c r="G30" s="22">
        <f>C30*E30/100</f>
        <v>130123.20199999999</v>
      </c>
      <c r="H30" s="14" t="s">
        <v>27</v>
      </c>
      <c r="I30" s="4"/>
    </row>
    <row r="31" spans="1:9" ht="21" customHeight="1">
      <c r="A31" s="9" t="s">
        <v>121</v>
      </c>
      <c r="B31" s="119" t="s">
        <v>122</v>
      </c>
      <c r="C31" s="119"/>
      <c r="D31" s="119"/>
      <c r="E31" s="119"/>
      <c r="F31" s="119"/>
      <c r="G31" s="119"/>
      <c r="H31" s="119"/>
    </row>
    <row r="32" spans="1:9" ht="24.75" customHeight="1" thickBot="1">
      <c r="A32" s="9"/>
      <c r="B32" s="15"/>
      <c r="C32" s="11">
        <v>5897</v>
      </c>
      <c r="D32" s="12" t="s">
        <v>8</v>
      </c>
      <c r="E32" s="13">
        <v>2197.52</v>
      </c>
      <c r="F32" s="14" t="s">
        <v>32</v>
      </c>
      <c r="G32" s="22">
        <f>C32*E32/100</f>
        <v>129587.75439999999</v>
      </c>
      <c r="H32" s="14" t="s">
        <v>27</v>
      </c>
      <c r="I32" s="4"/>
    </row>
    <row r="33" spans="1:8" s="3" customFormat="1" ht="22.5" customHeight="1" thickTop="1" thickBot="1">
      <c r="A33" s="85" t="s">
        <v>0</v>
      </c>
      <c r="B33" s="85" t="s">
        <v>2</v>
      </c>
      <c r="C33" s="127" t="s">
        <v>1</v>
      </c>
      <c r="D33" s="127"/>
      <c r="E33" s="85" t="s">
        <v>3</v>
      </c>
      <c r="F33" s="85" t="s">
        <v>4</v>
      </c>
      <c r="G33" s="127" t="s">
        <v>5</v>
      </c>
      <c r="H33" s="127"/>
    </row>
    <row r="34" spans="1:8" s="3" customFormat="1" ht="18.75" customHeight="1" thickTop="1">
      <c r="A34" s="103"/>
      <c r="B34" s="103"/>
      <c r="C34" s="103"/>
      <c r="D34" s="103"/>
      <c r="E34" s="103"/>
      <c r="F34" s="103"/>
      <c r="G34" s="103"/>
      <c r="H34" s="103"/>
    </row>
    <row r="35" spans="1:8" ht="34.5" customHeight="1">
      <c r="A35" s="9" t="s">
        <v>123</v>
      </c>
      <c r="B35" s="119" t="s">
        <v>33</v>
      </c>
      <c r="C35" s="119"/>
      <c r="D35" s="119"/>
      <c r="E35" s="119"/>
      <c r="F35" s="119"/>
      <c r="G35" s="119"/>
      <c r="H35" s="119"/>
    </row>
    <row r="36" spans="1:8" ht="24.75" customHeight="1">
      <c r="A36" s="9"/>
      <c r="B36" s="15"/>
      <c r="C36" s="11">
        <v>22</v>
      </c>
      <c r="D36" s="12" t="s">
        <v>8</v>
      </c>
      <c r="E36" s="13">
        <v>14429.25</v>
      </c>
      <c r="F36" s="14" t="s">
        <v>32</v>
      </c>
      <c r="G36" s="22">
        <f>C36*E36/100</f>
        <v>3174.4349999999999</v>
      </c>
      <c r="H36" s="14" t="s">
        <v>27</v>
      </c>
    </row>
    <row r="37" spans="1:8" ht="33" customHeight="1">
      <c r="A37" s="9" t="s">
        <v>124</v>
      </c>
      <c r="B37" s="119" t="s">
        <v>125</v>
      </c>
      <c r="C37" s="119"/>
      <c r="D37" s="119"/>
      <c r="E37" s="119"/>
      <c r="F37" s="119"/>
      <c r="G37" s="119"/>
      <c r="H37" s="119"/>
    </row>
    <row r="38" spans="1:8" ht="20.25" customHeight="1">
      <c r="A38" s="9"/>
      <c r="B38" s="104" t="s">
        <v>178</v>
      </c>
      <c r="C38" s="11">
        <v>987</v>
      </c>
      <c r="D38" s="12" t="s">
        <v>8</v>
      </c>
      <c r="E38" s="13">
        <v>2548.29</v>
      </c>
      <c r="F38" s="14" t="s">
        <v>32</v>
      </c>
      <c r="G38" s="22">
        <f>C38*E38/100</f>
        <v>25151.622299999999</v>
      </c>
      <c r="H38" s="14" t="s">
        <v>27</v>
      </c>
    </row>
    <row r="39" spans="1:8" ht="25.5" customHeight="1">
      <c r="A39" s="9"/>
      <c r="B39" s="104" t="s">
        <v>179</v>
      </c>
      <c r="C39" s="11">
        <v>495</v>
      </c>
      <c r="D39" s="12" t="s">
        <v>8</v>
      </c>
      <c r="E39" s="13">
        <v>4411.82</v>
      </c>
      <c r="F39" s="14" t="s">
        <v>32</v>
      </c>
      <c r="G39" s="22">
        <f>C39*E39/100</f>
        <v>21838.508999999998</v>
      </c>
      <c r="H39" s="14" t="s">
        <v>27</v>
      </c>
    </row>
    <row r="40" spans="1:8" ht="30.75" customHeight="1">
      <c r="A40" s="9" t="s">
        <v>126</v>
      </c>
      <c r="B40" s="119" t="s">
        <v>127</v>
      </c>
      <c r="C40" s="119"/>
      <c r="D40" s="119"/>
      <c r="E40" s="119"/>
      <c r="F40" s="119"/>
      <c r="G40" s="119"/>
      <c r="H40" s="119"/>
    </row>
    <row r="41" spans="1:8" ht="24.75" customHeight="1">
      <c r="A41" s="9"/>
      <c r="B41" s="15"/>
      <c r="C41" s="11">
        <v>23</v>
      </c>
      <c r="D41" s="12" t="s">
        <v>8</v>
      </c>
      <c r="E41" s="13">
        <v>27747.06</v>
      </c>
      <c r="F41" s="14" t="s">
        <v>32</v>
      </c>
      <c r="G41" s="22">
        <f>C41*E41/100</f>
        <v>6381.8238000000001</v>
      </c>
      <c r="H41" s="14" t="s">
        <v>27</v>
      </c>
    </row>
    <row r="42" spans="1:8" ht="31.5" customHeight="1">
      <c r="A42" s="9" t="s">
        <v>128</v>
      </c>
      <c r="B42" s="119" t="s">
        <v>129</v>
      </c>
      <c r="C42" s="119"/>
      <c r="D42" s="119"/>
      <c r="E42" s="119"/>
      <c r="F42" s="119"/>
      <c r="G42" s="119"/>
      <c r="H42" s="119"/>
    </row>
    <row r="43" spans="1:8" ht="24.75" customHeight="1">
      <c r="A43" s="9"/>
      <c r="B43" s="15"/>
      <c r="C43" s="11">
        <v>16</v>
      </c>
      <c r="D43" s="12" t="s">
        <v>47</v>
      </c>
      <c r="E43" s="13">
        <v>28299.3</v>
      </c>
      <c r="F43" s="14" t="s">
        <v>48</v>
      </c>
      <c r="G43" s="22">
        <f>C43*E43/100</f>
        <v>4527.8879999999999</v>
      </c>
      <c r="H43" s="14" t="s">
        <v>27</v>
      </c>
    </row>
    <row r="44" spans="1:8" ht="33" customHeight="1">
      <c r="A44" s="9" t="s">
        <v>130</v>
      </c>
      <c r="B44" s="119" t="s">
        <v>175</v>
      </c>
      <c r="C44" s="119"/>
      <c r="D44" s="119"/>
      <c r="E44" s="119"/>
      <c r="F44" s="119"/>
      <c r="G44" s="119"/>
      <c r="H44" s="119"/>
    </row>
    <row r="45" spans="1:8" ht="24.75" customHeight="1">
      <c r="A45" s="9"/>
      <c r="B45" s="15"/>
      <c r="C45" s="11">
        <v>129</v>
      </c>
      <c r="D45" s="12" t="s">
        <v>8</v>
      </c>
      <c r="E45" s="13">
        <v>902.93</v>
      </c>
      <c r="F45" s="14" t="s">
        <v>32</v>
      </c>
      <c r="G45" s="22">
        <f>C45*E45</f>
        <v>116477.96999999999</v>
      </c>
      <c r="H45" s="14" t="s">
        <v>27</v>
      </c>
    </row>
    <row r="46" spans="1:8" ht="31.5" customHeight="1">
      <c r="A46" s="9" t="s">
        <v>131</v>
      </c>
      <c r="B46" s="119" t="s">
        <v>176</v>
      </c>
      <c r="C46" s="119"/>
      <c r="D46" s="119"/>
      <c r="E46" s="119"/>
      <c r="F46" s="119"/>
      <c r="G46" s="119"/>
      <c r="H46" s="119"/>
    </row>
    <row r="47" spans="1:8" ht="24.75" customHeight="1">
      <c r="A47" s="9"/>
      <c r="B47" s="15"/>
      <c r="C47" s="11">
        <v>60</v>
      </c>
      <c r="D47" s="12" t="s">
        <v>47</v>
      </c>
      <c r="E47" s="13">
        <v>726.72</v>
      </c>
      <c r="F47" s="14" t="s">
        <v>48</v>
      </c>
      <c r="G47" s="22">
        <f>C47*E47</f>
        <v>43603.200000000004</v>
      </c>
      <c r="H47" s="14" t="s">
        <v>27</v>
      </c>
    </row>
    <row r="48" spans="1:8" ht="20.25" customHeight="1">
      <c r="A48" s="9" t="s">
        <v>132</v>
      </c>
      <c r="B48" s="119" t="s">
        <v>133</v>
      </c>
      <c r="C48" s="119"/>
      <c r="D48" s="119"/>
      <c r="E48" s="119"/>
      <c r="F48" s="119"/>
      <c r="G48" s="119"/>
      <c r="H48" s="119"/>
    </row>
    <row r="49" spans="1:8" ht="21" customHeight="1">
      <c r="A49" s="9"/>
      <c r="B49" s="15"/>
      <c r="C49" s="11">
        <v>6540</v>
      </c>
      <c r="D49" s="12" t="s">
        <v>8</v>
      </c>
      <c r="E49" s="13">
        <v>442.75</v>
      </c>
      <c r="F49" s="14" t="s">
        <v>32</v>
      </c>
      <c r="G49" s="22">
        <f>C49*E49/100</f>
        <v>28955.85</v>
      </c>
      <c r="H49" s="14" t="s">
        <v>27</v>
      </c>
    </row>
    <row r="50" spans="1:8" ht="25.5" customHeight="1">
      <c r="A50" s="9" t="s">
        <v>134</v>
      </c>
      <c r="B50" s="119" t="s">
        <v>135</v>
      </c>
      <c r="C50" s="119"/>
      <c r="D50" s="119"/>
      <c r="E50" s="119"/>
      <c r="F50" s="119"/>
      <c r="G50" s="119"/>
      <c r="H50" s="119"/>
    </row>
    <row r="51" spans="1:8" ht="24.75" customHeight="1">
      <c r="A51" s="9"/>
      <c r="B51" s="15"/>
      <c r="C51" s="11">
        <v>6540</v>
      </c>
      <c r="D51" s="12" t="s">
        <v>8</v>
      </c>
      <c r="E51" s="13">
        <v>1079.6500000000001</v>
      </c>
      <c r="F51" s="14" t="s">
        <v>32</v>
      </c>
      <c r="G51" s="22">
        <f>C51*E51/100</f>
        <v>70609.110000000015</v>
      </c>
      <c r="H51" s="14" t="s">
        <v>27</v>
      </c>
    </row>
    <row r="52" spans="1:8" ht="32.25" customHeight="1">
      <c r="A52" s="9" t="s">
        <v>136</v>
      </c>
      <c r="B52" s="119" t="s">
        <v>137</v>
      </c>
      <c r="C52" s="119"/>
      <c r="D52" s="119"/>
      <c r="E52" s="119"/>
      <c r="F52" s="119"/>
      <c r="G52" s="119"/>
      <c r="H52" s="119"/>
    </row>
    <row r="53" spans="1:8" ht="24.75" customHeight="1">
      <c r="A53" s="9"/>
      <c r="B53" s="15"/>
      <c r="C53" s="11">
        <v>272</v>
      </c>
      <c r="D53" s="12" t="s">
        <v>35</v>
      </c>
      <c r="E53" s="13">
        <v>2116.4</v>
      </c>
      <c r="F53" s="14" t="s">
        <v>36</v>
      </c>
      <c r="G53" s="22">
        <f>C53*E53/100</f>
        <v>5756.6080000000002</v>
      </c>
      <c r="H53" s="14" t="s">
        <v>27</v>
      </c>
    </row>
    <row r="54" spans="1:8" ht="31.5" customHeight="1">
      <c r="A54" s="9" t="s">
        <v>138</v>
      </c>
      <c r="B54" s="119" t="s">
        <v>139</v>
      </c>
      <c r="C54" s="119"/>
      <c r="D54" s="119"/>
      <c r="E54" s="119"/>
      <c r="F54" s="119"/>
      <c r="G54" s="119"/>
      <c r="H54" s="119"/>
    </row>
    <row r="55" spans="1:8" ht="24.75" customHeight="1">
      <c r="A55" s="9"/>
      <c r="B55" s="15"/>
      <c r="C55" s="11">
        <v>120</v>
      </c>
      <c r="D55" s="12" t="s">
        <v>8</v>
      </c>
      <c r="E55" s="13">
        <v>1270.83</v>
      </c>
      <c r="F55" s="14" t="s">
        <v>37</v>
      </c>
      <c r="G55" s="26">
        <f>C55*E55/100</f>
        <v>1524.9959999999999</v>
      </c>
      <c r="H55" s="16" t="s">
        <v>27</v>
      </c>
    </row>
    <row r="56" spans="1:8">
      <c r="A56" s="84"/>
      <c r="B56" s="10"/>
      <c r="C56" s="120" t="s">
        <v>20</v>
      </c>
      <c r="D56" s="120"/>
      <c r="E56" s="120"/>
      <c r="F56" s="120"/>
      <c r="G56" s="23">
        <f>SUM(G55,G53,G51,G49,G47,G45,G43,G41,G39,G36,G32,G30,G28,G25,G23,G21,G19,G17,G15,G13,G11,G9,G7+G38+G26)</f>
        <v>1778926.8424</v>
      </c>
      <c r="H56" s="7" t="s">
        <v>27</v>
      </c>
    </row>
    <row r="57" spans="1:8">
      <c r="A57" s="84"/>
      <c r="C57" s="7"/>
      <c r="D57" s="7"/>
      <c r="E57" s="7"/>
      <c r="F57" s="7"/>
      <c r="G57" s="7"/>
      <c r="H57" s="7"/>
    </row>
    <row r="58" spans="1:8">
      <c r="A58" s="84"/>
    </row>
    <row r="59" spans="1:8">
      <c r="A59" s="2"/>
      <c r="B59" s="117" t="s">
        <v>26</v>
      </c>
      <c r="C59" s="117"/>
      <c r="D59" s="117"/>
      <c r="E59" s="117"/>
      <c r="F59" s="117"/>
      <c r="G59" s="117"/>
      <c r="H59" s="117"/>
    </row>
    <row r="60" spans="1:8" ht="42" customHeight="1">
      <c r="A60" s="2"/>
    </row>
    <row r="61" spans="1:8" s="25" customFormat="1" ht="25.5" customHeight="1">
      <c r="A61" s="24"/>
      <c r="B61" s="8" t="s">
        <v>25</v>
      </c>
      <c r="C61" s="118" t="s">
        <v>24</v>
      </c>
      <c r="D61" s="118"/>
      <c r="E61" s="118"/>
      <c r="F61" s="118"/>
      <c r="G61" s="118"/>
    </row>
    <row r="62" spans="1:8" ht="30.75" customHeight="1">
      <c r="A62" s="2"/>
    </row>
    <row r="63" spans="1:8" ht="31.5" customHeight="1">
      <c r="A63" s="121" t="s">
        <v>6</v>
      </c>
      <c r="B63" s="121"/>
      <c r="C63" s="121"/>
      <c r="D63" s="121"/>
      <c r="E63" s="121"/>
      <c r="F63" s="121"/>
      <c r="G63" s="121"/>
      <c r="H63" s="121"/>
    </row>
    <row r="64" spans="1:8" ht="34.5" customHeight="1">
      <c r="A64" s="122" t="s">
        <v>267</v>
      </c>
      <c r="B64" s="122"/>
      <c r="C64" s="122"/>
      <c r="D64" s="122"/>
      <c r="E64" s="122"/>
      <c r="F64" s="122"/>
      <c r="G64" s="122"/>
      <c r="H64" s="122"/>
    </row>
    <row r="65" spans="1:8" ht="19.5" customHeight="1" thickBot="1">
      <c r="A65" s="126" t="s">
        <v>182</v>
      </c>
      <c r="B65" s="126"/>
      <c r="C65" s="126"/>
      <c r="D65" s="126"/>
      <c r="E65" s="126"/>
      <c r="F65" s="126"/>
      <c r="G65" s="126"/>
      <c r="H65" s="126"/>
    </row>
    <row r="66" spans="1:8" ht="21.75" customHeight="1" thickTop="1" thickBot="1">
      <c r="A66" s="85" t="s">
        <v>0</v>
      </c>
      <c r="B66" s="85" t="s">
        <v>2</v>
      </c>
      <c r="C66" s="127" t="s">
        <v>1</v>
      </c>
      <c r="D66" s="127"/>
      <c r="E66" s="85" t="s">
        <v>3</v>
      </c>
      <c r="F66" s="85" t="s">
        <v>4</v>
      </c>
      <c r="G66" s="127" t="s">
        <v>5</v>
      </c>
      <c r="H66" s="127"/>
    </row>
    <row r="67" spans="1:8" ht="13.5" thickTop="1">
      <c r="A67" s="18"/>
      <c r="B67" s="18"/>
      <c r="C67" s="18"/>
      <c r="D67" s="18"/>
      <c r="E67" s="18"/>
      <c r="F67" s="18"/>
      <c r="G67" s="18"/>
      <c r="H67" s="18"/>
    </row>
    <row r="68" spans="1:8" ht="45" customHeight="1">
      <c r="A68" s="9" t="s">
        <v>10</v>
      </c>
      <c r="B68" s="119" t="s">
        <v>189</v>
      </c>
      <c r="C68" s="119"/>
      <c r="D68" s="119"/>
      <c r="E68" s="119"/>
      <c r="F68" s="119"/>
      <c r="G68" s="119"/>
      <c r="H68" s="119"/>
    </row>
    <row r="69" spans="1:8" ht="27" customHeight="1">
      <c r="A69" s="20"/>
      <c r="B69" s="19"/>
      <c r="C69" s="11">
        <v>2</v>
      </c>
      <c r="D69" s="12" t="s">
        <v>80</v>
      </c>
      <c r="E69" s="13">
        <v>4802.4799999999996</v>
      </c>
      <c r="F69" s="14" t="s">
        <v>78</v>
      </c>
      <c r="G69" s="22">
        <f>C69*E69</f>
        <v>9604.9599999999991</v>
      </c>
      <c r="H69" s="14" t="s">
        <v>27</v>
      </c>
    </row>
    <row r="70" spans="1:8" ht="51" customHeight="1">
      <c r="A70" s="9" t="s">
        <v>14</v>
      </c>
      <c r="B70" s="119" t="s">
        <v>140</v>
      </c>
      <c r="C70" s="119"/>
      <c r="D70" s="119"/>
      <c r="E70" s="119"/>
      <c r="F70" s="119"/>
      <c r="G70" s="119"/>
      <c r="H70" s="119"/>
    </row>
    <row r="71" spans="1:8" ht="24" customHeight="1">
      <c r="A71" s="9"/>
      <c r="B71" s="15"/>
      <c r="C71" s="11">
        <v>1</v>
      </c>
      <c r="D71" s="12" t="s">
        <v>190</v>
      </c>
      <c r="E71" s="13">
        <v>4253.8999999999996</v>
      </c>
      <c r="F71" s="14" t="s">
        <v>78</v>
      </c>
      <c r="G71" s="22">
        <f>C71*E71</f>
        <v>4253.8999999999996</v>
      </c>
      <c r="H71" s="14" t="s">
        <v>27</v>
      </c>
    </row>
    <row r="72" spans="1:8" ht="27.75" customHeight="1">
      <c r="A72" s="9" t="s">
        <v>16</v>
      </c>
      <c r="B72" s="119" t="s">
        <v>141</v>
      </c>
      <c r="C72" s="119"/>
      <c r="D72" s="119"/>
      <c r="E72" s="119"/>
      <c r="F72" s="119"/>
      <c r="G72" s="119"/>
      <c r="H72" s="119"/>
    </row>
    <row r="73" spans="1:8" ht="27" customHeight="1">
      <c r="A73" s="9"/>
      <c r="B73" s="15"/>
      <c r="C73" s="11">
        <v>1</v>
      </c>
      <c r="D73" s="12" t="s">
        <v>190</v>
      </c>
      <c r="E73" s="13">
        <v>2533.4699999999998</v>
      </c>
      <c r="F73" s="14" t="s">
        <v>78</v>
      </c>
      <c r="G73" s="22">
        <f>C73*E73</f>
        <v>2533.4699999999998</v>
      </c>
      <c r="H73" s="14" t="s">
        <v>27</v>
      </c>
    </row>
    <row r="74" spans="1:8" ht="39" customHeight="1">
      <c r="A74" s="9" t="s">
        <v>17</v>
      </c>
      <c r="B74" s="119" t="s">
        <v>142</v>
      </c>
      <c r="C74" s="119"/>
      <c r="D74" s="119"/>
      <c r="E74" s="119"/>
      <c r="F74" s="119"/>
      <c r="G74" s="119"/>
      <c r="H74" s="119"/>
    </row>
    <row r="75" spans="1:8" ht="34.5" customHeight="1">
      <c r="A75" s="9"/>
      <c r="B75" s="15"/>
      <c r="C75" s="11">
        <v>2</v>
      </c>
      <c r="D75" s="12" t="s">
        <v>190</v>
      </c>
      <c r="E75" s="13">
        <v>2024.43</v>
      </c>
      <c r="F75" s="14" t="s">
        <v>78</v>
      </c>
      <c r="G75" s="22">
        <f>C75*E75</f>
        <v>4048.86</v>
      </c>
      <c r="H75" s="14" t="s">
        <v>27</v>
      </c>
    </row>
    <row r="76" spans="1:8" ht="35.25" customHeight="1">
      <c r="A76" s="9" t="s">
        <v>28</v>
      </c>
      <c r="B76" s="119" t="s">
        <v>143</v>
      </c>
      <c r="C76" s="119"/>
      <c r="D76" s="119"/>
      <c r="E76" s="119"/>
      <c r="F76" s="119"/>
      <c r="G76" s="119"/>
      <c r="H76" s="119"/>
    </row>
    <row r="77" spans="1:8" ht="31.5" customHeight="1">
      <c r="A77" s="9"/>
      <c r="B77" s="15"/>
      <c r="C77" s="11">
        <v>1</v>
      </c>
      <c r="D77" s="12" t="s">
        <v>190</v>
      </c>
      <c r="E77" s="13">
        <v>447.15</v>
      </c>
      <c r="F77" s="14" t="s">
        <v>48</v>
      </c>
      <c r="G77" s="22">
        <f>C77*E77</f>
        <v>447.15</v>
      </c>
      <c r="H77" s="14" t="s">
        <v>27</v>
      </c>
    </row>
    <row r="78" spans="1:8" ht="48" customHeight="1">
      <c r="A78" s="9" t="s">
        <v>29</v>
      </c>
      <c r="B78" s="119" t="s">
        <v>144</v>
      </c>
      <c r="C78" s="119"/>
      <c r="D78" s="119"/>
      <c r="E78" s="119"/>
      <c r="F78" s="119"/>
      <c r="G78" s="119"/>
      <c r="H78" s="119"/>
    </row>
    <row r="79" spans="1:8" ht="15" customHeight="1">
      <c r="A79" s="9"/>
      <c r="B79" s="104" t="s">
        <v>183</v>
      </c>
      <c r="C79" s="11">
        <v>30</v>
      </c>
      <c r="D79" s="12" t="s">
        <v>43</v>
      </c>
      <c r="E79" s="13">
        <v>73.209999999999994</v>
      </c>
      <c r="F79" s="14" t="s">
        <v>44</v>
      </c>
      <c r="G79" s="22">
        <f>C79*E79</f>
        <v>2196.2999999999997</v>
      </c>
      <c r="H79" s="86"/>
    </row>
    <row r="80" spans="1:8" ht="16.5" customHeight="1">
      <c r="A80" s="9"/>
      <c r="B80" s="104" t="s">
        <v>184</v>
      </c>
      <c r="C80" s="11">
        <v>120</v>
      </c>
      <c r="D80" s="12" t="s">
        <v>43</v>
      </c>
      <c r="E80" s="13">
        <v>95.89</v>
      </c>
      <c r="F80" s="14" t="s">
        <v>44</v>
      </c>
      <c r="G80" s="22">
        <f>C80*E80</f>
        <v>11506.8</v>
      </c>
      <c r="H80" s="86"/>
    </row>
    <row r="81" spans="1:8">
      <c r="A81" s="9"/>
      <c r="B81" s="27" t="s">
        <v>185</v>
      </c>
      <c r="C81" s="11">
        <v>10</v>
      </c>
      <c r="D81" s="12" t="s">
        <v>43</v>
      </c>
      <c r="E81" s="13">
        <v>128.55000000000001</v>
      </c>
      <c r="F81" s="14" t="s">
        <v>44</v>
      </c>
      <c r="G81" s="22">
        <f>C81*E81</f>
        <v>1285.5</v>
      </c>
      <c r="H81" s="14" t="s">
        <v>27</v>
      </c>
    </row>
    <row r="82" spans="1:8" ht="40.5" customHeight="1">
      <c r="A82" s="9" t="s">
        <v>19</v>
      </c>
      <c r="B82" s="119" t="s">
        <v>145</v>
      </c>
      <c r="C82" s="119"/>
      <c r="D82" s="119"/>
      <c r="E82" s="119"/>
      <c r="F82" s="119"/>
      <c r="G82" s="119"/>
      <c r="H82" s="119"/>
    </row>
    <row r="83" spans="1:8" ht="17.25" customHeight="1">
      <c r="A83" s="9"/>
      <c r="B83" s="104" t="s">
        <v>183</v>
      </c>
      <c r="C83" s="11">
        <v>30</v>
      </c>
      <c r="D83" s="12" t="s">
        <v>43</v>
      </c>
      <c r="E83" s="13">
        <v>7.82</v>
      </c>
      <c r="F83" s="14" t="s">
        <v>44</v>
      </c>
      <c r="G83" s="22">
        <f>C83*E83</f>
        <v>234.60000000000002</v>
      </c>
      <c r="H83" s="14" t="s">
        <v>27</v>
      </c>
    </row>
    <row r="84" spans="1:8" ht="28.5" customHeight="1">
      <c r="A84" s="9"/>
      <c r="B84" s="104" t="s">
        <v>184</v>
      </c>
      <c r="C84" s="11">
        <v>20</v>
      </c>
      <c r="D84" s="12" t="s">
        <v>43</v>
      </c>
      <c r="E84" s="13">
        <v>8.4499999999999993</v>
      </c>
      <c r="F84" s="14" t="s">
        <v>44</v>
      </c>
      <c r="G84" s="14">
        <f>C84*E84</f>
        <v>169</v>
      </c>
      <c r="H84" s="14" t="s">
        <v>27</v>
      </c>
    </row>
    <row r="85" spans="1:8" ht="25.5" customHeight="1">
      <c r="A85" s="9" t="s">
        <v>49</v>
      </c>
      <c r="B85" s="119" t="s">
        <v>146</v>
      </c>
      <c r="C85" s="119"/>
      <c r="D85" s="119"/>
      <c r="E85" s="119"/>
      <c r="F85" s="119"/>
      <c r="G85" s="119"/>
      <c r="H85" s="119"/>
    </row>
    <row r="86" spans="1:8" ht="15.75" customHeight="1">
      <c r="A86" s="9"/>
      <c r="B86" s="104" t="s">
        <v>183</v>
      </c>
      <c r="C86" s="11">
        <v>1</v>
      </c>
      <c r="D86" s="12" t="s">
        <v>43</v>
      </c>
      <c r="E86" s="13">
        <v>200.42</v>
      </c>
      <c r="F86" s="14" t="s">
        <v>44</v>
      </c>
      <c r="G86" s="22">
        <f>C86*E86</f>
        <v>200.42</v>
      </c>
      <c r="H86" s="14" t="s">
        <v>27</v>
      </c>
    </row>
    <row r="87" spans="1:8" ht="27" customHeight="1">
      <c r="A87" s="9"/>
      <c r="B87" s="104" t="s">
        <v>184</v>
      </c>
      <c r="C87" s="11">
        <v>1</v>
      </c>
      <c r="D87" s="12" t="s">
        <v>43</v>
      </c>
      <c r="E87" s="13">
        <v>271.92</v>
      </c>
      <c r="F87" s="14" t="s">
        <v>44</v>
      </c>
      <c r="G87" s="22">
        <f>C87*E87</f>
        <v>271.92</v>
      </c>
      <c r="H87" s="14" t="s">
        <v>27</v>
      </c>
    </row>
    <row r="88" spans="1:8" ht="33" customHeight="1">
      <c r="A88" s="9" t="s">
        <v>69</v>
      </c>
      <c r="B88" s="119" t="s">
        <v>147</v>
      </c>
      <c r="C88" s="119"/>
      <c r="D88" s="119"/>
      <c r="E88" s="119"/>
      <c r="F88" s="119"/>
      <c r="G88" s="119"/>
      <c r="H88" s="119"/>
    </row>
    <row r="89" spans="1:8" ht="17.25" customHeight="1">
      <c r="A89" s="9"/>
      <c r="B89" s="15"/>
      <c r="C89" s="11">
        <v>1</v>
      </c>
      <c r="D89" s="12" t="s">
        <v>191</v>
      </c>
      <c r="E89" s="13">
        <v>889.46</v>
      </c>
      <c r="F89" s="14" t="s">
        <v>78</v>
      </c>
      <c r="G89" s="22">
        <f>C89*E89</f>
        <v>889.46</v>
      </c>
      <c r="H89" s="14" t="s">
        <v>27</v>
      </c>
    </row>
    <row r="90" spans="1:8" ht="24" customHeight="1">
      <c r="A90" s="9" t="s">
        <v>70</v>
      </c>
      <c r="B90" s="119" t="s">
        <v>148</v>
      </c>
      <c r="C90" s="119"/>
      <c r="D90" s="119"/>
      <c r="E90" s="119"/>
      <c r="F90" s="119"/>
      <c r="G90" s="119"/>
      <c r="H90" s="119"/>
    </row>
    <row r="91" spans="1:8" ht="15" customHeight="1">
      <c r="A91" s="9"/>
      <c r="B91" s="15"/>
      <c r="C91" s="11">
        <v>4</v>
      </c>
      <c r="D91" s="12" t="s">
        <v>191</v>
      </c>
      <c r="E91" s="13">
        <v>1109.46</v>
      </c>
      <c r="F91" s="14" t="s">
        <v>78</v>
      </c>
      <c r="G91" s="22">
        <f>C91*E91</f>
        <v>4437.84</v>
      </c>
      <c r="H91" s="14" t="s">
        <v>27</v>
      </c>
    </row>
    <row r="92" spans="1:8" ht="15" customHeight="1" thickBot="1">
      <c r="A92" s="9"/>
      <c r="B92" s="15"/>
      <c r="C92" s="11"/>
      <c r="D92" s="12"/>
      <c r="E92" s="13"/>
      <c r="F92" s="14"/>
      <c r="G92" s="22"/>
      <c r="H92" s="14"/>
    </row>
    <row r="93" spans="1:8" ht="21.75" customHeight="1" thickTop="1" thickBot="1">
      <c r="A93" s="85" t="s">
        <v>0</v>
      </c>
      <c r="B93" s="85" t="s">
        <v>2</v>
      </c>
      <c r="C93" s="127" t="s">
        <v>1</v>
      </c>
      <c r="D93" s="127"/>
      <c r="E93" s="85" t="s">
        <v>3</v>
      </c>
      <c r="F93" s="85" t="s">
        <v>4</v>
      </c>
      <c r="G93" s="127" t="s">
        <v>5</v>
      </c>
      <c r="H93" s="127"/>
    </row>
    <row r="94" spans="1:8" ht="21.75" customHeight="1" thickTop="1">
      <c r="A94" s="103"/>
      <c r="B94" s="103"/>
      <c r="C94" s="103"/>
      <c r="D94" s="103"/>
      <c r="E94" s="103"/>
      <c r="F94" s="103"/>
      <c r="G94" s="103"/>
      <c r="H94" s="103"/>
    </row>
    <row r="95" spans="1:8" ht="31.5" customHeight="1">
      <c r="A95" s="9" t="s">
        <v>118</v>
      </c>
      <c r="B95" s="119" t="s">
        <v>149</v>
      </c>
      <c r="C95" s="119"/>
      <c r="D95" s="119"/>
      <c r="E95" s="119"/>
      <c r="F95" s="119"/>
      <c r="G95" s="119"/>
      <c r="H95" s="119"/>
    </row>
    <row r="96" spans="1:8" ht="27" customHeight="1">
      <c r="A96" s="9"/>
      <c r="B96" s="15"/>
      <c r="C96" s="11">
        <v>1</v>
      </c>
      <c r="D96" s="12" t="s">
        <v>191</v>
      </c>
      <c r="E96" s="13">
        <v>795</v>
      </c>
      <c r="F96" s="14" t="s">
        <v>78</v>
      </c>
      <c r="G96" s="22">
        <f>C96*E96</f>
        <v>795</v>
      </c>
      <c r="H96" s="14" t="s">
        <v>27</v>
      </c>
    </row>
    <row r="97" spans="1:8" ht="42" customHeight="1">
      <c r="A97" s="9" t="s">
        <v>119</v>
      </c>
      <c r="B97" s="119" t="s">
        <v>150</v>
      </c>
      <c r="C97" s="119"/>
      <c r="D97" s="119"/>
      <c r="E97" s="119"/>
      <c r="F97" s="119"/>
      <c r="G97" s="119"/>
      <c r="H97" s="119"/>
    </row>
    <row r="98" spans="1:8" ht="24.75" customHeight="1">
      <c r="A98" s="9"/>
      <c r="B98" s="15"/>
      <c r="C98" s="11">
        <v>1</v>
      </c>
      <c r="D98" s="12" t="s">
        <v>191</v>
      </c>
      <c r="E98" s="13">
        <v>21989.61</v>
      </c>
      <c r="F98" s="14" t="s">
        <v>78</v>
      </c>
      <c r="G98" s="22">
        <f>C98*E98</f>
        <v>21989.61</v>
      </c>
      <c r="H98" s="14" t="s">
        <v>27</v>
      </c>
    </row>
    <row r="99" spans="1:8" ht="52.5" customHeight="1">
      <c r="A99" s="9" t="s">
        <v>121</v>
      </c>
      <c r="B99" s="119" t="s">
        <v>151</v>
      </c>
      <c r="C99" s="119"/>
      <c r="D99" s="119"/>
      <c r="E99" s="119"/>
      <c r="F99" s="119"/>
      <c r="G99" s="119"/>
      <c r="H99" s="119"/>
    </row>
    <row r="100" spans="1:8" ht="26.25" customHeight="1">
      <c r="A100" s="9"/>
      <c r="B100" s="15"/>
      <c r="C100" s="11">
        <v>60</v>
      </c>
      <c r="D100" s="12" t="s">
        <v>43</v>
      </c>
      <c r="E100" s="13">
        <v>199.25</v>
      </c>
      <c r="F100" s="14" t="s">
        <v>44</v>
      </c>
      <c r="G100" s="22">
        <f>C100*E100</f>
        <v>11955</v>
      </c>
      <c r="H100" s="14" t="s">
        <v>27</v>
      </c>
    </row>
    <row r="101" spans="1:8" ht="86.25" customHeight="1">
      <c r="A101" s="9" t="s">
        <v>123</v>
      </c>
      <c r="B101" s="119" t="s">
        <v>152</v>
      </c>
      <c r="C101" s="119"/>
      <c r="D101" s="119"/>
      <c r="E101" s="119"/>
      <c r="F101" s="119"/>
      <c r="G101" s="119"/>
      <c r="H101" s="119"/>
    </row>
    <row r="102" spans="1:8" ht="19.5" customHeight="1">
      <c r="A102" s="9"/>
      <c r="B102" s="15"/>
      <c r="C102" s="11">
        <v>2</v>
      </c>
      <c r="D102" s="12" t="s">
        <v>80</v>
      </c>
      <c r="E102" s="22">
        <v>14748</v>
      </c>
      <c r="F102" s="14" t="s">
        <v>78</v>
      </c>
      <c r="G102" s="22">
        <f>C102*E102</f>
        <v>29496</v>
      </c>
      <c r="H102" s="14" t="s">
        <v>27</v>
      </c>
    </row>
    <row r="103" spans="1:8" ht="18.75" customHeight="1">
      <c r="A103" s="9" t="s">
        <v>124</v>
      </c>
      <c r="B103" s="119" t="s">
        <v>153</v>
      </c>
      <c r="C103" s="119"/>
      <c r="D103" s="119"/>
      <c r="E103" s="119"/>
      <c r="F103" s="119"/>
      <c r="G103" s="119"/>
      <c r="H103" s="119"/>
    </row>
    <row r="104" spans="1:8">
      <c r="A104" s="9"/>
      <c r="B104" s="104" t="s">
        <v>192</v>
      </c>
      <c r="C104" s="11">
        <v>20</v>
      </c>
      <c r="D104" s="12" t="s">
        <v>8</v>
      </c>
      <c r="E104" s="13">
        <v>90</v>
      </c>
      <c r="F104" s="14" t="s">
        <v>32</v>
      </c>
      <c r="G104" s="14">
        <f>C104*E104</f>
        <v>1800</v>
      </c>
      <c r="H104" s="14" t="s">
        <v>27</v>
      </c>
    </row>
    <row r="105" spans="1:8" ht="21.75" customHeight="1">
      <c r="A105" s="9"/>
      <c r="B105" s="27" t="s">
        <v>193</v>
      </c>
      <c r="C105" s="11">
        <v>20</v>
      </c>
      <c r="D105" s="12" t="s">
        <v>8</v>
      </c>
      <c r="E105" s="13">
        <v>136</v>
      </c>
      <c r="F105" s="14" t="s">
        <v>32</v>
      </c>
      <c r="G105" s="14">
        <f>C105*E105</f>
        <v>2720</v>
      </c>
      <c r="H105" s="14" t="s">
        <v>27</v>
      </c>
    </row>
    <row r="106" spans="1:8" ht="44.25" customHeight="1">
      <c r="A106" s="9" t="s">
        <v>126</v>
      </c>
      <c r="B106" s="119" t="s">
        <v>154</v>
      </c>
      <c r="C106" s="119"/>
      <c r="D106" s="119"/>
      <c r="E106" s="119"/>
      <c r="F106" s="119"/>
      <c r="G106" s="119"/>
      <c r="H106" s="119"/>
    </row>
    <row r="107" spans="1:8" ht="21.75" customHeight="1">
      <c r="A107" s="9"/>
      <c r="B107" s="15"/>
      <c r="C107" s="11">
        <v>1</v>
      </c>
      <c r="D107" s="12" t="s">
        <v>190</v>
      </c>
      <c r="E107" s="22">
        <v>22000</v>
      </c>
      <c r="F107" s="14" t="s">
        <v>78</v>
      </c>
      <c r="G107" s="14">
        <f>C107*E107</f>
        <v>22000</v>
      </c>
      <c r="H107" s="14" t="s">
        <v>27</v>
      </c>
    </row>
    <row r="108" spans="1:8" ht="26.25" customHeight="1">
      <c r="A108" s="9" t="s">
        <v>128</v>
      </c>
      <c r="B108" s="119" t="s">
        <v>186</v>
      </c>
      <c r="C108" s="119"/>
      <c r="D108" s="119"/>
      <c r="E108" s="119"/>
      <c r="F108" s="119"/>
      <c r="G108" s="119"/>
      <c r="H108" s="119"/>
    </row>
    <row r="109" spans="1:8">
      <c r="A109" s="9"/>
      <c r="B109" s="27" t="s">
        <v>187</v>
      </c>
      <c r="C109" s="11">
        <v>20</v>
      </c>
      <c r="D109" s="12" t="s">
        <v>43</v>
      </c>
      <c r="E109" s="13">
        <v>76.05</v>
      </c>
      <c r="F109" s="14" t="s">
        <v>44</v>
      </c>
      <c r="G109" s="14">
        <f>C109*E109</f>
        <v>1521</v>
      </c>
      <c r="H109" s="14" t="s">
        <v>27</v>
      </c>
    </row>
    <row r="110" spans="1:8">
      <c r="A110" s="9"/>
      <c r="B110" s="27" t="s">
        <v>188</v>
      </c>
      <c r="C110" s="11">
        <v>80</v>
      </c>
      <c r="D110" s="12" t="s">
        <v>43</v>
      </c>
      <c r="E110" s="13">
        <v>188.97</v>
      </c>
      <c r="F110" s="14" t="s">
        <v>44</v>
      </c>
      <c r="G110" s="22">
        <f>C110*E110</f>
        <v>15117.6</v>
      </c>
      <c r="H110" s="14" t="s">
        <v>27</v>
      </c>
    </row>
    <row r="111" spans="1:8">
      <c r="A111" s="9"/>
      <c r="B111" s="15"/>
      <c r="C111" s="11"/>
      <c r="D111" s="12"/>
      <c r="E111" s="13"/>
      <c r="F111" s="14"/>
      <c r="G111" s="14"/>
      <c r="H111" s="14"/>
    </row>
    <row r="112" spans="1:8">
      <c r="A112" s="9"/>
      <c r="B112" s="15"/>
      <c r="C112" s="11"/>
      <c r="D112" s="12"/>
      <c r="E112" s="13"/>
      <c r="F112" s="14"/>
      <c r="G112" s="16"/>
      <c r="H112" s="16"/>
    </row>
    <row r="113" spans="1:8">
      <c r="A113" s="84"/>
      <c r="B113" s="10"/>
      <c r="C113" s="120" t="s">
        <v>20</v>
      </c>
      <c r="D113" s="120"/>
      <c r="E113" s="120"/>
      <c r="F113" s="120"/>
      <c r="G113" s="23">
        <f>SUM(G110,G109,G107,G105,G104,G102,G100,G98,G96,G91,G89,G87,G86,G84,G83,G81,G80,G79,G77,G75,G73,G71,G69)</f>
        <v>149474.38999999998</v>
      </c>
      <c r="H113" s="7" t="s">
        <v>27</v>
      </c>
    </row>
    <row r="114" spans="1:8">
      <c r="A114" s="84"/>
      <c r="C114" s="7"/>
      <c r="D114" s="7"/>
      <c r="E114" s="7"/>
      <c r="F114" s="7"/>
      <c r="G114" s="7"/>
      <c r="H114" s="7"/>
    </row>
    <row r="115" spans="1:8">
      <c r="A115" s="84"/>
    </row>
    <row r="116" spans="1:8">
      <c r="A116" s="2"/>
      <c r="B116" s="117" t="s">
        <v>26</v>
      </c>
      <c r="C116" s="117"/>
      <c r="D116" s="117"/>
      <c r="E116" s="117"/>
      <c r="F116" s="117"/>
      <c r="G116" s="117"/>
      <c r="H116" s="117"/>
    </row>
    <row r="117" spans="1:8" ht="34.5" customHeight="1">
      <c r="A117" s="2"/>
    </row>
    <row r="118" spans="1:8" ht="27.75" customHeight="1">
      <c r="A118" s="24"/>
      <c r="B118" s="8" t="s">
        <v>25</v>
      </c>
      <c r="C118" s="118" t="s">
        <v>24</v>
      </c>
      <c r="D118" s="118"/>
      <c r="E118" s="118"/>
      <c r="F118" s="118"/>
      <c r="G118" s="118"/>
      <c r="H118" s="25"/>
    </row>
    <row r="119" spans="1:8" ht="30" customHeight="1">
      <c r="A119" s="121" t="s">
        <v>6</v>
      </c>
      <c r="B119" s="121"/>
      <c r="C119" s="121"/>
      <c r="D119" s="121"/>
      <c r="E119" s="121"/>
      <c r="F119" s="121"/>
      <c r="G119" s="121"/>
      <c r="H119" s="121"/>
    </row>
    <row r="120" spans="1:8" ht="30" customHeight="1">
      <c r="A120" s="122" t="s">
        <v>267</v>
      </c>
      <c r="B120" s="122"/>
      <c r="C120" s="122"/>
      <c r="D120" s="122"/>
      <c r="E120" s="122"/>
      <c r="F120" s="122"/>
      <c r="G120" s="122"/>
      <c r="H120" s="122"/>
    </row>
    <row r="121" spans="1:8" ht="21" customHeight="1" thickBot="1">
      <c r="A121" s="126" t="s">
        <v>194</v>
      </c>
      <c r="B121" s="126"/>
      <c r="C121" s="126"/>
      <c r="D121" s="126"/>
      <c r="E121" s="126"/>
      <c r="F121" s="126"/>
      <c r="G121" s="126"/>
      <c r="H121" s="126"/>
    </row>
    <row r="122" spans="1:8" ht="21.75" customHeight="1" thickTop="1" thickBot="1">
      <c r="A122" s="85" t="s">
        <v>0</v>
      </c>
      <c r="B122" s="85" t="s">
        <v>2</v>
      </c>
      <c r="C122" s="127" t="s">
        <v>1</v>
      </c>
      <c r="D122" s="127"/>
      <c r="E122" s="85" t="s">
        <v>3</v>
      </c>
      <c r="F122" s="85" t="s">
        <v>4</v>
      </c>
      <c r="G122" s="127" t="s">
        <v>5</v>
      </c>
      <c r="H122" s="127"/>
    </row>
    <row r="123" spans="1:8" ht="12" customHeight="1" thickTop="1">
      <c r="A123" s="18"/>
      <c r="B123" s="18"/>
      <c r="C123" s="18"/>
      <c r="D123" s="18"/>
      <c r="E123" s="18"/>
      <c r="F123" s="18"/>
      <c r="G123" s="18"/>
      <c r="H123" s="18"/>
    </row>
    <row r="124" spans="1:8" ht="29.25" customHeight="1">
      <c r="A124" s="9" t="s">
        <v>10</v>
      </c>
      <c r="B124" s="119" t="s">
        <v>195</v>
      </c>
      <c r="C124" s="119"/>
      <c r="D124" s="119"/>
      <c r="E124" s="119"/>
      <c r="F124" s="119"/>
      <c r="G124" s="119"/>
      <c r="H124" s="119"/>
    </row>
    <row r="125" spans="1:8" ht="26.25" customHeight="1">
      <c r="A125" s="20"/>
      <c r="B125" s="19"/>
      <c r="C125" s="11">
        <v>12</v>
      </c>
      <c r="D125" s="12" t="s">
        <v>80</v>
      </c>
      <c r="E125" s="13">
        <v>910</v>
      </c>
      <c r="F125" s="14" t="s">
        <v>205</v>
      </c>
      <c r="G125" s="22">
        <f>C125*E125</f>
        <v>10920</v>
      </c>
      <c r="H125" s="14" t="s">
        <v>27</v>
      </c>
    </row>
    <row r="126" spans="1:8" ht="28.5" customHeight="1">
      <c r="A126" s="9" t="s">
        <v>14</v>
      </c>
      <c r="B126" s="119" t="s">
        <v>196</v>
      </c>
      <c r="C126" s="119"/>
      <c r="D126" s="119"/>
      <c r="E126" s="119"/>
      <c r="F126" s="119"/>
      <c r="G126" s="119"/>
      <c r="H126" s="119"/>
    </row>
    <row r="127" spans="1:8" ht="30" customHeight="1">
      <c r="A127" s="9"/>
      <c r="B127" s="15"/>
      <c r="C127" s="11">
        <v>2</v>
      </c>
      <c r="D127" s="12" t="s">
        <v>80</v>
      </c>
      <c r="E127" s="13">
        <v>669</v>
      </c>
      <c r="F127" s="14" t="s">
        <v>205</v>
      </c>
      <c r="G127" s="22">
        <f>C127*E127</f>
        <v>1338</v>
      </c>
      <c r="H127" s="14" t="s">
        <v>27</v>
      </c>
    </row>
    <row r="128" spans="1:8" ht="30" customHeight="1">
      <c r="A128" s="9" t="s">
        <v>16</v>
      </c>
      <c r="B128" s="119" t="s">
        <v>197</v>
      </c>
      <c r="C128" s="119"/>
      <c r="D128" s="119"/>
      <c r="E128" s="119"/>
      <c r="F128" s="119"/>
      <c r="G128" s="119"/>
      <c r="H128" s="119"/>
    </row>
    <row r="129" spans="1:8" ht="30" customHeight="1">
      <c r="A129" s="9"/>
      <c r="B129" s="15"/>
      <c r="C129" s="11">
        <v>30</v>
      </c>
      <c r="D129" s="12" t="s">
        <v>206</v>
      </c>
      <c r="E129" s="13">
        <v>171</v>
      </c>
      <c r="F129" s="14" t="s">
        <v>207</v>
      </c>
      <c r="G129" s="22">
        <f>C129*E129</f>
        <v>5130</v>
      </c>
      <c r="H129" s="14" t="s">
        <v>27</v>
      </c>
    </row>
    <row r="130" spans="1:8" ht="27.75" customHeight="1">
      <c r="A130" s="9" t="s">
        <v>17</v>
      </c>
      <c r="B130" s="119" t="s">
        <v>198</v>
      </c>
      <c r="C130" s="119"/>
      <c r="D130" s="119"/>
      <c r="E130" s="119"/>
      <c r="F130" s="119"/>
      <c r="G130" s="119"/>
      <c r="H130" s="119"/>
    </row>
    <row r="131" spans="1:8" ht="25.5" customHeight="1">
      <c r="A131" s="9"/>
      <c r="B131" s="15"/>
      <c r="C131" s="11">
        <v>37</v>
      </c>
      <c r="D131" s="12" t="s">
        <v>206</v>
      </c>
      <c r="E131" s="13">
        <v>341</v>
      </c>
      <c r="F131" s="14" t="s">
        <v>207</v>
      </c>
      <c r="G131" s="22">
        <f>C131*E131</f>
        <v>12617</v>
      </c>
      <c r="H131" s="14" t="s">
        <v>27</v>
      </c>
    </row>
    <row r="132" spans="1:8" ht="24.75" customHeight="1">
      <c r="A132" s="9" t="s">
        <v>28</v>
      </c>
      <c r="B132" s="119" t="s">
        <v>199</v>
      </c>
      <c r="C132" s="119"/>
      <c r="D132" s="119"/>
      <c r="E132" s="119"/>
      <c r="F132" s="119"/>
      <c r="G132" s="119"/>
      <c r="H132" s="119"/>
    </row>
    <row r="133" spans="1:8" ht="24.75" customHeight="1">
      <c r="A133" s="9"/>
      <c r="B133" s="15"/>
      <c r="C133" s="11">
        <v>12</v>
      </c>
      <c r="D133" s="12" t="s">
        <v>80</v>
      </c>
      <c r="E133" s="13">
        <v>58</v>
      </c>
      <c r="F133" s="14" t="s">
        <v>208</v>
      </c>
      <c r="G133" s="22">
        <f>C133*E133</f>
        <v>696</v>
      </c>
      <c r="H133" s="14" t="s">
        <v>27</v>
      </c>
    </row>
    <row r="134" spans="1:8" ht="24.75" customHeight="1">
      <c r="A134" s="9" t="s">
        <v>29</v>
      </c>
      <c r="B134" s="119" t="s">
        <v>200</v>
      </c>
      <c r="C134" s="119"/>
      <c r="D134" s="119"/>
      <c r="E134" s="119"/>
      <c r="F134" s="119"/>
      <c r="G134" s="119"/>
      <c r="H134" s="119"/>
    </row>
    <row r="135" spans="1:8" ht="30" customHeight="1">
      <c r="A135" s="9"/>
      <c r="B135" s="104"/>
      <c r="C135" s="11">
        <v>2</v>
      </c>
      <c r="D135" s="12" t="s">
        <v>80</v>
      </c>
      <c r="E135" s="13">
        <v>80</v>
      </c>
      <c r="F135" s="14" t="s">
        <v>208</v>
      </c>
      <c r="G135" s="22">
        <f>C135*E135</f>
        <v>160</v>
      </c>
      <c r="H135" s="86"/>
    </row>
    <row r="136" spans="1:8" ht="26.25" customHeight="1">
      <c r="A136" s="9" t="s">
        <v>19</v>
      </c>
      <c r="B136" s="119" t="s">
        <v>201</v>
      </c>
      <c r="C136" s="119"/>
      <c r="D136" s="119"/>
      <c r="E136" s="119"/>
      <c r="F136" s="119"/>
      <c r="G136" s="119"/>
      <c r="H136" s="119"/>
    </row>
    <row r="137" spans="1:8" ht="27.75" customHeight="1">
      <c r="A137" s="9"/>
      <c r="B137" s="104"/>
      <c r="C137" s="11">
        <v>1</v>
      </c>
      <c r="D137" s="12" t="s">
        <v>190</v>
      </c>
      <c r="E137" s="13">
        <v>916</v>
      </c>
      <c r="F137" s="14" t="s">
        <v>208</v>
      </c>
      <c r="G137" s="22">
        <f>C137*E137</f>
        <v>916</v>
      </c>
      <c r="H137" s="14" t="s">
        <v>27</v>
      </c>
    </row>
    <row r="138" spans="1:8" ht="23.25" customHeight="1">
      <c r="A138" s="9" t="s">
        <v>49</v>
      </c>
      <c r="B138" s="119" t="s">
        <v>202</v>
      </c>
      <c r="C138" s="119"/>
      <c r="D138" s="119"/>
      <c r="E138" s="119"/>
      <c r="F138" s="119"/>
      <c r="G138" s="119"/>
      <c r="H138" s="119"/>
    </row>
    <row r="139" spans="1:8" ht="26.25" customHeight="1">
      <c r="A139" s="9"/>
      <c r="B139" s="104"/>
      <c r="C139" s="11">
        <v>3</v>
      </c>
      <c r="D139" s="12" t="s">
        <v>80</v>
      </c>
      <c r="E139" s="13">
        <v>72</v>
      </c>
      <c r="F139" s="14" t="s">
        <v>208</v>
      </c>
      <c r="G139" s="22">
        <f>C139*E139</f>
        <v>216</v>
      </c>
      <c r="H139" s="14" t="s">
        <v>27</v>
      </c>
    </row>
    <row r="140" spans="1:8" ht="25.5" customHeight="1">
      <c r="A140" s="9" t="s">
        <v>69</v>
      </c>
      <c r="B140" s="119" t="s">
        <v>203</v>
      </c>
      <c r="C140" s="119"/>
      <c r="D140" s="119"/>
      <c r="E140" s="119"/>
      <c r="F140" s="119"/>
      <c r="G140" s="119"/>
      <c r="H140" s="119"/>
    </row>
    <row r="141" spans="1:8" ht="24.75" customHeight="1">
      <c r="A141" s="9"/>
      <c r="B141" s="15"/>
      <c r="C141" s="11">
        <v>6</v>
      </c>
      <c r="D141" s="12" t="s">
        <v>80</v>
      </c>
      <c r="E141" s="13">
        <v>74</v>
      </c>
      <c r="F141" s="14" t="s">
        <v>208</v>
      </c>
      <c r="G141" s="22">
        <f>C141*E141</f>
        <v>444</v>
      </c>
      <c r="H141" s="14" t="s">
        <v>27</v>
      </c>
    </row>
    <row r="142" spans="1:8" ht="25.5" customHeight="1">
      <c r="A142" s="9" t="s">
        <v>70</v>
      </c>
      <c r="B142" s="119" t="s">
        <v>204</v>
      </c>
      <c r="C142" s="119"/>
      <c r="D142" s="119"/>
      <c r="E142" s="119"/>
      <c r="F142" s="119"/>
      <c r="G142" s="119"/>
      <c r="H142" s="119"/>
    </row>
    <row r="143" spans="1:8" ht="30" customHeight="1">
      <c r="A143" s="9"/>
      <c r="B143" s="15"/>
      <c r="C143" s="11">
        <v>3</v>
      </c>
      <c r="D143" s="12" t="s">
        <v>80</v>
      </c>
      <c r="E143" s="13">
        <v>3185</v>
      </c>
      <c r="F143" s="14" t="s">
        <v>208</v>
      </c>
      <c r="G143" s="22">
        <f>C143*E143</f>
        <v>9555</v>
      </c>
      <c r="H143" s="14" t="s">
        <v>27</v>
      </c>
    </row>
    <row r="144" spans="1:8">
      <c r="A144" s="9"/>
      <c r="B144" s="15"/>
      <c r="C144" s="34"/>
      <c r="D144" s="35"/>
      <c r="E144" s="36"/>
      <c r="F144" s="16"/>
      <c r="G144" s="16"/>
      <c r="H144" s="16"/>
    </row>
    <row r="145" spans="1:8" s="99" customFormat="1">
      <c r="A145" s="84"/>
      <c r="B145" s="10"/>
      <c r="C145" s="137" t="s">
        <v>20</v>
      </c>
      <c r="D145" s="137"/>
      <c r="E145" s="137"/>
      <c r="F145" s="137"/>
      <c r="G145" s="23">
        <f>SUM(G143,G141,G139,G137,G135,G133,G131,G129,G127,G125)</f>
        <v>41992</v>
      </c>
      <c r="H145" s="71" t="s">
        <v>27</v>
      </c>
    </row>
    <row r="146" spans="1:8" ht="30" customHeight="1">
      <c r="A146" s="84"/>
      <c r="C146" s="7"/>
      <c r="D146" s="7"/>
      <c r="E146" s="7"/>
      <c r="F146" s="7"/>
      <c r="G146" s="7"/>
      <c r="H146" s="7"/>
    </row>
    <row r="147" spans="1:8" ht="30" customHeight="1">
      <c r="A147" s="2"/>
      <c r="B147" s="117" t="s">
        <v>26</v>
      </c>
      <c r="C147" s="117"/>
      <c r="D147" s="117"/>
      <c r="E147" s="117"/>
      <c r="F147" s="117"/>
      <c r="G147" s="117"/>
      <c r="H147" s="117"/>
    </row>
    <row r="148" spans="1:8" ht="30" customHeight="1">
      <c r="A148" s="2"/>
    </row>
    <row r="149" spans="1:8" ht="30" customHeight="1">
      <c r="A149" s="24"/>
      <c r="B149" s="8" t="s">
        <v>25</v>
      </c>
      <c r="C149" s="118" t="s">
        <v>24</v>
      </c>
      <c r="D149" s="118"/>
      <c r="E149" s="118"/>
      <c r="F149" s="118"/>
      <c r="G149" s="118"/>
      <c r="H149" s="25"/>
    </row>
    <row r="150" spans="1:8" ht="37.5" customHeight="1">
      <c r="A150" s="121" t="s">
        <v>6</v>
      </c>
      <c r="B150" s="121"/>
      <c r="C150" s="121"/>
      <c r="D150" s="121"/>
      <c r="E150" s="121"/>
      <c r="F150" s="121"/>
      <c r="G150" s="121"/>
      <c r="H150" s="121"/>
    </row>
    <row r="151" spans="1:8" ht="30" customHeight="1">
      <c r="A151" s="122" t="s">
        <v>267</v>
      </c>
      <c r="B151" s="122"/>
      <c r="C151" s="122"/>
      <c r="D151" s="122"/>
      <c r="E151" s="122"/>
      <c r="F151" s="122"/>
      <c r="G151" s="122"/>
      <c r="H151" s="122"/>
    </row>
    <row r="152" spans="1:8" ht="21" customHeight="1" thickBot="1">
      <c r="A152" s="126" t="s">
        <v>209</v>
      </c>
      <c r="B152" s="126"/>
      <c r="C152" s="126"/>
      <c r="D152" s="126"/>
      <c r="E152" s="126"/>
      <c r="F152" s="126"/>
      <c r="G152" s="126"/>
      <c r="H152" s="126"/>
    </row>
    <row r="153" spans="1:8" ht="18.75" customHeight="1" thickTop="1" thickBot="1">
      <c r="A153" s="85" t="s">
        <v>0</v>
      </c>
      <c r="B153" s="85" t="s">
        <v>2</v>
      </c>
      <c r="C153" s="127" t="s">
        <v>1</v>
      </c>
      <c r="D153" s="127"/>
      <c r="E153" s="85" t="s">
        <v>3</v>
      </c>
      <c r="F153" s="85" t="s">
        <v>4</v>
      </c>
      <c r="G153" s="127" t="s">
        <v>5</v>
      </c>
      <c r="H153" s="127"/>
    </row>
    <row r="154" spans="1:8" ht="30" customHeight="1" thickTop="1">
      <c r="A154" s="18"/>
      <c r="B154" s="18"/>
      <c r="C154" s="18"/>
      <c r="D154" s="18"/>
      <c r="E154" s="18"/>
      <c r="F154" s="18"/>
      <c r="G154" s="18"/>
      <c r="H154" s="18"/>
    </row>
    <row r="155" spans="1:8" ht="30" customHeight="1">
      <c r="A155" s="9" t="s">
        <v>10</v>
      </c>
      <c r="B155" s="119" t="s">
        <v>210</v>
      </c>
      <c r="C155" s="119"/>
      <c r="D155" s="119"/>
      <c r="E155" s="119"/>
      <c r="F155" s="119"/>
      <c r="G155" s="119"/>
      <c r="H155" s="119"/>
    </row>
    <row r="156" spans="1:8" ht="30" customHeight="1">
      <c r="A156" s="20"/>
      <c r="B156" s="19"/>
      <c r="C156" s="11">
        <v>1</v>
      </c>
      <c r="D156" s="12" t="s">
        <v>47</v>
      </c>
      <c r="E156" s="13">
        <v>1100</v>
      </c>
      <c r="F156" s="14" t="s">
        <v>82</v>
      </c>
      <c r="G156" s="22">
        <f>C156*E156</f>
        <v>1100</v>
      </c>
      <c r="H156" s="14" t="s">
        <v>27</v>
      </c>
    </row>
    <row r="157" spans="1:8" ht="30" customHeight="1">
      <c r="A157" s="9" t="s">
        <v>14</v>
      </c>
      <c r="B157" s="119" t="s">
        <v>211</v>
      </c>
      <c r="C157" s="119"/>
      <c r="D157" s="119"/>
      <c r="E157" s="119"/>
      <c r="F157" s="119"/>
      <c r="G157" s="119"/>
      <c r="H157" s="119"/>
    </row>
    <row r="158" spans="1:8" ht="30" customHeight="1">
      <c r="A158" s="9"/>
      <c r="B158" s="15"/>
      <c r="C158" s="11">
        <v>1</v>
      </c>
      <c r="D158" s="12" t="s">
        <v>80</v>
      </c>
      <c r="E158" s="13">
        <v>225</v>
      </c>
      <c r="F158" s="14" t="s">
        <v>78</v>
      </c>
      <c r="G158" s="22">
        <f>C158*E158</f>
        <v>225</v>
      </c>
      <c r="H158" s="14" t="s">
        <v>27</v>
      </c>
    </row>
    <row r="159" spans="1:8" ht="30" customHeight="1">
      <c r="A159" s="9" t="s">
        <v>16</v>
      </c>
      <c r="B159" s="119" t="s">
        <v>212</v>
      </c>
      <c r="C159" s="119"/>
      <c r="D159" s="119"/>
      <c r="E159" s="119"/>
      <c r="F159" s="119"/>
      <c r="G159" s="119"/>
      <c r="H159" s="119"/>
    </row>
    <row r="160" spans="1:8" ht="30" customHeight="1">
      <c r="A160" s="9"/>
      <c r="B160" s="15"/>
      <c r="C160" s="11">
        <v>6</v>
      </c>
      <c r="D160" s="12" t="s">
        <v>80</v>
      </c>
      <c r="E160" s="13">
        <v>597</v>
      </c>
      <c r="F160" s="14" t="s">
        <v>78</v>
      </c>
      <c r="G160" s="22">
        <f>C160*E160</f>
        <v>3582</v>
      </c>
      <c r="H160" s="14" t="s">
        <v>27</v>
      </c>
    </row>
    <row r="161" spans="1:8" ht="30" customHeight="1">
      <c r="A161" s="9" t="s">
        <v>17</v>
      </c>
      <c r="B161" s="119" t="s">
        <v>213</v>
      </c>
      <c r="C161" s="119"/>
      <c r="D161" s="119"/>
      <c r="E161" s="119"/>
      <c r="F161" s="119"/>
      <c r="G161" s="119"/>
      <c r="H161" s="119"/>
    </row>
    <row r="162" spans="1:8" ht="30" customHeight="1">
      <c r="A162" s="9"/>
      <c r="B162" s="15"/>
      <c r="C162" s="11">
        <v>4</v>
      </c>
      <c r="D162" s="12" t="s">
        <v>80</v>
      </c>
      <c r="E162" s="13">
        <v>597</v>
      </c>
      <c r="F162" s="14" t="s">
        <v>78</v>
      </c>
      <c r="G162" s="22">
        <f>C162*E162</f>
        <v>2388</v>
      </c>
      <c r="H162" s="14" t="s">
        <v>27</v>
      </c>
    </row>
    <row r="163" spans="1:8" ht="30" customHeight="1">
      <c r="A163" s="9" t="s">
        <v>28</v>
      </c>
      <c r="B163" s="119" t="s">
        <v>214</v>
      </c>
      <c r="C163" s="119"/>
      <c r="D163" s="119"/>
      <c r="E163" s="119"/>
      <c r="F163" s="119"/>
      <c r="G163" s="119"/>
      <c r="H163" s="119"/>
    </row>
    <row r="164" spans="1:8" ht="30" customHeight="1">
      <c r="A164" s="9"/>
      <c r="B164" s="15"/>
      <c r="C164" s="11">
        <v>3</v>
      </c>
      <c r="D164" s="12" t="s">
        <v>80</v>
      </c>
      <c r="E164" s="13">
        <v>170</v>
      </c>
      <c r="F164" s="14" t="s">
        <v>208</v>
      </c>
      <c r="G164" s="22">
        <f>C164*E164</f>
        <v>510</v>
      </c>
      <c r="H164" s="14" t="s">
        <v>27</v>
      </c>
    </row>
    <row r="165" spans="1:8" ht="30" customHeight="1">
      <c r="A165" s="9" t="s">
        <v>29</v>
      </c>
      <c r="B165" s="119" t="s">
        <v>215</v>
      </c>
      <c r="C165" s="119"/>
      <c r="D165" s="119"/>
      <c r="E165" s="119"/>
      <c r="F165" s="119"/>
      <c r="G165" s="119"/>
      <c r="H165" s="119"/>
    </row>
    <row r="166" spans="1:8" ht="30" customHeight="1">
      <c r="A166" s="9"/>
      <c r="B166" s="104"/>
      <c r="C166" s="11">
        <v>1</v>
      </c>
      <c r="D166" s="12" t="s">
        <v>80</v>
      </c>
      <c r="E166" s="13">
        <v>150</v>
      </c>
      <c r="F166" s="14" t="s">
        <v>208</v>
      </c>
      <c r="G166" s="22">
        <f>C166*E166</f>
        <v>150</v>
      </c>
      <c r="H166" s="14" t="s">
        <v>27</v>
      </c>
    </row>
    <row r="167" spans="1:8">
      <c r="A167" s="9"/>
      <c r="B167" s="15"/>
      <c r="C167" s="34"/>
      <c r="D167" s="35"/>
      <c r="E167" s="36"/>
      <c r="F167" s="16"/>
      <c r="G167" s="16"/>
      <c r="H167" s="16"/>
    </row>
    <row r="168" spans="1:8">
      <c r="A168" s="84"/>
      <c r="B168" s="10"/>
      <c r="C168" s="137" t="s">
        <v>20</v>
      </c>
      <c r="D168" s="137"/>
      <c r="E168" s="137"/>
      <c r="F168" s="137"/>
      <c r="G168" s="23">
        <f>SUM(G166,G164,G162,G160,G158,G156)</f>
        <v>7955</v>
      </c>
      <c r="H168" s="71" t="s">
        <v>27</v>
      </c>
    </row>
    <row r="169" spans="1:8">
      <c r="A169" s="84"/>
      <c r="C169" s="7"/>
      <c r="D169" s="7"/>
      <c r="E169" s="7"/>
      <c r="F169" s="7"/>
      <c r="G169" s="7"/>
      <c r="H169" s="7"/>
    </row>
    <row r="170" spans="1:8" ht="30" customHeight="1">
      <c r="A170" s="2"/>
      <c r="B170" s="117" t="s">
        <v>26</v>
      </c>
      <c r="C170" s="117"/>
      <c r="D170" s="117"/>
      <c r="E170" s="117"/>
      <c r="F170" s="117"/>
      <c r="G170" s="117"/>
      <c r="H170" s="117"/>
    </row>
    <row r="171" spans="1:8" ht="30" customHeight="1">
      <c r="A171" s="2"/>
    </row>
    <row r="172" spans="1:8" ht="30" customHeight="1">
      <c r="A172" s="24"/>
      <c r="B172" s="8" t="s">
        <v>25</v>
      </c>
      <c r="C172" s="118" t="s">
        <v>24</v>
      </c>
      <c r="D172" s="118"/>
      <c r="E172" s="118"/>
      <c r="F172" s="118"/>
      <c r="G172" s="118"/>
      <c r="H172" s="25"/>
    </row>
  </sheetData>
  <mergeCells count="92">
    <mergeCell ref="B170:H170"/>
    <mergeCell ref="C172:G172"/>
    <mergeCell ref="B165:H165"/>
    <mergeCell ref="C168:F168"/>
    <mergeCell ref="C145:F145"/>
    <mergeCell ref="B147:H147"/>
    <mergeCell ref="C149:G149"/>
    <mergeCell ref="A150:H150"/>
    <mergeCell ref="A151:H151"/>
    <mergeCell ref="A152:H152"/>
    <mergeCell ref="B155:H155"/>
    <mergeCell ref="B157:H157"/>
    <mergeCell ref="B159:H159"/>
    <mergeCell ref="C153:D153"/>
    <mergeCell ref="G153:H153"/>
    <mergeCell ref="B161:H161"/>
    <mergeCell ref="B163:H163"/>
    <mergeCell ref="B138:H138"/>
    <mergeCell ref="B140:H140"/>
    <mergeCell ref="B142:H142"/>
    <mergeCell ref="B126:H126"/>
    <mergeCell ref="B128:H128"/>
    <mergeCell ref="B130:H130"/>
    <mergeCell ref="B132:H132"/>
    <mergeCell ref="B134:H134"/>
    <mergeCell ref="B136:H136"/>
    <mergeCell ref="A119:H119"/>
    <mergeCell ref="A120:H120"/>
    <mergeCell ref="A121:H121"/>
    <mergeCell ref="C122:D122"/>
    <mergeCell ref="G122:H122"/>
    <mergeCell ref="B124:H124"/>
    <mergeCell ref="B116:H116"/>
    <mergeCell ref="C118:G118"/>
    <mergeCell ref="C33:D33"/>
    <mergeCell ref="G33:H33"/>
    <mergeCell ref="C93:D93"/>
    <mergeCell ref="G93:H93"/>
    <mergeCell ref="B99:H99"/>
    <mergeCell ref="B101:H101"/>
    <mergeCell ref="B103:H103"/>
    <mergeCell ref="B106:H106"/>
    <mergeCell ref="B108:H108"/>
    <mergeCell ref="C113:F113"/>
    <mergeCell ref="B82:H82"/>
    <mergeCell ref="B85:H85"/>
    <mergeCell ref="B88:H88"/>
    <mergeCell ref="B90:H90"/>
    <mergeCell ref="B95:H95"/>
    <mergeCell ref="B97:H97"/>
    <mergeCell ref="B68:H68"/>
    <mergeCell ref="B70:H70"/>
    <mergeCell ref="B72:H72"/>
    <mergeCell ref="B74:H74"/>
    <mergeCell ref="B76:H76"/>
    <mergeCell ref="B78:H78"/>
    <mergeCell ref="C61:G61"/>
    <mergeCell ref="A63:H63"/>
    <mergeCell ref="A64:H64"/>
    <mergeCell ref="A65:H65"/>
    <mergeCell ref="C66:D66"/>
    <mergeCell ref="G66:H66"/>
    <mergeCell ref="B59:H59"/>
    <mergeCell ref="B35:H35"/>
    <mergeCell ref="B37:H37"/>
    <mergeCell ref="B40:H40"/>
    <mergeCell ref="B42:H42"/>
    <mergeCell ref="B44:H44"/>
    <mergeCell ref="B46:H46"/>
    <mergeCell ref="B48:H48"/>
    <mergeCell ref="B50:H50"/>
    <mergeCell ref="B52:H52"/>
    <mergeCell ref="B54:H54"/>
    <mergeCell ref="C56:F56"/>
    <mergeCell ref="B31:H31"/>
    <mergeCell ref="B8:H8"/>
    <mergeCell ref="B10:H10"/>
    <mergeCell ref="B12:H12"/>
    <mergeCell ref="B14:H14"/>
    <mergeCell ref="B16:H16"/>
    <mergeCell ref="B18:H18"/>
    <mergeCell ref="B20:H20"/>
    <mergeCell ref="B22:H22"/>
    <mergeCell ref="B24:H24"/>
    <mergeCell ref="B27:H27"/>
    <mergeCell ref="B29:H29"/>
    <mergeCell ref="B6:H6"/>
    <mergeCell ref="A1:H1"/>
    <mergeCell ref="A2:H2"/>
    <mergeCell ref="A3:H3"/>
    <mergeCell ref="C4:D4"/>
    <mergeCell ref="G4:H4"/>
  </mergeCells>
  <pageMargins left="1.2" right="0.8" top="0.4" bottom="0.3" header="0.3" footer="0.3"/>
  <pageSetup scale="95" orientation="portrait" r:id="rId1"/>
  <rowBreaks count="3" manualBreakCount="3">
    <brk id="32" max="16383" man="1"/>
    <brk id="62" max="16383" man="1"/>
    <brk id="118" max="16383" man="1"/>
  </rowBreaks>
</worksheet>
</file>

<file path=xl/worksheets/sheet5.xml><?xml version="1.0" encoding="utf-8"?>
<worksheet xmlns="http://schemas.openxmlformats.org/spreadsheetml/2006/main" xmlns:r="http://schemas.openxmlformats.org/officeDocument/2006/relationships">
  <sheetPr>
    <tabColor theme="3" tint="0.39997558519241921"/>
  </sheetPr>
  <dimension ref="A1:I108"/>
  <sheetViews>
    <sheetView view="pageBreakPreview" zoomScaleSheetLayoutView="100" workbookViewId="0">
      <selection activeCell="A19" sqref="A19:XFD20"/>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223</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113" t="s">
        <v>0</v>
      </c>
      <c r="B4" s="113" t="s">
        <v>2</v>
      </c>
      <c r="C4" s="127" t="s">
        <v>1</v>
      </c>
      <c r="D4" s="127"/>
      <c r="E4" s="113" t="s">
        <v>3</v>
      </c>
      <c r="F4" s="113" t="s">
        <v>4</v>
      </c>
      <c r="G4" s="127" t="s">
        <v>5</v>
      </c>
      <c r="H4" s="127"/>
    </row>
    <row r="5" spans="1:9" s="3" customFormat="1" ht="21" customHeight="1" thickTop="1">
      <c r="A5" s="18"/>
      <c r="B5" s="18"/>
      <c r="C5" s="18"/>
      <c r="D5" s="18"/>
      <c r="E5" s="18"/>
      <c r="F5" s="18"/>
      <c r="G5" s="18"/>
      <c r="H5" s="18"/>
    </row>
    <row r="6" spans="1:9" ht="35.25" customHeight="1">
      <c r="A6" s="9" t="s">
        <v>10</v>
      </c>
      <c r="B6" s="119" t="s">
        <v>224</v>
      </c>
      <c r="C6" s="119"/>
      <c r="D6" s="119"/>
      <c r="E6" s="119"/>
      <c r="F6" s="119"/>
      <c r="G6" s="119"/>
      <c r="H6" s="119"/>
    </row>
    <row r="7" spans="1:9" ht="30" customHeight="1">
      <c r="A7" s="20"/>
      <c r="B7" s="19"/>
      <c r="C7" s="10">
        <v>54400</v>
      </c>
      <c r="D7" s="41" t="s">
        <v>8</v>
      </c>
      <c r="E7" s="42">
        <v>526.28</v>
      </c>
      <c r="F7" s="43" t="s">
        <v>9</v>
      </c>
      <c r="G7" s="44">
        <f>C7*E7/100</f>
        <v>286296.32000000001</v>
      </c>
      <c r="H7" s="43" t="s">
        <v>27</v>
      </c>
    </row>
    <row r="8" spans="1:9" ht="68.25" customHeight="1">
      <c r="A8" s="9" t="s">
        <v>14</v>
      </c>
      <c r="B8" s="119" t="s">
        <v>53</v>
      </c>
      <c r="C8" s="119"/>
      <c r="D8" s="119"/>
      <c r="E8" s="119"/>
      <c r="F8" s="119"/>
      <c r="G8" s="119"/>
      <c r="H8" s="119"/>
    </row>
    <row r="9" spans="1:9" ht="29.25" customHeight="1">
      <c r="A9" s="9"/>
      <c r="B9" s="15"/>
      <c r="C9" s="11">
        <v>20400</v>
      </c>
      <c r="D9" s="12" t="s">
        <v>8</v>
      </c>
      <c r="E9" s="13">
        <v>7887.39</v>
      </c>
      <c r="F9" s="14" t="s">
        <v>32</v>
      </c>
      <c r="G9" s="22">
        <f>C9*E9/100</f>
        <v>1609027.56</v>
      </c>
      <c r="H9" s="14" t="s">
        <v>27</v>
      </c>
    </row>
    <row r="10" spans="1:9" ht="37.5" customHeight="1">
      <c r="A10" s="9" t="s">
        <v>16</v>
      </c>
      <c r="B10" s="119" t="s">
        <v>15</v>
      </c>
      <c r="C10" s="119"/>
      <c r="D10" s="119"/>
      <c r="E10" s="119"/>
      <c r="F10" s="119"/>
      <c r="G10" s="119"/>
      <c r="H10" s="119"/>
    </row>
    <row r="11" spans="1:9" ht="24.75" customHeight="1">
      <c r="A11" s="9"/>
      <c r="B11" s="15"/>
      <c r="C11" s="11">
        <v>6800</v>
      </c>
      <c r="D11" s="12" t="s">
        <v>43</v>
      </c>
      <c r="E11" s="13">
        <v>2771.64</v>
      </c>
      <c r="F11" s="14" t="s">
        <v>44</v>
      </c>
      <c r="G11" s="22">
        <f>C11*E11/100</f>
        <v>188471.52</v>
      </c>
      <c r="H11" s="14" t="s">
        <v>27</v>
      </c>
      <c r="I11" s="4"/>
    </row>
    <row r="12" spans="1:9" ht="78" customHeight="1">
      <c r="A12" s="9" t="s">
        <v>17</v>
      </c>
      <c r="B12" s="119" t="s">
        <v>54</v>
      </c>
      <c r="C12" s="119"/>
      <c r="D12" s="119"/>
      <c r="E12" s="119"/>
      <c r="F12" s="119"/>
      <c r="G12" s="119"/>
      <c r="H12" s="119"/>
    </row>
    <row r="13" spans="1:9" ht="21" customHeight="1">
      <c r="A13" s="9"/>
      <c r="B13" s="15"/>
      <c r="C13" s="11">
        <v>10200</v>
      </c>
      <c r="D13" s="12" t="s">
        <v>8</v>
      </c>
      <c r="E13" s="13">
        <v>8901.8700000000008</v>
      </c>
      <c r="F13" s="14" t="s">
        <v>32</v>
      </c>
      <c r="G13" s="22">
        <f>C13*E13/100</f>
        <v>907990.74000000011</v>
      </c>
      <c r="H13" s="14" t="s">
        <v>27</v>
      </c>
    </row>
    <row r="14" spans="1:9" ht="40.5" customHeight="1">
      <c r="A14" s="9" t="s">
        <v>28</v>
      </c>
      <c r="B14" s="119" t="s">
        <v>55</v>
      </c>
      <c r="C14" s="119"/>
      <c r="D14" s="119"/>
      <c r="E14" s="119"/>
      <c r="F14" s="119"/>
      <c r="G14" s="119"/>
      <c r="H14" s="119"/>
    </row>
    <row r="15" spans="1:9" ht="21.75" customHeight="1">
      <c r="A15" s="9"/>
      <c r="B15" s="15"/>
      <c r="C15" s="11">
        <v>40800</v>
      </c>
      <c r="D15" s="12" t="s">
        <v>47</v>
      </c>
      <c r="E15" s="13">
        <v>1622.1</v>
      </c>
      <c r="F15" s="14" t="s">
        <v>48</v>
      </c>
      <c r="G15" s="22">
        <f>C15*E15/100</f>
        <v>661816.80000000005</v>
      </c>
      <c r="H15" s="14" t="s">
        <v>27</v>
      </c>
    </row>
    <row r="16" spans="1:9" ht="52.5" customHeight="1">
      <c r="A16" s="9" t="s">
        <v>29</v>
      </c>
      <c r="B16" s="119" t="s">
        <v>56</v>
      </c>
      <c r="C16" s="119"/>
      <c r="D16" s="119"/>
      <c r="E16" s="119"/>
      <c r="F16" s="119"/>
      <c r="G16" s="119"/>
      <c r="H16" s="119"/>
    </row>
    <row r="17" spans="1:8" ht="21.75" customHeight="1">
      <c r="A17" s="9"/>
      <c r="B17" s="15"/>
      <c r="C17" s="11">
        <v>40800</v>
      </c>
      <c r="D17" s="12" t="s">
        <v>47</v>
      </c>
      <c r="E17" s="13">
        <v>4524.8</v>
      </c>
      <c r="F17" s="14" t="s">
        <v>48</v>
      </c>
      <c r="G17" s="22">
        <f>C17*E17/100</f>
        <v>1846118.3999999999</v>
      </c>
      <c r="H17" s="14" t="s">
        <v>27</v>
      </c>
    </row>
    <row r="18" spans="1:8" ht="25.5" customHeight="1">
      <c r="A18" s="9" t="s">
        <v>19</v>
      </c>
      <c r="B18" s="119" t="s">
        <v>57</v>
      </c>
      <c r="C18" s="119"/>
      <c r="D18" s="119"/>
      <c r="E18" s="119"/>
      <c r="F18" s="119"/>
      <c r="G18" s="119"/>
      <c r="H18" s="119"/>
    </row>
    <row r="19" spans="1:8" ht="18" customHeight="1">
      <c r="A19" s="9"/>
      <c r="B19" s="45"/>
      <c r="C19" s="11">
        <v>157800</v>
      </c>
      <c r="D19" s="12" t="s">
        <v>8</v>
      </c>
      <c r="E19" s="13">
        <v>6278.37</v>
      </c>
      <c r="F19" s="14" t="s">
        <v>9</v>
      </c>
      <c r="G19" s="22">
        <f>C19*E19/1000</f>
        <v>990726.78599999996</v>
      </c>
      <c r="H19" s="14" t="s">
        <v>27</v>
      </c>
    </row>
    <row r="20" spans="1:8" ht="18.75" customHeight="1">
      <c r="A20" s="9"/>
      <c r="B20" s="45"/>
      <c r="C20" s="11"/>
      <c r="D20" s="12"/>
      <c r="E20" s="13"/>
      <c r="F20" s="14"/>
      <c r="G20" s="26"/>
      <c r="H20" s="16"/>
    </row>
    <row r="21" spans="1:8">
      <c r="A21" s="84"/>
      <c r="B21" s="48"/>
      <c r="C21" s="120" t="s">
        <v>20</v>
      </c>
      <c r="D21" s="120"/>
      <c r="E21" s="120"/>
      <c r="F21" s="120"/>
      <c r="G21" s="23">
        <f>SUM(G19,G17,B14,G15,G13,G11,G9,G7)</f>
        <v>6490448.1260000002</v>
      </c>
      <c r="H21" s="7" t="s">
        <v>27</v>
      </c>
    </row>
    <row r="22" spans="1:8">
      <c r="A22" s="84"/>
      <c r="C22" s="7"/>
      <c r="D22" s="7"/>
      <c r="E22" s="7"/>
      <c r="F22" s="7"/>
      <c r="G22" s="7"/>
      <c r="H22" s="7"/>
    </row>
    <row r="23" spans="1:8">
      <c r="A23" s="84"/>
      <c r="B23" s="21" t="s">
        <v>21</v>
      </c>
      <c r="C23" s="6">
        <v>17.670000000000002</v>
      </c>
      <c r="D23" s="6" t="s">
        <v>22</v>
      </c>
      <c r="E23" s="6">
        <v>22606</v>
      </c>
      <c r="F23" s="6" t="s">
        <v>23</v>
      </c>
      <c r="G23" s="17">
        <f>C23*E23</f>
        <v>399448.02</v>
      </c>
      <c r="H23" s="7" t="s">
        <v>27</v>
      </c>
    </row>
    <row r="24" spans="1:8">
      <c r="A24" s="84"/>
    </row>
    <row r="25" spans="1:8">
      <c r="A25" s="2"/>
      <c r="B25" s="117" t="s">
        <v>26</v>
      </c>
      <c r="C25" s="117"/>
      <c r="D25" s="117"/>
      <c r="E25" s="117"/>
      <c r="F25" s="117"/>
      <c r="G25" s="117"/>
      <c r="H25" s="117"/>
    </row>
    <row r="26" spans="1:8" ht="42" customHeight="1">
      <c r="A26" s="2"/>
    </row>
    <row r="27" spans="1:8" s="25" customFormat="1" ht="27" customHeight="1">
      <c r="A27" s="24"/>
      <c r="B27" s="8" t="s">
        <v>25</v>
      </c>
      <c r="C27" s="118" t="s">
        <v>24</v>
      </c>
      <c r="D27" s="118"/>
      <c r="E27" s="118"/>
      <c r="F27" s="118"/>
      <c r="G27" s="118"/>
    </row>
    <row r="28" spans="1:8" ht="3" customHeight="1">
      <c r="A28" s="2"/>
    </row>
    <row r="29" spans="1:8" ht="31.5" customHeight="1">
      <c r="A29" s="121" t="s">
        <v>6</v>
      </c>
      <c r="B29" s="121"/>
      <c r="C29" s="121"/>
      <c r="D29" s="121"/>
      <c r="E29" s="121"/>
      <c r="F29" s="121"/>
      <c r="G29" s="121"/>
      <c r="H29" s="121"/>
    </row>
    <row r="30" spans="1:8" ht="31.5" customHeight="1">
      <c r="A30" s="122" t="s">
        <v>223</v>
      </c>
      <c r="B30" s="122"/>
      <c r="C30" s="122"/>
      <c r="D30" s="122"/>
      <c r="E30" s="122"/>
      <c r="F30" s="122"/>
      <c r="G30" s="122"/>
      <c r="H30" s="122"/>
    </row>
    <row r="31" spans="1:8" ht="19.5" customHeight="1" thickBot="1">
      <c r="A31" s="126" t="s">
        <v>39</v>
      </c>
      <c r="B31" s="126"/>
      <c r="C31" s="126"/>
      <c r="D31" s="126"/>
      <c r="E31" s="126"/>
      <c r="F31" s="126"/>
      <c r="G31" s="126"/>
      <c r="H31" s="126"/>
    </row>
    <row r="32" spans="1:8" ht="21" customHeight="1" thickTop="1" thickBot="1">
      <c r="A32" s="113" t="s">
        <v>0</v>
      </c>
      <c r="B32" s="113" t="s">
        <v>2</v>
      </c>
      <c r="C32" s="127" t="s">
        <v>1</v>
      </c>
      <c r="D32" s="127"/>
      <c r="E32" s="113" t="s">
        <v>3</v>
      </c>
      <c r="F32" s="113" t="s">
        <v>4</v>
      </c>
      <c r="G32" s="127" t="s">
        <v>5</v>
      </c>
      <c r="H32" s="127"/>
    </row>
    <row r="33" spans="1:8" ht="17.25" customHeight="1" thickTop="1">
      <c r="A33" s="18"/>
      <c r="B33" s="18"/>
      <c r="C33" s="18"/>
      <c r="D33" s="18"/>
      <c r="E33" s="18"/>
      <c r="F33" s="18"/>
      <c r="G33" s="18"/>
      <c r="H33" s="18"/>
    </row>
    <row r="34" spans="1:8" ht="30" customHeight="1">
      <c r="A34" s="9" t="s">
        <v>10</v>
      </c>
      <c r="B34" s="119" t="s">
        <v>61</v>
      </c>
      <c r="C34" s="119"/>
      <c r="D34" s="119"/>
      <c r="E34" s="119"/>
      <c r="F34" s="119"/>
      <c r="G34" s="119"/>
      <c r="H34" s="119"/>
    </row>
    <row r="35" spans="1:8" ht="30" customHeight="1">
      <c r="A35" s="20"/>
      <c r="B35" s="19"/>
      <c r="C35" s="11">
        <v>1056</v>
      </c>
      <c r="D35" s="12" t="s">
        <v>8</v>
      </c>
      <c r="E35" s="13">
        <v>3176.25</v>
      </c>
      <c r="F35" s="14" t="s">
        <v>9</v>
      </c>
      <c r="G35" s="22">
        <f>C35*E35/1000</f>
        <v>3354.12</v>
      </c>
      <c r="H35" s="14" t="s">
        <v>27</v>
      </c>
    </row>
    <row r="36" spans="1:8" ht="23.25" customHeight="1">
      <c r="A36" s="9" t="s">
        <v>14</v>
      </c>
      <c r="B36" s="119" t="s">
        <v>30</v>
      </c>
      <c r="C36" s="119"/>
      <c r="D36" s="119"/>
      <c r="E36" s="119"/>
      <c r="F36" s="119"/>
      <c r="G36" s="119"/>
      <c r="H36" s="119"/>
    </row>
    <row r="37" spans="1:8" ht="30" customHeight="1">
      <c r="A37" s="9"/>
      <c r="B37" s="15"/>
      <c r="C37" s="11">
        <v>224</v>
      </c>
      <c r="D37" s="12" t="s">
        <v>8</v>
      </c>
      <c r="E37" s="13">
        <v>9416.2800000000007</v>
      </c>
      <c r="F37" s="14" t="s">
        <v>32</v>
      </c>
      <c r="G37" s="22">
        <f>C37*E37/100</f>
        <v>21092.467200000003</v>
      </c>
      <c r="H37" s="14" t="s">
        <v>27</v>
      </c>
    </row>
    <row r="38" spans="1:8" ht="24" customHeight="1">
      <c r="A38" s="9" t="s">
        <v>16</v>
      </c>
      <c r="B38" s="119" t="s">
        <v>31</v>
      </c>
      <c r="C38" s="119"/>
      <c r="D38" s="119"/>
      <c r="E38" s="119"/>
      <c r="F38" s="119"/>
      <c r="G38" s="119"/>
      <c r="H38" s="119"/>
    </row>
    <row r="39" spans="1:8" ht="30" customHeight="1">
      <c r="A39" s="9"/>
      <c r="B39" s="9"/>
      <c r="C39" s="11">
        <v>374</v>
      </c>
      <c r="D39" s="12" t="s">
        <v>8</v>
      </c>
      <c r="E39" s="13">
        <v>12501.41</v>
      </c>
      <c r="F39" s="14" t="s">
        <v>32</v>
      </c>
      <c r="G39" s="22">
        <f>C39*E39/100</f>
        <v>46755.273399999998</v>
      </c>
      <c r="H39" s="14" t="s">
        <v>27</v>
      </c>
    </row>
    <row r="40" spans="1:8" ht="25.5" customHeight="1">
      <c r="A40" s="9" t="s">
        <v>17</v>
      </c>
      <c r="B40" s="119" t="s">
        <v>62</v>
      </c>
      <c r="C40" s="119"/>
      <c r="D40" s="119"/>
      <c r="E40" s="119"/>
      <c r="F40" s="119"/>
      <c r="G40" s="119"/>
      <c r="H40" s="119"/>
    </row>
    <row r="41" spans="1:8" ht="30" customHeight="1">
      <c r="A41" s="9"/>
      <c r="B41" s="15"/>
      <c r="C41" s="11">
        <v>109</v>
      </c>
      <c r="D41" s="12" t="s">
        <v>8</v>
      </c>
      <c r="E41" s="13">
        <v>3127.41</v>
      </c>
      <c r="F41" s="14" t="s">
        <v>32</v>
      </c>
      <c r="G41" s="22">
        <f>C41*E41/100</f>
        <v>3408.8769000000002</v>
      </c>
      <c r="H41" s="14" t="s">
        <v>27</v>
      </c>
    </row>
    <row r="42" spans="1:8" ht="30" customHeight="1">
      <c r="A42" s="9" t="s">
        <v>28</v>
      </c>
      <c r="B42" s="119" t="s">
        <v>33</v>
      </c>
      <c r="C42" s="119"/>
      <c r="D42" s="119"/>
      <c r="E42" s="119"/>
      <c r="F42" s="119"/>
      <c r="G42" s="119"/>
      <c r="H42" s="119"/>
    </row>
    <row r="43" spans="1:8" ht="30" customHeight="1">
      <c r="A43" s="9"/>
      <c r="B43" s="15"/>
      <c r="C43" s="11">
        <v>89</v>
      </c>
      <c r="D43" s="12" t="s">
        <v>8</v>
      </c>
      <c r="E43" s="13">
        <v>14429.25</v>
      </c>
      <c r="F43" s="14" t="s">
        <v>32</v>
      </c>
      <c r="G43" s="22">
        <f>C43*E43/100</f>
        <v>12842.032499999999</v>
      </c>
      <c r="H43" s="14" t="s">
        <v>27</v>
      </c>
    </row>
    <row r="44" spans="1:8" ht="30" customHeight="1">
      <c r="A44" s="9" t="s">
        <v>29</v>
      </c>
      <c r="B44" s="119" t="s">
        <v>34</v>
      </c>
      <c r="C44" s="119"/>
      <c r="D44" s="119"/>
      <c r="E44" s="119"/>
      <c r="F44" s="119"/>
      <c r="G44" s="119"/>
      <c r="H44" s="119"/>
    </row>
    <row r="45" spans="1:8" ht="30" customHeight="1">
      <c r="A45" s="9"/>
      <c r="B45" s="15"/>
      <c r="C45" s="11">
        <v>5.67</v>
      </c>
      <c r="D45" s="12" t="s">
        <v>35</v>
      </c>
      <c r="E45" s="13">
        <v>5001.7</v>
      </c>
      <c r="F45" s="14" t="s">
        <v>36</v>
      </c>
      <c r="G45" s="22">
        <f>C45*E45</f>
        <v>28359.638999999999</v>
      </c>
      <c r="H45" s="14" t="s">
        <v>27</v>
      </c>
    </row>
    <row r="46" spans="1:8" ht="47.25" customHeight="1">
      <c r="A46" s="9" t="s">
        <v>19</v>
      </c>
      <c r="B46" s="119" t="s">
        <v>63</v>
      </c>
      <c r="C46" s="119"/>
      <c r="D46" s="119"/>
      <c r="E46" s="119"/>
      <c r="F46" s="119"/>
      <c r="G46" s="119"/>
      <c r="H46" s="119"/>
    </row>
    <row r="47" spans="1:8" ht="30" customHeight="1">
      <c r="A47" s="9"/>
      <c r="B47" s="15"/>
      <c r="C47" s="11">
        <v>92</v>
      </c>
      <c r="D47" s="12" t="s">
        <v>8</v>
      </c>
      <c r="E47" s="13">
        <v>337</v>
      </c>
      <c r="F47" s="14" t="s">
        <v>37</v>
      </c>
      <c r="G47" s="14">
        <f>C47*E47</f>
        <v>31004</v>
      </c>
      <c r="H47" s="14" t="s">
        <v>27</v>
      </c>
    </row>
    <row r="48" spans="1:8" ht="21" customHeight="1">
      <c r="A48" s="9" t="s">
        <v>49</v>
      </c>
      <c r="B48" s="119" t="s">
        <v>64</v>
      </c>
      <c r="C48" s="119"/>
      <c r="D48" s="119"/>
      <c r="E48" s="119"/>
      <c r="F48" s="119"/>
      <c r="G48" s="119"/>
      <c r="H48" s="119"/>
    </row>
    <row r="49" spans="1:8" ht="30" customHeight="1">
      <c r="A49" s="9"/>
      <c r="B49" s="15"/>
      <c r="C49" s="11">
        <v>185</v>
      </c>
      <c r="D49" s="12" t="s">
        <v>47</v>
      </c>
      <c r="E49" s="13">
        <v>2283.9299999999998</v>
      </c>
      <c r="F49" s="14" t="s">
        <v>48</v>
      </c>
      <c r="G49" s="26">
        <f>C49*E49/100</f>
        <v>4225.2704999999996</v>
      </c>
      <c r="H49" s="16" t="s">
        <v>27</v>
      </c>
    </row>
    <row r="50" spans="1:8">
      <c r="A50" s="84"/>
      <c r="B50" s="10"/>
      <c r="C50" s="120" t="s">
        <v>20</v>
      </c>
      <c r="D50" s="120"/>
      <c r="E50" s="120"/>
      <c r="F50" s="120"/>
      <c r="G50" s="23">
        <f>SUM(G49,G47,G45,G43,G41,G39,G37,G35)</f>
        <v>151041.6795</v>
      </c>
      <c r="H50" s="7" t="s">
        <v>27</v>
      </c>
    </row>
    <row r="51" spans="1:8" ht="16.5" customHeight="1">
      <c r="A51" s="84"/>
      <c r="C51" s="7"/>
      <c r="D51" s="7"/>
      <c r="E51" s="7"/>
      <c r="F51" s="7"/>
      <c r="G51" s="7"/>
      <c r="H51" s="7"/>
    </row>
    <row r="52" spans="1:8">
      <c r="A52" s="84"/>
    </row>
    <row r="53" spans="1:8">
      <c r="A53" s="2"/>
      <c r="B53" s="117" t="s">
        <v>26</v>
      </c>
      <c r="C53" s="117"/>
      <c r="D53" s="117"/>
      <c r="E53" s="117"/>
      <c r="F53" s="117"/>
      <c r="G53" s="117"/>
      <c r="H53" s="117"/>
    </row>
    <row r="54" spans="1:8" ht="38.25" customHeight="1">
      <c r="A54" s="2"/>
      <c r="B54" s="49"/>
    </row>
    <row r="55" spans="1:8" ht="27.75" customHeight="1">
      <c r="A55" s="24"/>
      <c r="B55" s="8" t="s">
        <v>25</v>
      </c>
      <c r="C55" s="118" t="s">
        <v>24</v>
      </c>
      <c r="D55" s="118"/>
      <c r="E55" s="118"/>
      <c r="F55" s="118"/>
      <c r="G55" s="118"/>
      <c r="H55" s="25"/>
    </row>
    <row r="56" spans="1:8" ht="7.5" customHeight="1">
      <c r="A56" s="2"/>
    </row>
    <row r="57" spans="1:8" ht="27" customHeight="1">
      <c r="A57" s="121" t="s">
        <v>6</v>
      </c>
      <c r="B57" s="121"/>
      <c r="C57" s="121"/>
      <c r="D57" s="121"/>
      <c r="E57" s="121"/>
      <c r="F57" s="121"/>
      <c r="G57" s="121"/>
      <c r="H57" s="121"/>
    </row>
    <row r="58" spans="1:8" ht="30.75" customHeight="1">
      <c r="A58" s="122" t="s">
        <v>100</v>
      </c>
      <c r="B58" s="122"/>
      <c r="C58" s="122"/>
      <c r="D58" s="122"/>
      <c r="E58" s="122"/>
      <c r="F58" s="122"/>
      <c r="G58" s="122"/>
      <c r="H58" s="122"/>
    </row>
    <row r="59" spans="1:8" ht="21" customHeight="1" thickBot="1">
      <c r="A59" s="126" t="s">
        <v>103</v>
      </c>
      <c r="B59" s="126"/>
      <c r="C59" s="126"/>
      <c r="D59" s="126"/>
      <c r="E59" s="126"/>
      <c r="F59" s="126"/>
      <c r="G59" s="126"/>
      <c r="H59" s="126"/>
    </row>
    <row r="60" spans="1:8" ht="14.25" thickTop="1" thickBot="1">
      <c r="A60" s="113" t="s">
        <v>0</v>
      </c>
      <c r="B60" s="113" t="s">
        <v>2</v>
      </c>
      <c r="C60" s="127" t="s">
        <v>1</v>
      </c>
      <c r="D60" s="127"/>
      <c r="E60" s="113" t="s">
        <v>3</v>
      </c>
      <c r="F60" s="113" t="s">
        <v>4</v>
      </c>
      <c r="G60" s="127" t="s">
        <v>5</v>
      </c>
      <c r="H60" s="127"/>
    </row>
    <row r="61" spans="1:8" ht="13.5" thickTop="1">
      <c r="A61" s="18"/>
      <c r="B61" s="18"/>
      <c r="C61" s="18"/>
      <c r="D61" s="18"/>
      <c r="E61" s="18"/>
      <c r="F61" s="18"/>
      <c r="G61" s="18"/>
      <c r="H61" s="18"/>
    </row>
    <row r="62" spans="1:8" ht="35.25" customHeight="1">
      <c r="A62" s="9" t="s">
        <v>10</v>
      </c>
      <c r="B62" s="119" t="s">
        <v>61</v>
      </c>
      <c r="C62" s="119"/>
      <c r="D62" s="119"/>
      <c r="E62" s="119"/>
      <c r="F62" s="119"/>
      <c r="G62" s="119"/>
      <c r="H62" s="119"/>
    </row>
    <row r="63" spans="1:8" ht="19.5" customHeight="1">
      <c r="A63" s="20"/>
      <c r="B63" s="19"/>
      <c r="C63" s="11">
        <v>2996</v>
      </c>
      <c r="D63" s="12" t="s">
        <v>8</v>
      </c>
      <c r="E63" s="13">
        <v>3176.25</v>
      </c>
      <c r="F63" s="14" t="s">
        <v>9</v>
      </c>
      <c r="G63" s="22">
        <f>C63*E63/1000</f>
        <v>9516.0450000000001</v>
      </c>
      <c r="H63" s="14" t="s">
        <v>27</v>
      </c>
    </row>
    <row r="64" spans="1:8" ht="21" customHeight="1">
      <c r="A64" s="9" t="s">
        <v>14</v>
      </c>
      <c r="B64" s="119" t="s">
        <v>30</v>
      </c>
      <c r="C64" s="119"/>
      <c r="D64" s="119"/>
      <c r="E64" s="119"/>
      <c r="F64" s="119"/>
      <c r="G64" s="119"/>
      <c r="H64" s="119"/>
    </row>
    <row r="65" spans="1:8" ht="27.75" customHeight="1">
      <c r="A65" s="9"/>
      <c r="B65" s="15"/>
      <c r="C65" s="11">
        <v>749</v>
      </c>
      <c r="D65" s="12" t="s">
        <v>8</v>
      </c>
      <c r="E65" s="13">
        <v>9416.2800000000007</v>
      </c>
      <c r="F65" s="14" t="s">
        <v>32</v>
      </c>
      <c r="G65" s="22">
        <f>C65*E65/100</f>
        <v>70527.9372</v>
      </c>
      <c r="H65" s="14" t="s">
        <v>27</v>
      </c>
    </row>
    <row r="66" spans="1:8" ht="30" customHeight="1">
      <c r="A66" s="9" t="s">
        <v>16</v>
      </c>
      <c r="B66" s="119" t="s">
        <v>31</v>
      </c>
      <c r="C66" s="119"/>
      <c r="D66" s="119"/>
      <c r="E66" s="119"/>
      <c r="F66" s="119"/>
      <c r="G66" s="119"/>
      <c r="H66" s="119"/>
    </row>
    <row r="67" spans="1:8" ht="28.5" customHeight="1">
      <c r="A67" s="9"/>
      <c r="B67" s="9"/>
      <c r="C67" s="11">
        <v>2713</v>
      </c>
      <c r="D67" s="12" t="s">
        <v>8</v>
      </c>
      <c r="E67" s="13">
        <v>12501.41</v>
      </c>
      <c r="F67" s="14" t="s">
        <v>32</v>
      </c>
      <c r="G67" s="22">
        <f>C67*E67/100</f>
        <v>339163.25329999998</v>
      </c>
      <c r="H67" s="14" t="s">
        <v>27</v>
      </c>
    </row>
    <row r="68" spans="1:8" ht="27" customHeight="1">
      <c r="A68" s="9" t="s">
        <v>17</v>
      </c>
      <c r="B68" s="119" t="s">
        <v>62</v>
      </c>
      <c r="C68" s="119"/>
      <c r="D68" s="119"/>
      <c r="E68" s="119"/>
      <c r="F68" s="119"/>
      <c r="G68" s="119"/>
      <c r="H68" s="119"/>
    </row>
    <row r="69" spans="1:8" ht="24" customHeight="1">
      <c r="A69" s="9"/>
      <c r="B69" s="15"/>
      <c r="C69" s="11">
        <v>109</v>
      </c>
      <c r="D69" s="12" t="s">
        <v>8</v>
      </c>
      <c r="E69" s="13">
        <v>3127.41</v>
      </c>
      <c r="F69" s="14" t="s">
        <v>32</v>
      </c>
      <c r="G69" s="22">
        <f>C69*E69/100</f>
        <v>3408.8769000000002</v>
      </c>
      <c r="H69" s="14" t="s">
        <v>27</v>
      </c>
    </row>
    <row r="70" spans="1:8" ht="40.5" customHeight="1">
      <c r="A70" s="9" t="s">
        <v>28</v>
      </c>
      <c r="B70" s="119" t="s">
        <v>33</v>
      </c>
      <c r="C70" s="119"/>
      <c r="D70" s="119"/>
      <c r="E70" s="119"/>
      <c r="F70" s="119"/>
      <c r="G70" s="119"/>
      <c r="H70" s="119"/>
    </row>
    <row r="71" spans="1:8" ht="30.75" customHeight="1">
      <c r="A71" s="9"/>
      <c r="B71" s="15"/>
      <c r="C71" s="11">
        <v>301</v>
      </c>
      <c r="D71" s="12" t="s">
        <v>8</v>
      </c>
      <c r="E71" s="13">
        <v>14429.25</v>
      </c>
      <c r="F71" s="14" t="s">
        <v>32</v>
      </c>
      <c r="G71" s="22">
        <f>C71*E71/100</f>
        <v>43432.042500000003</v>
      </c>
      <c r="H71" s="14" t="s">
        <v>27</v>
      </c>
    </row>
    <row r="72" spans="1:8" ht="40.5" customHeight="1">
      <c r="A72" s="9" t="s">
        <v>29</v>
      </c>
      <c r="B72" s="119" t="s">
        <v>34</v>
      </c>
      <c r="C72" s="119"/>
      <c r="D72" s="119"/>
      <c r="E72" s="119"/>
      <c r="F72" s="119"/>
      <c r="G72" s="119"/>
      <c r="H72" s="119"/>
    </row>
    <row r="73" spans="1:8" ht="27" customHeight="1">
      <c r="A73" s="9"/>
      <c r="B73" s="15"/>
      <c r="C73" s="11">
        <v>29.14</v>
      </c>
      <c r="D73" s="12" t="s">
        <v>35</v>
      </c>
      <c r="E73" s="13">
        <v>5001.7</v>
      </c>
      <c r="F73" s="14" t="s">
        <v>36</v>
      </c>
      <c r="G73" s="22">
        <f>C73*E73</f>
        <v>145749.538</v>
      </c>
      <c r="H73" s="14" t="s">
        <v>27</v>
      </c>
    </row>
    <row r="74" spans="1:8" ht="51" customHeight="1">
      <c r="A74" s="9" t="s">
        <v>19</v>
      </c>
      <c r="B74" s="119" t="s">
        <v>63</v>
      </c>
      <c r="C74" s="119"/>
      <c r="D74" s="119"/>
      <c r="E74" s="119"/>
      <c r="F74" s="119"/>
      <c r="G74" s="119"/>
      <c r="H74" s="119"/>
    </row>
    <row r="75" spans="1:8" ht="19.5" customHeight="1">
      <c r="A75" s="9"/>
      <c r="B75" s="15"/>
      <c r="C75" s="11">
        <v>454</v>
      </c>
      <c r="D75" s="12" t="s">
        <v>8</v>
      </c>
      <c r="E75" s="13">
        <v>337</v>
      </c>
      <c r="F75" s="14" t="s">
        <v>37</v>
      </c>
      <c r="G75" s="14">
        <f>C75*E75</f>
        <v>152998</v>
      </c>
      <c r="H75" s="14" t="s">
        <v>27</v>
      </c>
    </row>
    <row r="76" spans="1:8" ht="20.25" customHeight="1">
      <c r="A76" s="9" t="s">
        <v>49</v>
      </c>
      <c r="B76" s="119" t="s">
        <v>64</v>
      </c>
      <c r="C76" s="119"/>
      <c r="D76" s="119"/>
      <c r="E76" s="119"/>
      <c r="F76" s="119"/>
      <c r="G76" s="119"/>
      <c r="H76" s="119"/>
    </row>
    <row r="77" spans="1:8" ht="18.75" customHeight="1">
      <c r="A77" s="9"/>
      <c r="B77" s="15"/>
      <c r="C77" s="11">
        <v>429</v>
      </c>
      <c r="D77" s="12" t="s">
        <v>47</v>
      </c>
      <c r="E77" s="13">
        <v>2283.9299999999998</v>
      </c>
      <c r="F77" s="14" t="s">
        <v>48</v>
      </c>
      <c r="G77" s="26">
        <f>C77*E77/100</f>
        <v>9798.0596999999998</v>
      </c>
      <c r="H77" s="16" t="s">
        <v>27</v>
      </c>
    </row>
    <row r="78" spans="1:8">
      <c r="A78" s="84"/>
      <c r="B78" s="10"/>
      <c r="C78" s="120" t="s">
        <v>20</v>
      </c>
      <c r="D78" s="120"/>
      <c r="E78" s="120"/>
      <c r="F78" s="120"/>
      <c r="G78" s="23">
        <f>SUM(G77,G75,G73,G71,G69,G67,G65,G63)</f>
        <v>774593.75260000012</v>
      </c>
      <c r="H78" s="7" t="s">
        <v>27</v>
      </c>
    </row>
    <row r="79" spans="1:8">
      <c r="A79" s="84"/>
      <c r="C79" s="7"/>
      <c r="D79" s="7"/>
      <c r="E79" s="7"/>
      <c r="F79" s="7"/>
      <c r="G79" s="7"/>
      <c r="H79" s="7"/>
    </row>
    <row r="80" spans="1:8">
      <c r="A80" s="84"/>
    </row>
    <row r="81" spans="1:8">
      <c r="A81" s="2"/>
      <c r="B81" s="117" t="s">
        <v>26</v>
      </c>
      <c r="C81" s="117"/>
      <c r="D81" s="117"/>
      <c r="E81" s="117"/>
      <c r="F81" s="117"/>
      <c r="G81" s="117"/>
      <c r="H81" s="117"/>
    </row>
    <row r="82" spans="1:8" ht="36.75" customHeight="1">
      <c r="A82" s="2"/>
      <c r="B82" s="49"/>
    </row>
    <row r="83" spans="1:8" ht="27" customHeight="1">
      <c r="A83" s="24"/>
      <c r="B83" s="8" t="s">
        <v>25</v>
      </c>
      <c r="C83" s="118" t="s">
        <v>24</v>
      </c>
      <c r="D83" s="118"/>
      <c r="E83" s="118"/>
      <c r="F83" s="118"/>
      <c r="G83" s="118"/>
      <c r="H83" s="25"/>
    </row>
    <row r="84" spans="1:8" ht="3" customHeight="1">
      <c r="A84" s="2"/>
    </row>
    <row r="85" spans="1:8" ht="30" customHeight="1">
      <c r="A85" s="121" t="s">
        <v>6</v>
      </c>
      <c r="B85" s="121"/>
      <c r="C85" s="121"/>
      <c r="D85" s="121"/>
      <c r="E85" s="121"/>
      <c r="F85" s="121"/>
      <c r="G85" s="121"/>
      <c r="H85" s="121"/>
    </row>
    <row r="86" spans="1:8" ht="33.75" customHeight="1">
      <c r="A86" s="122" t="s">
        <v>100</v>
      </c>
      <c r="B86" s="122"/>
      <c r="C86" s="122"/>
      <c r="D86" s="122"/>
      <c r="E86" s="122"/>
      <c r="F86" s="122"/>
      <c r="G86" s="122"/>
      <c r="H86" s="122"/>
    </row>
    <row r="87" spans="1:8" ht="22.5" customHeight="1" thickBot="1">
      <c r="A87" s="126" t="s">
        <v>104</v>
      </c>
      <c r="B87" s="126"/>
      <c r="C87" s="126"/>
      <c r="D87" s="126"/>
      <c r="E87" s="126"/>
      <c r="F87" s="126"/>
      <c r="G87" s="126"/>
      <c r="H87" s="126"/>
    </row>
    <row r="88" spans="1:8" ht="20.25" customHeight="1" thickTop="1" thickBot="1">
      <c r="A88" s="113" t="s">
        <v>0</v>
      </c>
      <c r="B88" s="113" t="s">
        <v>2</v>
      </c>
      <c r="C88" s="127" t="s">
        <v>1</v>
      </c>
      <c r="D88" s="127"/>
      <c r="E88" s="113" t="s">
        <v>3</v>
      </c>
      <c r="F88" s="113" t="s">
        <v>4</v>
      </c>
      <c r="G88" s="127" t="s">
        <v>5</v>
      </c>
      <c r="H88" s="127"/>
    </row>
    <row r="89" spans="1:8" ht="18" customHeight="1" thickTop="1">
      <c r="A89" s="18"/>
      <c r="B89" s="18"/>
      <c r="C89" s="18"/>
      <c r="D89" s="18"/>
      <c r="E89" s="18"/>
      <c r="F89" s="18"/>
      <c r="G89" s="18"/>
      <c r="H89" s="18"/>
    </row>
    <row r="90" spans="1:8" ht="39" customHeight="1">
      <c r="A90" s="9" t="s">
        <v>10</v>
      </c>
      <c r="B90" s="119" t="s">
        <v>61</v>
      </c>
      <c r="C90" s="119"/>
      <c r="D90" s="119"/>
      <c r="E90" s="119"/>
      <c r="F90" s="119"/>
      <c r="G90" s="119"/>
      <c r="H90" s="119"/>
    </row>
    <row r="91" spans="1:8" ht="24.75" customHeight="1">
      <c r="A91" s="20"/>
      <c r="B91" s="19"/>
      <c r="C91" s="11">
        <v>7724</v>
      </c>
      <c r="D91" s="12" t="s">
        <v>8</v>
      </c>
      <c r="E91" s="13">
        <v>3176.25</v>
      </c>
      <c r="F91" s="14" t="s">
        <v>9</v>
      </c>
      <c r="G91" s="22">
        <f>C91*E91/1000</f>
        <v>24533.355</v>
      </c>
      <c r="H91" s="14" t="s">
        <v>27</v>
      </c>
    </row>
    <row r="92" spans="1:8" ht="27.75" customHeight="1">
      <c r="A92" s="9" t="s">
        <v>14</v>
      </c>
      <c r="B92" s="119" t="s">
        <v>30</v>
      </c>
      <c r="C92" s="119"/>
      <c r="D92" s="119"/>
      <c r="E92" s="119"/>
      <c r="F92" s="119"/>
      <c r="G92" s="119"/>
      <c r="H92" s="119"/>
    </row>
    <row r="93" spans="1:8" ht="27.75" customHeight="1">
      <c r="A93" s="9"/>
      <c r="B93" s="15"/>
      <c r="C93" s="11">
        <v>1525</v>
      </c>
      <c r="D93" s="12" t="s">
        <v>8</v>
      </c>
      <c r="E93" s="13">
        <v>9416.2800000000007</v>
      </c>
      <c r="F93" s="14" t="s">
        <v>32</v>
      </c>
      <c r="G93" s="22">
        <f>C93*E93/100</f>
        <v>143598.27000000002</v>
      </c>
      <c r="H93" s="14" t="s">
        <v>27</v>
      </c>
    </row>
    <row r="94" spans="1:8" ht="39.75" customHeight="1">
      <c r="A94" s="9" t="s">
        <v>16</v>
      </c>
      <c r="B94" s="119" t="s">
        <v>34</v>
      </c>
      <c r="C94" s="119"/>
      <c r="D94" s="119"/>
      <c r="E94" s="119"/>
      <c r="F94" s="119"/>
      <c r="G94" s="119"/>
      <c r="H94" s="119"/>
    </row>
    <row r="95" spans="1:8" ht="22.5" customHeight="1">
      <c r="A95" s="9"/>
      <c r="B95" s="15"/>
      <c r="C95" s="11">
        <v>1.1399999999999999</v>
      </c>
      <c r="D95" s="12" t="s">
        <v>35</v>
      </c>
      <c r="E95" s="13">
        <v>5001.7</v>
      </c>
      <c r="F95" s="14" t="s">
        <v>36</v>
      </c>
      <c r="G95" s="22">
        <f>C95*E95</f>
        <v>5701.9379999999992</v>
      </c>
      <c r="H95" s="14" t="s">
        <v>27</v>
      </c>
    </row>
    <row r="96" spans="1:8" ht="54" customHeight="1">
      <c r="A96" s="9" t="s">
        <v>17</v>
      </c>
      <c r="B96" s="119" t="s">
        <v>63</v>
      </c>
      <c r="C96" s="119"/>
      <c r="D96" s="119"/>
      <c r="E96" s="119"/>
      <c r="F96" s="119"/>
      <c r="G96" s="119"/>
      <c r="H96" s="119"/>
    </row>
    <row r="97" spans="1:8" ht="27" customHeight="1">
      <c r="A97" s="9"/>
      <c r="B97" s="15"/>
      <c r="C97" s="11">
        <v>8</v>
      </c>
      <c r="D97" s="12" t="s">
        <v>8</v>
      </c>
      <c r="E97" s="13">
        <v>337</v>
      </c>
      <c r="F97" s="14" t="s">
        <v>37</v>
      </c>
      <c r="G97" s="14">
        <f>C97*E97</f>
        <v>2696</v>
      </c>
      <c r="H97" s="14" t="s">
        <v>27</v>
      </c>
    </row>
    <row r="98" spans="1:8" ht="30.75" customHeight="1">
      <c r="A98" s="9" t="s">
        <v>28</v>
      </c>
      <c r="B98" s="119" t="s">
        <v>105</v>
      </c>
      <c r="C98" s="119"/>
      <c r="D98" s="119"/>
      <c r="E98" s="119"/>
      <c r="F98" s="119"/>
      <c r="G98" s="119"/>
      <c r="H98" s="119"/>
    </row>
    <row r="99" spans="1:8" ht="27" customHeight="1">
      <c r="A99" s="9"/>
      <c r="B99" s="15"/>
      <c r="C99" s="11">
        <v>2213</v>
      </c>
      <c r="D99" s="12" t="s">
        <v>8</v>
      </c>
      <c r="E99" s="13">
        <v>3127.41</v>
      </c>
      <c r="F99" s="14" t="s">
        <v>32</v>
      </c>
      <c r="G99" s="22">
        <f>C99*E99/100</f>
        <v>69209.583299999998</v>
      </c>
      <c r="H99" s="14" t="s">
        <v>27</v>
      </c>
    </row>
    <row r="100" spans="1:8" ht="39" customHeight="1">
      <c r="A100" s="9" t="s">
        <v>29</v>
      </c>
      <c r="B100" s="119" t="s">
        <v>33</v>
      </c>
      <c r="C100" s="119"/>
      <c r="D100" s="119"/>
      <c r="E100" s="119"/>
      <c r="F100" s="119"/>
      <c r="G100" s="119"/>
      <c r="H100" s="119"/>
    </row>
    <row r="101" spans="1:8" ht="27.75" customHeight="1">
      <c r="A101" s="9"/>
      <c r="B101" s="15"/>
      <c r="C101" s="11">
        <v>3782</v>
      </c>
      <c r="D101" s="12" t="s">
        <v>8</v>
      </c>
      <c r="E101" s="13">
        <v>14429.25</v>
      </c>
      <c r="F101" s="14" t="s">
        <v>32</v>
      </c>
      <c r="G101" s="22">
        <f>C101*E101/100</f>
        <v>545714.23499999999</v>
      </c>
      <c r="H101" s="14" t="s">
        <v>27</v>
      </c>
    </row>
    <row r="102" spans="1:8" ht="27.75" customHeight="1">
      <c r="A102" s="9" t="s">
        <v>19</v>
      </c>
      <c r="B102" s="119" t="s">
        <v>99</v>
      </c>
      <c r="C102" s="119"/>
      <c r="D102" s="119"/>
      <c r="E102" s="119"/>
      <c r="F102" s="119"/>
      <c r="G102" s="119"/>
      <c r="H102" s="119"/>
    </row>
    <row r="103" spans="1:8" ht="30" customHeight="1">
      <c r="A103" s="9"/>
      <c r="B103" s="15"/>
      <c r="C103" s="11">
        <v>3357</v>
      </c>
      <c r="D103" s="12" t="s">
        <v>47</v>
      </c>
      <c r="E103" s="13">
        <v>2684</v>
      </c>
      <c r="F103" s="14" t="s">
        <v>48</v>
      </c>
      <c r="G103" s="26">
        <f>C103*E103/100</f>
        <v>90101.88</v>
      </c>
      <c r="H103" s="16" t="s">
        <v>27</v>
      </c>
    </row>
    <row r="104" spans="1:8">
      <c r="A104" s="84"/>
      <c r="B104" s="10"/>
      <c r="C104" s="120" t="s">
        <v>20</v>
      </c>
      <c r="D104" s="120"/>
      <c r="E104" s="120"/>
      <c r="F104" s="120"/>
      <c r="G104" s="23">
        <f>SUM(G103,G101,G99,G97,G95,G93,G91)</f>
        <v>881555.26130000001</v>
      </c>
      <c r="H104" s="7" t="s">
        <v>27</v>
      </c>
    </row>
    <row r="105" spans="1:8" ht="26.25" customHeight="1">
      <c r="A105" s="84"/>
      <c r="C105" s="7"/>
      <c r="D105" s="7"/>
      <c r="E105" s="7"/>
      <c r="F105" s="7"/>
      <c r="G105" s="7"/>
      <c r="H105" s="7"/>
    </row>
    <row r="106" spans="1:8">
      <c r="A106" s="2"/>
      <c r="B106" s="117" t="s">
        <v>26</v>
      </c>
      <c r="C106" s="117"/>
      <c r="D106" s="117"/>
      <c r="E106" s="117"/>
      <c r="F106" s="117"/>
      <c r="G106" s="117"/>
      <c r="H106" s="117"/>
    </row>
    <row r="107" spans="1:8" ht="36.75" customHeight="1">
      <c r="A107" s="2"/>
      <c r="B107" s="49"/>
    </row>
    <row r="108" spans="1:8" ht="27.75" customHeight="1">
      <c r="A108" s="24"/>
      <c r="B108" s="8" t="s">
        <v>25</v>
      </c>
      <c r="C108" s="118" t="s">
        <v>24</v>
      </c>
      <c r="D108" s="118"/>
      <c r="E108" s="118"/>
      <c r="F108" s="118"/>
      <c r="G108" s="118"/>
      <c r="H108" s="25"/>
    </row>
  </sheetData>
  <mergeCells count="62">
    <mergeCell ref="B106:H106"/>
    <mergeCell ref="C108:G108"/>
    <mergeCell ref="B94:H94"/>
    <mergeCell ref="B96:H96"/>
    <mergeCell ref="B98:H98"/>
    <mergeCell ref="B100:H100"/>
    <mergeCell ref="B102:H102"/>
    <mergeCell ref="C104:F104"/>
    <mergeCell ref="B92:H92"/>
    <mergeCell ref="B74:H74"/>
    <mergeCell ref="B76:H76"/>
    <mergeCell ref="C78:F78"/>
    <mergeCell ref="B81:H81"/>
    <mergeCell ref="C83:G83"/>
    <mergeCell ref="A85:H85"/>
    <mergeCell ref="A86:H86"/>
    <mergeCell ref="A87:H87"/>
    <mergeCell ref="C88:D88"/>
    <mergeCell ref="G88:H88"/>
    <mergeCell ref="B90:H90"/>
    <mergeCell ref="B72:H72"/>
    <mergeCell ref="C55:G55"/>
    <mergeCell ref="A57:H57"/>
    <mergeCell ref="A58:H58"/>
    <mergeCell ref="A59:H59"/>
    <mergeCell ref="C60:D60"/>
    <mergeCell ref="G60:H60"/>
    <mergeCell ref="B62:H62"/>
    <mergeCell ref="B64:H64"/>
    <mergeCell ref="B66:H66"/>
    <mergeCell ref="B68:H68"/>
    <mergeCell ref="B70:H70"/>
    <mergeCell ref="B53:H53"/>
    <mergeCell ref="C32:D32"/>
    <mergeCell ref="G32:H32"/>
    <mergeCell ref="B34:H34"/>
    <mergeCell ref="B36:H36"/>
    <mergeCell ref="B38:H38"/>
    <mergeCell ref="B40:H40"/>
    <mergeCell ref="B42:H42"/>
    <mergeCell ref="B44:H44"/>
    <mergeCell ref="B46:H46"/>
    <mergeCell ref="B48:H48"/>
    <mergeCell ref="C50:F50"/>
    <mergeCell ref="A31:H31"/>
    <mergeCell ref="B8:H8"/>
    <mergeCell ref="B10:H10"/>
    <mergeCell ref="B12:H12"/>
    <mergeCell ref="B14:H14"/>
    <mergeCell ref="B16:H16"/>
    <mergeCell ref="B18:H18"/>
    <mergeCell ref="C21:F21"/>
    <mergeCell ref="B25:H25"/>
    <mergeCell ref="C27:G27"/>
    <mergeCell ref="A29:H29"/>
    <mergeCell ref="A30:H30"/>
    <mergeCell ref="B6:H6"/>
    <mergeCell ref="A1:H1"/>
    <mergeCell ref="A2:H2"/>
    <mergeCell ref="A3:H3"/>
    <mergeCell ref="C4:D4"/>
    <mergeCell ref="G4:H4"/>
  </mergeCells>
  <pageMargins left="1.2" right="0.8" top="0.4" bottom="0.3" header="0.3" footer="0.3"/>
  <pageSetup scale="94" orientation="portrait" r:id="rId1"/>
  <rowBreaks count="3" manualBreakCount="3">
    <brk id="27" max="16383" man="1"/>
    <brk id="55" max="16383" man="1"/>
    <brk id="83" max="16383" man="1"/>
  </rowBreaks>
</worksheet>
</file>

<file path=xl/worksheets/sheet6.xml><?xml version="1.0" encoding="utf-8"?>
<worksheet xmlns="http://schemas.openxmlformats.org/spreadsheetml/2006/main" xmlns:r="http://schemas.openxmlformats.org/officeDocument/2006/relationships">
  <sheetPr>
    <tabColor theme="3" tint="0.39997558519241921"/>
  </sheetPr>
  <dimension ref="A1:I58"/>
  <sheetViews>
    <sheetView view="pageBreakPreview" topLeftCell="A45" zoomScaleSheetLayoutView="100" workbookViewId="0">
      <selection activeCell="A59" sqref="A59"/>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231</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76" t="s">
        <v>0</v>
      </c>
      <c r="B4" s="76" t="s">
        <v>2</v>
      </c>
      <c r="C4" s="127" t="s">
        <v>1</v>
      </c>
      <c r="D4" s="127"/>
      <c r="E4" s="76" t="s">
        <v>3</v>
      </c>
      <c r="F4" s="76" t="s">
        <v>4</v>
      </c>
      <c r="G4" s="127" t="s">
        <v>5</v>
      </c>
      <c r="H4" s="127"/>
    </row>
    <row r="5" spans="1:9" s="3" customFormat="1" ht="6" customHeight="1" thickTop="1">
      <c r="A5" s="18"/>
      <c r="B5" s="18"/>
      <c r="C5" s="18"/>
      <c r="D5" s="18"/>
      <c r="E5" s="18"/>
      <c r="F5" s="18"/>
      <c r="G5" s="18"/>
      <c r="H5" s="18"/>
    </row>
    <row r="6" spans="1:9" ht="42" customHeight="1">
      <c r="A6" s="9" t="s">
        <v>10</v>
      </c>
      <c r="B6" s="119" t="s">
        <v>51</v>
      </c>
      <c r="C6" s="119"/>
      <c r="D6" s="119"/>
      <c r="E6" s="119"/>
      <c r="F6" s="119"/>
      <c r="G6" s="119"/>
      <c r="H6" s="119"/>
    </row>
    <row r="7" spans="1:9" ht="26.25" customHeight="1">
      <c r="A7" s="20" t="s">
        <v>11</v>
      </c>
      <c r="B7" s="19" t="s">
        <v>89</v>
      </c>
      <c r="C7" s="10">
        <v>199200</v>
      </c>
      <c r="D7" s="41" t="s">
        <v>8</v>
      </c>
      <c r="E7" s="42">
        <v>3656.23</v>
      </c>
      <c r="F7" s="43" t="s">
        <v>9</v>
      </c>
      <c r="G7" s="44">
        <f>C7*E7/1000</f>
        <v>728321.01599999995</v>
      </c>
      <c r="H7" s="43" t="s">
        <v>27</v>
      </c>
    </row>
    <row r="8" spans="1:9" ht="27.75" customHeight="1">
      <c r="A8" s="20" t="s">
        <v>13</v>
      </c>
      <c r="B8" s="19" t="s">
        <v>90</v>
      </c>
      <c r="C8" s="10">
        <v>54400</v>
      </c>
      <c r="D8" s="41" t="s">
        <v>8</v>
      </c>
      <c r="E8" s="42">
        <v>6190.17</v>
      </c>
      <c r="F8" s="43" t="s">
        <v>9</v>
      </c>
      <c r="G8" s="44">
        <f>C8*E8/1000</f>
        <v>336745.24800000002</v>
      </c>
      <c r="H8" s="43" t="s">
        <v>27</v>
      </c>
    </row>
    <row r="9" spans="1:9" ht="68.25" customHeight="1">
      <c r="A9" s="9" t="s">
        <v>14</v>
      </c>
      <c r="B9" s="119" t="s">
        <v>53</v>
      </c>
      <c r="C9" s="119"/>
      <c r="D9" s="119"/>
      <c r="E9" s="119"/>
      <c r="F9" s="119"/>
      <c r="G9" s="119"/>
      <c r="H9" s="119"/>
    </row>
    <row r="10" spans="1:9" ht="20.25" customHeight="1">
      <c r="A10" s="9"/>
      <c r="B10" s="15"/>
      <c r="C10" s="11">
        <v>20400</v>
      </c>
      <c r="D10" s="12" t="s">
        <v>8</v>
      </c>
      <c r="E10" s="13">
        <v>8306.43</v>
      </c>
      <c r="F10" s="14" t="s">
        <v>32</v>
      </c>
      <c r="G10" s="22">
        <f>C10*E10/100</f>
        <v>1694511.72</v>
      </c>
      <c r="H10" s="14" t="s">
        <v>27</v>
      </c>
    </row>
    <row r="11" spans="1:9" ht="36" customHeight="1">
      <c r="A11" s="9" t="s">
        <v>16</v>
      </c>
      <c r="B11" s="119" t="s">
        <v>15</v>
      </c>
      <c r="C11" s="119"/>
      <c r="D11" s="119"/>
      <c r="E11" s="119"/>
      <c r="F11" s="119"/>
      <c r="G11" s="119"/>
      <c r="H11" s="119"/>
    </row>
    <row r="12" spans="1:9" ht="26.25" customHeight="1">
      <c r="A12" s="9"/>
      <c r="B12" s="15"/>
      <c r="C12" s="11">
        <v>6800</v>
      </c>
      <c r="D12" s="12" t="s">
        <v>43</v>
      </c>
      <c r="E12" s="13">
        <v>2865.42</v>
      </c>
      <c r="F12" s="14" t="s">
        <v>44</v>
      </c>
      <c r="G12" s="22">
        <f>C12*E12/100</f>
        <v>194848.56</v>
      </c>
      <c r="H12" s="14" t="s">
        <v>27</v>
      </c>
      <c r="I12" s="4"/>
    </row>
    <row r="13" spans="1:9" ht="78.75" customHeight="1">
      <c r="A13" s="9" t="s">
        <v>17</v>
      </c>
      <c r="B13" s="119" t="s">
        <v>54</v>
      </c>
      <c r="C13" s="119"/>
      <c r="D13" s="119"/>
      <c r="E13" s="119"/>
      <c r="F13" s="119"/>
      <c r="G13" s="119"/>
      <c r="H13" s="119"/>
    </row>
    <row r="14" spans="1:9" ht="30" customHeight="1">
      <c r="A14" s="9"/>
      <c r="B14" s="15"/>
      <c r="C14" s="11">
        <v>10200</v>
      </c>
      <c r="D14" s="12" t="s">
        <v>8</v>
      </c>
      <c r="E14" s="13">
        <v>9335.56</v>
      </c>
      <c r="F14" s="14" t="s">
        <v>32</v>
      </c>
      <c r="G14" s="22">
        <f>C14*E14/100</f>
        <v>952227.12</v>
      </c>
      <c r="H14" s="14" t="s">
        <v>27</v>
      </c>
    </row>
    <row r="15" spans="1:9" ht="42.75" customHeight="1">
      <c r="A15" s="9" t="s">
        <v>28</v>
      </c>
      <c r="B15" s="119" t="s">
        <v>55</v>
      </c>
      <c r="C15" s="119"/>
      <c r="D15" s="119"/>
      <c r="E15" s="119"/>
      <c r="F15" s="119"/>
      <c r="G15" s="119"/>
      <c r="H15" s="119"/>
    </row>
    <row r="16" spans="1:9" ht="28.5" customHeight="1">
      <c r="A16" s="9"/>
      <c r="B16" s="15"/>
      <c r="C16" s="11">
        <v>40800</v>
      </c>
      <c r="D16" s="12" t="s">
        <v>47</v>
      </c>
      <c r="E16" s="13">
        <v>1635</v>
      </c>
      <c r="F16" s="14" t="s">
        <v>48</v>
      </c>
      <c r="G16" s="14">
        <f>C16*E16/100</f>
        <v>667080</v>
      </c>
      <c r="H16" s="14" t="s">
        <v>27</v>
      </c>
    </row>
    <row r="17" spans="1:8" ht="57.75" customHeight="1">
      <c r="A17" s="9" t="s">
        <v>29</v>
      </c>
      <c r="B17" s="119" t="s">
        <v>56</v>
      </c>
      <c r="C17" s="119"/>
      <c r="D17" s="119"/>
      <c r="E17" s="119"/>
      <c r="F17" s="119"/>
      <c r="G17" s="119"/>
      <c r="H17" s="119"/>
    </row>
    <row r="18" spans="1:8" ht="27" customHeight="1">
      <c r="A18" s="9"/>
      <c r="B18" s="15"/>
      <c r="C18" s="11">
        <v>40800</v>
      </c>
      <c r="D18" s="12" t="s">
        <v>47</v>
      </c>
      <c r="E18" s="13">
        <v>4569.76</v>
      </c>
      <c r="F18" s="14" t="s">
        <v>48</v>
      </c>
      <c r="G18" s="22">
        <f>C18*E18/100</f>
        <v>1864462.08</v>
      </c>
      <c r="H18" s="14" t="s">
        <v>27</v>
      </c>
    </row>
    <row r="19" spans="1:8" ht="32.25" customHeight="1">
      <c r="A19" s="9" t="s">
        <v>19</v>
      </c>
      <c r="B19" s="119" t="s">
        <v>57</v>
      </c>
      <c r="C19" s="119"/>
      <c r="D19" s="119"/>
      <c r="E19" s="119"/>
      <c r="F19" s="119"/>
      <c r="G19" s="119"/>
      <c r="H19" s="119"/>
    </row>
    <row r="20" spans="1:8" ht="18" customHeight="1">
      <c r="A20" s="9"/>
      <c r="B20" s="45"/>
      <c r="C20" s="11">
        <v>34000</v>
      </c>
      <c r="D20" s="12" t="s">
        <v>8</v>
      </c>
      <c r="E20" s="13">
        <v>2208.37</v>
      </c>
      <c r="F20" s="14" t="s">
        <v>9</v>
      </c>
      <c r="G20" s="22">
        <f>C20*E20/1000</f>
        <v>75084.58</v>
      </c>
      <c r="H20" s="14" t="s">
        <v>27</v>
      </c>
    </row>
    <row r="21" spans="1:8" ht="18.75" customHeight="1">
      <c r="A21" s="9"/>
      <c r="B21" s="45"/>
      <c r="C21" s="11"/>
      <c r="D21" s="12"/>
      <c r="E21" s="13"/>
      <c r="F21" s="14"/>
      <c r="G21" s="26"/>
      <c r="H21" s="16"/>
    </row>
    <row r="22" spans="1:8">
      <c r="A22" s="75"/>
      <c r="B22" s="48"/>
      <c r="C22" s="120" t="s">
        <v>20</v>
      </c>
      <c r="D22" s="120"/>
      <c r="E22" s="120"/>
      <c r="F22" s="120"/>
      <c r="G22" s="23">
        <f>SUM(G20,G18,G16,G14,G12,G10,G8,G7)</f>
        <v>6513280.324</v>
      </c>
      <c r="H22" s="7" t="s">
        <v>27</v>
      </c>
    </row>
    <row r="23" spans="1:8">
      <c r="A23" s="75"/>
      <c r="C23" s="7"/>
      <c r="D23" s="7"/>
      <c r="E23" s="7"/>
      <c r="F23" s="7"/>
      <c r="G23" s="7"/>
      <c r="H23" s="7"/>
    </row>
    <row r="24" spans="1:8">
      <c r="A24" s="75"/>
      <c r="B24" s="21" t="s">
        <v>21</v>
      </c>
      <c r="C24" s="6">
        <v>17.670000000000002</v>
      </c>
      <c r="D24" s="6" t="s">
        <v>22</v>
      </c>
      <c r="E24" s="6">
        <v>22606</v>
      </c>
      <c r="F24" s="6" t="s">
        <v>23</v>
      </c>
      <c r="G24" s="17">
        <f>C24*E24</f>
        <v>399448.02</v>
      </c>
      <c r="H24" s="7" t="s">
        <v>27</v>
      </c>
    </row>
    <row r="25" spans="1:8">
      <c r="A25" s="75"/>
    </row>
    <row r="26" spans="1:8">
      <c r="A26" s="2"/>
      <c r="B26" s="117" t="s">
        <v>26</v>
      </c>
      <c r="C26" s="117"/>
      <c r="D26" s="117"/>
      <c r="E26" s="117"/>
      <c r="F26" s="117"/>
      <c r="G26" s="117"/>
      <c r="H26" s="117"/>
    </row>
    <row r="27" spans="1:8" ht="42" customHeight="1">
      <c r="A27" s="2"/>
    </row>
    <row r="28" spans="1:8" s="25" customFormat="1" ht="27" customHeight="1">
      <c r="A28" s="24"/>
      <c r="B28" s="8" t="s">
        <v>25</v>
      </c>
      <c r="C28" s="118" t="s">
        <v>24</v>
      </c>
      <c r="D28" s="118"/>
      <c r="E28" s="118"/>
      <c r="F28" s="118"/>
      <c r="G28" s="118"/>
    </row>
    <row r="29" spans="1:8" ht="2.25" customHeight="1">
      <c r="A29" s="2"/>
    </row>
    <row r="30" spans="1:8" ht="31.5" customHeight="1">
      <c r="A30" s="121" t="s">
        <v>6</v>
      </c>
      <c r="B30" s="121"/>
      <c r="C30" s="121"/>
      <c r="D30" s="121"/>
      <c r="E30" s="121"/>
      <c r="F30" s="121"/>
      <c r="G30" s="121"/>
      <c r="H30" s="121"/>
    </row>
    <row r="31" spans="1:8" ht="30" customHeight="1">
      <c r="A31" s="122" t="s">
        <v>231</v>
      </c>
      <c r="B31" s="122"/>
      <c r="C31" s="122"/>
      <c r="D31" s="122"/>
      <c r="E31" s="122"/>
      <c r="F31" s="122"/>
      <c r="G31" s="122"/>
      <c r="H31" s="122"/>
    </row>
    <row r="32" spans="1:8" ht="19.5" customHeight="1" thickBot="1">
      <c r="A32" s="126" t="s">
        <v>39</v>
      </c>
      <c r="B32" s="126"/>
      <c r="C32" s="126"/>
      <c r="D32" s="126"/>
      <c r="E32" s="126"/>
      <c r="F32" s="126"/>
      <c r="G32" s="126"/>
      <c r="H32" s="126"/>
    </row>
    <row r="33" spans="1:8" ht="21" customHeight="1" thickTop="1" thickBot="1">
      <c r="A33" s="76" t="s">
        <v>0</v>
      </c>
      <c r="B33" s="76" t="s">
        <v>2</v>
      </c>
      <c r="C33" s="127" t="s">
        <v>1</v>
      </c>
      <c r="D33" s="127"/>
      <c r="E33" s="76" t="s">
        <v>3</v>
      </c>
      <c r="F33" s="76" t="s">
        <v>4</v>
      </c>
      <c r="G33" s="127" t="s">
        <v>5</v>
      </c>
      <c r="H33" s="127"/>
    </row>
    <row r="34" spans="1:8" ht="17.25" customHeight="1" thickTop="1">
      <c r="A34" s="18"/>
      <c r="B34" s="18"/>
      <c r="C34" s="18"/>
      <c r="D34" s="18"/>
      <c r="E34" s="18"/>
      <c r="F34" s="18"/>
      <c r="G34" s="18"/>
      <c r="H34" s="18"/>
    </row>
    <row r="35" spans="1:8" ht="35.25" customHeight="1">
      <c r="A35" s="9" t="s">
        <v>10</v>
      </c>
      <c r="B35" s="119" t="s">
        <v>61</v>
      </c>
      <c r="C35" s="119"/>
      <c r="D35" s="119"/>
      <c r="E35" s="119"/>
      <c r="F35" s="119"/>
      <c r="G35" s="119"/>
      <c r="H35" s="119"/>
    </row>
    <row r="36" spans="1:8" ht="30" customHeight="1">
      <c r="A36" s="20"/>
      <c r="B36" s="19"/>
      <c r="C36" s="11">
        <v>1056</v>
      </c>
      <c r="D36" s="12" t="s">
        <v>8</v>
      </c>
      <c r="E36" s="13">
        <v>3176.25</v>
      </c>
      <c r="F36" s="14" t="s">
        <v>9</v>
      </c>
      <c r="G36" s="22">
        <f>C36*E36/1000</f>
        <v>3354.12</v>
      </c>
      <c r="H36" s="14" t="s">
        <v>27</v>
      </c>
    </row>
    <row r="37" spans="1:8" ht="23.25" customHeight="1">
      <c r="A37" s="9" t="s">
        <v>14</v>
      </c>
      <c r="B37" s="119" t="s">
        <v>30</v>
      </c>
      <c r="C37" s="119"/>
      <c r="D37" s="119"/>
      <c r="E37" s="119"/>
      <c r="F37" s="119"/>
      <c r="G37" s="119"/>
      <c r="H37" s="119"/>
    </row>
    <row r="38" spans="1:8" ht="30" customHeight="1">
      <c r="A38" s="9"/>
      <c r="B38" s="15"/>
      <c r="C38" s="11">
        <v>224</v>
      </c>
      <c r="D38" s="12" t="s">
        <v>8</v>
      </c>
      <c r="E38" s="13">
        <v>9416.2800000000007</v>
      </c>
      <c r="F38" s="14" t="s">
        <v>32</v>
      </c>
      <c r="G38" s="22">
        <f>C38*E38/100</f>
        <v>21092.467200000003</v>
      </c>
      <c r="H38" s="14" t="s">
        <v>27</v>
      </c>
    </row>
    <row r="39" spans="1:8" ht="24" customHeight="1">
      <c r="A39" s="9" t="s">
        <v>16</v>
      </c>
      <c r="B39" s="119" t="s">
        <v>31</v>
      </c>
      <c r="C39" s="119"/>
      <c r="D39" s="119"/>
      <c r="E39" s="119"/>
      <c r="F39" s="119"/>
      <c r="G39" s="119"/>
      <c r="H39" s="119"/>
    </row>
    <row r="40" spans="1:8" ht="30" customHeight="1">
      <c r="A40" s="9"/>
      <c r="B40" s="9"/>
      <c r="C40" s="11">
        <v>365</v>
      </c>
      <c r="D40" s="12" t="s">
        <v>8</v>
      </c>
      <c r="E40" s="13">
        <v>12501.41</v>
      </c>
      <c r="F40" s="14" t="s">
        <v>32</v>
      </c>
      <c r="G40" s="22">
        <f>C40*E40/100</f>
        <v>45630.146500000003</v>
      </c>
      <c r="H40" s="14" t="s">
        <v>27</v>
      </c>
    </row>
    <row r="41" spans="1:8" ht="25.5" customHeight="1">
      <c r="A41" s="9" t="s">
        <v>17</v>
      </c>
      <c r="B41" s="119" t="s">
        <v>62</v>
      </c>
      <c r="C41" s="119"/>
      <c r="D41" s="119"/>
      <c r="E41" s="119"/>
      <c r="F41" s="119"/>
      <c r="G41" s="119"/>
      <c r="H41" s="119"/>
    </row>
    <row r="42" spans="1:8" ht="30" customHeight="1">
      <c r="A42" s="9"/>
      <c r="B42" s="15"/>
      <c r="C42" s="11">
        <v>109</v>
      </c>
      <c r="D42" s="12" t="s">
        <v>8</v>
      </c>
      <c r="E42" s="13">
        <v>3127.41</v>
      </c>
      <c r="F42" s="14" t="s">
        <v>32</v>
      </c>
      <c r="G42" s="22">
        <f>C42*E42/100</f>
        <v>3408.8769000000002</v>
      </c>
      <c r="H42" s="14" t="s">
        <v>27</v>
      </c>
    </row>
    <row r="43" spans="1:8" ht="30" customHeight="1">
      <c r="A43" s="9" t="s">
        <v>28</v>
      </c>
      <c r="B43" s="119" t="s">
        <v>33</v>
      </c>
      <c r="C43" s="119"/>
      <c r="D43" s="119"/>
      <c r="E43" s="119"/>
      <c r="F43" s="119"/>
      <c r="G43" s="119"/>
      <c r="H43" s="119"/>
    </row>
    <row r="44" spans="1:8" ht="30" customHeight="1">
      <c r="A44" s="9"/>
      <c r="B44" s="15"/>
      <c r="C44" s="11">
        <v>97</v>
      </c>
      <c r="D44" s="12" t="s">
        <v>8</v>
      </c>
      <c r="E44" s="13">
        <v>14429.25</v>
      </c>
      <c r="F44" s="14" t="s">
        <v>32</v>
      </c>
      <c r="G44" s="22">
        <f>C44*E44/100</f>
        <v>13996.372499999999</v>
      </c>
      <c r="H44" s="14" t="s">
        <v>27</v>
      </c>
    </row>
    <row r="45" spans="1:8" ht="30" customHeight="1">
      <c r="A45" s="9" t="s">
        <v>29</v>
      </c>
      <c r="B45" s="119" t="s">
        <v>34</v>
      </c>
      <c r="C45" s="119"/>
      <c r="D45" s="119"/>
      <c r="E45" s="119"/>
      <c r="F45" s="119"/>
      <c r="G45" s="119"/>
      <c r="H45" s="119"/>
    </row>
    <row r="46" spans="1:8" ht="30" customHeight="1">
      <c r="A46" s="9"/>
      <c r="B46" s="15"/>
      <c r="C46" s="11">
        <v>5.67</v>
      </c>
      <c r="D46" s="12" t="s">
        <v>35</v>
      </c>
      <c r="E46" s="13">
        <v>5001.7</v>
      </c>
      <c r="F46" s="14" t="s">
        <v>36</v>
      </c>
      <c r="G46" s="22">
        <f>C46*E46</f>
        <v>28359.638999999999</v>
      </c>
      <c r="H46" s="14" t="s">
        <v>27</v>
      </c>
    </row>
    <row r="47" spans="1:8" ht="47.25" customHeight="1">
      <c r="A47" s="9" t="s">
        <v>19</v>
      </c>
      <c r="B47" s="119" t="s">
        <v>63</v>
      </c>
      <c r="C47" s="119"/>
      <c r="D47" s="119"/>
      <c r="E47" s="119"/>
      <c r="F47" s="119"/>
      <c r="G47" s="119"/>
      <c r="H47" s="119"/>
    </row>
    <row r="48" spans="1:8" ht="30" customHeight="1">
      <c r="A48" s="9"/>
      <c r="B48" s="15"/>
      <c r="C48" s="11">
        <v>93</v>
      </c>
      <c r="D48" s="12" t="s">
        <v>8</v>
      </c>
      <c r="E48" s="13">
        <v>337</v>
      </c>
      <c r="F48" s="14" t="s">
        <v>37</v>
      </c>
      <c r="G48" s="14">
        <f>C48*E48</f>
        <v>31341</v>
      </c>
      <c r="H48" s="14" t="s">
        <v>27</v>
      </c>
    </row>
    <row r="49" spans="1:8" ht="21" customHeight="1">
      <c r="A49" s="9" t="s">
        <v>49</v>
      </c>
      <c r="B49" s="119" t="s">
        <v>64</v>
      </c>
      <c r="C49" s="119"/>
      <c r="D49" s="119"/>
      <c r="E49" s="119"/>
      <c r="F49" s="119"/>
      <c r="G49" s="119"/>
      <c r="H49" s="119"/>
    </row>
    <row r="50" spans="1:8" ht="30" customHeight="1">
      <c r="A50" s="9"/>
      <c r="B50" s="15"/>
      <c r="C50" s="11">
        <v>185</v>
      </c>
      <c r="D50" s="12" t="s">
        <v>47</v>
      </c>
      <c r="E50" s="13">
        <v>2283.9299999999998</v>
      </c>
      <c r="F50" s="14" t="s">
        <v>48</v>
      </c>
      <c r="G50" s="26">
        <f>C50*E50/100</f>
        <v>4225.2704999999996</v>
      </c>
      <c r="H50" s="16" t="s">
        <v>27</v>
      </c>
    </row>
    <row r="51" spans="1:8">
      <c r="A51" s="75"/>
      <c r="B51" s="10"/>
      <c r="C51" s="120" t="s">
        <v>20</v>
      </c>
      <c r="D51" s="120"/>
      <c r="E51" s="120"/>
      <c r="F51" s="120"/>
      <c r="G51" s="23">
        <f>SUM(G50,G48,G46,G44,G42,G40,G38,G36)</f>
        <v>151407.89259999999</v>
      </c>
      <c r="H51" s="7" t="s">
        <v>27</v>
      </c>
    </row>
    <row r="52" spans="1:8" ht="16.5" customHeight="1">
      <c r="A52" s="75"/>
      <c r="C52" s="7"/>
      <c r="D52" s="7"/>
      <c r="E52" s="7"/>
      <c r="F52" s="7"/>
      <c r="G52" s="7"/>
      <c r="H52" s="7"/>
    </row>
    <row r="53" spans="1:8">
      <c r="A53" s="80"/>
      <c r="B53" s="21" t="s">
        <v>84</v>
      </c>
      <c r="C53" s="129">
        <f>G51</f>
        <v>151407.89259999999</v>
      </c>
      <c r="D53" s="130"/>
      <c r="E53" s="83" t="s">
        <v>38</v>
      </c>
      <c r="F53" s="82">
        <v>3</v>
      </c>
      <c r="G53" s="17">
        <f>C53*F53</f>
        <v>454223.67779999995</v>
      </c>
      <c r="H53" s="7" t="s">
        <v>27</v>
      </c>
    </row>
    <row r="54" spans="1:8">
      <c r="A54" s="75"/>
    </row>
    <row r="55" spans="1:8">
      <c r="A55" s="2"/>
      <c r="B55" s="117" t="s">
        <v>26</v>
      </c>
      <c r="C55" s="117"/>
      <c r="D55" s="117"/>
      <c r="E55" s="117"/>
      <c r="F55" s="117"/>
      <c r="G55" s="117"/>
      <c r="H55" s="117"/>
    </row>
    <row r="56" spans="1:8" ht="38.25" customHeight="1">
      <c r="A56" s="2"/>
      <c r="B56" s="49"/>
    </row>
    <row r="57" spans="1:8" ht="27.75" customHeight="1">
      <c r="A57" s="24"/>
      <c r="B57" s="8" t="s">
        <v>25</v>
      </c>
      <c r="C57" s="118" t="s">
        <v>24</v>
      </c>
      <c r="D57" s="118"/>
      <c r="E57" s="118"/>
      <c r="F57" s="118"/>
      <c r="G57" s="118"/>
      <c r="H57" s="25"/>
    </row>
    <row r="58" spans="1:8" ht="30" customHeight="1"/>
  </sheetData>
  <mergeCells count="32">
    <mergeCell ref="C57:G57"/>
    <mergeCell ref="B43:H43"/>
    <mergeCell ref="B45:H45"/>
    <mergeCell ref="B47:H47"/>
    <mergeCell ref="B49:H49"/>
    <mergeCell ref="C51:F51"/>
    <mergeCell ref="B55:H55"/>
    <mergeCell ref="C53:D53"/>
    <mergeCell ref="B41:H41"/>
    <mergeCell ref="C22:F22"/>
    <mergeCell ref="B26:H26"/>
    <mergeCell ref="C28:G28"/>
    <mergeCell ref="A30:H30"/>
    <mergeCell ref="A31:H31"/>
    <mergeCell ref="A32:H32"/>
    <mergeCell ref="C33:D33"/>
    <mergeCell ref="G33:H33"/>
    <mergeCell ref="B35:H35"/>
    <mergeCell ref="B37:H37"/>
    <mergeCell ref="B39:H39"/>
    <mergeCell ref="B19:H19"/>
    <mergeCell ref="A1:H1"/>
    <mergeCell ref="A2:H2"/>
    <mergeCell ref="A3:H3"/>
    <mergeCell ref="C4:D4"/>
    <mergeCell ref="G4:H4"/>
    <mergeCell ref="B6:H6"/>
    <mergeCell ref="B9:H9"/>
    <mergeCell ref="B11:H11"/>
    <mergeCell ref="B13:H13"/>
    <mergeCell ref="B15:H15"/>
    <mergeCell ref="B17:H17"/>
  </mergeCells>
  <pageMargins left="1.2" right="0.8" top="0.4" bottom="0.3" header="0.3" footer="0.3"/>
  <pageSetup scale="95" orientation="portrait" r:id="rId1"/>
</worksheet>
</file>

<file path=xl/worksheets/sheet7.xml><?xml version="1.0" encoding="utf-8"?>
<worksheet xmlns="http://schemas.openxmlformats.org/spreadsheetml/2006/main" xmlns:r="http://schemas.openxmlformats.org/officeDocument/2006/relationships">
  <sheetPr>
    <tabColor theme="3" tint="0.39997558519241921"/>
  </sheetPr>
  <dimension ref="A1:I86"/>
  <sheetViews>
    <sheetView view="pageBreakPreview" topLeftCell="A76" zoomScaleSheetLayoutView="100" workbookViewId="0">
      <selection activeCell="A68" sqref="A68:H68"/>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32.25" customHeight="1">
      <c r="A1" s="121" t="s">
        <v>6</v>
      </c>
      <c r="B1" s="121"/>
      <c r="C1" s="121"/>
      <c r="D1" s="121"/>
      <c r="E1" s="121"/>
      <c r="F1" s="121"/>
      <c r="G1" s="121"/>
      <c r="H1" s="121"/>
    </row>
    <row r="2" spans="1:8" ht="29.25" customHeight="1">
      <c r="A2" s="122" t="s">
        <v>232</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106" t="s">
        <v>0</v>
      </c>
      <c r="B4" s="106" t="s">
        <v>2</v>
      </c>
      <c r="C4" s="127" t="s">
        <v>1</v>
      </c>
      <c r="D4" s="127"/>
      <c r="E4" s="106" t="s">
        <v>3</v>
      </c>
      <c r="F4" s="106" t="s">
        <v>4</v>
      </c>
      <c r="G4" s="127" t="s">
        <v>5</v>
      </c>
      <c r="H4" s="127"/>
    </row>
    <row r="5" spans="1:8" s="3" customFormat="1" ht="21.75" customHeigh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21900</v>
      </c>
      <c r="D7" s="41" t="s">
        <v>8</v>
      </c>
      <c r="E7" s="42">
        <v>6278.37</v>
      </c>
      <c r="F7" s="43" t="s">
        <v>9</v>
      </c>
      <c r="G7" s="44">
        <f>C7*E7/1000</f>
        <v>137496.30300000001</v>
      </c>
      <c r="H7" s="43" t="s">
        <v>27</v>
      </c>
    </row>
    <row r="8" spans="1:8" ht="18" customHeight="1">
      <c r="A8" s="9"/>
      <c r="B8" s="45"/>
      <c r="C8" s="11"/>
      <c r="D8" s="12"/>
      <c r="E8" s="13"/>
      <c r="F8" s="14"/>
      <c r="G8" s="26"/>
      <c r="H8" s="16"/>
    </row>
    <row r="9" spans="1:8">
      <c r="A9" s="84"/>
      <c r="B9" s="48"/>
      <c r="C9" s="120" t="s">
        <v>20</v>
      </c>
      <c r="D9" s="120"/>
      <c r="E9" s="120"/>
      <c r="F9" s="120"/>
      <c r="G9" s="23">
        <f>G7</f>
        <v>137496.30300000001</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29.25" customHeight="1">
      <c r="A16" s="122" t="s">
        <v>232</v>
      </c>
      <c r="B16" s="122"/>
      <c r="C16" s="122"/>
      <c r="D16" s="122"/>
      <c r="E16" s="122"/>
      <c r="F16" s="122"/>
      <c r="G16" s="122"/>
      <c r="H16" s="122"/>
    </row>
    <row r="17" spans="1:9" ht="19.5" customHeight="1" thickBot="1">
      <c r="A17" s="126" t="s">
        <v>42</v>
      </c>
      <c r="B17" s="126"/>
      <c r="C17" s="126"/>
      <c r="D17" s="126"/>
      <c r="E17" s="126"/>
      <c r="F17" s="126"/>
      <c r="G17" s="126"/>
      <c r="H17" s="126"/>
    </row>
    <row r="18" spans="1:9" s="3" customFormat="1" ht="18.75" customHeight="1" thickTop="1" thickBot="1">
      <c r="A18" s="106" t="s">
        <v>0</v>
      </c>
      <c r="B18" s="106" t="s">
        <v>2</v>
      </c>
      <c r="C18" s="127" t="s">
        <v>1</v>
      </c>
      <c r="D18" s="127"/>
      <c r="E18" s="106" t="s">
        <v>3</v>
      </c>
      <c r="F18" s="106" t="s">
        <v>4</v>
      </c>
      <c r="G18" s="127" t="s">
        <v>5</v>
      </c>
      <c r="H18" s="127"/>
    </row>
    <row r="19" spans="1:9" s="3" customFormat="1" ht="18.75" customHeight="1" thickTop="1">
      <c r="A19" s="18"/>
      <c r="B19" s="18"/>
      <c r="C19" s="18"/>
      <c r="D19" s="18"/>
      <c r="E19" s="18"/>
      <c r="F19" s="18"/>
      <c r="G19" s="18"/>
      <c r="H19" s="18"/>
    </row>
    <row r="20" spans="1:9" ht="42.75" customHeight="1">
      <c r="A20" s="9" t="s">
        <v>10</v>
      </c>
      <c r="B20" s="119" t="s">
        <v>58</v>
      </c>
      <c r="C20" s="119"/>
      <c r="D20" s="119"/>
      <c r="E20" s="119"/>
      <c r="F20" s="119"/>
      <c r="G20" s="119"/>
      <c r="H20" s="119"/>
    </row>
    <row r="21" spans="1:9" ht="29.25" customHeight="1">
      <c r="A21" s="9"/>
      <c r="B21" s="15"/>
      <c r="C21" s="11">
        <v>5253</v>
      </c>
      <c r="D21" s="12" t="s">
        <v>8</v>
      </c>
      <c r="E21" s="13">
        <v>900</v>
      </c>
      <c r="F21" s="14" t="s">
        <v>32</v>
      </c>
      <c r="G21" s="22">
        <f>C21*E21/100</f>
        <v>47277</v>
      </c>
      <c r="H21" s="14" t="s">
        <v>27</v>
      </c>
    </row>
    <row r="22" spans="1:9" ht="17.25" customHeight="1">
      <c r="A22" s="9" t="s">
        <v>14</v>
      </c>
      <c r="B22" s="119" t="s">
        <v>30</v>
      </c>
      <c r="C22" s="119"/>
      <c r="D22" s="119"/>
      <c r="E22" s="119"/>
      <c r="F22" s="119"/>
      <c r="G22" s="119"/>
      <c r="H22" s="119"/>
    </row>
    <row r="23" spans="1:9" ht="30" customHeight="1">
      <c r="A23" s="9"/>
      <c r="B23" s="15"/>
      <c r="C23" s="11">
        <v>3467</v>
      </c>
      <c r="D23" s="12" t="s">
        <v>43</v>
      </c>
      <c r="E23" s="13">
        <v>9416.2800000000007</v>
      </c>
      <c r="F23" s="14" t="s">
        <v>44</v>
      </c>
      <c r="G23" s="22">
        <f>C23*E23/100</f>
        <v>326462.4276</v>
      </c>
      <c r="H23" s="14" t="s">
        <v>27</v>
      </c>
      <c r="I23" s="4"/>
    </row>
    <row r="24" spans="1:9" ht="30.75" customHeight="1">
      <c r="A24" s="9" t="s">
        <v>16</v>
      </c>
      <c r="B24" s="119" t="s">
        <v>65</v>
      </c>
      <c r="C24" s="119"/>
      <c r="D24" s="119"/>
      <c r="E24" s="119"/>
      <c r="F24" s="119"/>
      <c r="G24" s="119"/>
      <c r="H24" s="119"/>
    </row>
    <row r="25" spans="1:9" ht="37.5" customHeight="1">
      <c r="A25" s="9"/>
      <c r="B25" s="15"/>
      <c r="C25" s="11">
        <v>2627</v>
      </c>
      <c r="D25" s="12" t="s">
        <v>47</v>
      </c>
      <c r="E25" s="13">
        <v>2470.37</v>
      </c>
      <c r="F25" s="14" t="s">
        <v>48</v>
      </c>
      <c r="G25" s="22">
        <f>C25*E25/100</f>
        <v>64896.619899999991</v>
      </c>
      <c r="H25" s="14" t="s">
        <v>27</v>
      </c>
    </row>
    <row r="26" spans="1:9" ht="39" customHeight="1">
      <c r="A26" s="9" t="s">
        <v>17</v>
      </c>
      <c r="B26" s="119" t="s">
        <v>73</v>
      </c>
      <c r="C26" s="119"/>
      <c r="D26" s="119"/>
      <c r="E26" s="119"/>
      <c r="F26" s="119"/>
      <c r="G26" s="119"/>
      <c r="H26" s="119"/>
    </row>
    <row r="27" spans="1:9" ht="13.5" customHeight="1">
      <c r="A27" s="9"/>
      <c r="B27" s="15"/>
      <c r="C27" s="11">
        <v>10506</v>
      </c>
      <c r="D27" s="12" t="s">
        <v>47</v>
      </c>
      <c r="E27" s="13">
        <v>223.97</v>
      </c>
      <c r="F27" s="14" t="s">
        <v>48</v>
      </c>
      <c r="G27" s="22">
        <f>C27*E27</f>
        <v>2353028.8199999998</v>
      </c>
      <c r="H27" s="14" t="s">
        <v>27</v>
      </c>
    </row>
    <row r="28" spans="1:9" ht="18" customHeight="1">
      <c r="A28" s="9"/>
      <c r="B28" s="45"/>
      <c r="C28" s="11"/>
      <c r="D28" s="12"/>
      <c r="E28" s="13"/>
      <c r="F28" s="14"/>
      <c r="G28" s="26"/>
      <c r="H28" s="16"/>
    </row>
    <row r="29" spans="1:9">
      <c r="A29" s="84"/>
      <c r="B29" s="48"/>
      <c r="C29" s="120" t="s">
        <v>20</v>
      </c>
      <c r="D29" s="120"/>
      <c r="E29" s="120"/>
      <c r="F29" s="120"/>
      <c r="G29" s="23">
        <f>SUM(G27,G25,G23,G21)</f>
        <v>2791664.8674999997</v>
      </c>
      <c r="H29" s="7" t="s">
        <v>27</v>
      </c>
    </row>
    <row r="30" spans="1:9">
      <c r="A30" s="84"/>
      <c r="C30" s="7"/>
      <c r="D30" s="7"/>
      <c r="E30" s="7"/>
      <c r="F30" s="7"/>
      <c r="G30" s="7"/>
      <c r="H30" s="7"/>
    </row>
    <row r="31" spans="1:9">
      <c r="A31" s="84"/>
    </row>
    <row r="32" spans="1:9">
      <c r="A32" s="2"/>
      <c r="B32" s="117" t="s">
        <v>26</v>
      </c>
      <c r="C32" s="117"/>
      <c r="D32" s="117"/>
      <c r="E32" s="117"/>
      <c r="F32" s="117"/>
      <c r="G32" s="117"/>
      <c r="H32" s="117"/>
    </row>
    <row r="33" spans="1:8" ht="42" customHeight="1">
      <c r="A33" s="2"/>
    </row>
    <row r="34" spans="1:8" s="25" customFormat="1" ht="27" customHeight="1">
      <c r="A34" s="24"/>
      <c r="B34" s="8" t="s">
        <v>25</v>
      </c>
      <c r="C34" s="118" t="s">
        <v>24</v>
      </c>
      <c r="D34" s="118"/>
      <c r="E34" s="118"/>
      <c r="F34" s="118"/>
      <c r="G34" s="118"/>
    </row>
    <row r="35" spans="1:8" ht="5.25" customHeight="1">
      <c r="A35" s="2"/>
    </row>
    <row r="36" spans="1:8" ht="31.5" customHeight="1">
      <c r="A36" s="121" t="s">
        <v>6</v>
      </c>
      <c r="B36" s="121"/>
      <c r="C36" s="121"/>
      <c r="D36" s="121"/>
      <c r="E36" s="121"/>
      <c r="F36" s="121"/>
      <c r="G36" s="121"/>
      <c r="H36" s="121"/>
    </row>
    <row r="37" spans="1:8" ht="24.75" customHeight="1">
      <c r="A37" s="122" t="s">
        <v>232</v>
      </c>
      <c r="B37" s="122"/>
      <c r="C37" s="122"/>
      <c r="D37" s="122"/>
      <c r="E37" s="122"/>
      <c r="F37" s="122"/>
      <c r="G37" s="122"/>
      <c r="H37" s="122"/>
    </row>
    <row r="38" spans="1:8" ht="19.5" customHeight="1" thickBot="1">
      <c r="A38" s="126" t="s">
        <v>96</v>
      </c>
      <c r="B38" s="126"/>
      <c r="C38" s="126"/>
      <c r="D38" s="126"/>
      <c r="E38" s="126"/>
      <c r="F38" s="126"/>
      <c r="G38" s="126"/>
      <c r="H38" s="126"/>
    </row>
    <row r="39" spans="1:8" ht="21" customHeight="1" thickTop="1" thickBot="1">
      <c r="A39" s="106" t="s">
        <v>0</v>
      </c>
      <c r="B39" s="106" t="s">
        <v>2</v>
      </c>
      <c r="C39" s="127" t="s">
        <v>1</v>
      </c>
      <c r="D39" s="127"/>
      <c r="E39" s="106" t="s">
        <v>3</v>
      </c>
      <c r="F39" s="106" t="s">
        <v>4</v>
      </c>
      <c r="G39" s="127" t="s">
        <v>5</v>
      </c>
      <c r="H39" s="127"/>
    </row>
    <row r="40" spans="1:8" ht="17.25" customHeight="1" thickTop="1">
      <c r="A40" s="18"/>
      <c r="B40" s="18"/>
      <c r="C40" s="18"/>
      <c r="D40" s="18"/>
      <c r="E40" s="18"/>
      <c r="F40" s="18"/>
      <c r="G40" s="18"/>
      <c r="H40" s="18"/>
    </row>
    <row r="41" spans="1:8" ht="36.75" customHeight="1">
      <c r="A41" s="9" t="s">
        <v>10</v>
      </c>
      <c r="B41" s="119" t="s">
        <v>61</v>
      </c>
      <c r="C41" s="119"/>
      <c r="D41" s="119"/>
      <c r="E41" s="119"/>
      <c r="F41" s="119"/>
      <c r="G41" s="119"/>
      <c r="H41" s="119"/>
    </row>
    <row r="42" spans="1:8" ht="24.75" customHeight="1">
      <c r="A42" s="20"/>
      <c r="B42" s="19"/>
      <c r="C42" s="11">
        <v>585</v>
      </c>
      <c r="D42" s="12" t="s">
        <v>8</v>
      </c>
      <c r="E42" s="13">
        <v>3176.25</v>
      </c>
      <c r="F42" s="14" t="s">
        <v>9</v>
      </c>
      <c r="G42" s="22">
        <f>C42*E42/1000</f>
        <v>1858.10625</v>
      </c>
      <c r="H42" s="14" t="s">
        <v>27</v>
      </c>
    </row>
    <row r="43" spans="1:8" ht="24" customHeight="1">
      <c r="A43" s="9" t="s">
        <v>14</v>
      </c>
      <c r="B43" s="119" t="s">
        <v>30</v>
      </c>
      <c r="C43" s="119"/>
      <c r="D43" s="119"/>
      <c r="E43" s="119"/>
      <c r="F43" s="119"/>
      <c r="G43" s="119"/>
      <c r="H43" s="119"/>
    </row>
    <row r="44" spans="1:8" ht="28.5" customHeight="1">
      <c r="A44" s="9"/>
      <c r="B44" s="15"/>
      <c r="C44" s="11">
        <v>150</v>
      </c>
      <c r="D44" s="12" t="s">
        <v>8</v>
      </c>
      <c r="E44" s="13">
        <v>9416.2800000000007</v>
      </c>
      <c r="F44" s="14" t="s">
        <v>32</v>
      </c>
      <c r="G44" s="22">
        <f>C44*E44/100</f>
        <v>14124.42</v>
      </c>
      <c r="H44" s="14" t="s">
        <v>27</v>
      </c>
    </row>
    <row r="45" spans="1:8" ht="27.75" customHeight="1">
      <c r="A45" s="9" t="s">
        <v>16</v>
      </c>
      <c r="B45" s="119" t="s">
        <v>31</v>
      </c>
      <c r="C45" s="119"/>
      <c r="D45" s="119"/>
      <c r="E45" s="119"/>
      <c r="F45" s="119"/>
      <c r="G45" s="119"/>
      <c r="H45" s="119"/>
    </row>
    <row r="46" spans="1:8" ht="29.25" customHeight="1">
      <c r="A46" s="9"/>
      <c r="B46" s="15"/>
      <c r="C46" s="11">
        <v>225</v>
      </c>
      <c r="D46" s="12" t="s">
        <v>8</v>
      </c>
      <c r="E46" s="13">
        <v>12501.41</v>
      </c>
      <c r="F46" s="14" t="s">
        <v>32</v>
      </c>
      <c r="G46" s="22">
        <f>C46*E46/100</f>
        <v>28128.172500000001</v>
      </c>
      <c r="H46" s="14" t="s">
        <v>27</v>
      </c>
    </row>
    <row r="47" spans="1:8" ht="38.25" customHeight="1">
      <c r="A47" s="9" t="s">
        <v>17</v>
      </c>
      <c r="B47" s="119" t="s">
        <v>66</v>
      </c>
      <c r="C47" s="119"/>
      <c r="D47" s="119"/>
      <c r="E47" s="119"/>
      <c r="F47" s="119"/>
      <c r="G47" s="119"/>
      <c r="H47" s="119"/>
    </row>
    <row r="48" spans="1:8" ht="18" customHeight="1">
      <c r="A48" s="9"/>
      <c r="B48" s="27" t="s">
        <v>45</v>
      </c>
      <c r="C48" s="11">
        <v>60</v>
      </c>
      <c r="D48" s="12" t="s">
        <v>43</v>
      </c>
      <c r="E48" s="13">
        <v>94</v>
      </c>
      <c r="F48" s="14" t="s">
        <v>44</v>
      </c>
      <c r="G48" s="14">
        <f>C48*E48</f>
        <v>5640</v>
      </c>
      <c r="H48" s="14" t="s">
        <v>27</v>
      </c>
    </row>
    <row r="49" spans="1:8" ht="25.5" customHeight="1">
      <c r="A49" s="9"/>
      <c r="B49" s="27" t="s">
        <v>46</v>
      </c>
      <c r="C49" s="11">
        <v>30</v>
      </c>
      <c r="D49" s="12" t="s">
        <v>43</v>
      </c>
      <c r="E49" s="13">
        <v>174</v>
      </c>
      <c r="F49" s="14" t="s">
        <v>44</v>
      </c>
      <c r="G49" s="14">
        <f>C49*E49</f>
        <v>5220</v>
      </c>
      <c r="H49" s="14" t="s">
        <v>27</v>
      </c>
    </row>
    <row r="50" spans="1:8" ht="23.25" customHeight="1">
      <c r="A50" s="9" t="s">
        <v>28</v>
      </c>
      <c r="B50" s="119" t="s">
        <v>67</v>
      </c>
      <c r="C50" s="119"/>
      <c r="D50" s="119"/>
      <c r="E50" s="119"/>
      <c r="F50" s="119"/>
      <c r="G50" s="119"/>
      <c r="H50" s="119"/>
    </row>
    <row r="51" spans="1:8" ht="18" customHeight="1">
      <c r="A51" s="9"/>
      <c r="B51" s="27"/>
      <c r="C51" s="11">
        <v>405</v>
      </c>
      <c r="D51" s="12" t="s">
        <v>8</v>
      </c>
      <c r="E51" s="13">
        <v>2283.9299999999998</v>
      </c>
      <c r="F51" s="14" t="s">
        <v>32</v>
      </c>
      <c r="G51" s="22">
        <f>C51*E51/100</f>
        <v>9249.9164999999994</v>
      </c>
      <c r="H51" s="14" t="s">
        <v>27</v>
      </c>
    </row>
    <row r="52" spans="1:8" ht="15" customHeight="1">
      <c r="A52" s="9"/>
      <c r="B52" s="15"/>
      <c r="C52" s="11"/>
      <c r="D52" s="12"/>
      <c r="E52" s="13"/>
      <c r="F52" s="14"/>
      <c r="G52" s="22"/>
      <c r="H52" s="14"/>
    </row>
    <row r="53" spans="1:8" ht="25.5" customHeight="1">
      <c r="A53" s="9" t="s">
        <v>29</v>
      </c>
      <c r="B53" s="119" t="s">
        <v>62</v>
      </c>
      <c r="C53" s="119"/>
      <c r="D53" s="119"/>
      <c r="E53" s="119"/>
      <c r="F53" s="119"/>
      <c r="G53" s="119"/>
      <c r="H53" s="119"/>
    </row>
    <row r="54" spans="1:8" ht="27" customHeight="1">
      <c r="A54" s="9"/>
      <c r="B54" s="15"/>
      <c r="C54" s="11">
        <v>160</v>
      </c>
      <c r="D54" s="12" t="s">
        <v>35</v>
      </c>
      <c r="E54" s="13">
        <v>3127.41</v>
      </c>
      <c r="F54" s="14" t="s">
        <v>36</v>
      </c>
      <c r="G54" s="22">
        <f>C54*E54/100</f>
        <v>5003.8559999999998</v>
      </c>
      <c r="H54" s="14" t="s">
        <v>27</v>
      </c>
    </row>
    <row r="55" spans="1:8" ht="37.5" customHeight="1">
      <c r="A55" s="9" t="s">
        <v>19</v>
      </c>
      <c r="B55" s="119" t="s">
        <v>41</v>
      </c>
      <c r="C55" s="119"/>
      <c r="D55" s="119"/>
      <c r="E55" s="119"/>
      <c r="F55" s="119"/>
      <c r="G55" s="119"/>
      <c r="H55" s="119"/>
    </row>
    <row r="56" spans="1:8" ht="24.75" customHeight="1">
      <c r="A56" s="9"/>
      <c r="B56" s="15"/>
      <c r="C56" s="11">
        <v>65</v>
      </c>
      <c r="D56" s="12" t="s">
        <v>8</v>
      </c>
      <c r="E56" s="13">
        <v>14429.25</v>
      </c>
      <c r="F56" s="14" t="s">
        <v>37</v>
      </c>
      <c r="G56" s="14">
        <f>C56*E56/100</f>
        <v>9379.0125000000007</v>
      </c>
      <c r="H56" s="14" t="s">
        <v>27</v>
      </c>
    </row>
    <row r="57" spans="1:8" ht="53.25" customHeight="1">
      <c r="A57" s="9" t="s">
        <v>49</v>
      </c>
      <c r="B57" s="119" t="s">
        <v>63</v>
      </c>
      <c r="C57" s="119"/>
      <c r="D57" s="119"/>
      <c r="E57" s="119"/>
      <c r="F57" s="119"/>
      <c r="G57" s="119"/>
      <c r="H57" s="119"/>
    </row>
    <row r="58" spans="1:8" ht="35.25" customHeight="1">
      <c r="A58" s="9"/>
      <c r="B58" s="105"/>
      <c r="C58" s="11">
        <v>69.75</v>
      </c>
      <c r="D58" s="12" t="s">
        <v>8</v>
      </c>
      <c r="E58" s="13">
        <v>337</v>
      </c>
      <c r="F58" s="14" t="s">
        <v>32</v>
      </c>
      <c r="G58" s="22">
        <f>C58*E58</f>
        <v>23505.75</v>
      </c>
      <c r="H58" s="14" t="s">
        <v>27</v>
      </c>
    </row>
    <row r="59" spans="1:8" ht="36" customHeight="1">
      <c r="A59" s="9" t="s">
        <v>69</v>
      </c>
      <c r="B59" s="128" t="s">
        <v>34</v>
      </c>
      <c r="C59" s="128"/>
      <c r="D59" s="128"/>
      <c r="E59" s="128"/>
      <c r="F59" s="128"/>
      <c r="G59" s="128"/>
      <c r="H59" s="128"/>
    </row>
    <row r="60" spans="1:8" ht="15" customHeight="1">
      <c r="A60" s="9"/>
      <c r="B60" s="108"/>
      <c r="C60" s="11">
        <v>2.52</v>
      </c>
      <c r="D60" s="12" t="s">
        <v>8</v>
      </c>
      <c r="E60" s="13">
        <v>4820.2</v>
      </c>
      <c r="F60" s="14" t="s">
        <v>32</v>
      </c>
      <c r="G60" s="22">
        <f>C60*E60</f>
        <v>12146.904</v>
      </c>
      <c r="H60" s="14" t="s">
        <v>27</v>
      </c>
    </row>
    <row r="61" spans="1:8">
      <c r="A61" s="9"/>
      <c r="B61" s="15"/>
      <c r="C61" s="11"/>
      <c r="D61" s="12"/>
      <c r="E61" s="13"/>
      <c r="F61" s="14"/>
      <c r="G61" s="26"/>
      <c r="H61" s="7"/>
    </row>
    <row r="62" spans="1:8" ht="16.5" customHeight="1">
      <c r="A62" s="84"/>
      <c r="B62" s="10"/>
      <c r="C62" s="120" t="s">
        <v>20</v>
      </c>
      <c r="D62" s="120"/>
      <c r="E62" s="120"/>
      <c r="F62" s="120"/>
      <c r="G62" s="23">
        <f>SUM(G60,G58,G56,G54,G51,G49,G48,G46,G44,G42)</f>
        <v>114256.13775000001</v>
      </c>
      <c r="H62" s="7"/>
    </row>
    <row r="63" spans="1:8">
      <c r="A63" s="84"/>
      <c r="C63" s="7"/>
      <c r="D63" s="7"/>
      <c r="E63" s="7"/>
      <c r="F63" s="7"/>
      <c r="G63" s="7"/>
    </row>
    <row r="64" spans="1:8">
      <c r="A64" s="2"/>
      <c r="B64" s="107" t="s">
        <v>26</v>
      </c>
      <c r="C64" s="107"/>
      <c r="D64" s="107"/>
      <c r="E64" s="107"/>
      <c r="F64" s="107"/>
      <c r="G64" s="107"/>
    </row>
    <row r="65" spans="1:9" ht="27.75" customHeight="1">
      <c r="A65" s="2"/>
      <c r="H65" s="25"/>
    </row>
    <row r="66" spans="1:9" ht="27" customHeight="1">
      <c r="A66" s="24"/>
      <c r="B66" s="8" t="s">
        <v>25</v>
      </c>
      <c r="C66" s="118" t="s">
        <v>24</v>
      </c>
      <c r="D66" s="118"/>
      <c r="E66" s="118"/>
      <c r="F66" s="118"/>
      <c r="G66" s="118"/>
    </row>
    <row r="67" spans="1:9" ht="33.75" customHeight="1">
      <c r="A67" s="121" t="s">
        <v>6</v>
      </c>
      <c r="B67" s="121"/>
      <c r="C67" s="121"/>
      <c r="D67" s="121"/>
      <c r="E67" s="121"/>
      <c r="F67" s="121"/>
      <c r="G67" s="121"/>
      <c r="H67" s="121"/>
    </row>
    <row r="68" spans="1:9" ht="37.5" customHeight="1">
      <c r="A68" s="122" t="s">
        <v>232</v>
      </c>
      <c r="B68" s="122"/>
      <c r="C68" s="122"/>
      <c r="D68" s="122"/>
      <c r="E68" s="122"/>
      <c r="F68" s="122"/>
      <c r="G68" s="122"/>
      <c r="H68" s="122"/>
    </row>
    <row r="69" spans="1:9" ht="24" customHeight="1" thickBot="1">
      <c r="A69" s="126" t="s">
        <v>217</v>
      </c>
      <c r="B69" s="126"/>
      <c r="C69" s="126"/>
      <c r="D69" s="126"/>
      <c r="E69" s="126"/>
      <c r="F69" s="126"/>
      <c r="G69" s="126"/>
      <c r="H69" s="126"/>
    </row>
    <row r="70" spans="1:9" s="3" customFormat="1" ht="18.75" customHeight="1" thickTop="1" thickBot="1">
      <c r="A70" s="106" t="s">
        <v>0</v>
      </c>
      <c r="B70" s="106" t="s">
        <v>2</v>
      </c>
      <c r="C70" s="127" t="s">
        <v>1</v>
      </c>
      <c r="D70" s="127"/>
      <c r="E70" s="106" t="s">
        <v>3</v>
      </c>
      <c r="F70" s="106" t="s">
        <v>4</v>
      </c>
      <c r="G70" s="127" t="s">
        <v>5</v>
      </c>
      <c r="H70" s="127"/>
    </row>
    <row r="71" spans="1:9" s="3" customFormat="1" ht="21.75" customHeight="1" thickTop="1">
      <c r="A71" s="18"/>
      <c r="B71" s="18"/>
      <c r="C71" s="18"/>
      <c r="D71" s="18"/>
      <c r="E71" s="18"/>
      <c r="F71" s="18"/>
      <c r="G71" s="18"/>
      <c r="H71" s="18"/>
    </row>
    <row r="72" spans="1:9" ht="29.25" customHeight="1">
      <c r="A72" s="9" t="s">
        <v>10</v>
      </c>
      <c r="B72" s="119" t="s">
        <v>218</v>
      </c>
      <c r="C72" s="119"/>
      <c r="D72" s="119"/>
      <c r="E72" s="119"/>
      <c r="F72" s="119"/>
      <c r="G72" s="119"/>
      <c r="H72" s="119"/>
    </row>
    <row r="73" spans="1:9" ht="33.75" customHeight="1">
      <c r="A73" s="9"/>
      <c r="B73" s="15"/>
      <c r="C73" s="11">
        <v>657</v>
      </c>
      <c r="D73" s="12" t="s">
        <v>8</v>
      </c>
      <c r="E73" s="13">
        <v>605</v>
      </c>
      <c r="F73" s="14" t="s">
        <v>32</v>
      </c>
      <c r="G73" s="22">
        <f>C73*E73/1000</f>
        <v>397.48500000000001</v>
      </c>
      <c r="H73" s="14" t="s">
        <v>27</v>
      </c>
    </row>
    <row r="74" spans="1:9" ht="43.5" customHeight="1">
      <c r="A74" s="9" t="s">
        <v>14</v>
      </c>
      <c r="B74" s="119" t="s">
        <v>219</v>
      </c>
      <c r="C74" s="119"/>
      <c r="D74" s="119"/>
      <c r="E74" s="119"/>
      <c r="F74" s="119"/>
      <c r="G74" s="119"/>
      <c r="H74" s="119"/>
    </row>
    <row r="75" spans="1:9" ht="33" customHeight="1">
      <c r="A75" s="9"/>
      <c r="B75" s="15"/>
      <c r="C75" s="11">
        <v>328</v>
      </c>
      <c r="D75" s="12" t="s">
        <v>43</v>
      </c>
      <c r="E75" s="13">
        <v>12595</v>
      </c>
      <c r="F75" s="14" t="s">
        <v>44</v>
      </c>
      <c r="G75" s="22">
        <f>C75*E75/100</f>
        <v>41311.599999999999</v>
      </c>
      <c r="H75" s="14" t="s">
        <v>27</v>
      </c>
      <c r="I75" s="4"/>
    </row>
    <row r="76" spans="1:9" ht="50.25" customHeight="1">
      <c r="A76" s="9" t="s">
        <v>16</v>
      </c>
      <c r="B76" s="119" t="s">
        <v>220</v>
      </c>
      <c r="C76" s="119"/>
      <c r="D76" s="119"/>
      <c r="E76" s="119"/>
      <c r="F76" s="119"/>
      <c r="G76" s="119"/>
      <c r="H76" s="119"/>
    </row>
    <row r="77" spans="1:9" ht="37.5" customHeight="1">
      <c r="A77" s="9"/>
      <c r="B77" s="15"/>
      <c r="C77" s="11">
        <v>876</v>
      </c>
      <c r="D77" s="12" t="s">
        <v>47</v>
      </c>
      <c r="E77" s="13">
        <v>297.01</v>
      </c>
      <c r="F77" s="14" t="s">
        <v>48</v>
      </c>
      <c r="G77" s="22">
        <f>C77*E77</f>
        <v>260180.75999999998</v>
      </c>
      <c r="H77" s="14" t="s">
        <v>27</v>
      </c>
    </row>
    <row r="78" spans="1:9" ht="34.5" customHeight="1">
      <c r="A78" s="9" t="s">
        <v>17</v>
      </c>
      <c r="B78" s="119" t="s">
        <v>161</v>
      </c>
      <c r="C78" s="119"/>
      <c r="D78" s="119"/>
      <c r="E78" s="119"/>
      <c r="F78" s="119"/>
      <c r="G78" s="119"/>
      <c r="H78" s="119"/>
    </row>
    <row r="79" spans="1:9" ht="13.5" customHeight="1">
      <c r="A79" s="9"/>
      <c r="B79" s="15"/>
      <c r="C79" s="11">
        <v>1313</v>
      </c>
      <c r="D79" s="12" t="s">
        <v>47</v>
      </c>
      <c r="E79" s="13">
        <v>896.39</v>
      </c>
      <c r="F79" s="14" t="s">
        <v>48</v>
      </c>
      <c r="G79" s="22">
        <f>C79*E79/100</f>
        <v>11769.600700000001</v>
      </c>
      <c r="H79" s="14" t="s">
        <v>27</v>
      </c>
    </row>
    <row r="80" spans="1:9" ht="18" customHeight="1">
      <c r="A80" s="9"/>
      <c r="B80" s="45"/>
      <c r="C80" s="11"/>
      <c r="D80" s="12"/>
      <c r="E80" s="13"/>
      <c r="F80" s="14"/>
      <c r="G80" s="26"/>
      <c r="H80" s="16"/>
    </row>
    <row r="81" spans="1:8">
      <c r="A81" s="84"/>
      <c r="B81" s="48"/>
      <c r="C81" s="120" t="s">
        <v>20</v>
      </c>
      <c r="D81" s="120"/>
      <c r="E81" s="120"/>
      <c r="F81" s="120"/>
      <c r="G81" s="23">
        <f>SUM(G79,G77,G75,G73)</f>
        <v>313659.44569999992</v>
      </c>
      <c r="H81" s="7" t="s">
        <v>27</v>
      </c>
    </row>
    <row r="82" spans="1:8">
      <c r="A82" s="84"/>
      <c r="C82" s="7"/>
      <c r="D82" s="7"/>
      <c r="E82" s="7"/>
      <c r="F82" s="7"/>
      <c r="G82" s="7"/>
      <c r="H82" s="7"/>
    </row>
    <row r="83" spans="1:8">
      <c r="A83" s="84"/>
    </row>
    <row r="84" spans="1:8">
      <c r="A84" s="2"/>
      <c r="B84" s="117" t="s">
        <v>26</v>
      </c>
      <c r="C84" s="117"/>
      <c r="D84" s="117"/>
      <c r="E84" s="117"/>
      <c r="F84" s="117"/>
      <c r="G84" s="117"/>
      <c r="H84" s="117"/>
    </row>
    <row r="85" spans="1:8" ht="42" customHeight="1">
      <c r="A85" s="2"/>
    </row>
    <row r="86" spans="1:8" s="25" customFormat="1" ht="27" customHeight="1">
      <c r="A86" s="24"/>
      <c r="B86" s="8" t="s">
        <v>25</v>
      </c>
      <c r="C86" s="118" t="s">
        <v>24</v>
      </c>
      <c r="D86" s="118"/>
      <c r="E86" s="118"/>
      <c r="F86" s="118"/>
      <c r="G86" s="118"/>
    </row>
  </sheetData>
  <mergeCells count="49">
    <mergeCell ref="C86:G86"/>
    <mergeCell ref="B72:H72"/>
    <mergeCell ref="B74:H74"/>
    <mergeCell ref="B76:H76"/>
    <mergeCell ref="B78:H78"/>
    <mergeCell ref="C81:F81"/>
    <mergeCell ref="B84:H84"/>
    <mergeCell ref="C70:D70"/>
    <mergeCell ref="G70:H70"/>
    <mergeCell ref="B47:H47"/>
    <mergeCell ref="B50:H50"/>
    <mergeCell ref="B53:H53"/>
    <mergeCell ref="B55:H55"/>
    <mergeCell ref="B57:H57"/>
    <mergeCell ref="B59:H59"/>
    <mergeCell ref="C62:F62"/>
    <mergeCell ref="C66:G66"/>
    <mergeCell ref="A67:H67"/>
    <mergeCell ref="A68:H68"/>
    <mergeCell ref="A69:H69"/>
    <mergeCell ref="B45:H45"/>
    <mergeCell ref="B26:H26"/>
    <mergeCell ref="C29:F29"/>
    <mergeCell ref="B32:H32"/>
    <mergeCell ref="C34:G34"/>
    <mergeCell ref="A36:H36"/>
    <mergeCell ref="A37:H37"/>
    <mergeCell ref="A38:H38"/>
    <mergeCell ref="C39:D39"/>
    <mergeCell ref="G39:H39"/>
    <mergeCell ref="B41:H41"/>
    <mergeCell ref="B43:H43"/>
    <mergeCell ref="C18:D18"/>
    <mergeCell ref="G18:H18"/>
    <mergeCell ref="B20:H20"/>
    <mergeCell ref="B22:H22"/>
    <mergeCell ref="B24:H24"/>
    <mergeCell ref="A17:H17"/>
    <mergeCell ref="A1:H1"/>
    <mergeCell ref="A2:H2"/>
    <mergeCell ref="A3:H3"/>
    <mergeCell ref="C4:D4"/>
    <mergeCell ref="G4:H4"/>
    <mergeCell ref="B6:H6"/>
    <mergeCell ref="C9:F9"/>
    <mergeCell ref="B12:H12"/>
    <mergeCell ref="C14:G14"/>
    <mergeCell ref="A15:H15"/>
    <mergeCell ref="A16:H16"/>
  </mergeCells>
  <pageMargins left="1.2" right="0.8" top="0.4" bottom="0.3" header="0.3" footer="0.3"/>
  <pageSetup scale="95" orientation="portrait" r:id="rId1"/>
  <rowBreaks count="2" manualBreakCount="2">
    <brk id="14" max="16383" man="1"/>
    <brk id="34" max="16383" man="1"/>
  </rowBreaks>
</worksheet>
</file>

<file path=xl/worksheets/sheet8.xml><?xml version="1.0" encoding="utf-8"?>
<worksheet xmlns="http://schemas.openxmlformats.org/spreadsheetml/2006/main" xmlns:r="http://schemas.openxmlformats.org/officeDocument/2006/relationships">
  <sheetPr>
    <tabColor theme="3" tint="0.39997558519241921"/>
  </sheetPr>
  <dimension ref="A1:I67"/>
  <sheetViews>
    <sheetView view="pageBreakPreview" topLeftCell="A55" zoomScaleSheetLayoutView="100" workbookViewId="0">
      <selection activeCell="A39" sqref="A39:H39"/>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8" style="1" bestFit="1" customWidth="1"/>
    <col min="8" max="8" width="2.140625" style="1" bestFit="1" customWidth="1"/>
    <col min="9" max="16384" width="9.140625" style="1"/>
  </cols>
  <sheetData>
    <row r="1" spans="1:8" ht="25.5" customHeight="1">
      <c r="A1" s="121" t="s">
        <v>6</v>
      </c>
      <c r="B1" s="121"/>
      <c r="C1" s="121"/>
      <c r="D1" s="121"/>
      <c r="E1" s="121"/>
      <c r="F1" s="121"/>
      <c r="G1" s="121"/>
      <c r="H1" s="121"/>
    </row>
    <row r="2" spans="1:8" ht="36" customHeight="1">
      <c r="A2" s="122" t="s">
        <v>233</v>
      </c>
      <c r="B2" s="122"/>
      <c r="C2" s="122"/>
      <c r="D2" s="122"/>
      <c r="E2" s="122"/>
      <c r="F2" s="122"/>
      <c r="G2" s="122"/>
      <c r="H2" s="122"/>
    </row>
    <row r="3" spans="1:8" ht="19.5" customHeight="1" thickBot="1">
      <c r="A3" s="126" t="s">
        <v>40</v>
      </c>
      <c r="B3" s="126"/>
      <c r="C3" s="126"/>
      <c r="D3" s="126"/>
      <c r="E3" s="126"/>
      <c r="F3" s="126"/>
      <c r="G3" s="126"/>
      <c r="H3" s="126"/>
    </row>
    <row r="4" spans="1:8" s="3" customFormat="1" ht="18.75" customHeight="1" thickTop="1" thickBot="1">
      <c r="A4" s="106" t="s">
        <v>0</v>
      </c>
      <c r="B4" s="106" t="s">
        <v>2</v>
      </c>
      <c r="C4" s="127" t="s">
        <v>1</v>
      </c>
      <c r="D4" s="127"/>
      <c r="E4" s="106" t="s">
        <v>3</v>
      </c>
      <c r="F4" s="106" t="s">
        <v>4</v>
      </c>
      <c r="G4" s="127" t="s">
        <v>5</v>
      </c>
      <c r="H4" s="127"/>
    </row>
    <row r="5" spans="1:8" s="3" customFormat="1" ht="6" customHeight="1" thickTop="1">
      <c r="A5" s="18"/>
      <c r="B5" s="18"/>
      <c r="C5" s="18"/>
      <c r="D5" s="18"/>
      <c r="E5" s="18"/>
      <c r="F5" s="18"/>
      <c r="G5" s="18"/>
      <c r="H5" s="18"/>
    </row>
    <row r="6" spans="1:8" ht="27" customHeight="1">
      <c r="A6" s="9" t="s">
        <v>10</v>
      </c>
      <c r="B6" s="119" t="s">
        <v>50</v>
      </c>
      <c r="C6" s="119"/>
      <c r="D6" s="119"/>
      <c r="E6" s="119"/>
      <c r="F6" s="119"/>
      <c r="G6" s="119"/>
      <c r="H6" s="119"/>
    </row>
    <row r="7" spans="1:8" ht="20.25" customHeight="1">
      <c r="A7" s="20"/>
      <c r="B7" s="19"/>
      <c r="C7" s="10">
        <v>1900</v>
      </c>
      <c r="D7" s="41" t="s">
        <v>8</v>
      </c>
      <c r="E7" s="42">
        <v>6278.37</v>
      </c>
      <c r="F7" s="43" t="s">
        <v>9</v>
      </c>
      <c r="G7" s="44">
        <f>C7*E7/1000</f>
        <v>11928.903</v>
      </c>
      <c r="H7" s="43" t="s">
        <v>27</v>
      </c>
    </row>
    <row r="8" spans="1:8" ht="18" customHeight="1">
      <c r="A8" s="9"/>
      <c r="B8" s="45"/>
      <c r="C8" s="11"/>
      <c r="D8" s="12"/>
      <c r="E8" s="13"/>
      <c r="F8" s="14"/>
      <c r="G8" s="26"/>
      <c r="H8" s="16"/>
    </row>
    <row r="9" spans="1:8">
      <c r="A9" s="84"/>
      <c r="B9" s="48"/>
      <c r="C9" s="120" t="s">
        <v>20</v>
      </c>
      <c r="D9" s="120"/>
      <c r="E9" s="120"/>
      <c r="F9" s="120"/>
      <c r="G9" s="23">
        <f>G7</f>
        <v>11928.903</v>
      </c>
      <c r="H9" s="7" t="s">
        <v>27</v>
      </c>
    </row>
    <row r="10" spans="1:8">
      <c r="A10" s="84"/>
      <c r="C10" s="7"/>
      <c r="D10" s="7"/>
      <c r="E10" s="7"/>
      <c r="F10" s="7"/>
      <c r="G10" s="7"/>
      <c r="H10" s="7"/>
    </row>
    <row r="11" spans="1:8">
      <c r="A11" s="84"/>
    </row>
    <row r="12" spans="1:8">
      <c r="A12" s="2"/>
      <c r="B12" s="117" t="s">
        <v>26</v>
      </c>
      <c r="C12" s="117"/>
      <c r="D12" s="117"/>
      <c r="E12" s="117"/>
      <c r="F12" s="117"/>
      <c r="G12" s="117"/>
      <c r="H12" s="117"/>
    </row>
    <row r="13" spans="1:8" ht="42" customHeight="1">
      <c r="A13" s="2"/>
    </row>
    <row r="14" spans="1:8" s="25" customFormat="1" ht="27" customHeight="1">
      <c r="A14" s="24"/>
      <c r="B14" s="8" t="s">
        <v>25</v>
      </c>
      <c r="C14" s="118" t="s">
        <v>24</v>
      </c>
      <c r="D14" s="118"/>
      <c r="E14" s="118"/>
      <c r="F14" s="118"/>
      <c r="G14" s="118"/>
    </row>
    <row r="15" spans="1:8" ht="33.75" customHeight="1">
      <c r="A15" s="121" t="s">
        <v>6</v>
      </c>
      <c r="B15" s="121"/>
      <c r="C15" s="121"/>
      <c r="D15" s="121"/>
      <c r="E15" s="121"/>
      <c r="F15" s="121"/>
      <c r="G15" s="121"/>
      <c r="H15" s="121"/>
    </row>
    <row r="16" spans="1:8" ht="33.75" customHeight="1">
      <c r="A16" s="122" t="s">
        <v>233</v>
      </c>
      <c r="B16" s="122"/>
      <c r="C16" s="122"/>
      <c r="D16" s="122"/>
      <c r="E16" s="122"/>
      <c r="F16" s="122"/>
      <c r="G16" s="122"/>
      <c r="H16" s="122"/>
    </row>
    <row r="17" spans="1:9" ht="19.5" customHeight="1" thickBot="1">
      <c r="A17" s="126" t="s">
        <v>42</v>
      </c>
      <c r="B17" s="126"/>
      <c r="C17" s="126"/>
      <c r="D17" s="126"/>
      <c r="E17" s="126"/>
      <c r="F17" s="126"/>
      <c r="G17" s="126"/>
      <c r="H17" s="126"/>
    </row>
    <row r="18" spans="1:9" s="3" customFormat="1" ht="18.75" customHeight="1" thickTop="1" thickBot="1">
      <c r="A18" s="106" t="s">
        <v>0</v>
      </c>
      <c r="B18" s="106" t="s">
        <v>2</v>
      </c>
      <c r="C18" s="127" t="s">
        <v>1</v>
      </c>
      <c r="D18" s="127"/>
      <c r="E18" s="106" t="s">
        <v>3</v>
      </c>
      <c r="F18" s="106" t="s">
        <v>4</v>
      </c>
      <c r="G18" s="127" t="s">
        <v>5</v>
      </c>
      <c r="H18" s="127"/>
    </row>
    <row r="19" spans="1:9" s="3" customFormat="1" thickTop="1">
      <c r="A19" s="18"/>
      <c r="B19" s="18"/>
      <c r="C19" s="18"/>
      <c r="D19" s="18"/>
      <c r="E19" s="18"/>
      <c r="F19" s="18"/>
      <c r="G19" s="18"/>
      <c r="H19" s="18"/>
    </row>
    <row r="20" spans="1:9" ht="40.5" customHeight="1">
      <c r="A20" s="9" t="s">
        <v>10</v>
      </c>
      <c r="B20" s="119" t="s">
        <v>58</v>
      </c>
      <c r="C20" s="119"/>
      <c r="D20" s="119"/>
      <c r="E20" s="119"/>
      <c r="F20" s="119"/>
      <c r="G20" s="119"/>
      <c r="H20" s="119"/>
    </row>
    <row r="21" spans="1:9" ht="30.75" customHeight="1">
      <c r="A21" s="9"/>
      <c r="B21" s="15"/>
      <c r="C21" s="11">
        <v>1320</v>
      </c>
      <c r="D21" s="12" t="s">
        <v>8</v>
      </c>
      <c r="E21" s="13">
        <v>900</v>
      </c>
      <c r="F21" s="14" t="s">
        <v>32</v>
      </c>
      <c r="G21" s="22">
        <f>C21*E21/100</f>
        <v>11880</v>
      </c>
      <c r="H21" s="14" t="s">
        <v>27</v>
      </c>
    </row>
    <row r="22" spans="1:9" ht="29.25" customHeight="1">
      <c r="A22" s="9" t="s">
        <v>14</v>
      </c>
      <c r="B22" s="119" t="s">
        <v>30</v>
      </c>
      <c r="C22" s="119"/>
      <c r="D22" s="119"/>
      <c r="E22" s="119"/>
      <c r="F22" s="119"/>
      <c r="G22" s="119"/>
      <c r="H22" s="119"/>
    </row>
    <row r="23" spans="1:9" ht="24.75" customHeight="1">
      <c r="A23" s="9"/>
      <c r="B23" s="15"/>
      <c r="C23" s="11">
        <v>1320</v>
      </c>
      <c r="D23" s="12" t="s">
        <v>43</v>
      </c>
      <c r="E23" s="13">
        <v>9416.2800000000007</v>
      </c>
      <c r="F23" s="14" t="s">
        <v>44</v>
      </c>
      <c r="G23" s="22">
        <f>C23*E23/100</f>
        <v>124294.89600000001</v>
      </c>
      <c r="H23" s="14" t="s">
        <v>27</v>
      </c>
      <c r="I23" s="4"/>
    </row>
    <row r="24" spans="1:9" ht="40.5" customHeight="1">
      <c r="A24" s="9" t="s">
        <v>16</v>
      </c>
      <c r="B24" s="119" t="s">
        <v>33</v>
      </c>
      <c r="C24" s="119"/>
      <c r="D24" s="119"/>
      <c r="E24" s="119"/>
      <c r="F24" s="119"/>
      <c r="G24" s="119"/>
      <c r="H24" s="119"/>
    </row>
    <row r="25" spans="1:9" ht="25.5" customHeight="1">
      <c r="A25" s="9"/>
      <c r="B25" s="15"/>
      <c r="C25" s="11">
        <v>200</v>
      </c>
      <c r="D25" s="12" t="s">
        <v>8</v>
      </c>
      <c r="E25" s="13">
        <v>14429.25</v>
      </c>
      <c r="F25" s="14" t="s">
        <v>32</v>
      </c>
      <c r="G25" s="22">
        <f>C25*E25/100</f>
        <v>28858.5</v>
      </c>
      <c r="H25" s="14" t="s">
        <v>27</v>
      </c>
    </row>
    <row r="26" spans="1:9" ht="29.25" customHeight="1">
      <c r="A26" s="9" t="s">
        <v>17</v>
      </c>
      <c r="B26" s="119" t="s">
        <v>65</v>
      </c>
      <c r="C26" s="119"/>
      <c r="D26" s="119"/>
      <c r="E26" s="119"/>
      <c r="F26" s="119"/>
      <c r="G26" s="119"/>
      <c r="H26" s="119"/>
    </row>
    <row r="27" spans="1:9" ht="24.75" customHeight="1">
      <c r="A27" s="9"/>
      <c r="B27" s="15"/>
      <c r="C27" s="11">
        <v>1000</v>
      </c>
      <c r="D27" s="12" t="s">
        <v>47</v>
      </c>
      <c r="E27" s="13">
        <v>2470.37</v>
      </c>
      <c r="F27" s="14" t="s">
        <v>48</v>
      </c>
      <c r="G27" s="22">
        <f>C27*E27/100</f>
        <v>24703.7</v>
      </c>
      <c r="H27" s="14" t="s">
        <v>27</v>
      </c>
    </row>
    <row r="28" spans="1:9" ht="47.25" customHeight="1">
      <c r="A28" s="9" t="s">
        <v>28</v>
      </c>
      <c r="B28" s="119" t="s">
        <v>73</v>
      </c>
      <c r="C28" s="119"/>
      <c r="D28" s="119"/>
      <c r="E28" s="119"/>
      <c r="F28" s="119"/>
      <c r="G28" s="119"/>
      <c r="H28" s="119"/>
    </row>
    <row r="29" spans="1:9" ht="13.5" customHeight="1">
      <c r="A29" s="9"/>
      <c r="B29" s="15"/>
      <c r="C29" s="11">
        <v>4000</v>
      </c>
      <c r="D29" s="12" t="s">
        <v>47</v>
      </c>
      <c r="E29" s="13">
        <v>223.97</v>
      </c>
      <c r="F29" s="14" t="s">
        <v>48</v>
      </c>
      <c r="G29" s="22">
        <f>C29*E29</f>
        <v>895880</v>
      </c>
      <c r="H29" s="14" t="s">
        <v>27</v>
      </c>
    </row>
    <row r="30" spans="1:9" ht="18" customHeight="1">
      <c r="A30" s="9"/>
      <c r="B30" s="45"/>
      <c r="C30" s="11"/>
      <c r="D30" s="12"/>
      <c r="E30" s="13"/>
      <c r="F30" s="14"/>
      <c r="G30" s="26"/>
      <c r="H30" s="16"/>
    </row>
    <row r="31" spans="1:9">
      <c r="A31" s="84"/>
      <c r="B31" s="48"/>
      <c r="C31" s="120" t="s">
        <v>20</v>
      </c>
      <c r="D31" s="120"/>
      <c r="E31" s="120"/>
      <c r="F31" s="120"/>
      <c r="G31" s="23">
        <f>SUM(G21,G23,G25,G27,G29)</f>
        <v>1085617.0959999999</v>
      </c>
      <c r="H31" s="7" t="s">
        <v>27</v>
      </c>
    </row>
    <row r="32" spans="1:9">
      <c r="A32" s="84"/>
      <c r="C32" s="7"/>
      <c r="D32" s="7"/>
      <c r="E32" s="7"/>
      <c r="F32" s="7"/>
      <c r="G32" s="7"/>
      <c r="H32" s="7"/>
    </row>
    <row r="33" spans="1:8">
      <c r="A33" s="84"/>
    </row>
    <row r="34" spans="1:8">
      <c r="A34" s="2"/>
      <c r="B34" s="117" t="s">
        <v>26</v>
      </c>
      <c r="C34" s="117"/>
      <c r="D34" s="117"/>
      <c r="E34" s="117"/>
      <c r="F34" s="117"/>
      <c r="G34" s="117"/>
      <c r="H34" s="117"/>
    </row>
    <row r="35" spans="1:8" ht="42" customHeight="1">
      <c r="A35" s="2"/>
    </row>
    <row r="36" spans="1:8" s="25" customFormat="1" ht="27" customHeight="1">
      <c r="A36" s="24"/>
      <c r="B36" s="8" t="s">
        <v>25</v>
      </c>
      <c r="C36" s="118" t="s">
        <v>24</v>
      </c>
      <c r="D36" s="118"/>
      <c r="E36" s="118"/>
      <c r="F36" s="118"/>
      <c r="G36" s="118"/>
    </row>
    <row r="37" spans="1:8" ht="6.75" customHeight="1">
      <c r="A37" s="2"/>
    </row>
    <row r="38" spans="1:8" ht="28.5" customHeight="1">
      <c r="A38" s="121" t="s">
        <v>6</v>
      </c>
      <c r="B38" s="121"/>
      <c r="C38" s="121"/>
      <c r="D38" s="121"/>
      <c r="E38" s="121"/>
      <c r="F38" s="121"/>
      <c r="G38" s="121"/>
      <c r="H38" s="121"/>
    </row>
    <row r="39" spans="1:8" ht="30.75" customHeight="1">
      <c r="A39" s="122" t="s">
        <v>233</v>
      </c>
      <c r="B39" s="122"/>
      <c r="C39" s="122"/>
      <c r="D39" s="122"/>
      <c r="E39" s="122"/>
      <c r="F39" s="122"/>
      <c r="G39" s="122"/>
      <c r="H39" s="122"/>
    </row>
    <row r="40" spans="1:8" ht="21" customHeight="1" thickBot="1">
      <c r="A40" s="126" t="s">
        <v>96</v>
      </c>
      <c r="B40" s="126"/>
      <c r="C40" s="126"/>
      <c r="D40" s="126"/>
      <c r="E40" s="126"/>
      <c r="F40" s="126"/>
      <c r="G40" s="126"/>
      <c r="H40" s="126"/>
    </row>
    <row r="41" spans="1:8" ht="19.5" customHeight="1" thickTop="1" thickBot="1">
      <c r="A41" s="106" t="s">
        <v>0</v>
      </c>
      <c r="B41" s="106" t="s">
        <v>2</v>
      </c>
      <c r="C41" s="127" t="s">
        <v>1</v>
      </c>
      <c r="D41" s="127"/>
      <c r="E41" s="106" t="s">
        <v>3</v>
      </c>
      <c r="F41" s="106" t="s">
        <v>4</v>
      </c>
      <c r="G41" s="127" t="s">
        <v>5</v>
      </c>
      <c r="H41" s="127"/>
    </row>
    <row r="42" spans="1:8" ht="22.5" customHeight="1" thickTop="1">
      <c r="A42" s="18"/>
      <c r="B42" s="18"/>
      <c r="C42" s="18"/>
      <c r="D42" s="18"/>
      <c r="E42" s="18"/>
      <c r="F42" s="18"/>
      <c r="G42" s="18"/>
      <c r="H42" s="18"/>
    </row>
    <row r="43" spans="1:8" ht="40.5" customHeight="1">
      <c r="A43" s="9" t="s">
        <v>10</v>
      </c>
      <c r="B43" s="119" t="s">
        <v>61</v>
      </c>
      <c r="C43" s="119"/>
      <c r="D43" s="119"/>
      <c r="E43" s="119"/>
      <c r="F43" s="119"/>
      <c r="G43" s="119"/>
      <c r="H43" s="119"/>
    </row>
    <row r="44" spans="1:8" ht="24" customHeight="1">
      <c r="A44" s="20"/>
      <c r="B44" s="19"/>
      <c r="C44" s="11">
        <v>668</v>
      </c>
      <c r="D44" s="12" t="s">
        <v>8</v>
      </c>
      <c r="E44" s="13">
        <v>3176.25</v>
      </c>
      <c r="F44" s="14" t="s">
        <v>9</v>
      </c>
      <c r="G44" s="22">
        <f>C44*E44/1000</f>
        <v>2121.7350000000001</v>
      </c>
      <c r="H44" s="14" t="s">
        <v>27</v>
      </c>
    </row>
    <row r="45" spans="1:8" ht="21" customHeight="1">
      <c r="A45" s="9" t="s">
        <v>14</v>
      </c>
      <c r="B45" s="119" t="s">
        <v>30</v>
      </c>
      <c r="C45" s="119"/>
      <c r="D45" s="119"/>
      <c r="E45" s="119"/>
      <c r="F45" s="119"/>
      <c r="G45" s="119"/>
      <c r="H45" s="119"/>
    </row>
    <row r="46" spans="1:8" ht="24" customHeight="1">
      <c r="A46" s="9"/>
      <c r="B46" s="15"/>
      <c r="C46" s="11">
        <v>168</v>
      </c>
      <c r="D46" s="12" t="s">
        <v>8</v>
      </c>
      <c r="E46" s="13">
        <v>9416.2800000000007</v>
      </c>
      <c r="F46" s="14" t="s">
        <v>32</v>
      </c>
      <c r="G46" s="22">
        <f>C46*E46/100</f>
        <v>15819.350400000001</v>
      </c>
      <c r="H46" s="14" t="s">
        <v>27</v>
      </c>
    </row>
    <row r="47" spans="1:8" ht="26.25" customHeight="1">
      <c r="A47" s="9" t="s">
        <v>16</v>
      </c>
      <c r="B47" s="119" t="s">
        <v>31</v>
      </c>
      <c r="C47" s="119"/>
      <c r="D47" s="119"/>
      <c r="E47" s="119"/>
      <c r="F47" s="119"/>
      <c r="G47" s="119"/>
      <c r="H47" s="119"/>
    </row>
    <row r="48" spans="1:8" ht="28.5" customHeight="1">
      <c r="A48" s="9"/>
      <c r="B48" s="15"/>
      <c r="C48" s="11">
        <v>263</v>
      </c>
      <c r="D48" s="12" t="s">
        <v>8</v>
      </c>
      <c r="E48" s="13">
        <v>12501.41</v>
      </c>
      <c r="F48" s="14" t="s">
        <v>32</v>
      </c>
      <c r="G48" s="22">
        <f>C48*E48/100</f>
        <v>32878.708299999998</v>
      </c>
      <c r="H48" s="14" t="s">
        <v>27</v>
      </c>
    </row>
    <row r="49" spans="1:8" ht="36.75" customHeight="1">
      <c r="A49" s="9" t="s">
        <v>17</v>
      </c>
      <c r="B49" s="119" t="s">
        <v>66</v>
      </c>
      <c r="C49" s="119"/>
      <c r="D49" s="119"/>
      <c r="E49" s="119"/>
      <c r="F49" s="119"/>
      <c r="G49" s="119"/>
      <c r="H49" s="119"/>
    </row>
    <row r="50" spans="1:8" ht="18" customHeight="1">
      <c r="A50" s="9"/>
      <c r="B50" s="27" t="s">
        <v>45</v>
      </c>
      <c r="C50" s="11">
        <v>50</v>
      </c>
      <c r="D50" s="12" t="s">
        <v>43</v>
      </c>
      <c r="E50" s="13">
        <v>94</v>
      </c>
      <c r="F50" s="14" t="s">
        <v>44</v>
      </c>
      <c r="G50" s="14">
        <f>C50*E50</f>
        <v>4700</v>
      </c>
      <c r="H50" s="14" t="s">
        <v>27</v>
      </c>
    </row>
    <row r="51" spans="1:8" ht="29.25" customHeight="1">
      <c r="A51" s="9"/>
      <c r="B51" s="27" t="s">
        <v>46</v>
      </c>
      <c r="C51" s="11">
        <v>50</v>
      </c>
      <c r="D51" s="12" t="s">
        <v>43</v>
      </c>
      <c r="E51" s="13">
        <v>174</v>
      </c>
      <c r="F51" s="14" t="s">
        <v>44</v>
      </c>
      <c r="G51" s="14">
        <f>C51*E51</f>
        <v>8700</v>
      </c>
      <c r="H51" s="14" t="s">
        <v>27</v>
      </c>
    </row>
    <row r="52" spans="1:8" ht="18" customHeight="1">
      <c r="A52" s="9" t="s">
        <v>28</v>
      </c>
      <c r="B52" s="119" t="s">
        <v>67</v>
      </c>
      <c r="C52" s="119"/>
      <c r="D52" s="119"/>
      <c r="E52" s="119"/>
      <c r="F52" s="119"/>
      <c r="G52" s="119"/>
      <c r="H52" s="119"/>
    </row>
    <row r="53" spans="1:8" ht="30" customHeight="1">
      <c r="A53" s="9"/>
      <c r="B53" s="27"/>
      <c r="C53" s="11">
        <v>500</v>
      </c>
      <c r="D53" s="12" t="s">
        <v>8</v>
      </c>
      <c r="E53" s="13">
        <v>2283.9299999999998</v>
      </c>
      <c r="F53" s="14" t="s">
        <v>32</v>
      </c>
      <c r="G53" s="22">
        <f>C53*E53/100</f>
        <v>11419.65</v>
      </c>
      <c r="H53" s="14" t="s">
        <v>27</v>
      </c>
    </row>
    <row r="54" spans="1:8" ht="30" customHeight="1">
      <c r="A54" s="9" t="s">
        <v>29</v>
      </c>
      <c r="B54" s="119" t="s">
        <v>62</v>
      </c>
      <c r="C54" s="119"/>
      <c r="D54" s="119"/>
      <c r="E54" s="119"/>
      <c r="F54" s="119"/>
      <c r="G54" s="119"/>
      <c r="H54" s="119"/>
    </row>
    <row r="55" spans="1:8" ht="27" customHeight="1">
      <c r="A55" s="9"/>
      <c r="B55" s="15"/>
      <c r="C55" s="11">
        <v>160</v>
      </c>
      <c r="D55" s="12" t="s">
        <v>35</v>
      </c>
      <c r="E55" s="13">
        <v>3127.41</v>
      </c>
      <c r="F55" s="14" t="s">
        <v>36</v>
      </c>
      <c r="G55" s="22">
        <f>C55*E55/100</f>
        <v>5003.8559999999998</v>
      </c>
      <c r="H55" s="14" t="s">
        <v>27</v>
      </c>
    </row>
    <row r="56" spans="1:8" ht="36.75" customHeight="1">
      <c r="A56" s="9" t="s">
        <v>19</v>
      </c>
      <c r="B56" s="119" t="s">
        <v>41</v>
      </c>
      <c r="C56" s="119"/>
      <c r="D56" s="119"/>
      <c r="E56" s="119"/>
      <c r="F56" s="119"/>
      <c r="G56" s="119"/>
      <c r="H56" s="119"/>
    </row>
    <row r="57" spans="1:8" ht="24" customHeight="1">
      <c r="A57" s="9"/>
      <c r="B57" s="15"/>
      <c r="C57" s="11">
        <v>65</v>
      </c>
      <c r="D57" s="12" t="s">
        <v>8</v>
      </c>
      <c r="E57" s="13">
        <v>14429.25</v>
      </c>
      <c r="F57" s="14" t="s">
        <v>37</v>
      </c>
      <c r="G57" s="22">
        <f>C57*E57/100</f>
        <v>9379.0125000000007</v>
      </c>
      <c r="H57" s="14" t="s">
        <v>27</v>
      </c>
    </row>
    <row r="58" spans="1:8" ht="57.75" customHeight="1">
      <c r="A58" s="9" t="s">
        <v>49</v>
      </c>
      <c r="B58" s="119" t="s">
        <v>63</v>
      </c>
      <c r="C58" s="119"/>
      <c r="D58" s="119"/>
      <c r="E58" s="119"/>
      <c r="F58" s="119"/>
      <c r="G58" s="119"/>
      <c r="H58" s="119"/>
    </row>
    <row r="59" spans="1:8" ht="28.5" customHeight="1">
      <c r="A59" s="9"/>
      <c r="B59" s="105"/>
      <c r="C59" s="11">
        <v>69.75</v>
      </c>
      <c r="D59" s="12" t="s">
        <v>8</v>
      </c>
      <c r="E59" s="13">
        <v>337</v>
      </c>
      <c r="F59" s="14" t="s">
        <v>32</v>
      </c>
      <c r="G59" s="22">
        <f>C59*E59</f>
        <v>23505.75</v>
      </c>
      <c r="H59" s="14" t="s">
        <v>27</v>
      </c>
    </row>
    <row r="60" spans="1:8" ht="39" customHeight="1">
      <c r="A60" s="9" t="s">
        <v>69</v>
      </c>
      <c r="B60" s="128" t="s">
        <v>34</v>
      </c>
      <c r="C60" s="128"/>
      <c r="D60" s="128"/>
      <c r="E60" s="128"/>
      <c r="F60" s="128"/>
      <c r="G60" s="128"/>
      <c r="H60" s="128"/>
    </row>
    <row r="61" spans="1:8">
      <c r="A61" s="9"/>
      <c r="B61" s="108"/>
      <c r="C61" s="11">
        <v>2.524</v>
      </c>
      <c r="D61" s="12" t="s">
        <v>8</v>
      </c>
      <c r="E61" s="13">
        <v>5001.7</v>
      </c>
      <c r="F61" s="14" t="s">
        <v>32</v>
      </c>
      <c r="G61" s="22">
        <f>C61*E61</f>
        <v>12624.290799999999</v>
      </c>
      <c r="H61" s="14" t="s">
        <v>27</v>
      </c>
    </row>
    <row r="62" spans="1:8" ht="17.25" customHeight="1">
      <c r="A62" s="9"/>
      <c r="B62" s="15"/>
      <c r="C62" s="11"/>
      <c r="D62" s="12"/>
      <c r="E62" s="13"/>
      <c r="F62" s="14"/>
      <c r="G62" s="26"/>
      <c r="H62" s="5"/>
    </row>
    <row r="63" spans="1:8">
      <c r="A63" s="84"/>
      <c r="B63" s="10"/>
      <c r="C63" s="120" t="s">
        <v>20</v>
      </c>
      <c r="D63" s="120"/>
      <c r="E63" s="120"/>
      <c r="F63" s="120"/>
      <c r="G63" s="23">
        <f>SUM(G61,G59,G57,G55,G53,G51,G50,G48,G46,G44)</f>
        <v>126152.35299999999</v>
      </c>
      <c r="H63" s="14" t="s">
        <v>27</v>
      </c>
    </row>
    <row r="64" spans="1:8">
      <c r="A64" s="84"/>
      <c r="C64" s="7"/>
      <c r="D64" s="7"/>
      <c r="E64" s="7"/>
      <c r="F64" s="7"/>
      <c r="G64" s="7"/>
    </row>
    <row r="65" spans="1:8">
      <c r="A65" s="2"/>
      <c r="B65" s="107" t="s">
        <v>26</v>
      </c>
      <c r="C65" s="107"/>
      <c r="D65" s="107"/>
      <c r="E65" s="107"/>
      <c r="F65" s="107"/>
      <c r="G65" s="107"/>
    </row>
    <row r="66" spans="1:8" ht="31.5" customHeight="1">
      <c r="A66" s="2"/>
      <c r="H66" s="25"/>
    </row>
    <row r="67" spans="1:8" ht="28.5" customHeight="1">
      <c r="A67" s="24"/>
      <c r="B67" s="8" t="s">
        <v>25</v>
      </c>
      <c r="C67" s="118" t="s">
        <v>24</v>
      </c>
      <c r="D67" s="118"/>
      <c r="E67" s="118"/>
      <c r="F67" s="118"/>
      <c r="G67" s="118"/>
    </row>
  </sheetData>
  <mergeCells count="38">
    <mergeCell ref="C63:F63"/>
    <mergeCell ref="C67:G67"/>
    <mergeCell ref="B49:H49"/>
    <mergeCell ref="B52:H52"/>
    <mergeCell ref="B54:H54"/>
    <mergeCell ref="B56:H56"/>
    <mergeCell ref="B58:H58"/>
    <mergeCell ref="B60:H60"/>
    <mergeCell ref="B47:H47"/>
    <mergeCell ref="B28:H28"/>
    <mergeCell ref="C31:F31"/>
    <mergeCell ref="B34:H34"/>
    <mergeCell ref="C36:G36"/>
    <mergeCell ref="A38:H38"/>
    <mergeCell ref="A39:H39"/>
    <mergeCell ref="A40:H40"/>
    <mergeCell ref="C41:D41"/>
    <mergeCell ref="G41:H41"/>
    <mergeCell ref="B43:H43"/>
    <mergeCell ref="B45:H45"/>
    <mergeCell ref="B26:H26"/>
    <mergeCell ref="C9:F9"/>
    <mergeCell ref="B12:H12"/>
    <mergeCell ref="C14:G14"/>
    <mergeCell ref="A15:H15"/>
    <mergeCell ref="A16:H16"/>
    <mergeCell ref="A17:H17"/>
    <mergeCell ref="C18:D18"/>
    <mergeCell ref="G18:H18"/>
    <mergeCell ref="B20:H20"/>
    <mergeCell ref="B22:H22"/>
    <mergeCell ref="B24:H24"/>
    <mergeCell ref="B6:H6"/>
    <mergeCell ref="A1:H1"/>
    <mergeCell ref="A2:H2"/>
    <mergeCell ref="A3:H3"/>
    <mergeCell ref="C4:D4"/>
    <mergeCell ref="G4:H4"/>
  </mergeCells>
  <pageMargins left="1.2" right="0.8" top="0.4" bottom="0.3" header="0.3" footer="0.3"/>
  <pageSetup scale="95" orientation="portrait" r:id="rId1"/>
  <rowBreaks count="2" manualBreakCount="2">
    <brk id="14" max="16383" man="1"/>
    <brk id="36" max="16383" man="1"/>
  </rowBreaks>
</worksheet>
</file>

<file path=xl/worksheets/sheet9.xml><?xml version="1.0" encoding="utf-8"?>
<worksheet xmlns="http://schemas.openxmlformats.org/spreadsheetml/2006/main" xmlns:r="http://schemas.openxmlformats.org/officeDocument/2006/relationships">
  <sheetPr>
    <tabColor theme="3" tint="0.39997558519241921"/>
  </sheetPr>
  <dimension ref="A1:I106"/>
  <sheetViews>
    <sheetView view="pageBreakPreview" topLeftCell="A88" zoomScaleSheetLayoutView="100" workbookViewId="0">
      <selection activeCell="B105" sqref="B105"/>
    </sheetView>
  </sheetViews>
  <sheetFormatPr defaultRowHeight="12.75"/>
  <cols>
    <col min="1" max="1" width="4.7109375" style="1" customWidth="1"/>
    <col min="2" max="2" width="43.85546875" style="1" customWidth="1"/>
    <col min="3" max="3" width="7" style="1" bestFit="1" customWidth="1"/>
    <col min="4" max="4" width="5.28515625" style="1" customWidth="1"/>
    <col min="5" max="5" width="8.5703125" style="1" bestFit="1" customWidth="1"/>
    <col min="6" max="6" width="7.42578125" style="1" bestFit="1" customWidth="1"/>
    <col min="7" max="7" width="9" style="1" bestFit="1" customWidth="1"/>
    <col min="8" max="8" width="2.140625" style="1" bestFit="1" customWidth="1"/>
    <col min="9" max="16384" width="9.140625" style="1"/>
  </cols>
  <sheetData>
    <row r="1" spans="1:9" ht="22.5" customHeight="1">
      <c r="A1" s="121" t="s">
        <v>6</v>
      </c>
      <c r="B1" s="121"/>
      <c r="C1" s="121"/>
      <c r="D1" s="121"/>
      <c r="E1" s="121"/>
      <c r="F1" s="121"/>
      <c r="G1" s="121"/>
      <c r="H1" s="121"/>
    </row>
    <row r="2" spans="1:9" ht="24" customHeight="1">
      <c r="A2" s="122" t="s">
        <v>234</v>
      </c>
      <c r="B2" s="122"/>
      <c r="C2" s="122"/>
      <c r="D2" s="122"/>
      <c r="E2" s="122"/>
      <c r="F2" s="122"/>
      <c r="G2" s="122"/>
      <c r="H2" s="122"/>
    </row>
    <row r="3" spans="1:9" ht="19.5" customHeight="1" thickBot="1">
      <c r="A3" s="126" t="s">
        <v>7</v>
      </c>
      <c r="B3" s="126"/>
      <c r="C3" s="126"/>
      <c r="D3" s="126"/>
      <c r="E3" s="126"/>
      <c r="F3" s="126"/>
      <c r="G3" s="126"/>
      <c r="H3" s="126"/>
    </row>
    <row r="4" spans="1:9" s="3" customFormat="1" ht="18.75" customHeight="1" thickTop="1" thickBot="1">
      <c r="A4" s="106" t="s">
        <v>0</v>
      </c>
      <c r="B4" s="106" t="s">
        <v>2</v>
      </c>
      <c r="C4" s="127" t="s">
        <v>1</v>
      </c>
      <c r="D4" s="127"/>
      <c r="E4" s="106" t="s">
        <v>3</v>
      </c>
      <c r="F4" s="106" t="s">
        <v>4</v>
      </c>
      <c r="G4" s="127" t="s">
        <v>5</v>
      </c>
      <c r="H4" s="127"/>
    </row>
    <row r="5" spans="1:9" s="3" customFormat="1" ht="17.25" customHeight="1" thickTop="1">
      <c r="A5" s="18"/>
      <c r="B5" s="18"/>
      <c r="C5" s="18"/>
      <c r="D5" s="18"/>
      <c r="E5" s="18"/>
      <c r="F5" s="18"/>
      <c r="G5" s="18"/>
      <c r="H5" s="18"/>
    </row>
    <row r="6" spans="1:9" ht="42" customHeight="1">
      <c r="A6" s="9" t="s">
        <v>10</v>
      </c>
      <c r="B6" s="119" t="s">
        <v>221</v>
      </c>
      <c r="C6" s="119"/>
      <c r="D6" s="119"/>
      <c r="E6" s="119"/>
      <c r="F6" s="119"/>
      <c r="G6" s="119"/>
      <c r="H6" s="119"/>
    </row>
    <row r="7" spans="1:9" ht="30.75" customHeight="1">
      <c r="A7" s="9"/>
      <c r="B7" s="15"/>
      <c r="C7" s="11">
        <v>3200</v>
      </c>
      <c r="D7" s="12" t="s">
        <v>8</v>
      </c>
      <c r="E7" s="13">
        <v>146.41</v>
      </c>
      <c r="F7" s="14" t="s">
        <v>32</v>
      </c>
      <c r="G7" s="22">
        <f>C7*E7/100</f>
        <v>4685.12</v>
      </c>
      <c r="H7" s="14" t="s">
        <v>27</v>
      </c>
    </row>
    <row r="8" spans="1:9" ht="39.75" customHeight="1">
      <c r="A8" s="9" t="s">
        <v>14</v>
      </c>
      <c r="B8" s="119" t="s">
        <v>15</v>
      </c>
      <c r="C8" s="119"/>
      <c r="D8" s="119"/>
      <c r="E8" s="119"/>
      <c r="F8" s="119"/>
      <c r="G8" s="119"/>
      <c r="H8" s="119"/>
    </row>
    <row r="9" spans="1:9" ht="24.75" customHeight="1">
      <c r="A9" s="9"/>
      <c r="B9" s="15"/>
      <c r="C9" s="11">
        <v>500</v>
      </c>
      <c r="D9" s="12" t="s">
        <v>43</v>
      </c>
      <c r="E9" s="13">
        <v>2771.64</v>
      </c>
      <c r="F9" s="14" t="s">
        <v>44</v>
      </c>
      <c r="G9" s="22">
        <f>C9*E9/100</f>
        <v>13858.2</v>
      </c>
      <c r="H9" s="14" t="s">
        <v>27</v>
      </c>
      <c r="I9" s="4"/>
    </row>
    <row r="10" spans="1:9" ht="91.5" customHeight="1">
      <c r="A10" s="9" t="s">
        <v>16</v>
      </c>
      <c r="B10" s="119" t="s">
        <v>54</v>
      </c>
      <c r="C10" s="119"/>
      <c r="D10" s="119"/>
      <c r="E10" s="119"/>
      <c r="F10" s="119"/>
      <c r="G10" s="119"/>
      <c r="H10" s="119"/>
    </row>
    <row r="11" spans="1:9" ht="29.25" customHeight="1">
      <c r="A11" s="9"/>
      <c r="B11" s="15"/>
      <c r="C11" s="11">
        <v>1500</v>
      </c>
      <c r="D11" s="12" t="s">
        <v>8</v>
      </c>
      <c r="E11" s="13">
        <v>9383.76</v>
      </c>
      <c r="F11" s="14" t="s">
        <v>32</v>
      </c>
      <c r="G11" s="22">
        <f>C11*E11/100</f>
        <v>140756.4</v>
      </c>
      <c r="H11" s="14" t="s">
        <v>27</v>
      </c>
    </row>
    <row r="12" spans="1:9" ht="46.5" customHeight="1">
      <c r="A12" s="9" t="s">
        <v>17</v>
      </c>
      <c r="B12" s="119" t="s">
        <v>55</v>
      </c>
      <c r="C12" s="119"/>
      <c r="D12" s="119"/>
      <c r="E12" s="119"/>
      <c r="F12" s="119"/>
      <c r="G12" s="119"/>
      <c r="H12" s="119"/>
    </row>
    <row r="13" spans="1:9" ht="21.75" customHeight="1">
      <c r="A13" s="9"/>
      <c r="B13" s="15"/>
      <c r="C13" s="11">
        <v>7300</v>
      </c>
      <c r="D13" s="12" t="s">
        <v>47</v>
      </c>
      <c r="E13" s="13">
        <v>1636.44</v>
      </c>
      <c r="F13" s="14" t="s">
        <v>48</v>
      </c>
      <c r="G13" s="22">
        <f>C13*E13/100</f>
        <v>119460.12</v>
      </c>
      <c r="H13" s="14" t="s">
        <v>27</v>
      </c>
    </row>
    <row r="14" spans="1:9" ht="62.25" customHeight="1">
      <c r="A14" s="9" t="s">
        <v>28</v>
      </c>
      <c r="B14" s="119" t="s">
        <v>56</v>
      </c>
      <c r="C14" s="119"/>
      <c r="D14" s="119"/>
      <c r="E14" s="119"/>
      <c r="F14" s="119"/>
      <c r="G14" s="119"/>
      <c r="H14" s="119"/>
    </row>
    <row r="15" spans="1:9" ht="28.5" customHeight="1">
      <c r="A15" s="9"/>
      <c r="B15" s="15"/>
      <c r="C15" s="11">
        <v>7300</v>
      </c>
      <c r="D15" s="12" t="s">
        <v>47</v>
      </c>
      <c r="E15" s="13">
        <v>4574.6099999999997</v>
      </c>
      <c r="F15" s="14" t="s">
        <v>48</v>
      </c>
      <c r="G15" s="22">
        <f>C15*E15/100</f>
        <v>333946.52999999997</v>
      </c>
      <c r="H15" s="14" t="s">
        <v>27</v>
      </c>
    </row>
    <row r="16" spans="1:9" ht="38.25" customHeight="1">
      <c r="A16" s="9" t="s">
        <v>29</v>
      </c>
      <c r="B16" s="119" t="s">
        <v>57</v>
      </c>
      <c r="C16" s="119"/>
      <c r="D16" s="119"/>
      <c r="E16" s="119"/>
      <c r="F16" s="119"/>
      <c r="G16" s="119"/>
      <c r="H16" s="119"/>
    </row>
    <row r="17" spans="1:8" ht="18" customHeight="1">
      <c r="A17" s="9"/>
      <c r="B17" s="45"/>
      <c r="C17" s="11">
        <v>25300</v>
      </c>
      <c r="D17" s="12" t="s">
        <v>8</v>
      </c>
      <c r="E17" s="13">
        <v>6278.37</v>
      </c>
      <c r="F17" s="14" t="s">
        <v>9</v>
      </c>
      <c r="G17" s="22">
        <f>C17*E17/1000</f>
        <v>158842.761</v>
      </c>
      <c r="H17" s="14" t="s">
        <v>27</v>
      </c>
    </row>
    <row r="18" spans="1:8" ht="18.75" customHeight="1">
      <c r="A18" s="9" t="s">
        <v>19</v>
      </c>
      <c r="B18" s="45"/>
      <c r="C18" s="11"/>
      <c r="D18" s="12"/>
      <c r="E18" s="13"/>
      <c r="F18" s="14"/>
      <c r="G18" s="26"/>
      <c r="H18" s="16"/>
    </row>
    <row r="19" spans="1:8">
      <c r="A19" s="84"/>
      <c r="B19" s="48"/>
      <c r="C19" s="120" t="s">
        <v>20</v>
      </c>
      <c r="D19" s="120"/>
      <c r="E19" s="120"/>
      <c r="F19" s="120"/>
      <c r="G19" s="23">
        <f>SUM(G17,G15,G13,G11,G9,G7)</f>
        <v>771549.13099999994</v>
      </c>
      <c r="H19" s="7" t="s">
        <v>27</v>
      </c>
    </row>
    <row r="20" spans="1:8">
      <c r="A20" s="84"/>
      <c r="C20" s="7"/>
      <c r="D20" s="7"/>
      <c r="E20" s="7"/>
      <c r="F20" s="7"/>
      <c r="G20" s="7"/>
      <c r="H20" s="7"/>
    </row>
    <row r="21" spans="1:8">
      <c r="A21" s="84"/>
      <c r="B21" s="21" t="s">
        <v>21</v>
      </c>
      <c r="C21" s="6">
        <v>3.16</v>
      </c>
      <c r="D21" s="6" t="s">
        <v>22</v>
      </c>
      <c r="E21" s="6">
        <v>22606</v>
      </c>
      <c r="F21" s="6" t="s">
        <v>23</v>
      </c>
      <c r="G21" s="17">
        <f>C21*E21</f>
        <v>71434.960000000006</v>
      </c>
      <c r="H21" s="7" t="s">
        <v>27</v>
      </c>
    </row>
    <row r="22" spans="1:8">
      <c r="A22" s="84"/>
    </row>
    <row r="23" spans="1:8">
      <c r="A23" s="2"/>
      <c r="B23" s="117" t="s">
        <v>26</v>
      </c>
      <c r="C23" s="117"/>
      <c r="D23" s="117"/>
      <c r="E23" s="117"/>
      <c r="F23" s="117"/>
      <c r="G23" s="117"/>
      <c r="H23" s="117"/>
    </row>
    <row r="24" spans="1:8" ht="42" customHeight="1">
      <c r="A24" s="2"/>
    </row>
    <row r="25" spans="1:8" s="25" customFormat="1" ht="27" customHeight="1">
      <c r="A25" s="24"/>
      <c r="B25" s="8" t="s">
        <v>25</v>
      </c>
      <c r="C25" s="118" t="s">
        <v>24</v>
      </c>
      <c r="D25" s="118"/>
      <c r="E25" s="118"/>
      <c r="F25" s="118"/>
      <c r="G25" s="118"/>
    </row>
    <row r="26" spans="1:8" ht="3" customHeight="1">
      <c r="A26" s="2"/>
    </row>
    <row r="27" spans="1:8" ht="31.5" customHeight="1">
      <c r="A27" s="121" t="s">
        <v>6</v>
      </c>
      <c r="B27" s="121"/>
      <c r="C27" s="121"/>
      <c r="D27" s="121"/>
      <c r="E27" s="121"/>
      <c r="F27" s="121"/>
      <c r="G27" s="121"/>
      <c r="H27" s="121"/>
    </row>
    <row r="28" spans="1:8" ht="31.5" customHeight="1">
      <c r="A28" s="122" t="s">
        <v>234</v>
      </c>
      <c r="B28" s="122"/>
      <c r="C28" s="122"/>
      <c r="D28" s="122"/>
      <c r="E28" s="122"/>
      <c r="F28" s="122"/>
      <c r="G28" s="122"/>
      <c r="H28" s="122"/>
    </row>
    <row r="29" spans="1:8" ht="19.5" customHeight="1" thickBot="1">
      <c r="A29" s="126" t="s">
        <v>39</v>
      </c>
      <c r="B29" s="126"/>
      <c r="C29" s="126"/>
      <c r="D29" s="126"/>
      <c r="E29" s="126"/>
      <c r="F29" s="126"/>
      <c r="G29" s="126"/>
      <c r="H29" s="126"/>
    </row>
    <row r="30" spans="1:8" ht="21" customHeight="1" thickTop="1" thickBot="1">
      <c r="A30" s="106" t="s">
        <v>0</v>
      </c>
      <c r="B30" s="106" t="s">
        <v>2</v>
      </c>
      <c r="C30" s="127" t="s">
        <v>1</v>
      </c>
      <c r="D30" s="127"/>
      <c r="E30" s="106" t="s">
        <v>3</v>
      </c>
      <c r="F30" s="106" t="s">
        <v>4</v>
      </c>
      <c r="G30" s="127" t="s">
        <v>5</v>
      </c>
      <c r="H30" s="127"/>
    </row>
    <row r="31" spans="1:8" ht="17.25" customHeight="1" thickTop="1">
      <c r="A31" s="18"/>
      <c r="B31" s="18"/>
      <c r="C31" s="18"/>
      <c r="D31" s="18"/>
      <c r="E31" s="18"/>
      <c r="F31" s="18"/>
      <c r="G31" s="18"/>
      <c r="H31" s="18"/>
    </row>
    <row r="32" spans="1:8" ht="30" customHeight="1">
      <c r="A32" s="9" t="s">
        <v>10</v>
      </c>
      <c r="B32" s="119" t="s">
        <v>61</v>
      </c>
      <c r="C32" s="119"/>
      <c r="D32" s="119"/>
      <c r="E32" s="119"/>
      <c r="F32" s="119"/>
      <c r="G32" s="119"/>
      <c r="H32" s="119"/>
    </row>
    <row r="33" spans="1:8" ht="30" customHeight="1">
      <c r="A33" s="20"/>
      <c r="B33" s="19"/>
      <c r="C33" s="11">
        <v>1056</v>
      </c>
      <c r="D33" s="12" t="s">
        <v>8</v>
      </c>
      <c r="E33" s="13">
        <v>3176.25</v>
      </c>
      <c r="F33" s="14" t="s">
        <v>9</v>
      </c>
      <c r="G33" s="22">
        <f>C33*E33/1000</f>
        <v>3354.12</v>
      </c>
      <c r="H33" s="14" t="s">
        <v>27</v>
      </c>
    </row>
    <row r="34" spans="1:8" ht="23.25" customHeight="1">
      <c r="A34" s="9" t="s">
        <v>14</v>
      </c>
      <c r="B34" s="119" t="s">
        <v>30</v>
      </c>
      <c r="C34" s="119"/>
      <c r="D34" s="119"/>
      <c r="E34" s="119"/>
      <c r="F34" s="119"/>
      <c r="G34" s="119"/>
      <c r="H34" s="119"/>
    </row>
    <row r="35" spans="1:8" ht="30" customHeight="1">
      <c r="A35" s="9"/>
      <c r="B35" s="15"/>
      <c r="C35" s="11">
        <v>224</v>
      </c>
      <c r="D35" s="12" t="s">
        <v>8</v>
      </c>
      <c r="E35" s="13">
        <v>9416.2800000000007</v>
      </c>
      <c r="F35" s="14" t="s">
        <v>32</v>
      </c>
      <c r="G35" s="22">
        <f>C35*E35/100</f>
        <v>21092.467200000003</v>
      </c>
      <c r="H35" s="14" t="s">
        <v>27</v>
      </c>
    </row>
    <row r="36" spans="1:8" ht="24" customHeight="1">
      <c r="A36" s="9" t="s">
        <v>16</v>
      </c>
      <c r="B36" s="119" t="s">
        <v>31</v>
      </c>
      <c r="C36" s="119"/>
      <c r="D36" s="119"/>
      <c r="E36" s="119"/>
      <c r="F36" s="119"/>
      <c r="G36" s="119"/>
      <c r="H36" s="119"/>
    </row>
    <row r="37" spans="1:8" ht="30" customHeight="1">
      <c r="A37" s="9"/>
      <c r="B37" s="9"/>
      <c r="C37" s="11">
        <v>365</v>
      </c>
      <c r="D37" s="12" t="s">
        <v>8</v>
      </c>
      <c r="E37" s="13">
        <v>12501.41</v>
      </c>
      <c r="F37" s="14" t="s">
        <v>32</v>
      </c>
      <c r="G37" s="22">
        <f>C37*E37/100</f>
        <v>45630.146500000003</v>
      </c>
      <c r="H37" s="14" t="s">
        <v>27</v>
      </c>
    </row>
    <row r="38" spans="1:8" ht="25.5" customHeight="1">
      <c r="A38" s="9" t="s">
        <v>17</v>
      </c>
      <c r="B38" s="119" t="s">
        <v>62</v>
      </c>
      <c r="C38" s="119"/>
      <c r="D38" s="119"/>
      <c r="E38" s="119"/>
      <c r="F38" s="119"/>
      <c r="G38" s="119"/>
      <c r="H38" s="119"/>
    </row>
    <row r="39" spans="1:8" ht="30" customHeight="1">
      <c r="A39" s="9"/>
      <c r="B39" s="15"/>
      <c r="C39" s="11">
        <v>109</v>
      </c>
      <c r="D39" s="12" t="s">
        <v>8</v>
      </c>
      <c r="E39" s="13">
        <v>3127.41</v>
      </c>
      <c r="F39" s="14" t="s">
        <v>32</v>
      </c>
      <c r="G39" s="22">
        <f>C39*E39/100</f>
        <v>3408.8769000000002</v>
      </c>
      <c r="H39" s="14" t="s">
        <v>27</v>
      </c>
    </row>
    <row r="40" spans="1:8" ht="30" customHeight="1">
      <c r="A40" s="9" t="s">
        <v>28</v>
      </c>
      <c r="B40" s="119" t="s">
        <v>33</v>
      </c>
      <c r="C40" s="119"/>
      <c r="D40" s="119"/>
      <c r="E40" s="119"/>
      <c r="F40" s="119"/>
      <c r="G40" s="119"/>
      <c r="H40" s="119"/>
    </row>
    <row r="41" spans="1:8" ht="30" customHeight="1">
      <c r="A41" s="9"/>
      <c r="B41" s="15"/>
      <c r="C41" s="11">
        <v>80</v>
      </c>
      <c r="D41" s="12" t="s">
        <v>8</v>
      </c>
      <c r="E41" s="13">
        <v>14429.25</v>
      </c>
      <c r="F41" s="14" t="s">
        <v>32</v>
      </c>
      <c r="G41" s="22">
        <f>C41*E41/100</f>
        <v>11543.4</v>
      </c>
      <c r="H41" s="14" t="s">
        <v>27</v>
      </c>
    </row>
    <row r="42" spans="1:8" ht="30" customHeight="1">
      <c r="A42" s="9" t="s">
        <v>29</v>
      </c>
      <c r="B42" s="119" t="s">
        <v>34</v>
      </c>
      <c r="C42" s="119"/>
      <c r="D42" s="119"/>
      <c r="E42" s="119"/>
      <c r="F42" s="119"/>
      <c r="G42" s="119"/>
      <c r="H42" s="119"/>
    </row>
    <row r="43" spans="1:8" ht="30" customHeight="1">
      <c r="A43" s="9"/>
      <c r="B43" s="15"/>
      <c r="C43" s="11">
        <v>5.67</v>
      </c>
      <c r="D43" s="12" t="s">
        <v>35</v>
      </c>
      <c r="E43" s="13">
        <v>5001.7</v>
      </c>
      <c r="F43" s="14" t="s">
        <v>36</v>
      </c>
      <c r="G43" s="22">
        <f>C43*E43</f>
        <v>28359.638999999999</v>
      </c>
      <c r="H43" s="14" t="s">
        <v>27</v>
      </c>
    </row>
    <row r="44" spans="1:8" ht="47.25" customHeight="1">
      <c r="A44" s="9" t="s">
        <v>19</v>
      </c>
      <c r="B44" s="119" t="s">
        <v>63</v>
      </c>
      <c r="C44" s="119"/>
      <c r="D44" s="119"/>
      <c r="E44" s="119"/>
      <c r="F44" s="119"/>
      <c r="G44" s="119"/>
      <c r="H44" s="119"/>
    </row>
    <row r="45" spans="1:8" ht="30" customHeight="1">
      <c r="A45" s="9"/>
      <c r="B45" s="15"/>
      <c r="C45" s="11">
        <v>89</v>
      </c>
      <c r="D45" s="12" t="s">
        <v>8</v>
      </c>
      <c r="E45" s="13">
        <v>337</v>
      </c>
      <c r="F45" s="14" t="s">
        <v>37</v>
      </c>
      <c r="G45" s="14">
        <f>C45*E45</f>
        <v>29993</v>
      </c>
      <c r="H45" s="14" t="s">
        <v>27</v>
      </c>
    </row>
    <row r="46" spans="1:8" ht="21" customHeight="1">
      <c r="A46" s="9" t="s">
        <v>49</v>
      </c>
      <c r="B46" s="119" t="s">
        <v>64</v>
      </c>
      <c r="C46" s="119"/>
      <c r="D46" s="119"/>
      <c r="E46" s="119"/>
      <c r="F46" s="119"/>
      <c r="G46" s="119"/>
      <c r="H46" s="119"/>
    </row>
    <row r="47" spans="1:8" ht="30" customHeight="1">
      <c r="A47" s="9"/>
      <c r="B47" s="15"/>
      <c r="C47" s="11">
        <v>185</v>
      </c>
      <c r="D47" s="12" t="s">
        <v>47</v>
      </c>
      <c r="E47" s="13">
        <v>2283.9299999999998</v>
      </c>
      <c r="F47" s="14" t="s">
        <v>48</v>
      </c>
      <c r="G47" s="26">
        <f>C47*E47/100</f>
        <v>4225.2704999999996</v>
      </c>
      <c r="H47" s="16" t="s">
        <v>27</v>
      </c>
    </row>
    <row r="48" spans="1:8">
      <c r="A48" s="84"/>
      <c r="B48" s="10"/>
      <c r="C48" s="120" t="s">
        <v>20</v>
      </c>
      <c r="D48" s="120"/>
      <c r="E48" s="120"/>
      <c r="F48" s="120"/>
      <c r="G48" s="23">
        <f>SUM(G47,G45,G43,G41,G39,G37,G35,G33)</f>
        <v>147606.92009999999</v>
      </c>
      <c r="H48" s="7" t="s">
        <v>27</v>
      </c>
    </row>
    <row r="49" spans="1:8" ht="16.5" customHeight="1">
      <c r="A49" s="84"/>
      <c r="C49" s="7"/>
      <c r="D49" s="7"/>
      <c r="E49" s="7"/>
      <c r="F49" s="7"/>
      <c r="G49" s="7"/>
      <c r="H49" s="7"/>
    </row>
    <row r="50" spans="1:8">
      <c r="A50" s="84"/>
    </row>
    <row r="51" spans="1:8">
      <c r="A51" s="2"/>
      <c r="B51" s="117" t="s">
        <v>26</v>
      </c>
      <c r="C51" s="117"/>
      <c r="D51" s="117"/>
      <c r="E51" s="117"/>
      <c r="F51" s="117"/>
      <c r="G51" s="117"/>
      <c r="H51" s="117"/>
    </row>
    <row r="52" spans="1:8" ht="38.25" customHeight="1">
      <c r="A52" s="2"/>
      <c r="B52" s="49"/>
    </row>
    <row r="53" spans="1:8" ht="27.75" customHeight="1">
      <c r="A53" s="24"/>
      <c r="B53" s="8" t="s">
        <v>25</v>
      </c>
      <c r="C53" s="118" t="s">
        <v>24</v>
      </c>
      <c r="D53" s="118"/>
      <c r="E53" s="118"/>
      <c r="F53" s="118"/>
      <c r="G53" s="118"/>
      <c r="H53" s="25"/>
    </row>
    <row r="54" spans="1:8" ht="7.5" customHeight="1">
      <c r="A54" s="2"/>
    </row>
    <row r="55" spans="1:8" ht="27" customHeight="1">
      <c r="A55" s="121" t="s">
        <v>6</v>
      </c>
      <c r="B55" s="121"/>
      <c r="C55" s="121"/>
      <c r="D55" s="121"/>
      <c r="E55" s="121"/>
      <c r="F55" s="121"/>
      <c r="G55" s="121"/>
      <c r="H55" s="121"/>
    </row>
    <row r="56" spans="1:8" ht="30.75" customHeight="1">
      <c r="A56" s="122" t="s">
        <v>234</v>
      </c>
      <c r="B56" s="122"/>
      <c r="C56" s="122"/>
      <c r="D56" s="122"/>
      <c r="E56" s="122"/>
      <c r="F56" s="122"/>
      <c r="G56" s="122"/>
      <c r="H56" s="122"/>
    </row>
    <row r="57" spans="1:8" ht="21" customHeight="1" thickBot="1">
      <c r="A57" s="126" t="s">
        <v>103</v>
      </c>
      <c r="B57" s="126"/>
      <c r="C57" s="126"/>
      <c r="D57" s="126"/>
      <c r="E57" s="126"/>
      <c r="F57" s="126"/>
      <c r="G57" s="126"/>
      <c r="H57" s="126"/>
    </row>
    <row r="58" spans="1:8" ht="14.25" thickTop="1" thickBot="1">
      <c r="A58" s="106" t="s">
        <v>0</v>
      </c>
      <c r="B58" s="106" t="s">
        <v>2</v>
      </c>
      <c r="C58" s="127" t="s">
        <v>1</v>
      </c>
      <c r="D58" s="127"/>
      <c r="E58" s="106" t="s">
        <v>3</v>
      </c>
      <c r="F58" s="106" t="s">
        <v>4</v>
      </c>
      <c r="G58" s="127" t="s">
        <v>5</v>
      </c>
      <c r="H58" s="127"/>
    </row>
    <row r="59" spans="1:8" ht="13.5" thickTop="1">
      <c r="A59" s="18"/>
      <c r="B59" s="18"/>
      <c r="C59" s="18"/>
      <c r="D59" s="18"/>
      <c r="E59" s="18"/>
      <c r="F59" s="18"/>
      <c r="G59" s="18"/>
      <c r="H59" s="18"/>
    </row>
    <row r="60" spans="1:8" ht="35.25" customHeight="1">
      <c r="A60" s="9" t="s">
        <v>10</v>
      </c>
      <c r="B60" s="119" t="s">
        <v>61</v>
      </c>
      <c r="C60" s="119"/>
      <c r="D60" s="119"/>
      <c r="E60" s="119"/>
      <c r="F60" s="119"/>
      <c r="G60" s="119"/>
      <c r="H60" s="119"/>
    </row>
    <row r="61" spans="1:8" ht="19.5" customHeight="1">
      <c r="A61" s="20"/>
      <c r="B61" s="19"/>
      <c r="C61" s="11">
        <v>2996</v>
      </c>
      <c r="D61" s="12" t="s">
        <v>8</v>
      </c>
      <c r="E61" s="13">
        <v>3176.25</v>
      </c>
      <c r="F61" s="14" t="s">
        <v>9</v>
      </c>
      <c r="G61" s="22">
        <f>C61*E61/1000</f>
        <v>9516.0450000000001</v>
      </c>
      <c r="H61" s="14" t="s">
        <v>27</v>
      </c>
    </row>
    <row r="62" spans="1:8" ht="21" customHeight="1">
      <c r="A62" s="9" t="s">
        <v>14</v>
      </c>
      <c r="B62" s="119" t="s">
        <v>30</v>
      </c>
      <c r="C62" s="119"/>
      <c r="D62" s="119"/>
      <c r="E62" s="119"/>
      <c r="F62" s="119"/>
      <c r="G62" s="119"/>
      <c r="H62" s="119"/>
    </row>
    <row r="63" spans="1:8" ht="27.75" customHeight="1">
      <c r="A63" s="9"/>
      <c r="B63" s="15"/>
      <c r="C63" s="11">
        <v>749</v>
      </c>
      <c r="D63" s="12" t="s">
        <v>8</v>
      </c>
      <c r="E63" s="13">
        <v>9416.2800000000007</v>
      </c>
      <c r="F63" s="14" t="s">
        <v>32</v>
      </c>
      <c r="G63" s="22">
        <f>C63*E63/100</f>
        <v>70527.9372</v>
      </c>
      <c r="H63" s="14" t="s">
        <v>27</v>
      </c>
    </row>
    <row r="64" spans="1:8" ht="30" customHeight="1">
      <c r="A64" s="9" t="s">
        <v>16</v>
      </c>
      <c r="B64" s="119" t="s">
        <v>31</v>
      </c>
      <c r="C64" s="119"/>
      <c r="D64" s="119"/>
      <c r="E64" s="119"/>
      <c r="F64" s="119"/>
      <c r="G64" s="119"/>
      <c r="H64" s="119"/>
    </row>
    <row r="65" spans="1:8" ht="28.5" customHeight="1">
      <c r="A65" s="9"/>
      <c r="B65" s="9"/>
      <c r="C65" s="11">
        <v>2713</v>
      </c>
      <c r="D65" s="12" t="s">
        <v>8</v>
      </c>
      <c r="E65" s="13">
        <v>12501.41</v>
      </c>
      <c r="F65" s="14" t="s">
        <v>32</v>
      </c>
      <c r="G65" s="22">
        <f>C65*E65/100</f>
        <v>339163.25329999998</v>
      </c>
      <c r="H65" s="14" t="s">
        <v>27</v>
      </c>
    </row>
    <row r="66" spans="1:8" ht="27" customHeight="1">
      <c r="A66" s="9" t="s">
        <v>17</v>
      </c>
      <c r="B66" s="119" t="s">
        <v>62</v>
      </c>
      <c r="C66" s="119"/>
      <c r="D66" s="119"/>
      <c r="E66" s="119"/>
      <c r="F66" s="119"/>
      <c r="G66" s="119"/>
      <c r="H66" s="119"/>
    </row>
    <row r="67" spans="1:8" ht="24" customHeight="1">
      <c r="A67" s="9"/>
      <c r="B67" s="15"/>
      <c r="C67" s="11">
        <v>109</v>
      </c>
      <c r="D67" s="12" t="s">
        <v>8</v>
      </c>
      <c r="E67" s="13">
        <v>3127.41</v>
      </c>
      <c r="F67" s="14" t="s">
        <v>32</v>
      </c>
      <c r="G67" s="22">
        <f>C67*E67/100</f>
        <v>3408.8769000000002</v>
      </c>
      <c r="H67" s="14" t="s">
        <v>27</v>
      </c>
    </row>
    <row r="68" spans="1:8" ht="40.5" customHeight="1">
      <c r="A68" s="9" t="s">
        <v>28</v>
      </c>
      <c r="B68" s="119" t="s">
        <v>33</v>
      </c>
      <c r="C68" s="119"/>
      <c r="D68" s="119"/>
      <c r="E68" s="119"/>
      <c r="F68" s="119"/>
      <c r="G68" s="119"/>
      <c r="H68" s="119"/>
    </row>
    <row r="69" spans="1:8" ht="30.75" customHeight="1">
      <c r="A69" s="9"/>
      <c r="B69" s="15"/>
      <c r="C69" s="11">
        <v>301</v>
      </c>
      <c r="D69" s="12" t="s">
        <v>8</v>
      </c>
      <c r="E69" s="13">
        <v>14429.25</v>
      </c>
      <c r="F69" s="14" t="s">
        <v>32</v>
      </c>
      <c r="G69" s="22">
        <f>C69*E69/100</f>
        <v>43432.042500000003</v>
      </c>
      <c r="H69" s="14" t="s">
        <v>27</v>
      </c>
    </row>
    <row r="70" spans="1:8" ht="40.5" customHeight="1">
      <c r="A70" s="9" t="s">
        <v>29</v>
      </c>
      <c r="B70" s="119" t="s">
        <v>34</v>
      </c>
      <c r="C70" s="119"/>
      <c r="D70" s="119"/>
      <c r="E70" s="119"/>
      <c r="F70" s="119"/>
      <c r="G70" s="119"/>
      <c r="H70" s="119"/>
    </row>
    <row r="71" spans="1:8" ht="27" customHeight="1">
      <c r="A71" s="9"/>
      <c r="B71" s="15"/>
      <c r="C71" s="11">
        <v>29.14</v>
      </c>
      <c r="D71" s="12" t="s">
        <v>35</v>
      </c>
      <c r="E71" s="13">
        <v>5001.7</v>
      </c>
      <c r="F71" s="14" t="s">
        <v>36</v>
      </c>
      <c r="G71" s="22">
        <f>C71*E71</f>
        <v>145749.538</v>
      </c>
      <c r="H71" s="14" t="s">
        <v>27</v>
      </c>
    </row>
    <row r="72" spans="1:8" ht="51" customHeight="1">
      <c r="A72" s="9" t="s">
        <v>19</v>
      </c>
      <c r="B72" s="119" t="s">
        <v>63</v>
      </c>
      <c r="C72" s="119"/>
      <c r="D72" s="119"/>
      <c r="E72" s="119"/>
      <c r="F72" s="119"/>
      <c r="G72" s="119"/>
      <c r="H72" s="119"/>
    </row>
    <row r="73" spans="1:8" ht="19.5" customHeight="1">
      <c r="A73" s="9"/>
      <c r="B73" s="15"/>
      <c r="C73" s="11">
        <v>454</v>
      </c>
      <c r="D73" s="12" t="s">
        <v>8</v>
      </c>
      <c r="E73" s="13">
        <v>337</v>
      </c>
      <c r="F73" s="14" t="s">
        <v>37</v>
      </c>
      <c r="G73" s="14">
        <f>C73*E73</f>
        <v>152998</v>
      </c>
      <c r="H73" s="14" t="s">
        <v>27</v>
      </c>
    </row>
    <row r="74" spans="1:8" ht="20.25" customHeight="1">
      <c r="A74" s="9" t="s">
        <v>49</v>
      </c>
      <c r="B74" s="119" t="s">
        <v>64</v>
      </c>
      <c r="C74" s="119"/>
      <c r="D74" s="119"/>
      <c r="E74" s="119"/>
      <c r="F74" s="119"/>
      <c r="G74" s="119"/>
      <c r="H74" s="119"/>
    </row>
    <row r="75" spans="1:8" ht="18.75" customHeight="1">
      <c r="A75" s="9"/>
      <c r="B75" s="15"/>
      <c r="C75" s="11">
        <v>429</v>
      </c>
      <c r="D75" s="12" t="s">
        <v>47</v>
      </c>
      <c r="E75" s="13">
        <v>2283.9299999999998</v>
      </c>
      <c r="F75" s="14" t="s">
        <v>48</v>
      </c>
      <c r="G75" s="26">
        <f>C75*E75/100</f>
        <v>9798.0596999999998</v>
      </c>
      <c r="H75" s="16" t="s">
        <v>27</v>
      </c>
    </row>
    <row r="76" spans="1:8">
      <c r="A76" s="84"/>
      <c r="B76" s="10"/>
      <c r="C76" s="120" t="s">
        <v>20</v>
      </c>
      <c r="D76" s="120"/>
      <c r="E76" s="120"/>
      <c r="F76" s="120"/>
      <c r="G76" s="23">
        <f>SUM(G75,G73,G71,G69,G67,G65,G63,G61)</f>
        <v>774593.75260000012</v>
      </c>
      <c r="H76" s="7" t="s">
        <v>27</v>
      </c>
    </row>
    <row r="77" spans="1:8">
      <c r="A77" s="84"/>
      <c r="C77" s="7"/>
      <c r="D77" s="7"/>
      <c r="E77" s="7"/>
      <c r="F77" s="7"/>
      <c r="G77" s="7"/>
      <c r="H77" s="7"/>
    </row>
    <row r="78" spans="1:8">
      <c r="A78" s="84"/>
    </row>
    <row r="79" spans="1:8">
      <c r="A79" s="2"/>
      <c r="B79" s="117" t="s">
        <v>26</v>
      </c>
      <c r="C79" s="117"/>
      <c r="D79" s="117"/>
      <c r="E79" s="117"/>
      <c r="F79" s="117"/>
      <c r="G79" s="117"/>
      <c r="H79" s="117"/>
    </row>
    <row r="80" spans="1:8" ht="36.75" customHeight="1">
      <c r="A80" s="2"/>
      <c r="B80" s="49"/>
    </row>
    <row r="81" spans="1:8" ht="27" customHeight="1">
      <c r="A81" s="24"/>
      <c r="B81" s="8" t="s">
        <v>25</v>
      </c>
      <c r="C81" s="118" t="s">
        <v>24</v>
      </c>
      <c r="D81" s="118"/>
      <c r="E81" s="118"/>
      <c r="F81" s="118"/>
      <c r="G81" s="118"/>
      <c r="H81" s="25"/>
    </row>
    <row r="82" spans="1:8" ht="3" customHeight="1">
      <c r="A82" s="2"/>
    </row>
    <row r="83" spans="1:8" ht="30" customHeight="1">
      <c r="A83" s="121" t="s">
        <v>6</v>
      </c>
      <c r="B83" s="121"/>
      <c r="C83" s="121"/>
      <c r="D83" s="121"/>
      <c r="E83" s="121"/>
      <c r="F83" s="121"/>
      <c r="G83" s="121"/>
      <c r="H83" s="121"/>
    </row>
    <row r="84" spans="1:8" ht="33.75" customHeight="1">
      <c r="A84" s="122" t="s">
        <v>234</v>
      </c>
      <c r="B84" s="122"/>
      <c r="C84" s="122"/>
      <c r="D84" s="122"/>
      <c r="E84" s="122"/>
      <c r="F84" s="122"/>
      <c r="G84" s="122"/>
      <c r="H84" s="122"/>
    </row>
    <row r="85" spans="1:8" ht="22.5" customHeight="1" thickBot="1">
      <c r="A85" s="126" t="s">
        <v>104</v>
      </c>
      <c r="B85" s="126"/>
      <c r="C85" s="126"/>
      <c r="D85" s="126"/>
      <c r="E85" s="126"/>
      <c r="F85" s="126"/>
      <c r="G85" s="126"/>
      <c r="H85" s="126"/>
    </row>
    <row r="86" spans="1:8" ht="20.25" customHeight="1" thickTop="1" thickBot="1">
      <c r="A86" s="106" t="s">
        <v>0</v>
      </c>
      <c r="B86" s="106" t="s">
        <v>2</v>
      </c>
      <c r="C86" s="127" t="s">
        <v>1</v>
      </c>
      <c r="D86" s="127"/>
      <c r="E86" s="106" t="s">
        <v>3</v>
      </c>
      <c r="F86" s="106" t="s">
        <v>4</v>
      </c>
      <c r="G86" s="127" t="s">
        <v>5</v>
      </c>
      <c r="H86" s="127"/>
    </row>
    <row r="87" spans="1:8" ht="18" customHeight="1" thickTop="1">
      <c r="A87" s="18"/>
      <c r="B87" s="18"/>
      <c r="C87" s="18"/>
      <c r="D87" s="18"/>
      <c r="E87" s="18"/>
      <c r="F87" s="18"/>
      <c r="G87" s="18"/>
      <c r="H87" s="18"/>
    </row>
    <row r="88" spans="1:8" ht="39" customHeight="1">
      <c r="A88" s="9" t="s">
        <v>10</v>
      </c>
      <c r="B88" s="119" t="s">
        <v>61</v>
      </c>
      <c r="C88" s="119"/>
      <c r="D88" s="119"/>
      <c r="E88" s="119"/>
      <c r="F88" s="119"/>
      <c r="G88" s="119"/>
      <c r="H88" s="119"/>
    </row>
    <row r="89" spans="1:8" ht="24.75" customHeight="1">
      <c r="A89" s="20"/>
      <c r="B89" s="19"/>
      <c r="C89" s="11">
        <v>7724</v>
      </c>
      <c r="D89" s="12" t="s">
        <v>8</v>
      </c>
      <c r="E89" s="13">
        <v>3176.25</v>
      </c>
      <c r="F89" s="14" t="s">
        <v>9</v>
      </c>
      <c r="G89" s="22">
        <f>C89*E89/1000</f>
        <v>24533.355</v>
      </c>
      <c r="H89" s="14" t="s">
        <v>27</v>
      </c>
    </row>
    <row r="90" spans="1:8" ht="27.75" customHeight="1">
      <c r="A90" s="9" t="s">
        <v>14</v>
      </c>
      <c r="B90" s="119" t="s">
        <v>30</v>
      </c>
      <c r="C90" s="119"/>
      <c r="D90" s="119"/>
      <c r="E90" s="119"/>
      <c r="F90" s="119"/>
      <c r="G90" s="119"/>
      <c r="H90" s="119"/>
    </row>
    <row r="91" spans="1:8" ht="27.75" customHeight="1">
      <c r="A91" s="9"/>
      <c r="B91" s="15"/>
      <c r="C91" s="11">
        <v>1525</v>
      </c>
      <c r="D91" s="12" t="s">
        <v>8</v>
      </c>
      <c r="E91" s="13">
        <v>9416.2800000000007</v>
      </c>
      <c r="F91" s="14" t="s">
        <v>32</v>
      </c>
      <c r="G91" s="22">
        <f>C91*E91/100</f>
        <v>143598.27000000002</v>
      </c>
      <c r="H91" s="14" t="s">
        <v>27</v>
      </c>
    </row>
    <row r="92" spans="1:8" ht="39.75" customHeight="1">
      <c r="A92" s="9" t="s">
        <v>16</v>
      </c>
      <c r="B92" s="119" t="s">
        <v>34</v>
      </c>
      <c r="C92" s="119"/>
      <c r="D92" s="119"/>
      <c r="E92" s="119"/>
      <c r="F92" s="119"/>
      <c r="G92" s="119"/>
      <c r="H92" s="119"/>
    </row>
    <row r="93" spans="1:8" ht="22.5" customHeight="1">
      <c r="A93" s="9"/>
      <c r="B93" s="15"/>
      <c r="C93" s="11">
        <v>1.1399999999999999</v>
      </c>
      <c r="D93" s="12" t="s">
        <v>35</v>
      </c>
      <c r="E93" s="13">
        <v>5001.7</v>
      </c>
      <c r="F93" s="14" t="s">
        <v>36</v>
      </c>
      <c r="G93" s="22">
        <f>C93*E93</f>
        <v>5701.9379999999992</v>
      </c>
      <c r="H93" s="14" t="s">
        <v>27</v>
      </c>
    </row>
    <row r="94" spans="1:8" ht="54" customHeight="1">
      <c r="A94" s="9" t="s">
        <v>17</v>
      </c>
      <c r="B94" s="119" t="s">
        <v>63</v>
      </c>
      <c r="C94" s="119"/>
      <c r="D94" s="119"/>
      <c r="E94" s="119"/>
      <c r="F94" s="119"/>
      <c r="G94" s="119"/>
      <c r="H94" s="119"/>
    </row>
    <row r="95" spans="1:8" ht="27" customHeight="1">
      <c r="A95" s="9"/>
      <c r="B95" s="15"/>
      <c r="C95" s="11">
        <v>8</v>
      </c>
      <c r="D95" s="12" t="s">
        <v>8</v>
      </c>
      <c r="E95" s="13">
        <v>337</v>
      </c>
      <c r="F95" s="14" t="s">
        <v>37</v>
      </c>
      <c r="G95" s="14">
        <f>C95*E95</f>
        <v>2696</v>
      </c>
      <c r="H95" s="14" t="s">
        <v>27</v>
      </c>
    </row>
    <row r="96" spans="1:8" ht="30.75" customHeight="1">
      <c r="A96" s="9" t="s">
        <v>28</v>
      </c>
      <c r="B96" s="119" t="s">
        <v>105</v>
      </c>
      <c r="C96" s="119"/>
      <c r="D96" s="119"/>
      <c r="E96" s="119"/>
      <c r="F96" s="119"/>
      <c r="G96" s="119"/>
      <c r="H96" s="119"/>
    </row>
    <row r="97" spans="1:8" ht="27" customHeight="1">
      <c r="A97" s="9"/>
      <c r="B97" s="15"/>
      <c r="C97" s="11">
        <v>2213</v>
      </c>
      <c r="D97" s="12" t="s">
        <v>8</v>
      </c>
      <c r="E97" s="13">
        <v>3127.41</v>
      </c>
      <c r="F97" s="14" t="s">
        <v>32</v>
      </c>
      <c r="G97" s="22">
        <f>C97*E97/100</f>
        <v>69209.583299999998</v>
      </c>
      <c r="H97" s="14" t="s">
        <v>27</v>
      </c>
    </row>
    <row r="98" spans="1:8" ht="39" customHeight="1">
      <c r="A98" s="9" t="s">
        <v>29</v>
      </c>
      <c r="B98" s="119" t="s">
        <v>33</v>
      </c>
      <c r="C98" s="119"/>
      <c r="D98" s="119"/>
      <c r="E98" s="119"/>
      <c r="F98" s="119"/>
      <c r="G98" s="119"/>
      <c r="H98" s="119"/>
    </row>
    <row r="99" spans="1:8" ht="27.75" customHeight="1">
      <c r="A99" s="9"/>
      <c r="B99" s="15"/>
      <c r="C99" s="11">
        <v>3782</v>
      </c>
      <c r="D99" s="12" t="s">
        <v>8</v>
      </c>
      <c r="E99" s="13">
        <v>14429.25</v>
      </c>
      <c r="F99" s="14" t="s">
        <v>32</v>
      </c>
      <c r="G99" s="22">
        <f>C99*E99/100</f>
        <v>545714.23499999999</v>
      </c>
      <c r="H99" s="14" t="s">
        <v>27</v>
      </c>
    </row>
    <row r="100" spans="1:8" ht="27.75" customHeight="1">
      <c r="A100" s="9" t="s">
        <v>19</v>
      </c>
      <c r="B100" s="119" t="s">
        <v>99</v>
      </c>
      <c r="C100" s="119"/>
      <c r="D100" s="119"/>
      <c r="E100" s="119"/>
      <c r="F100" s="119"/>
      <c r="G100" s="119"/>
      <c r="H100" s="119"/>
    </row>
    <row r="101" spans="1:8" ht="30" customHeight="1">
      <c r="A101" s="9"/>
      <c r="B101" s="15"/>
      <c r="C101" s="11">
        <v>3357</v>
      </c>
      <c r="D101" s="12" t="s">
        <v>47</v>
      </c>
      <c r="E101" s="13">
        <v>2684</v>
      </c>
      <c r="F101" s="14" t="s">
        <v>48</v>
      </c>
      <c r="G101" s="26">
        <f>C101*E101/100</f>
        <v>90101.88</v>
      </c>
      <c r="H101" s="16" t="s">
        <v>27</v>
      </c>
    </row>
    <row r="102" spans="1:8">
      <c r="A102" s="84"/>
      <c r="B102" s="10"/>
      <c r="C102" s="120" t="s">
        <v>20</v>
      </c>
      <c r="D102" s="120"/>
      <c r="E102" s="120"/>
      <c r="F102" s="120"/>
      <c r="G102" s="23">
        <f>SUM(G101,G99,G97,G95,G93,G91,G89)</f>
        <v>881555.26130000001</v>
      </c>
      <c r="H102" s="7" t="s">
        <v>27</v>
      </c>
    </row>
    <row r="103" spans="1:8" ht="26.25" customHeight="1">
      <c r="A103" s="84"/>
      <c r="C103" s="7"/>
      <c r="D103" s="7"/>
      <c r="E103" s="7"/>
      <c r="F103" s="7"/>
      <c r="G103" s="7"/>
      <c r="H103" s="7"/>
    </row>
    <row r="104" spans="1:8">
      <c r="A104" s="2"/>
      <c r="B104" s="117" t="s">
        <v>26</v>
      </c>
      <c r="C104" s="117"/>
      <c r="D104" s="117"/>
      <c r="E104" s="117"/>
      <c r="F104" s="117"/>
      <c r="G104" s="117"/>
      <c r="H104" s="117"/>
    </row>
    <row r="105" spans="1:8" ht="36.75" customHeight="1">
      <c r="A105" s="2"/>
      <c r="B105" s="49"/>
    </row>
    <row r="106" spans="1:8" ht="27.75" customHeight="1">
      <c r="A106" s="24"/>
      <c r="B106" s="8" t="s">
        <v>25</v>
      </c>
      <c r="C106" s="118" t="s">
        <v>24</v>
      </c>
      <c r="D106" s="118"/>
      <c r="E106" s="118"/>
      <c r="F106" s="118"/>
      <c r="G106" s="118"/>
      <c r="H106" s="25"/>
    </row>
  </sheetData>
  <mergeCells count="61">
    <mergeCell ref="B104:H104"/>
    <mergeCell ref="C106:G106"/>
    <mergeCell ref="B92:H92"/>
    <mergeCell ref="B94:H94"/>
    <mergeCell ref="B96:H96"/>
    <mergeCell ref="B98:H98"/>
    <mergeCell ref="B100:H100"/>
    <mergeCell ref="C102:F102"/>
    <mergeCell ref="B90:H90"/>
    <mergeCell ref="B72:H72"/>
    <mergeCell ref="B74:H74"/>
    <mergeCell ref="C76:F76"/>
    <mergeCell ref="B79:H79"/>
    <mergeCell ref="C81:G81"/>
    <mergeCell ref="A83:H83"/>
    <mergeCell ref="A84:H84"/>
    <mergeCell ref="A85:H85"/>
    <mergeCell ref="C86:D86"/>
    <mergeCell ref="G86:H86"/>
    <mergeCell ref="B88:H88"/>
    <mergeCell ref="B70:H70"/>
    <mergeCell ref="C53:G53"/>
    <mergeCell ref="A55:H55"/>
    <mergeCell ref="A56:H56"/>
    <mergeCell ref="A57:H57"/>
    <mergeCell ref="C58:D58"/>
    <mergeCell ref="G58:H58"/>
    <mergeCell ref="B60:H60"/>
    <mergeCell ref="B62:H62"/>
    <mergeCell ref="B64:H64"/>
    <mergeCell ref="B66:H66"/>
    <mergeCell ref="B68:H68"/>
    <mergeCell ref="B51:H51"/>
    <mergeCell ref="C30:D30"/>
    <mergeCell ref="G30:H30"/>
    <mergeCell ref="B32:H32"/>
    <mergeCell ref="B34:H34"/>
    <mergeCell ref="B36:H36"/>
    <mergeCell ref="B38:H38"/>
    <mergeCell ref="B40:H40"/>
    <mergeCell ref="B42:H42"/>
    <mergeCell ref="B44:H44"/>
    <mergeCell ref="B46:H46"/>
    <mergeCell ref="C48:F48"/>
    <mergeCell ref="A29:H29"/>
    <mergeCell ref="B6:H6"/>
    <mergeCell ref="B8:H8"/>
    <mergeCell ref="B10:H10"/>
    <mergeCell ref="B12:H12"/>
    <mergeCell ref="B14:H14"/>
    <mergeCell ref="B16:H16"/>
    <mergeCell ref="C19:F19"/>
    <mergeCell ref="B23:H23"/>
    <mergeCell ref="C25:G25"/>
    <mergeCell ref="A27:H27"/>
    <mergeCell ref="A28:H28"/>
    <mergeCell ref="A1:H1"/>
    <mergeCell ref="A2:H2"/>
    <mergeCell ref="A3:H3"/>
    <mergeCell ref="C4:D4"/>
    <mergeCell ref="G4:H4"/>
  </mergeCells>
  <pageMargins left="1.2" right="0.8" top="0.4" bottom="0.3" header="0.3" footer="0.3"/>
  <pageSetup scale="94" orientation="portrait" r:id="rId1"/>
  <rowBreaks count="3" manualBreakCount="3">
    <brk id="25" max="16383" man="1"/>
    <brk id="53"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11</vt:i4>
      </vt:variant>
    </vt:vector>
  </HeadingPairs>
  <TitlesOfParts>
    <vt:vector size="53" baseType="lpstr">
      <vt:lpstr>4</vt:lpstr>
      <vt:lpstr>6</vt:lpstr>
      <vt:lpstr>9</vt:lpstr>
      <vt:lpstr>10</vt:lpstr>
      <vt:lpstr>13</vt:lpstr>
      <vt:lpstr>16</vt:lpstr>
      <vt:lpstr>24</vt:lpstr>
      <vt:lpstr>25</vt:lpstr>
      <vt:lpstr>26</vt:lpstr>
      <vt:lpstr>27</vt:lpstr>
      <vt:lpstr>28</vt:lpstr>
      <vt:lpstr>29</vt:lpstr>
      <vt:lpstr>30</vt:lpstr>
      <vt:lpstr>31</vt:lpstr>
      <vt:lpstr>32</vt:lpstr>
      <vt:lpstr>33</vt:lpstr>
      <vt:lpstr>34</vt:lpstr>
      <vt:lpstr>35</vt:lpstr>
      <vt:lpstr>36</vt:lpstr>
      <vt:lpstr>38</vt:lpstr>
      <vt:lpstr>39</vt:lpstr>
      <vt:lpstr>40</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'30'!Print_Area</vt:lpstr>
      <vt:lpstr>'33'!Print_Area</vt:lpstr>
      <vt:lpstr>'34'!Print_Area</vt:lpstr>
      <vt:lpstr>'35'!Print_Area</vt:lpstr>
      <vt:lpstr>'36'!Print_Area</vt:lpstr>
      <vt:lpstr>'39'!Print_Area</vt:lpstr>
      <vt:lpstr>'40'!Print_Area</vt:lpstr>
      <vt:lpstr>'42'!Print_Area</vt:lpstr>
      <vt:lpstr>'45'!Print_Area</vt:lpstr>
      <vt:lpstr>'48'!Print_Area</vt:lpstr>
      <vt:lpstr>'9'!Print_Area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2017-12-13T10:26:33Z</cp:lastPrinted>
  <dcterms:created xsi:type="dcterms:W3CDTF">2017-02-08T09:23:45Z</dcterms:created>
  <dcterms:modified xsi:type="dcterms:W3CDTF">2017-12-29T13:08:26Z</dcterms:modified>
</cp:coreProperties>
</file>