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35" windowWidth="15600" windowHeight="7635"/>
  </bookViews>
  <sheets>
    <sheet name="Sheet1" sheetId="1" r:id="rId1"/>
  </sheets>
  <definedNames>
    <definedName name="_xlnm.Print_Area" localSheetId="0">Sheet1!$A$1:$S$89</definedName>
    <definedName name="_xlnm.Print_Titles" localSheetId="0">Sheet1!$2:$2</definedName>
  </definedNames>
  <calcPr calcId="145621"/>
</workbook>
</file>

<file path=xl/calcChain.xml><?xml version="1.0" encoding="utf-8"?>
<calcChain xmlns="http://schemas.openxmlformats.org/spreadsheetml/2006/main">
  <c r="O79" i="1" l="1"/>
  <c r="O80" i="1" s="1"/>
  <c r="S80" i="1" s="1"/>
  <c r="O73" i="1"/>
  <c r="O74" i="1" s="1"/>
  <c r="S74" i="1" s="1"/>
  <c r="O71" i="1"/>
  <c r="O66" i="1"/>
  <c r="O62" i="1"/>
  <c r="O61" i="1"/>
  <c r="O63" i="1" s="1"/>
  <c r="O65" i="1"/>
  <c r="O49" i="1"/>
  <c r="O48" i="1"/>
  <c r="O53" i="1"/>
  <c r="O44" i="1"/>
  <c r="O43" i="1"/>
  <c r="O38" i="1"/>
  <c r="O40" i="1"/>
  <c r="O39" i="1"/>
  <c r="O37" i="1"/>
  <c r="O67" i="1" l="1"/>
  <c r="O51" i="1"/>
  <c r="O31" i="1" l="1"/>
  <c r="O29" i="1"/>
  <c r="O28" i="1"/>
  <c r="O27" i="1"/>
  <c r="O24" i="1"/>
  <c r="O21" i="1"/>
  <c r="O20" i="1"/>
  <c r="O16" i="1"/>
  <c r="O15" i="1"/>
  <c r="O11" i="1"/>
  <c r="O10" i="1"/>
  <c r="O22" i="1" l="1"/>
  <c r="O12" i="1"/>
  <c r="O13" i="1" s="1"/>
  <c r="O17" i="1"/>
  <c r="O18" i="1" s="1"/>
  <c r="O54" i="1" l="1"/>
  <c r="O55" i="1" s="1"/>
  <c r="O6" i="1" l="1"/>
  <c r="O5" i="1"/>
  <c r="O35" i="1"/>
  <c r="O7" i="1" l="1"/>
  <c r="O8" i="1" s="1"/>
  <c r="O58" i="1"/>
  <c r="O59" i="1" s="1"/>
  <c r="G33" i="1"/>
  <c r="S71" i="1"/>
  <c r="S8" i="1" l="1"/>
  <c r="S81" i="1" l="1"/>
</calcChain>
</file>

<file path=xl/sharedStrings.xml><?xml version="1.0" encoding="utf-8"?>
<sst xmlns="http://schemas.openxmlformats.org/spreadsheetml/2006/main" count="202" uniqueCount="56">
  <si>
    <t>=</t>
  </si>
  <si>
    <t>Rs.</t>
  </si>
  <si>
    <t>S.No</t>
  </si>
  <si>
    <t xml:space="preserve">Name of Items </t>
  </si>
  <si>
    <t xml:space="preserve">Qty </t>
  </si>
  <si>
    <t xml:space="preserve">Rate </t>
  </si>
  <si>
    <t xml:space="preserve">Unit </t>
  </si>
  <si>
    <t xml:space="preserve">Amount </t>
  </si>
  <si>
    <t>%Sft</t>
  </si>
  <si>
    <t>/=</t>
  </si>
  <si>
    <t>P-Cwt</t>
  </si>
  <si>
    <t>%Cft</t>
  </si>
  <si>
    <t>Fabrication of  mild steel  r/f for c.,c i/c cutting  bending  dbinding laying in Position i/c removal of rust from bars (S.I.NO.8-E P-16)</t>
  </si>
  <si>
    <t>Rcc work in all labour and material  except the cost of steel r/f and its labour for Bending and binding wire which will be paid separatey.This rate also i/c all kinds of forms moulds lifting shutterinhg curring rendering and finishing the exposed surface(a) R C Work In roof slab beams coloumns rafts lintels and other structure etc complete ratio 1:2:4 (S.I.NO.6-A P- 16 )</t>
  </si>
  <si>
    <t>P-Cft</t>
  </si>
  <si>
    <t>Cement plaster ½” thick  upto  20’height ratio 1:6 (S.I.No.13-b P-51)</t>
  </si>
  <si>
    <t xml:space="preserve">Total </t>
  </si>
  <si>
    <t xml:space="preserve">Excavation in foundation of building  bridges and other structure i/c dag belling dressing refilling around structure with  excavated earth watering and ramming earth lead upto one chain and lift upto five feet  (S.I.No – 18-b / P-4) </t>
  </si>
  <si>
    <t>%0Cft</t>
  </si>
  <si>
    <t>Pacca brick work in foundation  &amp; plinth in cement S.sand mortor  ratio  1:6 (S.I.NO.4,e / P-20 )</t>
  </si>
  <si>
    <t>Cement plaster 3/8” thick upto 20’ height ratio 1:4 (S.I.No.10-a  P-51)</t>
  </si>
  <si>
    <t>Cement pointing   struck joints on walls. (a) Ratio 1:2 (S.I.No: 29,P- No:53).</t>
  </si>
  <si>
    <t>P-sft</t>
  </si>
  <si>
    <t>x</t>
  </si>
  <si>
    <t xml:space="preserve">x </t>
  </si>
  <si>
    <t>Deduction</t>
  </si>
  <si>
    <t xml:space="preserve"> NAME OF WORK : CONSTRUCTION OF COUMPOUND WALL AND MUSAFIR KHAN HALL IMAM BARGAH JAGEER ALI AKBAR KOT MIR MUHAMMAD DISTRICT KHAIRPUR </t>
  </si>
  <si>
    <t xml:space="preserve">Cement concrete brick or stone ballast 1 1/2" to 2" gauge. (c) Ratio 1 : 5 : 10  (S.I.No –4 / P-14) </t>
  </si>
  <si>
    <t>Coursed Ruble masonry including hammer dressing.(iv) Ratio 1:6 (S. NO: 02 P-27)</t>
  </si>
  <si>
    <t>Qty Same as Item No: 05</t>
  </si>
  <si>
    <t>Colour washing two coats (S.i.No.24 b P.No.53).</t>
  </si>
  <si>
    <t>Part- D COMPOUND WALL</t>
  </si>
  <si>
    <t>S/S Wall</t>
  </si>
  <si>
    <t>W/S Wall</t>
  </si>
  <si>
    <t>M/Gate Pillor</t>
  </si>
  <si>
    <t>pacca brick work other than building including striking of joints upto 20 feet height in:(S.I.No.7, e / P-22)</t>
  </si>
  <si>
    <t xml:space="preserve">Pillor </t>
  </si>
  <si>
    <t xml:space="preserve"> Pillor</t>
  </si>
  <si>
    <t>"""""</t>
  </si>
  <si>
    <t>"""</t>
  </si>
  <si>
    <t>C/W + G Pillor</t>
  </si>
  <si>
    <t>M/Gate pillor</t>
  </si>
  <si>
    <t>Gate</t>
  </si>
  <si>
    <t>Qty same as Item No: 8</t>
  </si>
  <si>
    <t xml:space="preserve">Gate Pillor </t>
  </si>
  <si>
    <t xml:space="preserve">Gate </t>
  </si>
  <si>
    <t>Qty same as Item No: (9 + 10)</t>
  </si>
  <si>
    <t>Making &amp; fixing steel grated door with 1/16" thick sheeting including angle iron frame  2" x 2" 3/8"and 3/4" square bars 4" centre to centre with locking arrangemtnt. (S.I.No.24,/ P-92)</t>
  </si>
  <si>
    <t>Main gate</t>
  </si>
  <si>
    <t>Preparing surface and painting guard bars, gates of iron bars, gratings, railings (including standards braces, etc). And similar open work.</t>
  </si>
  <si>
    <t>__________________% Above / Below (Amount to be added / deducted). RS. ______________</t>
  </si>
  <si>
    <t xml:space="preserve">                                                                                              Grand Total  Rs.   ___________________</t>
  </si>
  <si>
    <t>Total Amount in word: _____________________________________________________________________</t>
  </si>
  <si>
    <t>Note:-</t>
  </si>
  <si>
    <t>Quantities and rates are provisional and may be changed as per /according to the Technical Sanction by the competent authority</t>
  </si>
  <si>
    <t>CONTRACTOR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</si>
</sst>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_);\(0\)"/>
    <numFmt numFmtId="166" formatCode="0.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u val="double"/>
      <sz val="11"/>
      <color theme="1"/>
      <name val="Times New Roman"/>
      <family val="1"/>
    </font>
    <font>
      <b/>
      <u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0" borderId="0" xfId="0" applyAlignment="1">
      <alignment vertical="top"/>
    </xf>
    <xf numFmtId="0" fontId="1" fillId="0" borderId="3" xfId="0" applyFont="1" applyBorder="1" applyAlignment="1">
      <alignment horizontal="center" vertical="top"/>
    </xf>
    <xf numFmtId="0" fontId="0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0" fillId="0" borderId="0" xfId="0" applyAlignment="1">
      <alignment horizontal="left" vertical="top"/>
    </xf>
    <xf numFmtId="1" fontId="0" fillId="0" borderId="0" xfId="0" applyNumberForma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1" fillId="0" borderId="0" xfId="0" applyFont="1" applyAlignment="1">
      <alignment horizontal="left" vertical="top"/>
    </xf>
    <xf numFmtId="1" fontId="4" fillId="0" borderId="0" xfId="0" applyNumberFormat="1" applyFont="1" applyAlignment="1">
      <alignment horizontal="center" vertical="top"/>
    </xf>
    <xf numFmtId="2" fontId="4" fillId="0" borderId="0" xfId="0" applyNumberFormat="1" applyFont="1" applyAlignment="1">
      <alignment horizontal="center" vertical="top"/>
    </xf>
    <xf numFmtId="1" fontId="1" fillId="0" borderId="3" xfId="0" applyNumberFormat="1" applyFont="1" applyBorder="1" applyAlignment="1">
      <alignment horizontal="center" vertical="top"/>
    </xf>
    <xf numFmtId="0" fontId="6" fillId="0" borderId="0" xfId="0" applyFont="1" applyAlignment="1">
      <alignment horizontal="left" vertical="top" wrapText="1"/>
    </xf>
    <xf numFmtId="0" fontId="1" fillId="0" borderId="0" xfId="0" applyFont="1" applyBorder="1" applyAlignment="1">
      <alignment horizontal="center" vertical="top"/>
    </xf>
    <xf numFmtId="1" fontId="1" fillId="0" borderId="0" xfId="0" applyNumberFormat="1" applyFont="1" applyBorder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166" fontId="4" fillId="0" borderId="0" xfId="0" applyNumberFormat="1" applyFont="1" applyAlignment="1">
      <alignment horizontal="left" vertical="top" wrapText="1"/>
    </xf>
    <xf numFmtId="166" fontId="4" fillId="0" borderId="0" xfId="0" applyNumberFormat="1" applyFont="1" applyAlignment="1">
      <alignment horizontal="center" vertical="top" wrapText="1"/>
    </xf>
    <xf numFmtId="2" fontId="4" fillId="0" borderId="0" xfId="0" applyNumberFormat="1" applyFont="1" applyAlignment="1">
      <alignment horizontal="center" vertical="top" wrapText="1"/>
    </xf>
    <xf numFmtId="1" fontId="4" fillId="0" borderId="1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left" vertical="top" wrapText="1"/>
    </xf>
    <xf numFmtId="2" fontId="4" fillId="0" borderId="1" xfId="0" applyNumberFormat="1" applyFont="1" applyBorder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1" fontId="4" fillId="0" borderId="0" xfId="0" applyNumberFormat="1" applyFont="1" applyBorder="1" applyAlignment="1">
      <alignment horizontal="center" vertical="top"/>
    </xf>
    <xf numFmtId="166" fontId="4" fillId="0" borderId="0" xfId="0" applyNumberFormat="1" applyFont="1" applyAlignment="1">
      <alignment horizontal="center" vertical="top"/>
    </xf>
    <xf numFmtId="1" fontId="4" fillId="0" borderId="1" xfId="0" applyNumberFormat="1" applyFont="1" applyBorder="1" applyAlignment="1">
      <alignment horizontal="right" vertical="top" wrapText="1"/>
    </xf>
    <xf numFmtId="164" fontId="4" fillId="0" borderId="0" xfId="0" applyNumberFormat="1" applyFont="1" applyAlignment="1">
      <alignment horizontal="center" vertical="top"/>
    </xf>
    <xf numFmtId="1" fontId="4" fillId="0" borderId="0" xfId="0" applyNumberFormat="1" applyFont="1" applyAlignment="1">
      <alignment horizontal="left" vertical="top" wrapText="1"/>
    </xf>
    <xf numFmtId="1" fontId="4" fillId="0" borderId="0" xfId="0" applyNumberFormat="1" applyFont="1" applyAlignment="1">
      <alignment horizontal="center" vertical="top" wrapText="1"/>
    </xf>
    <xf numFmtId="0" fontId="4" fillId="0" borderId="0" xfId="0" applyFont="1" applyAlignment="1">
      <alignment horizontal="left" vertical="top"/>
    </xf>
    <xf numFmtId="0" fontId="3" fillId="0" borderId="3" xfId="0" applyFont="1" applyBorder="1" applyAlignment="1">
      <alignment horizontal="center" vertical="top"/>
    </xf>
    <xf numFmtId="166" fontId="4" fillId="0" borderId="0" xfId="0" applyNumberFormat="1" applyFont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6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top"/>
    </xf>
    <xf numFmtId="0" fontId="8" fillId="0" borderId="0" xfId="0" applyFont="1" applyAlignment="1">
      <alignment vertical="top"/>
    </xf>
    <xf numFmtId="0" fontId="8" fillId="0" borderId="0" xfId="0" applyFont="1" applyAlignment="1">
      <alignment vertical="center"/>
    </xf>
    <xf numFmtId="0" fontId="10" fillId="0" borderId="0" xfId="0" applyFont="1" applyAlignment="1">
      <alignment horizontal="center" vertical="top"/>
    </xf>
    <xf numFmtId="0" fontId="9" fillId="0" borderId="0" xfId="0" applyFont="1" applyAlignment="1">
      <alignment horizontal="left" vertical="top" wrapText="1"/>
    </xf>
    <xf numFmtId="0" fontId="9" fillId="0" borderId="0" xfId="0" applyFont="1" applyAlignment="1">
      <alignment horizontal="center" vertical="top" wrapText="1"/>
    </xf>
    <xf numFmtId="0" fontId="8" fillId="0" borderId="0" xfId="0" applyFont="1"/>
    <xf numFmtId="1" fontId="8" fillId="0" borderId="0" xfId="0" applyNumberFormat="1" applyFont="1" applyAlignment="1">
      <alignment horizontal="center" vertical="top"/>
    </xf>
    <xf numFmtId="165" fontId="7" fillId="0" borderId="0" xfId="0" applyNumberFormat="1" applyFont="1" applyAlignment="1">
      <alignment horizontal="center" vertical="top"/>
    </xf>
    <xf numFmtId="0" fontId="1" fillId="0" borderId="0" xfId="0" applyFont="1" applyBorder="1" applyAlignment="1">
      <alignment horizontal="right" vertical="center"/>
    </xf>
    <xf numFmtId="165" fontId="3" fillId="0" borderId="0" xfId="0" applyNumberFormat="1" applyFont="1" applyAlignment="1">
      <alignment horizontal="right" vertical="center"/>
    </xf>
    <xf numFmtId="165" fontId="1" fillId="0" borderId="0" xfId="0" applyNumberFormat="1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165" fontId="3" fillId="0" borderId="1" xfId="0" applyNumberFormat="1" applyFont="1" applyBorder="1" applyAlignment="1">
      <alignment horizontal="right" vertical="center"/>
    </xf>
    <xf numFmtId="166" fontId="4" fillId="0" borderId="0" xfId="0" applyNumberFormat="1" applyFont="1" applyAlignment="1">
      <alignment horizontal="left" vertical="top" wrapText="1"/>
    </xf>
    <xf numFmtId="2" fontId="4" fillId="0" borderId="0" xfId="0" applyNumberFormat="1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4" fillId="0" borderId="8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5" fillId="0" borderId="0" xfId="0" applyFont="1" applyBorder="1" applyAlignment="1">
      <alignment horizontal="left" vertical="top"/>
    </xf>
    <xf numFmtId="0" fontId="4" fillId="0" borderId="0" xfId="0" applyFont="1" applyAlignment="1">
      <alignment horizontal="justify" vertical="top" wrapTex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top" wrapText="1"/>
    </xf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297657</xdr:colOff>
      <xdr:row>86</xdr:row>
      <xdr:rowOff>18476</xdr:rowOff>
    </xdr:from>
    <xdr:to>
      <xdr:col>17</xdr:col>
      <xdr:colOff>702880</xdr:colOff>
      <xdr:row>89</xdr:row>
      <xdr:rowOff>0</xdr:rowOff>
    </xdr:to>
    <xdr:sp macro="" textlink="">
      <xdr:nvSpPr>
        <xdr:cNvPr id="3" name="TextBox 2"/>
        <xdr:cNvSpPr txBox="1"/>
      </xdr:nvSpPr>
      <xdr:spPr>
        <a:xfrm>
          <a:off x="4488657" y="25583576"/>
          <a:ext cx="2091148" cy="5530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 i="0" cap="all">
              <a:solidFill>
                <a:schemeClr val="dk1"/>
              </a:solidFill>
              <a:latin typeface="+mn-lt"/>
              <a:ea typeface="+mn-ea"/>
              <a:cs typeface="+mn-cs"/>
            </a:rPr>
            <a:t> </a:t>
          </a: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EXECUTIVE ENGINEER</a:t>
          </a:r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(BUILDINGS) WORKS SERVICES</a:t>
          </a:r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DEPARTMENT KHAIRPUR</a:t>
          </a:r>
          <a:endParaRPr lang="en-US" sz="1100">
            <a:solidFill>
              <a:schemeClr val="dk1"/>
            </a:solidFill>
            <a:latin typeface="+mn-lt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9"/>
  <sheetViews>
    <sheetView tabSelected="1" view="pageBreakPreview" topLeftCell="A56" zoomScale="130" zoomScaleNormal="100" zoomScaleSheetLayoutView="130" workbookViewId="0">
      <selection activeCell="B72" sqref="B72:O72"/>
    </sheetView>
  </sheetViews>
  <sheetFormatPr defaultRowHeight="15" x14ac:dyDescent="0.25"/>
  <cols>
    <col min="1" max="1" width="4.42578125" style="3" customWidth="1"/>
    <col min="2" max="2" width="10.28515625" style="10" customWidth="1"/>
    <col min="3" max="3" width="3.5703125" style="4" customWidth="1"/>
    <col min="4" max="4" width="1.7109375" style="1" customWidth="1"/>
    <col min="5" max="5" width="7.28515625" style="4" customWidth="1"/>
    <col min="6" max="6" width="1.7109375" style="1" customWidth="1"/>
    <col min="7" max="7" width="7" style="4" customWidth="1"/>
    <col min="8" max="8" width="2" style="4" customWidth="1"/>
    <col min="9" max="9" width="6.140625" style="4" customWidth="1"/>
    <col min="10" max="10" width="1.85546875" style="1" customWidth="1"/>
    <col min="11" max="11" width="2.42578125" style="1" customWidth="1"/>
    <col min="12" max="12" width="3.5703125" style="1" customWidth="1"/>
    <col min="13" max="13" width="1.7109375" style="1" customWidth="1"/>
    <col min="14" max="14" width="5.28515625" style="4" customWidth="1"/>
    <col min="15" max="15" width="9.140625" style="6" customWidth="1"/>
    <col min="16" max="16" width="10" style="4" customWidth="1"/>
    <col min="17" max="17" width="7.5703125" style="1" customWidth="1"/>
    <col min="18" max="18" width="3.7109375" style="1" customWidth="1"/>
    <col min="19" max="19" width="9.28515625" style="49" customWidth="1"/>
    <col min="20" max="20" width="9.140625" style="1" hidden="1" customWidth="1"/>
    <col min="21" max="16384" width="9.140625" style="1"/>
  </cols>
  <sheetData>
    <row r="1" spans="1:20" ht="40.5" customHeight="1" thickBot="1" x14ac:dyDescent="0.3">
      <c r="A1" s="56" t="s">
        <v>26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</row>
    <row r="2" spans="1:20" s="4" customFormat="1" ht="15.75" thickBot="1" x14ac:dyDescent="0.3">
      <c r="A2" s="2" t="s">
        <v>2</v>
      </c>
      <c r="B2" s="58" t="s">
        <v>3</v>
      </c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60"/>
      <c r="O2" s="13" t="s">
        <v>4</v>
      </c>
      <c r="P2" s="2" t="s">
        <v>5</v>
      </c>
      <c r="Q2" s="2" t="s">
        <v>6</v>
      </c>
      <c r="R2" s="61" t="s">
        <v>7</v>
      </c>
      <c r="S2" s="61"/>
      <c r="T2" s="61"/>
    </row>
    <row r="3" spans="1:20" s="4" customFormat="1" ht="17.25" customHeight="1" x14ac:dyDescent="0.25">
      <c r="A3" s="15"/>
      <c r="B3" s="62" t="s">
        <v>31</v>
      </c>
      <c r="C3" s="62"/>
      <c r="D3" s="62"/>
      <c r="E3" s="62"/>
      <c r="F3" s="62"/>
      <c r="G3" s="62"/>
      <c r="H3" s="62"/>
      <c r="I3" s="62"/>
      <c r="J3" s="15"/>
      <c r="K3" s="15"/>
      <c r="L3" s="15"/>
      <c r="M3" s="15"/>
      <c r="N3" s="15"/>
      <c r="O3" s="16"/>
      <c r="P3" s="15"/>
      <c r="Q3" s="15"/>
      <c r="R3" s="15"/>
      <c r="S3" s="47"/>
      <c r="T3" s="15"/>
    </row>
    <row r="4" spans="1:20" ht="65.25" customHeight="1" x14ac:dyDescent="0.25">
      <c r="A4" s="7">
        <v>1</v>
      </c>
      <c r="B4" s="54" t="s">
        <v>17</v>
      </c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7"/>
      <c r="Q4" s="8"/>
      <c r="R4" s="8"/>
      <c r="S4" s="48"/>
    </row>
    <row r="5" spans="1:20" ht="22.5" hidden="1" customHeight="1" x14ac:dyDescent="0.25">
      <c r="A5" s="7"/>
      <c r="B5" s="14" t="s">
        <v>32</v>
      </c>
      <c r="C5" s="17">
        <v>1</v>
      </c>
      <c r="D5" s="17" t="s">
        <v>23</v>
      </c>
      <c r="E5" s="19">
        <v>98</v>
      </c>
      <c r="F5" s="19" t="s">
        <v>23</v>
      </c>
      <c r="G5" s="19">
        <v>2</v>
      </c>
      <c r="H5" s="19" t="s">
        <v>23</v>
      </c>
      <c r="I5" s="19">
        <v>2</v>
      </c>
      <c r="J5" s="17"/>
      <c r="K5" s="53"/>
      <c r="L5" s="53"/>
      <c r="M5" s="17"/>
      <c r="N5" s="17" t="s">
        <v>0</v>
      </c>
      <c r="O5" s="11">
        <f>C5*E5*G5*I5</f>
        <v>392</v>
      </c>
      <c r="P5" s="7"/>
      <c r="Q5" s="8"/>
      <c r="R5" s="8"/>
      <c r="S5" s="48"/>
    </row>
    <row r="6" spans="1:20" ht="22.5" hidden="1" customHeight="1" x14ac:dyDescent="0.25">
      <c r="A6" s="7"/>
      <c r="B6" s="14" t="s">
        <v>33</v>
      </c>
      <c r="C6" s="17">
        <v>1</v>
      </c>
      <c r="D6" s="17" t="s">
        <v>23</v>
      </c>
      <c r="E6" s="19">
        <v>96</v>
      </c>
      <c r="F6" s="19" t="s">
        <v>23</v>
      </c>
      <c r="G6" s="19">
        <v>2</v>
      </c>
      <c r="H6" s="19" t="s">
        <v>23</v>
      </c>
      <c r="I6" s="19">
        <v>2</v>
      </c>
      <c r="J6" s="17"/>
      <c r="K6" s="53"/>
      <c r="L6" s="53"/>
      <c r="M6" s="17"/>
      <c r="N6" s="17" t="s">
        <v>0</v>
      </c>
      <c r="O6" s="21">
        <f>C6*E6*G6*I6</f>
        <v>384</v>
      </c>
      <c r="P6" s="7"/>
      <c r="Q6" s="8"/>
      <c r="R6" s="8"/>
      <c r="S6" s="48"/>
    </row>
    <row r="7" spans="1:20" ht="18" hidden="1" customHeight="1" x14ac:dyDescent="0.25">
      <c r="A7" s="7"/>
      <c r="B7" s="14"/>
      <c r="C7" s="17"/>
      <c r="D7" s="17"/>
      <c r="E7" s="20"/>
      <c r="F7" s="17"/>
      <c r="G7" s="20"/>
      <c r="H7" s="17"/>
      <c r="I7" s="20"/>
      <c r="J7" s="17"/>
      <c r="K7" s="17"/>
      <c r="L7" s="17"/>
      <c r="M7" s="17"/>
      <c r="N7" s="17"/>
      <c r="O7" s="11">
        <f>SUM(O5:O6)</f>
        <v>776</v>
      </c>
      <c r="P7" s="7"/>
      <c r="Q7" s="8"/>
      <c r="R7" s="8"/>
      <c r="S7" s="48"/>
    </row>
    <row r="8" spans="1:20" ht="15" customHeight="1" x14ac:dyDescent="0.25">
      <c r="A8" s="7"/>
      <c r="B8" s="34"/>
      <c r="C8" s="7"/>
      <c r="D8" s="8"/>
      <c r="E8" s="7"/>
      <c r="F8" s="8"/>
      <c r="G8" s="7"/>
      <c r="H8" s="7"/>
      <c r="I8" s="7"/>
      <c r="J8" s="8"/>
      <c r="K8" s="8"/>
      <c r="L8" s="8"/>
      <c r="M8" s="8"/>
      <c r="N8" s="7"/>
      <c r="O8" s="11">
        <f>O7</f>
        <v>776</v>
      </c>
      <c r="P8" s="7">
        <v>3176.25</v>
      </c>
      <c r="Q8" s="7" t="s">
        <v>18</v>
      </c>
      <c r="R8" s="7" t="s">
        <v>1</v>
      </c>
      <c r="S8" s="48">
        <f>P8*O8/1000</f>
        <v>2464.77</v>
      </c>
    </row>
    <row r="9" spans="1:20" ht="30" customHeight="1" x14ac:dyDescent="0.25">
      <c r="A9" s="7">
        <v>2</v>
      </c>
      <c r="B9" s="54" t="s">
        <v>27</v>
      </c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11"/>
      <c r="P9" s="7"/>
      <c r="Q9" s="8"/>
      <c r="R9" s="8"/>
      <c r="S9" s="48"/>
    </row>
    <row r="10" spans="1:20" ht="18.75" hidden="1" customHeight="1" x14ac:dyDescent="0.25">
      <c r="A10" s="7"/>
      <c r="B10" s="14" t="s">
        <v>32</v>
      </c>
      <c r="C10" s="17">
        <v>1</v>
      </c>
      <c r="D10" s="17" t="s">
        <v>23</v>
      </c>
      <c r="E10" s="19">
        <v>98</v>
      </c>
      <c r="F10" s="19" t="s">
        <v>23</v>
      </c>
      <c r="G10" s="19">
        <v>2</v>
      </c>
      <c r="H10" s="19" t="s">
        <v>23</v>
      </c>
      <c r="I10" s="20">
        <v>0.5</v>
      </c>
      <c r="J10" s="17"/>
      <c r="K10" s="53"/>
      <c r="L10" s="53"/>
      <c r="M10" s="17"/>
      <c r="N10" s="17" t="s">
        <v>0</v>
      </c>
      <c r="O10" s="11">
        <f>C10*E10*G10*I10</f>
        <v>98</v>
      </c>
      <c r="P10" s="7"/>
      <c r="Q10" s="8"/>
      <c r="R10" s="8"/>
      <c r="S10" s="48"/>
    </row>
    <row r="11" spans="1:20" ht="18.75" hidden="1" customHeight="1" x14ac:dyDescent="0.25">
      <c r="A11" s="7"/>
      <c r="B11" s="14" t="s">
        <v>33</v>
      </c>
      <c r="C11" s="17">
        <v>1</v>
      </c>
      <c r="D11" s="17" t="s">
        <v>23</v>
      </c>
      <c r="E11" s="19">
        <v>96</v>
      </c>
      <c r="F11" s="19" t="s">
        <v>23</v>
      </c>
      <c r="G11" s="19">
        <v>2</v>
      </c>
      <c r="H11" s="19" t="s">
        <v>23</v>
      </c>
      <c r="I11" s="20">
        <v>0.5</v>
      </c>
      <c r="J11" s="17"/>
      <c r="K11" s="53"/>
      <c r="L11" s="53"/>
      <c r="M11" s="17"/>
      <c r="N11" s="17" t="s">
        <v>0</v>
      </c>
      <c r="O11" s="21">
        <f>C11*E11*G11*I11</f>
        <v>96</v>
      </c>
      <c r="P11" s="7"/>
      <c r="Q11" s="8"/>
      <c r="R11" s="8"/>
      <c r="S11" s="48"/>
    </row>
    <row r="12" spans="1:20" ht="18.75" hidden="1" customHeight="1" x14ac:dyDescent="0.25">
      <c r="A12" s="7"/>
      <c r="B12" s="14"/>
      <c r="C12" s="17"/>
      <c r="D12" s="17"/>
      <c r="E12" s="20"/>
      <c r="F12" s="17"/>
      <c r="G12" s="20"/>
      <c r="H12" s="17"/>
      <c r="I12" s="20"/>
      <c r="J12" s="17"/>
      <c r="K12" s="17"/>
      <c r="L12" s="17"/>
      <c r="M12" s="17"/>
      <c r="N12" s="17"/>
      <c r="O12" s="11">
        <f>SUM(O10:O11)</f>
        <v>194</v>
      </c>
      <c r="P12" s="7"/>
      <c r="Q12" s="8"/>
      <c r="R12" s="8"/>
      <c r="S12" s="48"/>
    </row>
    <row r="13" spans="1:20" ht="15.75" customHeight="1" x14ac:dyDescent="0.25">
      <c r="A13" s="7"/>
      <c r="B13" s="34"/>
      <c r="C13" s="7"/>
      <c r="D13" s="8"/>
      <c r="E13" s="11"/>
      <c r="F13" s="8"/>
      <c r="G13" s="11"/>
      <c r="H13" s="7"/>
      <c r="I13" s="7"/>
      <c r="J13" s="8"/>
      <c r="K13" s="8"/>
      <c r="L13" s="8"/>
      <c r="M13" s="8"/>
      <c r="N13" s="7"/>
      <c r="O13" s="11">
        <f>O12</f>
        <v>194</v>
      </c>
      <c r="P13" s="7">
        <v>8694.9500000000007</v>
      </c>
      <c r="Q13" s="7" t="s">
        <v>11</v>
      </c>
      <c r="R13" s="7" t="s">
        <v>1</v>
      </c>
      <c r="S13" s="48">
        <v>16868</v>
      </c>
    </row>
    <row r="14" spans="1:20" ht="30.75" customHeight="1" x14ac:dyDescent="0.25">
      <c r="A14" s="7">
        <v>3</v>
      </c>
      <c r="B14" s="54" t="s">
        <v>19</v>
      </c>
      <c r="C14" s="54"/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7"/>
      <c r="Q14" s="7"/>
      <c r="R14" s="7"/>
      <c r="S14" s="48"/>
    </row>
    <row r="15" spans="1:20" ht="15.75" hidden="1" x14ac:dyDescent="0.25">
      <c r="A15" s="7"/>
      <c r="B15" s="14" t="s">
        <v>32</v>
      </c>
      <c r="C15" s="17">
        <v>1</v>
      </c>
      <c r="D15" s="17" t="s">
        <v>23</v>
      </c>
      <c r="E15" s="19">
        <v>98</v>
      </c>
      <c r="F15" s="19" t="s">
        <v>23</v>
      </c>
      <c r="G15" s="20">
        <v>1.5</v>
      </c>
      <c r="H15" s="19" t="s">
        <v>23</v>
      </c>
      <c r="I15" s="20">
        <v>1.5</v>
      </c>
      <c r="J15" s="17"/>
      <c r="K15" s="53"/>
      <c r="L15" s="53"/>
      <c r="M15" s="17"/>
      <c r="N15" s="17" t="s">
        <v>0</v>
      </c>
      <c r="O15" s="11">
        <f>C15*E15*G15*I15</f>
        <v>220.5</v>
      </c>
      <c r="P15" s="7"/>
      <c r="Q15" s="7"/>
      <c r="R15" s="7"/>
      <c r="S15" s="48"/>
    </row>
    <row r="16" spans="1:20" ht="18" hidden="1" customHeight="1" x14ac:dyDescent="0.25">
      <c r="A16" s="7"/>
      <c r="B16" s="14" t="s">
        <v>33</v>
      </c>
      <c r="C16" s="17">
        <v>1</v>
      </c>
      <c r="D16" s="17" t="s">
        <v>23</v>
      </c>
      <c r="E16" s="19">
        <v>96</v>
      </c>
      <c r="F16" s="19" t="s">
        <v>23</v>
      </c>
      <c r="G16" s="20">
        <v>1.5</v>
      </c>
      <c r="H16" s="19" t="s">
        <v>23</v>
      </c>
      <c r="I16" s="20">
        <v>1.5</v>
      </c>
      <c r="J16" s="17"/>
      <c r="K16" s="53"/>
      <c r="L16" s="53"/>
      <c r="M16" s="17"/>
      <c r="N16" s="17" t="s">
        <v>0</v>
      </c>
      <c r="O16" s="21">
        <f>C16*E16*G16*I16</f>
        <v>216</v>
      </c>
      <c r="P16" s="7"/>
      <c r="Q16" s="7"/>
      <c r="R16" s="7"/>
      <c r="S16" s="48"/>
    </row>
    <row r="17" spans="1:20" ht="18" hidden="1" customHeight="1" x14ac:dyDescent="0.25">
      <c r="A17" s="7"/>
      <c r="B17" s="14"/>
      <c r="C17" s="17"/>
      <c r="D17" s="17"/>
      <c r="E17" s="20"/>
      <c r="F17" s="17"/>
      <c r="G17" s="20"/>
      <c r="H17" s="17"/>
      <c r="I17" s="20"/>
      <c r="J17" s="17"/>
      <c r="K17" s="17"/>
      <c r="L17" s="17"/>
      <c r="M17" s="17"/>
      <c r="N17" s="17"/>
      <c r="O17" s="11">
        <f>SUM(O15:O16)</f>
        <v>436.5</v>
      </c>
      <c r="P17" s="7"/>
      <c r="Q17" s="7"/>
      <c r="R17" s="7"/>
      <c r="S17" s="48"/>
    </row>
    <row r="18" spans="1:20" ht="18" customHeight="1" x14ac:dyDescent="0.25">
      <c r="A18" s="7"/>
      <c r="B18" s="34"/>
      <c r="C18" s="7"/>
      <c r="D18" s="8"/>
      <c r="E18" s="7"/>
      <c r="F18" s="8"/>
      <c r="G18" s="7"/>
      <c r="H18" s="7"/>
      <c r="I18" s="7"/>
      <c r="J18" s="8"/>
      <c r="K18" s="8"/>
      <c r="L18" s="8"/>
      <c r="M18" s="8"/>
      <c r="N18" s="7"/>
      <c r="O18" s="11">
        <f>O17</f>
        <v>436.5</v>
      </c>
      <c r="P18" s="12">
        <v>11948.36</v>
      </c>
      <c r="Q18" s="7" t="s">
        <v>11</v>
      </c>
      <c r="R18" s="7" t="s">
        <v>1</v>
      </c>
      <c r="S18" s="48">
        <v>52214</v>
      </c>
    </row>
    <row r="19" spans="1:20" ht="29.25" customHeight="1" x14ac:dyDescent="0.25">
      <c r="A19" s="7">
        <v>4</v>
      </c>
      <c r="B19" s="54" t="s">
        <v>28</v>
      </c>
      <c r="C19" s="54"/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7"/>
      <c r="Q19" s="7"/>
      <c r="R19" s="7"/>
      <c r="S19" s="48"/>
    </row>
    <row r="20" spans="1:20" ht="15.75" hidden="1" x14ac:dyDescent="0.25">
      <c r="A20" s="7"/>
      <c r="B20" s="14" t="s">
        <v>32</v>
      </c>
      <c r="C20" s="17">
        <v>1</v>
      </c>
      <c r="D20" s="17" t="s">
        <v>23</v>
      </c>
      <c r="E20" s="19">
        <v>98</v>
      </c>
      <c r="F20" s="19" t="s">
        <v>23</v>
      </c>
      <c r="G20" s="20">
        <v>1.1299999999999999</v>
      </c>
      <c r="H20" s="19" t="s">
        <v>23</v>
      </c>
      <c r="I20" s="20">
        <v>1.5</v>
      </c>
      <c r="J20" s="17"/>
      <c r="K20" s="53"/>
      <c r="L20" s="53"/>
      <c r="M20" s="17"/>
      <c r="N20" s="17" t="s">
        <v>0</v>
      </c>
      <c r="O20" s="11">
        <f>C20*E20*G20*I20</f>
        <v>166.10999999999999</v>
      </c>
      <c r="P20" s="7"/>
      <c r="Q20" s="7"/>
      <c r="R20" s="7"/>
      <c r="S20" s="48"/>
    </row>
    <row r="21" spans="1:20" ht="17.25" hidden="1" customHeight="1" x14ac:dyDescent="0.25">
      <c r="A21" s="7"/>
      <c r="B21" s="14" t="s">
        <v>33</v>
      </c>
      <c r="C21" s="17">
        <v>1</v>
      </c>
      <c r="D21" s="17" t="s">
        <v>23</v>
      </c>
      <c r="E21" s="19">
        <v>96</v>
      </c>
      <c r="F21" s="19" t="s">
        <v>23</v>
      </c>
      <c r="G21" s="20">
        <v>1.1299999999999999</v>
      </c>
      <c r="H21" s="19" t="s">
        <v>23</v>
      </c>
      <c r="I21" s="20">
        <v>1.5</v>
      </c>
      <c r="J21" s="17"/>
      <c r="K21" s="53"/>
      <c r="L21" s="53"/>
      <c r="M21" s="17"/>
      <c r="N21" s="17" t="s">
        <v>0</v>
      </c>
      <c r="O21" s="21">
        <f>C21*E21*G21*I21</f>
        <v>162.71999999999997</v>
      </c>
      <c r="P21" s="7"/>
      <c r="Q21" s="7"/>
      <c r="R21" s="7"/>
      <c r="S21" s="48"/>
    </row>
    <row r="22" spans="1:20" ht="18.75" hidden="1" customHeight="1" x14ac:dyDescent="0.25">
      <c r="A22" s="7"/>
      <c r="B22" s="14"/>
      <c r="C22" s="17"/>
      <c r="D22" s="17"/>
      <c r="E22" s="20"/>
      <c r="F22" s="17"/>
      <c r="G22" s="20"/>
      <c r="H22" s="17"/>
      <c r="I22" s="20"/>
      <c r="J22" s="17"/>
      <c r="K22" s="17"/>
      <c r="L22" s="17"/>
      <c r="M22" s="17"/>
      <c r="N22" s="17"/>
      <c r="O22" s="11">
        <f>SUM(O20:O21)</f>
        <v>328.82999999999993</v>
      </c>
      <c r="P22" s="7"/>
      <c r="Q22" s="7"/>
      <c r="R22" s="7"/>
      <c r="S22" s="48"/>
    </row>
    <row r="23" spans="1:20" ht="18.75" hidden="1" customHeight="1" x14ac:dyDescent="0.25">
      <c r="A23" s="7"/>
      <c r="B23" s="14" t="s">
        <v>25</v>
      </c>
      <c r="C23" s="1"/>
      <c r="E23" s="1"/>
      <c r="G23" s="1"/>
      <c r="H23" s="1"/>
      <c r="I23" s="1"/>
      <c r="N23" s="1"/>
      <c r="O23" s="1"/>
      <c r="P23" s="7"/>
      <c r="Q23" s="7"/>
      <c r="R23" s="7"/>
      <c r="S23" s="48"/>
    </row>
    <row r="24" spans="1:20" ht="18.75" hidden="1" customHeight="1" x14ac:dyDescent="0.25">
      <c r="A24" s="7"/>
      <c r="B24" s="14" t="s">
        <v>34</v>
      </c>
      <c r="C24" s="17">
        <v>2</v>
      </c>
      <c r="D24" s="17" t="s">
        <v>23</v>
      </c>
      <c r="E24" s="20">
        <v>1.5</v>
      </c>
      <c r="F24" s="17" t="s">
        <v>23</v>
      </c>
      <c r="G24" s="20">
        <v>1.1299999999999999</v>
      </c>
      <c r="H24" s="17" t="s">
        <v>23</v>
      </c>
      <c r="I24" s="20">
        <v>1.5</v>
      </c>
      <c r="J24" s="17"/>
      <c r="K24" s="52"/>
      <c r="L24" s="52"/>
      <c r="M24" s="17"/>
      <c r="N24" s="17" t="s">
        <v>0</v>
      </c>
      <c r="O24" s="11">
        <f>C24*E24*G24*I24</f>
        <v>5.0849999999999991</v>
      </c>
      <c r="P24" s="7"/>
      <c r="Q24" s="7"/>
      <c r="R24" s="7"/>
      <c r="S24" s="48"/>
    </row>
    <row r="25" spans="1:20" ht="13.5" customHeight="1" x14ac:dyDescent="0.25">
      <c r="A25" s="7"/>
      <c r="B25" s="34"/>
      <c r="C25" s="7"/>
      <c r="D25" s="8"/>
      <c r="E25" s="11"/>
      <c r="F25" s="8"/>
      <c r="G25" s="11"/>
      <c r="H25" s="7"/>
      <c r="I25" s="7"/>
      <c r="J25" s="8"/>
      <c r="K25" s="8"/>
      <c r="L25" s="8"/>
      <c r="M25" s="8"/>
      <c r="N25" s="7"/>
      <c r="O25" s="11">
        <v>324</v>
      </c>
      <c r="P25" s="7">
        <v>25321</v>
      </c>
      <c r="Q25" s="7" t="s">
        <v>11</v>
      </c>
      <c r="R25" s="7" t="s">
        <v>1</v>
      </c>
      <c r="S25" s="48">
        <v>82040</v>
      </c>
    </row>
    <row r="26" spans="1:20" ht="97.5" customHeight="1" x14ac:dyDescent="0.25">
      <c r="A26" s="7">
        <v>5</v>
      </c>
      <c r="B26" s="63" t="s">
        <v>13</v>
      </c>
      <c r="C26" s="63"/>
      <c r="D26" s="63"/>
      <c r="E26" s="63"/>
      <c r="F26" s="63"/>
      <c r="G26" s="63"/>
      <c r="H26" s="63"/>
      <c r="I26" s="63"/>
      <c r="J26" s="63"/>
      <c r="K26" s="63"/>
      <c r="L26" s="63"/>
      <c r="M26" s="63"/>
      <c r="N26" s="63"/>
      <c r="O26" s="63"/>
      <c r="P26" s="8"/>
      <c r="Q26" s="8"/>
      <c r="R26" s="8"/>
      <c r="S26" s="48"/>
    </row>
    <row r="27" spans="1:20" ht="18" hidden="1" customHeight="1" x14ac:dyDescent="0.25">
      <c r="A27" s="7"/>
      <c r="B27" s="14" t="s">
        <v>32</v>
      </c>
      <c r="C27" s="17">
        <v>1</v>
      </c>
      <c r="D27" s="17" t="s">
        <v>23</v>
      </c>
      <c r="E27" s="19">
        <v>98</v>
      </c>
      <c r="F27" s="19" t="s">
        <v>23</v>
      </c>
      <c r="G27" s="20">
        <v>1.1299999999999999</v>
      </c>
      <c r="H27" s="19" t="s">
        <v>23</v>
      </c>
      <c r="I27" s="20">
        <v>0.5</v>
      </c>
      <c r="J27" s="17"/>
      <c r="K27" s="53"/>
      <c r="L27" s="53"/>
      <c r="M27" s="17"/>
      <c r="N27" s="17" t="s">
        <v>0</v>
      </c>
      <c r="O27" s="11">
        <f>C27*E27*G27*I27</f>
        <v>55.37</v>
      </c>
      <c r="P27" s="8"/>
      <c r="Q27" s="8"/>
      <c r="R27" s="8"/>
      <c r="S27" s="48"/>
    </row>
    <row r="28" spans="1:20" ht="15" hidden="1" customHeight="1" x14ac:dyDescent="0.25">
      <c r="A28" s="7"/>
      <c r="B28" s="14" t="s">
        <v>33</v>
      </c>
      <c r="C28" s="17">
        <v>1</v>
      </c>
      <c r="D28" s="17" t="s">
        <v>23</v>
      </c>
      <c r="E28" s="19">
        <v>96</v>
      </c>
      <c r="F28" s="19" t="s">
        <v>23</v>
      </c>
      <c r="G28" s="20">
        <v>1.1299999999999999</v>
      </c>
      <c r="H28" s="19" t="s">
        <v>23</v>
      </c>
      <c r="I28" s="20">
        <v>0.5</v>
      </c>
      <c r="J28" s="17"/>
      <c r="K28" s="53"/>
      <c r="L28" s="53"/>
      <c r="M28" s="17"/>
      <c r="N28" s="17" t="s">
        <v>0</v>
      </c>
      <c r="O28" s="25">
        <f>C28*E28*G28*I28</f>
        <v>54.239999999999995</v>
      </c>
      <c r="P28" s="8"/>
      <c r="Q28" s="8"/>
      <c r="R28" s="8"/>
      <c r="S28" s="48"/>
    </row>
    <row r="29" spans="1:20" ht="15" hidden="1" customHeight="1" x14ac:dyDescent="0.25">
      <c r="A29" s="7"/>
      <c r="B29" s="14" t="s">
        <v>34</v>
      </c>
      <c r="C29" s="17">
        <v>2</v>
      </c>
      <c r="D29" s="17" t="s">
        <v>23</v>
      </c>
      <c r="E29" s="20">
        <v>1.5</v>
      </c>
      <c r="F29" s="19" t="s">
        <v>23</v>
      </c>
      <c r="G29" s="20">
        <v>1.5</v>
      </c>
      <c r="H29" s="19" t="s">
        <v>23</v>
      </c>
      <c r="I29" s="20">
        <v>7</v>
      </c>
      <c r="J29" s="17"/>
      <c r="K29" s="53"/>
      <c r="L29" s="53"/>
      <c r="M29" s="17"/>
      <c r="N29" s="17" t="s">
        <v>0</v>
      </c>
      <c r="O29" s="21">
        <f>C29*E29*G29*I29</f>
        <v>31.5</v>
      </c>
      <c r="P29" s="8"/>
      <c r="Q29" s="8"/>
      <c r="R29" s="8"/>
      <c r="S29" s="48"/>
    </row>
    <row r="30" spans="1:20" ht="15.75" hidden="1" x14ac:dyDescent="0.25">
      <c r="A30" s="7"/>
      <c r="B30" s="14"/>
      <c r="C30" s="17"/>
      <c r="D30" s="17"/>
      <c r="E30" s="20"/>
      <c r="F30" s="17"/>
      <c r="G30" s="20"/>
      <c r="H30" s="17"/>
      <c r="I30" s="20"/>
      <c r="J30" s="17"/>
      <c r="K30" s="17"/>
      <c r="L30" s="17"/>
      <c r="M30" s="17"/>
      <c r="N30" s="17"/>
      <c r="O30" s="11">
        <v>141</v>
      </c>
      <c r="P30" s="8"/>
      <c r="Q30" s="8"/>
      <c r="R30" s="8"/>
      <c r="S30" s="48"/>
      <c r="T30" s="5" t="s">
        <v>9</v>
      </c>
    </row>
    <row r="31" spans="1:20" ht="18.75" customHeight="1" x14ac:dyDescent="0.25">
      <c r="A31" s="7"/>
      <c r="B31" s="34"/>
      <c r="C31" s="7"/>
      <c r="D31" s="8"/>
      <c r="E31" s="7"/>
      <c r="F31" s="8"/>
      <c r="G31" s="7"/>
      <c r="H31" s="7"/>
      <c r="I31" s="7"/>
      <c r="J31" s="8"/>
      <c r="K31" s="8"/>
      <c r="L31" s="8"/>
      <c r="M31" s="8"/>
      <c r="N31" s="7"/>
      <c r="O31" s="11">
        <f>O30</f>
        <v>141</v>
      </c>
      <c r="P31" s="26">
        <v>337</v>
      </c>
      <c r="Q31" s="7" t="s">
        <v>14</v>
      </c>
      <c r="R31" s="7" t="s">
        <v>1</v>
      </c>
      <c r="S31" s="48">
        <v>47517</v>
      </c>
    </row>
    <row r="32" spans="1:20" ht="18.75" customHeight="1" x14ac:dyDescent="0.25">
      <c r="A32" s="7">
        <v>6</v>
      </c>
      <c r="B32" s="54" t="s">
        <v>12</v>
      </c>
      <c r="C32" s="54"/>
      <c r="D32" s="54"/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4"/>
      <c r="P32" s="8"/>
      <c r="Q32" s="8"/>
      <c r="R32" s="8"/>
      <c r="S32" s="48"/>
    </row>
    <row r="33" spans="1:19" ht="18.75" hidden="1" customHeight="1" x14ac:dyDescent="0.25">
      <c r="A33" s="7"/>
      <c r="B33" s="54" t="s">
        <v>29</v>
      </c>
      <c r="C33" s="54"/>
      <c r="D33" s="54"/>
      <c r="E33" s="54"/>
      <c r="F33" s="54"/>
      <c r="G33" s="27">
        <f>O31</f>
        <v>141</v>
      </c>
      <c r="H33" s="22" t="s">
        <v>24</v>
      </c>
      <c r="I33" s="23">
        <v>5</v>
      </c>
      <c r="J33" s="24"/>
      <c r="K33" s="24"/>
      <c r="L33" s="24"/>
      <c r="M33" s="24"/>
      <c r="N33" s="17" t="s">
        <v>0</v>
      </c>
      <c r="O33" s="28">
        <v>6.2939999999999996</v>
      </c>
      <c r="P33" s="8"/>
      <c r="Q33" s="8"/>
      <c r="R33" s="8"/>
      <c r="S33" s="48"/>
    </row>
    <row r="34" spans="1:19" ht="18.75" hidden="1" customHeight="1" x14ac:dyDescent="0.25">
      <c r="A34" s="7"/>
      <c r="B34" s="14"/>
      <c r="C34" s="24"/>
      <c r="D34" s="24"/>
      <c r="E34" s="8"/>
      <c r="F34" s="8"/>
      <c r="G34" s="55">
        <v>112</v>
      </c>
      <c r="H34" s="55"/>
      <c r="I34" s="55"/>
      <c r="J34" s="24"/>
      <c r="K34" s="24"/>
      <c r="L34" s="24"/>
      <c r="M34" s="24"/>
      <c r="N34" s="24"/>
      <c r="O34" s="29"/>
      <c r="P34" s="8"/>
      <c r="Q34" s="8"/>
      <c r="R34" s="8"/>
      <c r="S34" s="48"/>
    </row>
    <row r="35" spans="1:19" ht="18.75" customHeight="1" x14ac:dyDescent="0.25">
      <c r="A35" s="7"/>
      <c r="B35" s="34"/>
      <c r="C35" s="7"/>
      <c r="D35" s="8"/>
      <c r="E35" s="7"/>
      <c r="F35" s="8"/>
      <c r="G35" s="7"/>
      <c r="H35" s="7"/>
      <c r="I35" s="7"/>
      <c r="J35" s="8"/>
      <c r="K35" s="8"/>
      <c r="L35" s="8"/>
      <c r="M35" s="8"/>
      <c r="N35" s="7"/>
      <c r="O35" s="28">
        <f>O33</f>
        <v>6.2939999999999996</v>
      </c>
      <c r="P35" s="12">
        <v>5001.7</v>
      </c>
      <c r="Q35" s="7" t="s">
        <v>10</v>
      </c>
      <c r="R35" s="7" t="s">
        <v>1</v>
      </c>
      <c r="S35" s="48">
        <v>31481</v>
      </c>
    </row>
    <row r="36" spans="1:19" ht="32.25" customHeight="1" x14ac:dyDescent="0.25">
      <c r="A36" s="7">
        <v>7</v>
      </c>
      <c r="B36" s="54" t="s">
        <v>35</v>
      </c>
      <c r="C36" s="54"/>
      <c r="D36" s="54"/>
      <c r="E36" s="54"/>
      <c r="F36" s="54"/>
      <c r="G36" s="54"/>
      <c r="H36" s="54"/>
      <c r="I36" s="54"/>
      <c r="J36" s="54"/>
      <c r="K36" s="54"/>
      <c r="L36" s="54"/>
      <c r="M36" s="54"/>
      <c r="N36" s="54"/>
      <c r="O36" s="54"/>
      <c r="P36" s="12"/>
      <c r="Q36" s="7"/>
      <c r="R36" s="7"/>
      <c r="S36" s="48"/>
    </row>
    <row r="37" spans="1:19" ht="18.75" hidden="1" customHeight="1" x14ac:dyDescent="0.25">
      <c r="A37" s="7"/>
      <c r="B37" s="14" t="s">
        <v>32</v>
      </c>
      <c r="C37" s="17">
        <v>1</v>
      </c>
      <c r="D37" s="17" t="s">
        <v>23</v>
      </c>
      <c r="E37" s="19">
        <v>98</v>
      </c>
      <c r="F37" s="19" t="s">
        <v>23</v>
      </c>
      <c r="G37" s="20">
        <v>0.75</v>
      </c>
      <c r="H37" s="19" t="s">
        <v>23</v>
      </c>
      <c r="I37" s="20">
        <v>4</v>
      </c>
      <c r="J37" s="17"/>
      <c r="K37" s="53"/>
      <c r="L37" s="53"/>
      <c r="M37" s="17"/>
      <c r="N37" s="17" t="s">
        <v>0</v>
      </c>
      <c r="O37" s="11">
        <f>C37*E37*G37*I37</f>
        <v>294</v>
      </c>
      <c r="P37" s="12"/>
      <c r="Q37" s="7"/>
      <c r="R37" s="7"/>
      <c r="S37" s="48"/>
    </row>
    <row r="38" spans="1:19" ht="18.75" hidden="1" customHeight="1" x14ac:dyDescent="0.25">
      <c r="A38" s="7"/>
      <c r="B38" s="14" t="s">
        <v>36</v>
      </c>
      <c r="C38" s="17">
        <v>10</v>
      </c>
      <c r="D38" s="17" t="s">
        <v>23</v>
      </c>
      <c r="E38" s="20">
        <v>1.1299999999999999</v>
      </c>
      <c r="F38" s="19" t="s">
        <v>23</v>
      </c>
      <c r="G38" s="20">
        <v>0.37</v>
      </c>
      <c r="H38" s="19" t="s">
        <v>23</v>
      </c>
      <c r="I38" s="20">
        <v>4</v>
      </c>
      <c r="J38" s="17"/>
      <c r="K38" s="53"/>
      <c r="L38" s="53"/>
      <c r="M38" s="17"/>
      <c r="N38" s="17" t="s">
        <v>0</v>
      </c>
      <c r="O38" s="25">
        <f>C38*E38*G38*I38</f>
        <v>16.723999999999997</v>
      </c>
      <c r="P38" s="12"/>
      <c r="Q38" s="7"/>
      <c r="R38" s="7"/>
      <c r="S38" s="48"/>
    </row>
    <row r="39" spans="1:19" ht="18.75" hidden="1" customHeight="1" x14ac:dyDescent="0.25">
      <c r="A39" s="7"/>
      <c r="B39" s="14" t="s">
        <v>33</v>
      </c>
      <c r="C39" s="17">
        <v>1</v>
      </c>
      <c r="D39" s="17" t="s">
        <v>23</v>
      </c>
      <c r="E39" s="19">
        <v>96</v>
      </c>
      <c r="F39" s="19" t="s">
        <v>23</v>
      </c>
      <c r="G39" s="20">
        <v>0.75</v>
      </c>
      <c r="H39" s="19" t="s">
        <v>23</v>
      </c>
      <c r="I39" s="20">
        <v>4</v>
      </c>
      <c r="J39" s="17"/>
      <c r="K39" s="53"/>
      <c r="L39" s="53"/>
      <c r="M39" s="17"/>
      <c r="N39" s="17" t="s">
        <v>0</v>
      </c>
      <c r="O39" s="25">
        <f>C39*E39*G39*I39</f>
        <v>288</v>
      </c>
      <c r="P39" s="12"/>
      <c r="Q39" s="7"/>
      <c r="R39" s="7"/>
      <c r="S39" s="48"/>
    </row>
    <row r="40" spans="1:19" ht="18.75" hidden="1" customHeight="1" x14ac:dyDescent="0.25">
      <c r="A40" s="7"/>
      <c r="B40" s="14" t="s">
        <v>37</v>
      </c>
      <c r="C40" s="17">
        <v>9</v>
      </c>
      <c r="D40" s="17" t="s">
        <v>23</v>
      </c>
      <c r="E40" s="20">
        <v>1.1299999999999999</v>
      </c>
      <c r="F40" s="19" t="s">
        <v>23</v>
      </c>
      <c r="G40" s="20">
        <v>0.37</v>
      </c>
      <c r="H40" s="19" t="s">
        <v>23</v>
      </c>
      <c r="I40" s="20">
        <v>4</v>
      </c>
      <c r="J40" s="17"/>
      <c r="K40" s="53"/>
      <c r="L40" s="53"/>
      <c r="M40" s="17"/>
      <c r="N40" s="17" t="s">
        <v>0</v>
      </c>
      <c r="O40" s="21">
        <f>C40*E40*G40*I40</f>
        <v>15.051599999999997</v>
      </c>
      <c r="P40" s="12"/>
      <c r="Q40" s="7"/>
      <c r="R40" s="7"/>
      <c r="S40" s="48"/>
    </row>
    <row r="41" spans="1:19" ht="18.75" hidden="1" customHeight="1" x14ac:dyDescent="0.25">
      <c r="A41" s="7"/>
      <c r="B41" s="14"/>
      <c r="C41" s="17"/>
      <c r="D41" s="17"/>
      <c r="E41" s="20"/>
      <c r="F41" s="17"/>
      <c r="G41" s="20"/>
      <c r="H41" s="17"/>
      <c r="I41" s="20"/>
      <c r="J41" s="17"/>
      <c r="K41" s="17"/>
      <c r="L41" s="17"/>
      <c r="M41" s="17"/>
      <c r="N41" s="17"/>
      <c r="O41" s="25">
        <v>613</v>
      </c>
      <c r="P41" s="12"/>
      <c r="Q41" s="7"/>
      <c r="R41" s="7"/>
      <c r="S41" s="48"/>
    </row>
    <row r="42" spans="1:19" ht="18.75" hidden="1" customHeight="1" x14ac:dyDescent="0.25">
      <c r="A42" s="7"/>
      <c r="B42" s="14" t="s">
        <v>25</v>
      </c>
      <c r="C42" s="1"/>
      <c r="E42" s="1"/>
      <c r="G42" s="1"/>
      <c r="H42" s="1"/>
      <c r="I42" s="1"/>
      <c r="N42" s="1"/>
      <c r="O42" s="1"/>
      <c r="P42" s="7"/>
      <c r="Q42" s="8"/>
      <c r="R42" s="8"/>
      <c r="S42" s="48"/>
    </row>
    <row r="43" spans="1:19" ht="18.75" hidden="1" customHeight="1" x14ac:dyDescent="0.25">
      <c r="A43" s="7"/>
      <c r="B43" s="14" t="s">
        <v>34</v>
      </c>
      <c r="C43" s="17">
        <v>2</v>
      </c>
      <c r="D43" s="17" t="s">
        <v>23</v>
      </c>
      <c r="E43" s="20">
        <v>1.5</v>
      </c>
      <c r="F43" s="17" t="s">
        <v>23</v>
      </c>
      <c r="G43" s="20">
        <v>0.75</v>
      </c>
      <c r="H43" s="17" t="s">
        <v>23</v>
      </c>
      <c r="I43" s="20">
        <v>4</v>
      </c>
      <c r="J43" s="17"/>
      <c r="K43" s="52"/>
      <c r="L43" s="52"/>
      <c r="M43" s="17"/>
      <c r="N43" s="17" t="s">
        <v>0</v>
      </c>
      <c r="O43" s="11">
        <f>C43*E43*G43*I43</f>
        <v>9</v>
      </c>
      <c r="P43" s="7"/>
      <c r="Q43" s="8"/>
      <c r="R43" s="8"/>
      <c r="S43" s="48"/>
    </row>
    <row r="44" spans="1:19" ht="18.75" hidden="1" customHeight="1" x14ac:dyDescent="0.25">
      <c r="A44" s="7"/>
      <c r="B44" s="14" t="s">
        <v>38</v>
      </c>
      <c r="C44" s="17">
        <v>1</v>
      </c>
      <c r="D44" s="17" t="s">
        <v>23</v>
      </c>
      <c r="E44" s="19">
        <v>8</v>
      </c>
      <c r="F44" s="17" t="s">
        <v>23</v>
      </c>
      <c r="G44" s="20">
        <v>0.75</v>
      </c>
      <c r="H44" s="17" t="s">
        <v>23</v>
      </c>
      <c r="I44" s="20">
        <v>4</v>
      </c>
      <c r="J44" s="17"/>
      <c r="K44" s="52"/>
      <c r="L44" s="52"/>
      <c r="M44" s="17"/>
      <c r="N44" s="17" t="s">
        <v>0</v>
      </c>
      <c r="O44" s="21">
        <f>C44*E44*G44*I44</f>
        <v>24</v>
      </c>
      <c r="P44" s="7"/>
      <c r="Q44" s="8"/>
      <c r="R44" s="8"/>
      <c r="S44" s="48"/>
    </row>
    <row r="45" spans="1:19" ht="18.75" hidden="1" customHeight="1" x14ac:dyDescent="0.25">
      <c r="A45" s="7"/>
      <c r="B45" s="14"/>
      <c r="C45" s="17"/>
      <c r="D45" s="17"/>
      <c r="E45" s="19"/>
      <c r="F45" s="17"/>
      <c r="G45" s="20"/>
      <c r="H45" s="17"/>
      <c r="I45" s="20"/>
      <c r="J45" s="17"/>
      <c r="K45" s="33"/>
      <c r="L45" s="33"/>
      <c r="M45" s="17"/>
      <c r="N45" s="17"/>
      <c r="O45" s="11">
        <v>33</v>
      </c>
      <c r="P45" s="7"/>
      <c r="Q45" s="8"/>
      <c r="R45" s="8"/>
      <c r="S45" s="48"/>
    </row>
    <row r="46" spans="1:19" ht="18.75" customHeight="1" x14ac:dyDescent="0.25">
      <c r="A46" s="7"/>
      <c r="B46" s="34"/>
      <c r="C46" s="7"/>
      <c r="D46" s="8"/>
      <c r="E46" s="11"/>
      <c r="F46" s="8"/>
      <c r="G46" s="11"/>
      <c r="H46" s="7"/>
      <c r="I46" s="7"/>
      <c r="J46" s="8"/>
      <c r="K46" s="8"/>
      <c r="L46" s="8"/>
      <c r="M46" s="8"/>
      <c r="N46" s="7"/>
      <c r="O46" s="11">
        <v>580</v>
      </c>
      <c r="P46" s="12">
        <v>12346.65</v>
      </c>
      <c r="Q46" s="7" t="s">
        <v>11</v>
      </c>
      <c r="R46" s="7" t="s">
        <v>1</v>
      </c>
      <c r="S46" s="48">
        <v>71611</v>
      </c>
    </row>
    <row r="47" spans="1:19" ht="18.75" customHeight="1" x14ac:dyDescent="0.25">
      <c r="A47" s="7">
        <v>8</v>
      </c>
      <c r="B47" s="31" t="s">
        <v>15</v>
      </c>
      <c r="C47" s="7"/>
      <c r="D47" s="8"/>
      <c r="E47" s="7"/>
      <c r="F47" s="8"/>
      <c r="G47" s="7"/>
      <c r="H47" s="7"/>
      <c r="I47" s="7"/>
      <c r="J47" s="8"/>
      <c r="K47" s="8"/>
      <c r="L47" s="8"/>
      <c r="M47" s="8"/>
      <c r="N47" s="7"/>
      <c r="O47" s="28"/>
      <c r="P47" s="12"/>
      <c r="Q47" s="7"/>
      <c r="R47" s="7"/>
      <c r="S47" s="48"/>
    </row>
    <row r="48" spans="1:19" ht="18.75" hidden="1" customHeight="1" x14ac:dyDescent="0.25">
      <c r="A48" s="7"/>
      <c r="B48" s="14" t="s">
        <v>32</v>
      </c>
      <c r="C48" s="17">
        <v>1</v>
      </c>
      <c r="D48" s="17" t="s">
        <v>23</v>
      </c>
      <c r="E48" s="19">
        <v>98</v>
      </c>
      <c r="F48" s="19" t="s">
        <v>23</v>
      </c>
      <c r="G48" s="20">
        <v>5</v>
      </c>
      <c r="H48" s="19"/>
      <c r="I48" s="20"/>
      <c r="J48" s="17"/>
      <c r="K48" s="53"/>
      <c r="L48" s="53"/>
      <c r="M48" s="17"/>
      <c r="N48" s="17" t="s">
        <v>0</v>
      </c>
      <c r="O48" s="11">
        <f>C48*E48*G48</f>
        <v>490</v>
      </c>
      <c r="P48" s="7"/>
      <c r="Q48" s="8"/>
      <c r="R48" s="8"/>
      <c r="S48" s="48"/>
    </row>
    <row r="49" spans="1:19" ht="18.75" hidden="1" customHeight="1" x14ac:dyDescent="0.25">
      <c r="A49" s="7"/>
      <c r="B49" s="14" t="s">
        <v>39</v>
      </c>
      <c r="C49" s="17">
        <v>1</v>
      </c>
      <c r="D49" s="17" t="s">
        <v>23</v>
      </c>
      <c r="E49" s="19">
        <v>96</v>
      </c>
      <c r="F49" s="19" t="s">
        <v>23</v>
      </c>
      <c r="G49" s="20">
        <v>5</v>
      </c>
      <c r="H49" s="19"/>
      <c r="I49" s="20"/>
      <c r="J49" s="17"/>
      <c r="K49" s="53"/>
      <c r="L49" s="53"/>
      <c r="M49" s="17"/>
      <c r="N49" s="17" t="s">
        <v>0</v>
      </c>
      <c r="O49" s="11">
        <f>C49*E49*G49</f>
        <v>480</v>
      </c>
      <c r="P49" s="7"/>
      <c r="Q49" s="8"/>
      <c r="R49" s="8"/>
      <c r="S49" s="48"/>
    </row>
    <row r="50" spans="1:19" ht="18.75" hidden="1" customHeight="1" x14ac:dyDescent="0.25">
      <c r="A50" s="7"/>
      <c r="B50" s="14" t="s">
        <v>40</v>
      </c>
      <c r="C50" s="17">
        <v>19</v>
      </c>
      <c r="D50" s="17" t="s">
        <v>23</v>
      </c>
      <c r="E50" s="19">
        <v>2</v>
      </c>
      <c r="F50" s="19" t="s">
        <v>23</v>
      </c>
      <c r="G50" s="20">
        <v>0.37</v>
      </c>
      <c r="H50" s="19" t="s">
        <v>23</v>
      </c>
      <c r="I50" s="20">
        <v>3.5</v>
      </c>
      <c r="J50" s="17"/>
      <c r="K50" s="53"/>
      <c r="L50" s="53"/>
      <c r="M50" s="17"/>
      <c r="N50" s="17" t="s">
        <v>0</v>
      </c>
      <c r="O50" s="21">
        <v>56</v>
      </c>
      <c r="P50" s="7"/>
      <c r="Q50" s="8"/>
      <c r="R50" s="8"/>
      <c r="S50" s="48"/>
    </row>
    <row r="51" spans="1:19" ht="18.75" hidden="1" customHeight="1" x14ac:dyDescent="0.25">
      <c r="A51" s="7"/>
      <c r="B51" s="14"/>
      <c r="C51" s="17"/>
      <c r="D51" s="17"/>
      <c r="E51" s="20"/>
      <c r="F51" s="17"/>
      <c r="G51" s="20"/>
      <c r="H51" s="17"/>
      <c r="I51" s="20"/>
      <c r="J51" s="17"/>
      <c r="K51" s="17"/>
      <c r="L51" s="17"/>
      <c r="M51" s="17"/>
      <c r="N51" s="17"/>
      <c r="O51" s="25">
        <f>O50+O49+O48</f>
        <v>1026</v>
      </c>
      <c r="P51" s="7"/>
      <c r="Q51" s="8"/>
      <c r="R51" s="8"/>
      <c r="S51" s="48"/>
    </row>
    <row r="52" spans="1:19" ht="18.75" hidden="1" customHeight="1" x14ac:dyDescent="0.25">
      <c r="A52" s="7"/>
      <c r="B52" s="14" t="s">
        <v>25</v>
      </c>
      <c r="C52" s="1"/>
      <c r="E52" s="1"/>
      <c r="G52" s="1"/>
      <c r="H52" s="1"/>
      <c r="I52" s="1"/>
      <c r="N52" s="1"/>
      <c r="O52" s="1"/>
      <c r="P52" s="7"/>
      <c r="Q52" s="8"/>
      <c r="R52" s="8"/>
      <c r="S52" s="48"/>
    </row>
    <row r="53" spans="1:19" ht="18.75" hidden="1" customHeight="1" x14ac:dyDescent="0.25">
      <c r="A53" s="7"/>
      <c r="B53" s="14" t="s">
        <v>41</v>
      </c>
      <c r="C53" s="17">
        <v>2</v>
      </c>
      <c r="D53" s="17" t="s">
        <v>23</v>
      </c>
      <c r="E53" s="20">
        <v>1.5</v>
      </c>
      <c r="F53" s="17" t="s">
        <v>23</v>
      </c>
      <c r="G53" s="20">
        <v>4</v>
      </c>
      <c r="H53" s="17"/>
      <c r="I53" s="20"/>
      <c r="J53" s="17"/>
      <c r="K53" s="52"/>
      <c r="L53" s="52"/>
      <c r="M53" s="17"/>
      <c r="N53" s="17" t="s">
        <v>0</v>
      </c>
      <c r="O53" s="11">
        <f>C53*E53*G53</f>
        <v>12</v>
      </c>
      <c r="P53" s="7"/>
      <c r="Q53" s="8"/>
      <c r="R53" s="8"/>
      <c r="S53" s="48"/>
    </row>
    <row r="54" spans="1:19" ht="18.75" hidden="1" customHeight="1" x14ac:dyDescent="0.25">
      <c r="A54" s="7"/>
      <c r="B54" s="14" t="s">
        <v>42</v>
      </c>
      <c r="C54" s="17">
        <v>1</v>
      </c>
      <c r="D54" s="17" t="s">
        <v>23</v>
      </c>
      <c r="E54" s="30">
        <v>8</v>
      </c>
      <c r="F54" s="17" t="s">
        <v>23</v>
      </c>
      <c r="G54" s="20">
        <v>4</v>
      </c>
      <c r="H54" s="17"/>
      <c r="I54" s="20"/>
      <c r="J54" s="17"/>
      <c r="K54" s="52"/>
      <c r="L54" s="52"/>
      <c r="M54" s="17"/>
      <c r="N54" s="17" t="s">
        <v>0</v>
      </c>
      <c r="O54" s="21">
        <f>C54*E54*G54</f>
        <v>32</v>
      </c>
      <c r="P54" s="7"/>
      <c r="Q54" s="8"/>
      <c r="R54" s="8"/>
      <c r="S54" s="48"/>
    </row>
    <row r="55" spans="1:19" ht="18.75" hidden="1" customHeight="1" x14ac:dyDescent="0.25">
      <c r="A55" s="7"/>
      <c r="B55" s="14"/>
      <c r="C55" s="17"/>
      <c r="D55" s="17"/>
      <c r="E55" s="19"/>
      <c r="F55" s="17"/>
      <c r="G55" s="20"/>
      <c r="H55" s="17"/>
      <c r="I55" s="20"/>
      <c r="J55" s="17"/>
      <c r="K55" s="18"/>
      <c r="L55" s="18"/>
      <c r="M55" s="17"/>
      <c r="N55" s="17"/>
      <c r="O55" s="11">
        <f>O54+O53</f>
        <v>44</v>
      </c>
      <c r="P55" s="7"/>
      <c r="Q55" s="8"/>
      <c r="R55" s="8"/>
      <c r="S55" s="48"/>
    </row>
    <row r="56" spans="1:19" ht="18.75" customHeight="1" x14ac:dyDescent="0.25">
      <c r="A56" s="7"/>
      <c r="B56" s="34"/>
      <c r="C56" s="7"/>
      <c r="D56" s="8"/>
      <c r="E56" s="11"/>
      <c r="F56" s="8"/>
      <c r="G56" s="11"/>
      <c r="H56" s="7"/>
      <c r="I56" s="7"/>
      <c r="J56" s="8"/>
      <c r="K56" s="8"/>
      <c r="L56" s="8"/>
      <c r="M56" s="8"/>
      <c r="N56" s="7"/>
      <c r="O56" s="11">
        <v>982</v>
      </c>
      <c r="P56" s="12">
        <v>2206.6</v>
      </c>
      <c r="Q56" s="7" t="s">
        <v>8</v>
      </c>
      <c r="R56" s="7" t="s">
        <v>1</v>
      </c>
      <c r="S56" s="48">
        <v>21669</v>
      </c>
    </row>
    <row r="57" spans="1:19" ht="18.75" customHeight="1" x14ac:dyDescent="0.25">
      <c r="A57" s="7">
        <v>9</v>
      </c>
      <c r="B57" s="31" t="s">
        <v>20</v>
      </c>
      <c r="C57" s="7"/>
      <c r="D57" s="8"/>
      <c r="E57" s="7"/>
      <c r="F57" s="8"/>
      <c r="G57" s="11"/>
      <c r="H57" s="8"/>
      <c r="I57" s="11"/>
      <c r="J57" s="8"/>
      <c r="K57" s="8"/>
      <c r="L57" s="8"/>
      <c r="M57" s="8"/>
      <c r="N57" s="7"/>
      <c r="O57" s="11"/>
      <c r="P57" s="12"/>
      <c r="Q57" s="7"/>
      <c r="R57" s="7"/>
      <c r="S57" s="48"/>
    </row>
    <row r="58" spans="1:19" ht="18.75" hidden="1" customHeight="1" x14ac:dyDescent="0.25">
      <c r="A58" s="7"/>
      <c r="B58" s="31" t="s">
        <v>43</v>
      </c>
      <c r="C58" s="7"/>
      <c r="D58" s="8"/>
      <c r="E58" s="7"/>
      <c r="F58" s="8"/>
      <c r="G58" s="11"/>
      <c r="H58" s="8"/>
      <c r="I58" s="11"/>
      <c r="J58" s="8"/>
      <c r="K58" s="8"/>
      <c r="L58" s="8"/>
      <c r="M58" s="8"/>
      <c r="N58" s="17" t="s">
        <v>0</v>
      </c>
      <c r="O58" s="11">
        <f>O56</f>
        <v>982</v>
      </c>
      <c r="P58" s="12"/>
      <c r="Q58" s="7"/>
      <c r="R58" s="7"/>
      <c r="S58" s="48"/>
    </row>
    <row r="59" spans="1:19" ht="17.25" customHeight="1" x14ac:dyDescent="0.25">
      <c r="A59" s="7"/>
      <c r="B59" s="34"/>
      <c r="C59" s="7"/>
      <c r="D59" s="8"/>
      <c r="E59" s="7"/>
      <c r="F59" s="8"/>
      <c r="G59" s="11"/>
      <c r="H59" s="8"/>
      <c r="I59" s="11"/>
      <c r="J59" s="8"/>
      <c r="K59" s="8"/>
      <c r="L59" s="8"/>
      <c r="M59" s="8"/>
      <c r="N59" s="7"/>
      <c r="O59" s="11">
        <f>O58</f>
        <v>982</v>
      </c>
      <c r="P59" s="12">
        <v>2197.52</v>
      </c>
      <c r="Q59" s="7" t="s">
        <v>8</v>
      </c>
      <c r="R59" s="7" t="s">
        <v>1</v>
      </c>
      <c r="S59" s="48">
        <v>21580</v>
      </c>
    </row>
    <row r="60" spans="1:19" ht="18.75" customHeight="1" x14ac:dyDescent="0.25">
      <c r="A60" s="7">
        <v>10</v>
      </c>
      <c r="B60" s="31" t="s">
        <v>21</v>
      </c>
      <c r="C60" s="7"/>
      <c r="D60" s="8"/>
      <c r="E60" s="7"/>
      <c r="F60" s="8"/>
      <c r="G60" s="11"/>
      <c r="H60" s="8"/>
      <c r="I60" s="11"/>
      <c r="J60" s="8"/>
      <c r="K60" s="8"/>
      <c r="L60" s="8"/>
      <c r="M60" s="8"/>
      <c r="N60" s="7"/>
      <c r="O60" s="11"/>
      <c r="P60" s="12"/>
      <c r="Q60" s="7"/>
      <c r="R60" s="7"/>
      <c r="S60" s="48"/>
    </row>
    <row r="61" spans="1:19" ht="18.75" hidden="1" customHeight="1" x14ac:dyDescent="0.25">
      <c r="A61" s="7"/>
      <c r="B61" s="14" t="s">
        <v>32</v>
      </c>
      <c r="C61" s="17">
        <v>1</v>
      </c>
      <c r="D61" s="17" t="s">
        <v>23</v>
      </c>
      <c r="E61" s="19">
        <v>98</v>
      </c>
      <c r="F61" s="19" t="s">
        <v>23</v>
      </c>
      <c r="G61" s="20">
        <v>3.75</v>
      </c>
      <c r="H61" s="19"/>
      <c r="I61" s="20"/>
      <c r="J61" s="17"/>
      <c r="K61" s="53"/>
      <c r="L61" s="53"/>
      <c r="M61" s="17"/>
      <c r="N61" s="17" t="s">
        <v>0</v>
      </c>
      <c r="O61" s="11">
        <f>C61*E61*G61</f>
        <v>367.5</v>
      </c>
      <c r="P61" s="12"/>
      <c r="Q61" s="7"/>
      <c r="R61" s="7"/>
      <c r="S61" s="48"/>
    </row>
    <row r="62" spans="1:19" ht="18.75" hidden="1" customHeight="1" x14ac:dyDescent="0.25">
      <c r="A62" s="7"/>
      <c r="B62" s="14" t="s">
        <v>33</v>
      </c>
      <c r="C62" s="17">
        <v>1</v>
      </c>
      <c r="D62" s="17" t="s">
        <v>23</v>
      </c>
      <c r="E62" s="19">
        <v>96</v>
      </c>
      <c r="F62" s="19" t="s">
        <v>23</v>
      </c>
      <c r="G62" s="20">
        <v>3.75</v>
      </c>
      <c r="H62" s="19"/>
      <c r="I62" s="20"/>
      <c r="J62" s="17"/>
      <c r="K62" s="53"/>
      <c r="L62" s="53"/>
      <c r="M62" s="17"/>
      <c r="N62" s="17" t="s">
        <v>0</v>
      </c>
      <c r="O62" s="21">
        <f>C62*E62*G62</f>
        <v>360</v>
      </c>
      <c r="P62" s="12"/>
      <c r="Q62" s="7"/>
      <c r="R62" s="7"/>
      <c r="S62" s="48"/>
    </row>
    <row r="63" spans="1:19" ht="18.75" hidden="1" customHeight="1" x14ac:dyDescent="0.25">
      <c r="A63" s="7"/>
      <c r="B63" s="14"/>
      <c r="C63" s="17"/>
      <c r="D63" s="17"/>
      <c r="E63" s="20"/>
      <c r="F63" s="17"/>
      <c r="G63" s="20"/>
      <c r="H63" s="17"/>
      <c r="I63" s="20"/>
      <c r="J63" s="17"/>
      <c r="K63" s="17"/>
      <c r="L63" s="17"/>
      <c r="M63" s="17"/>
      <c r="N63" s="17"/>
      <c r="O63" s="11">
        <f>SUM(O61:O62)</f>
        <v>727.5</v>
      </c>
      <c r="P63" s="12"/>
      <c r="Q63" s="7"/>
      <c r="R63" s="7"/>
      <c r="S63" s="48"/>
    </row>
    <row r="64" spans="1:19" ht="18.75" hidden="1" customHeight="1" x14ac:dyDescent="0.25">
      <c r="A64" s="7"/>
      <c r="B64" s="14" t="s">
        <v>25</v>
      </c>
      <c r="C64" s="1"/>
      <c r="E64" s="1"/>
      <c r="G64" s="1"/>
      <c r="H64" s="1"/>
      <c r="I64" s="1"/>
      <c r="N64" s="1"/>
      <c r="O64" s="1"/>
      <c r="P64" s="12"/>
      <c r="Q64" s="7"/>
      <c r="R64" s="7"/>
      <c r="S64" s="48"/>
    </row>
    <row r="65" spans="1:19" ht="18.75" hidden="1" customHeight="1" x14ac:dyDescent="0.25">
      <c r="A65" s="7"/>
      <c r="B65" s="14" t="s">
        <v>44</v>
      </c>
      <c r="C65" s="17">
        <v>2</v>
      </c>
      <c r="D65" s="17" t="s">
        <v>23</v>
      </c>
      <c r="E65" s="20">
        <v>1.5</v>
      </c>
      <c r="F65" s="17" t="s">
        <v>23</v>
      </c>
      <c r="G65" s="20">
        <v>3.75</v>
      </c>
      <c r="H65" s="17"/>
      <c r="I65" s="20"/>
      <c r="J65" s="17"/>
      <c r="K65" s="52"/>
      <c r="L65" s="52"/>
      <c r="M65" s="17"/>
      <c r="N65" s="17" t="s">
        <v>0</v>
      </c>
      <c r="O65" s="11">
        <f>C65*E65*G65</f>
        <v>11.25</v>
      </c>
      <c r="P65" s="12"/>
      <c r="Q65" s="7"/>
      <c r="R65" s="7"/>
      <c r="S65" s="48"/>
    </row>
    <row r="66" spans="1:19" ht="18.75" hidden="1" customHeight="1" x14ac:dyDescent="0.25">
      <c r="A66" s="7"/>
      <c r="B66" s="14" t="s">
        <v>45</v>
      </c>
      <c r="C66" s="17">
        <v>1</v>
      </c>
      <c r="D66" s="17" t="s">
        <v>23</v>
      </c>
      <c r="E66" s="20">
        <v>8</v>
      </c>
      <c r="F66" s="17" t="s">
        <v>23</v>
      </c>
      <c r="G66" s="20">
        <v>3.75</v>
      </c>
      <c r="H66" s="17"/>
      <c r="I66" s="20"/>
      <c r="J66" s="17"/>
      <c r="K66" s="52"/>
      <c r="L66" s="52"/>
      <c r="M66" s="17"/>
      <c r="N66" s="17" t="s">
        <v>0</v>
      </c>
      <c r="O66" s="21">
        <f>C66*E66*G66</f>
        <v>30</v>
      </c>
      <c r="P66" s="12"/>
      <c r="Q66" s="7"/>
      <c r="R66" s="7"/>
      <c r="S66" s="48"/>
    </row>
    <row r="67" spans="1:19" ht="18.75" hidden="1" customHeight="1" x14ac:dyDescent="0.25">
      <c r="A67" s="7"/>
      <c r="B67" s="14"/>
      <c r="C67" s="17"/>
      <c r="D67" s="17"/>
      <c r="E67" s="20"/>
      <c r="F67" s="17"/>
      <c r="G67" s="20"/>
      <c r="H67" s="17"/>
      <c r="I67" s="20"/>
      <c r="J67" s="17"/>
      <c r="K67" s="33"/>
      <c r="L67" s="33"/>
      <c r="M67" s="17"/>
      <c r="N67" s="17"/>
      <c r="O67" s="11">
        <f>O66+O65</f>
        <v>41.25</v>
      </c>
      <c r="P67" s="12"/>
      <c r="Q67" s="7"/>
      <c r="R67" s="7"/>
      <c r="S67" s="48"/>
    </row>
    <row r="68" spans="1:19" ht="15.75" customHeight="1" x14ac:dyDescent="0.25">
      <c r="A68" s="7"/>
      <c r="B68" s="34"/>
      <c r="C68" s="7"/>
      <c r="D68" s="8"/>
      <c r="E68" s="11"/>
      <c r="F68" s="8"/>
      <c r="G68" s="11"/>
      <c r="H68" s="7"/>
      <c r="I68" s="7"/>
      <c r="J68" s="8"/>
      <c r="K68" s="8"/>
      <c r="L68" s="8"/>
      <c r="M68" s="8"/>
      <c r="N68" s="7"/>
      <c r="O68" s="11">
        <v>686</v>
      </c>
      <c r="P68" s="12">
        <v>1287.44</v>
      </c>
      <c r="Q68" s="7" t="s">
        <v>8</v>
      </c>
      <c r="R68" s="7" t="s">
        <v>1</v>
      </c>
      <c r="S68" s="48">
        <v>8832</v>
      </c>
    </row>
    <row r="69" spans="1:19" ht="18.75" customHeight="1" x14ac:dyDescent="0.25">
      <c r="A69" s="7">
        <v>11</v>
      </c>
      <c r="B69" s="31" t="s">
        <v>30</v>
      </c>
      <c r="C69" s="17"/>
      <c r="D69" s="17"/>
      <c r="E69" s="20"/>
      <c r="F69" s="17"/>
      <c r="G69" s="20"/>
      <c r="H69" s="17"/>
      <c r="I69" s="20"/>
      <c r="J69" s="17"/>
      <c r="K69" s="17"/>
      <c r="L69" s="17"/>
      <c r="M69" s="17"/>
      <c r="N69" s="17"/>
      <c r="O69" s="11"/>
      <c r="P69" s="12"/>
      <c r="Q69" s="7"/>
      <c r="R69" s="7"/>
      <c r="S69" s="48"/>
    </row>
    <row r="70" spans="1:19" ht="18.75" hidden="1" customHeight="1" x14ac:dyDescent="0.25">
      <c r="A70" s="7"/>
      <c r="B70" s="31" t="s">
        <v>46</v>
      </c>
      <c r="C70" s="7"/>
      <c r="D70" s="8"/>
      <c r="E70" s="7"/>
      <c r="F70" s="8"/>
      <c r="G70" s="11"/>
      <c r="H70" s="8"/>
      <c r="I70" s="11"/>
      <c r="J70" s="8"/>
      <c r="K70" s="8"/>
      <c r="L70" s="8"/>
      <c r="M70" s="8"/>
      <c r="N70" s="17" t="s">
        <v>0</v>
      </c>
      <c r="O70" s="11">
        <v>1668</v>
      </c>
      <c r="P70" s="12"/>
      <c r="Q70" s="7"/>
      <c r="R70" s="7"/>
      <c r="S70" s="48"/>
    </row>
    <row r="71" spans="1:19" ht="15.75" customHeight="1" x14ac:dyDescent="0.25">
      <c r="A71" s="7"/>
      <c r="B71" s="34"/>
      <c r="C71" s="7"/>
      <c r="D71" s="8"/>
      <c r="E71" s="7"/>
      <c r="F71" s="8"/>
      <c r="G71" s="11"/>
      <c r="H71" s="8"/>
      <c r="I71" s="11"/>
      <c r="J71" s="8"/>
      <c r="K71" s="8"/>
      <c r="L71" s="8"/>
      <c r="M71" s="8"/>
      <c r="N71" s="7"/>
      <c r="O71" s="11">
        <f>O70</f>
        <v>1668</v>
      </c>
      <c r="P71" s="12">
        <v>859.9</v>
      </c>
      <c r="Q71" s="7" t="s">
        <v>8</v>
      </c>
      <c r="R71" s="7" t="s">
        <v>1</v>
      </c>
      <c r="S71" s="48">
        <f>O71*P71/100</f>
        <v>14343.132</v>
      </c>
    </row>
    <row r="72" spans="1:19" ht="52.5" customHeight="1" x14ac:dyDescent="0.25">
      <c r="A72" s="7">
        <v>12</v>
      </c>
      <c r="B72" s="54" t="s">
        <v>47</v>
      </c>
      <c r="C72" s="54"/>
      <c r="D72" s="54"/>
      <c r="E72" s="54"/>
      <c r="F72" s="54"/>
      <c r="G72" s="54"/>
      <c r="H72" s="54"/>
      <c r="I72" s="54"/>
      <c r="J72" s="54"/>
      <c r="K72" s="54"/>
      <c r="L72" s="54"/>
      <c r="M72" s="54"/>
      <c r="N72" s="54"/>
      <c r="O72" s="54"/>
      <c r="P72" s="12"/>
      <c r="Q72" s="7"/>
      <c r="R72" s="7"/>
      <c r="S72" s="48"/>
    </row>
    <row r="73" spans="1:19" ht="16.5" hidden="1" customHeight="1" x14ac:dyDescent="0.25">
      <c r="A73" s="7"/>
      <c r="B73" s="35" t="s">
        <v>48</v>
      </c>
      <c r="C73" s="17">
        <v>1</v>
      </c>
      <c r="D73" s="17" t="s">
        <v>23</v>
      </c>
      <c r="E73" s="19">
        <v>8</v>
      </c>
      <c r="F73" s="17" t="s">
        <v>23</v>
      </c>
      <c r="G73" s="19">
        <v>6</v>
      </c>
      <c r="H73" s="17"/>
      <c r="I73" s="19"/>
      <c r="J73" s="17"/>
      <c r="K73" s="17"/>
      <c r="L73" s="17"/>
      <c r="M73" s="17"/>
      <c r="N73" s="17" t="s">
        <v>0</v>
      </c>
      <c r="O73" s="25">
        <f>C73*E73*G73</f>
        <v>48</v>
      </c>
      <c r="P73" s="12"/>
      <c r="Q73" s="7"/>
      <c r="R73" s="7"/>
      <c r="S73" s="48"/>
    </row>
    <row r="74" spans="1:19" ht="15" customHeight="1" x14ac:dyDescent="0.25">
      <c r="A74" s="7"/>
      <c r="B74" s="36"/>
      <c r="C74" s="7"/>
      <c r="D74" s="8"/>
      <c r="E74" s="7"/>
      <c r="F74" s="8"/>
      <c r="G74" s="7"/>
      <c r="H74" s="7"/>
      <c r="I74" s="7"/>
      <c r="J74" s="8"/>
      <c r="K74" s="8"/>
      <c r="L74" s="8"/>
      <c r="M74" s="8"/>
      <c r="N74" s="7"/>
      <c r="O74" s="11">
        <f>O73</f>
        <v>48</v>
      </c>
      <c r="P74" s="12">
        <v>726.72</v>
      </c>
      <c r="Q74" s="7" t="s">
        <v>22</v>
      </c>
      <c r="R74" s="7" t="s">
        <v>1</v>
      </c>
      <c r="S74" s="48">
        <f>O74*P74</f>
        <v>34882.559999999998</v>
      </c>
    </row>
    <row r="75" spans="1:19" ht="15" customHeight="1" x14ac:dyDescent="0.25">
      <c r="A75" s="7"/>
      <c r="B75" s="36"/>
      <c r="C75" s="7"/>
      <c r="D75" s="8"/>
      <c r="E75" s="7"/>
      <c r="F75" s="8"/>
      <c r="G75" s="7"/>
      <c r="H75" s="7"/>
      <c r="I75" s="7"/>
      <c r="J75" s="8"/>
      <c r="K75" s="8"/>
      <c r="L75" s="8"/>
      <c r="M75" s="8"/>
      <c r="N75" s="7"/>
      <c r="O75" s="11"/>
      <c r="P75" s="12"/>
      <c r="Q75" s="7"/>
      <c r="R75" s="7"/>
      <c r="S75" s="48"/>
    </row>
    <row r="76" spans="1:19" ht="15" customHeight="1" x14ac:dyDescent="0.25">
      <c r="A76" s="7"/>
      <c r="B76" s="36"/>
      <c r="C76" s="7"/>
      <c r="D76" s="8"/>
      <c r="E76" s="7"/>
      <c r="F76" s="8"/>
      <c r="G76" s="7"/>
      <c r="H76" s="7"/>
      <c r="I76" s="7"/>
      <c r="J76" s="8"/>
      <c r="K76" s="8"/>
      <c r="L76" s="8"/>
      <c r="M76" s="8"/>
      <c r="N76" s="7"/>
      <c r="O76" s="11"/>
      <c r="P76" s="12"/>
      <c r="Q76" s="7"/>
      <c r="R76" s="7"/>
      <c r="S76" s="48"/>
    </row>
    <row r="77" spans="1:19" ht="15" customHeight="1" x14ac:dyDescent="0.25">
      <c r="A77" s="7"/>
      <c r="B77" s="36"/>
      <c r="C77" s="7"/>
      <c r="D77" s="8"/>
      <c r="E77" s="7"/>
      <c r="F77" s="8"/>
      <c r="G77" s="7"/>
      <c r="H77" s="7"/>
      <c r="I77" s="7"/>
      <c r="J77" s="8"/>
      <c r="K77" s="8"/>
      <c r="L77" s="8"/>
      <c r="M77" s="8"/>
      <c r="N77" s="7"/>
      <c r="O77" s="11"/>
      <c r="P77" s="12"/>
      <c r="Q77" s="7"/>
      <c r="R77" s="7"/>
      <c r="S77" s="48"/>
    </row>
    <row r="78" spans="1:19" ht="45.75" customHeight="1" x14ac:dyDescent="0.25">
      <c r="A78" s="7">
        <v>13</v>
      </c>
      <c r="B78" s="54" t="s">
        <v>49</v>
      </c>
      <c r="C78" s="54"/>
      <c r="D78" s="54"/>
      <c r="E78" s="54"/>
      <c r="F78" s="54"/>
      <c r="G78" s="54"/>
      <c r="H78" s="54"/>
      <c r="I78" s="54"/>
      <c r="J78" s="54"/>
      <c r="K78" s="54"/>
      <c r="L78" s="54"/>
      <c r="M78" s="54"/>
      <c r="N78" s="54"/>
      <c r="O78" s="54"/>
      <c r="P78" s="12"/>
      <c r="Q78" s="7"/>
      <c r="R78" s="7"/>
      <c r="S78" s="48"/>
    </row>
    <row r="79" spans="1:19" ht="18.75" hidden="1" customHeight="1" x14ac:dyDescent="0.25">
      <c r="A79" s="7"/>
      <c r="B79" s="35" t="s">
        <v>45</v>
      </c>
      <c r="C79" s="17">
        <v>2</v>
      </c>
      <c r="D79" s="17" t="s">
        <v>23</v>
      </c>
      <c r="E79" s="19">
        <v>8</v>
      </c>
      <c r="F79" s="17" t="s">
        <v>23</v>
      </c>
      <c r="G79" s="19">
        <v>6</v>
      </c>
      <c r="H79" s="17"/>
      <c r="I79" s="19"/>
      <c r="J79" s="17"/>
      <c r="K79" s="17"/>
      <c r="L79" s="17"/>
      <c r="M79" s="17"/>
      <c r="N79" s="17" t="s">
        <v>0</v>
      </c>
      <c r="O79" s="25">
        <f>C79*E79*G79</f>
        <v>96</v>
      </c>
      <c r="P79" s="12"/>
      <c r="Q79" s="7"/>
      <c r="R79" s="7"/>
      <c r="S79" s="48"/>
    </row>
    <row r="80" spans="1:19" ht="18.75" customHeight="1" thickBot="1" x14ac:dyDescent="0.3">
      <c r="A80" s="7"/>
      <c r="B80" s="36"/>
      <c r="C80" s="7"/>
      <c r="D80" s="8"/>
      <c r="E80" s="7"/>
      <c r="F80" s="8"/>
      <c r="G80" s="7"/>
      <c r="H80" s="7"/>
      <c r="I80" s="7"/>
      <c r="J80" s="8"/>
      <c r="K80" s="8"/>
      <c r="L80" s="8"/>
      <c r="M80" s="8"/>
      <c r="N80" s="7"/>
      <c r="O80" s="11">
        <f>O79</f>
        <v>96</v>
      </c>
      <c r="P80" s="12">
        <v>908.4</v>
      </c>
      <c r="Q80" s="7" t="s">
        <v>22</v>
      </c>
      <c r="R80" s="7" t="s">
        <v>1</v>
      </c>
      <c r="S80" s="51">
        <f>O80*P80/100</f>
        <v>872.06399999999996</v>
      </c>
    </row>
    <row r="81" spans="1:19" ht="18.75" customHeight="1" thickBot="1" x14ac:dyDescent="0.3">
      <c r="A81" s="7"/>
      <c r="B81" s="36"/>
      <c r="C81" s="7"/>
      <c r="D81" s="8"/>
      <c r="E81" s="7"/>
      <c r="F81" s="8"/>
      <c r="G81" s="7"/>
      <c r="H81" s="7"/>
      <c r="I81" s="7"/>
      <c r="J81" s="8"/>
      <c r="K81" s="8"/>
      <c r="L81" s="8"/>
      <c r="M81" s="8"/>
      <c r="N81" s="7"/>
      <c r="O81" s="11"/>
      <c r="P81" s="12"/>
      <c r="Q81" s="9" t="s">
        <v>16</v>
      </c>
      <c r="R81" s="32" t="s">
        <v>1</v>
      </c>
      <c r="S81" s="48">
        <f>SUM(S4:S80)</f>
        <v>406374.52600000001</v>
      </c>
    </row>
    <row r="82" spans="1:19" ht="15.75" x14ac:dyDescent="0.25">
      <c r="A82" s="64" t="s">
        <v>50</v>
      </c>
      <c r="B82" s="64"/>
      <c r="C82" s="64"/>
      <c r="D82" s="64"/>
      <c r="E82" s="64"/>
      <c r="F82" s="64"/>
      <c r="G82" s="64"/>
      <c r="H82" s="64"/>
      <c r="I82" s="64"/>
      <c r="J82" s="64"/>
      <c r="K82" s="64"/>
      <c r="L82" s="64"/>
      <c r="M82" s="64"/>
      <c r="N82" s="64"/>
      <c r="O82" s="64"/>
      <c r="P82" s="64"/>
      <c r="Q82" s="64"/>
      <c r="R82" s="64"/>
      <c r="S82" s="64"/>
    </row>
    <row r="83" spans="1:19" x14ac:dyDescent="0.25">
      <c r="A83" s="68" t="s">
        <v>51</v>
      </c>
      <c r="B83" s="68"/>
      <c r="C83" s="68"/>
      <c r="D83" s="68"/>
      <c r="E83" s="68"/>
      <c r="F83" s="68"/>
      <c r="G83" s="68"/>
      <c r="H83" s="68"/>
      <c r="I83" s="68"/>
      <c r="J83" s="68"/>
      <c r="K83" s="68"/>
      <c r="L83" s="68"/>
      <c r="M83" s="68"/>
      <c r="N83" s="68"/>
      <c r="O83" s="68"/>
      <c r="P83" s="68"/>
      <c r="Q83" s="68"/>
      <c r="R83" s="68"/>
      <c r="S83" s="68"/>
    </row>
    <row r="84" spans="1:19" x14ac:dyDescent="0.25">
      <c r="A84" s="40" t="s">
        <v>52</v>
      </c>
      <c r="B84" s="40"/>
      <c r="C84" s="40"/>
      <c r="D84" s="40"/>
      <c r="E84" s="40"/>
      <c r="F84" s="40"/>
      <c r="G84" s="40"/>
      <c r="H84" s="40"/>
      <c r="I84" s="40"/>
      <c r="J84" s="40"/>
      <c r="K84" s="40"/>
      <c r="L84" s="40"/>
      <c r="M84" s="40"/>
      <c r="N84" s="40"/>
      <c r="O84" s="40"/>
      <c r="P84" s="40"/>
      <c r="Q84" s="40"/>
      <c r="R84" s="40"/>
      <c r="S84" s="40"/>
    </row>
    <row r="85" spans="1:19" ht="39.75" customHeight="1" x14ac:dyDescent="0.25">
      <c r="A85" s="65" t="s">
        <v>53</v>
      </c>
      <c r="B85" s="65"/>
      <c r="C85" s="66" t="s">
        <v>54</v>
      </c>
      <c r="D85" s="66"/>
      <c r="E85" s="66"/>
      <c r="F85" s="66"/>
      <c r="G85" s="66"/>
      <c r="H85" s="66"/>
      <c r="I85" s="66"/>
      <c r="J85" s="66"/>
      <c r="K85" s="66"/>
      <c r="L85" s="66"/>
      <c r="M85" s="66"/>
      <c r="N85" s="66"/>
      <c r="O85" s="66"/>
      <c r="P85" s="66"/>
      <c r="Q85" s="66"/>
      <c r="R85" s="66"/>
      <c r="S85" s="66"/>
    </row>
    <row r="86" spans="1:19" ht="15.75" x14ac:dyDescent="0.25">
      <c r="A86" s="41"/>
      <c r="B86" s="38"/>
      <c r="C86" s="39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3"/>
      <c r="S86" s="50"/>
    </row>
    <row r="87" spans="1:19" x14ac:dyDescent="0.25">
      <c r="A87" s="67" t="s">
        <v>55</v>
      </c>
      <c r="B87" s="67"/>
      <c r="C87" s="67"/>
      <c r="D87" s="67"/>
      <c r="E87" s="67"/>
      <c r="F87" s="67"/>
      <c r="G87" s="67"/>
      <c r="H87" s="38"/>
      <c r="I87" s="39"/>
      <c r="J87" s="39"/>
      <c r="K87" s="39"/>
      <c r="L87" s="39"/>
      <c r="M87" s="38"/>
      <c r="N87" s="45"/>
      <c r="O87" s="38"/>
      <c r="P87" s="39"/>
      <c r="Q87" s="39"/>
      <c r="R87" s="46"/>
      <c r="S87" s="50"/>
    </row>
    <row r="88" spans="1:19" x14ac:dyDescent="0.25">
      <c r="A88" s="37"/>
      <c r="B88" s="38"/>
      <c r="C88" s="39"/>
      <c r="D88" s="38"/>
      <c r="E88" s="39"/>
      <c r="F88" s="38"/>
      <c r="G88" s="38"/>
      <c r="H88" s="38"/>
      <c r="I88" s="39"/>
      <c r="J88" s="39"/>
      <c r="K88" s="39"/>
      <c r="L88" s="39"/>
      <c r="M88" s="38"/>
      <c r="N88" s="45"/>
      <c r="O88" s="38"/>
      <c r="P88" s="39"/>
      <c r="Q88" s="39"/>
      <c r="R88" s="46"/>
      <c r="S88" s="50"/>
    </row>
    <row r="89" spans="1:19" x14ac:dyDescent="0.25">
      <c r="A89" s="44"/>
      <c r="B89" s="38"/>
      <c r="C89" s="39"/>
      <c r="D89" s="38"/>
      <c r="E89" s="39"/>
      <c r="F89" s="38"/>
      <c r="G89" s="38"/>
      <c r="H89" s="38"/>
      <c r="I89" s="39"/>
      <c r="J89" s="39"/>
      <c r="K89" s="39"/>
      <c r="L89" s="39"/>
      <c r="M89" s="38"/>
      <c r="N89" s="45"/>
      <c r="O89" s="38"/>
      <c r="P89" s="39"/>
      <c r="Q89" s="39"/>
      <c r="R89" s="46"/>
      <c r="S89" s="50"/>
    </row>
  </sheetData>
  <mergeCells count="47">
    <mergeCell ref="A82:S82"/>
    <mergeCell ref="A85:B85"/>
    <mergeCell ref="C85:S85"/>
    <mergeCell ref="A87:G87"/>
    <mergeCell ref="A83:S83"/>
    <mergeCell ref="B78:O78"/>
    <mergeCell ref="B4:O4"/>
    <mergeCell ref="K39:L39"/>
    <mergeCell ref="B26:O26"/>
    <mergeCell ref="K28:L28"/>
    <mergeCell ref="K29:L29"/>
    <mergeCell ref="K40:L40"/>
    <mergeCell ref="B33:F33"/>
    <mergeCell ref="K65:L65"/>
    <mergeCell ref="K61:L61"/>
    <mergeCell ref="K62:L62"/>
    <mergeCell ref="K66:L66"/>
    <mergeCell ref="B72:O72"/>
    <mergeCell ref="K54:L54"/>
    <mergeCell ref="K53:L53"/>
    <mergeCell ref="K49:L49"/>
    <mergeCell ref="K50:L50"/>
    <mergeCell ref="K21:L21"/>
    <mergeCell ref="A1:T1"/>
    <mergeCell ref="B2:N2"/>
    <mergeCell ref="R2:T2"/>
    <mergeCell ref="K5:L5"/>
    <mergeCell ref="B3:I3"/>
    <mergeCell ref="B9:N9"/>
    <mergeCell ref="B14:O14"/>
    <mergeCell ref="K10:L10"/>
    <mergeCell ref="K11:L11"/>
    <mergeCell ref="K15:L15"/>
    <mergeCell ref="K20:L20"/>
    <mergeCell ref="K6:L6"/>
    <mergeCell ref="B19:O19"/>
    <mergeCell ref="K16:L16"/>
    <mergeCell ref="K37:L37"/>
    <mergeCell ref="K38:L38"/>
    <mergeCell ref="K43:L43"/>
    <mergeCell ref="K44:L44"/>
    <mergeCell ref="K48:L48"/>
    <mergeCell ref="K24:L24"/>
    <mergeCell ref="K27:L27"/>
    <mergeCell ref="B36:O36"/>
    <mergeCell ref="B32:O32"/>
    <mergeCell ref="G34:I34"/>
  </mergeCells>
  <printOptions horizontalCentered="1"/>
  <pageMargins left="0.25" right="0.25" top="0.57999999999999996" bottom="0.55000000000000004" header="0.3" footer="0.3"/>
  <pageSetup paperSize="9" orientation="portrait" horizontalDpi="200" verticalDpi="200" r:id="rId1"/>
  <headerFooter>
    <oddFooter>Page &amp;P</oddFooter>
  </headerFooter>
  <rowBreaks count="1" manualBreakCount="1">
    <brk id="75" max="1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fazal</dc:creator>
  <cp:lastModifiedBy>Falak Enterprises</cp:lastModifiedBy>
  <cp:lastPrinted>2017-11-28T12:28:49Z</cp:lastPrinted>
  <dcterms:created xsi:type="dcterms:W3CDTF">2014-03-04T07:22:02Z</dcterms:created>
  <dcterms:modified xsi:type="dcterms:W3CDTF">2018-04-23T10:32:28Z</dcterms:modified>
</cp:coreProperties>
</file>