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7755" tabRatio="878" activeTab="1"/>
  </bookViews>
  <sheets>
    <sheet name="A=M-Buil" sheetId="4" r:id="rId1"/>
    <sheet name="PART-B" sheetId="13" r:id="rId2"/>
  </sheets>
  <definedNames>
    <definedName name="_xlnm.Print_Titles" localSheetId="0">'A=M-Buil'!$3:$3</definedName>
  </definedNames>
  <calcPr calcId="145621"/>
</workbook>
</file>

<file path=xl/calcChain.xml><?xml version="1.0" encoding="utf-8"?>
<calcChain xmlns="http://schemas.openxmlformats.org/spreadsheetml/2006/main">
  <c r="S7" i="13" l="1"/>
  <c r="E27" i="13"/>
  <c r="S21" i="13"/>
  <c r="S22" i="13" s="1"/>
  <c r="Q27" i="13" s="1"/>
  <c r="S17" i="13"/>
  <c r="S18" i="13" s="1"/>
  <c r="Q26" i="13" s="1"/>
  <c r="S12" i="13"/>
  <c r="S10" i="13"/>
  <c r="S8" i="13"/>
  <c r="S6" i="13"/>
  <c r="S13" i="13" l="1"/>
  <c r="Q25" i="13" s="1"/>
  <c r="S68" i="4"/>
  <c r="S47" i="4"/>
  <c r="S43" i="4"/>
  <c r="S35" i="4"/>
  <c r="S33" i="4"/>
  <c r="Q28" i="13" l="1"/>
  <c r="S31" i="4"/>
  <c r="S66" i="4" l="1"/>
  <c r="S60" i="4"/>
  <c r="S57" i="4"/>
  <c r="S55" i="4"/>
  <c r="S53" i="4"/>
  <c r="S63" i="4"/>
  <c r="S51" i="4"/>
  <c r="S45" i="4"/>
  <c r="S41" i="4" l="1"/>
  <c r="O39" i="4"/>
  <c r="S39" i="4" s="1"/>
  <c r="S37" i="4"/>
  <c r="S49" i="4"/>
  <c r="S29" i="4"/>
  <c r="S20" i="4" l="1"/>
  <c r="S22" i="4" l="1"/>
  <c r="S27" i="4"/>
  <c r="S24" i="4"/>
  <c r="S18" i="4"/>
  <c r="O16" i="4"/>
  <c r="M16" i="4"/>
  <c r="M15" i="4"/>
  <c r="O14" i="4"/>
  <c r="M14" i="4"/>
  <c r="O13" i="4"/>
  <c r="M13" i="4"/>
  <c r="O12" i="4"/>
  <c r="M12" i="4"/>
  <c r="M11" i="4"/>
  <c r="M10" i="4"/>
  <c r="M9" i="4"/>
  <c r="M8" i="4"/>
  <c r="O7" i="4"/>
  <c r="M6" i="4"/>
  <c r="S69" i="4" l="1"/>
</calcChain>
</file>

<file path=xl/sharedStrings.xml><?xml version="1.0" encoding="utf-8"?>
<sst xmlns="http://schemas.openxmlformats.org/spreadsheetml/2006/main" count="202" uniqueCount="77">
  <si>
    <t>(SCHEDULE B)</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</si>
  <si>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</si>
  <si>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</si>
  <si>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</si>
  <si>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</si>
  <si>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</si>
  <si>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</si>
  <si>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</si>
  <si>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</si>
  <si>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</si>
  <si>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</si>
  <si>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</si>
  <si>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</si>
  <si>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</si>
  <si>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</si>
  <si>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</si>
  <si>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</si>
  <si>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</si>
  <si>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</si>
  <si>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</si>
  <si>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</si>
  <si>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%Sft</t>
  </si>
  <si>
    <t>Pacca Brick work in foundation &amp; plinth in cement &amp; sand mortar Ratio 1:6 (S.I.No.4 (c) P.No.25).</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</si>
  <si>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</si>
  <si>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</si>
  <si>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</si>
  <si>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</si>
  <si>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Total</t>
  </si>
  <si>
    <t>__________________% Above / Below (Amount to be added / deducted). RS. ______________</t>
  </si>
  <si>
    <t xml:space="preserve">                                                                                              Grand Total  Rs.   ___________________</t>
  </si>
  <si>
    <t>Note:-</t>
  </si>
  <si>
    <t>Quantities and rates are provisional and may be changed as per /according to the Technical Sanction by the competent authority</t>
  </si>
  <si>
    <t>CONTRACTOR</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</si>
  <si>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</si>
  <si>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</si>
  <si>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</si>
  <si>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</si>
  <si>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Primary coat of chalk under distemper. (S.I.No.23 P.No.59).</t>
  </si>
  <si>
    <t>First class deodar wood wrought, joinery in doors &amp; windows etc. fixed in position i/c chowkhats holds fasts hinges, iron tower blts. Chocks cleats, handles and cords with hooks, etc. Deodar paneled or paneled and glazed or fully glazed (without chowkhats).</t>
  </si>
  <si>
    <t>Painting New surface(a) Preparing surface painting corrugated surface, patent roofing etc. (SINO.5(a+b) P-69) for Two Coats</t>
  </si>
  <si>
    <t>Cement pointing flush upto 20' height ( a ) Ratio 1:2 (SINO.17 (a) P-53)</t>
  </si>
  <si>
    <t>P-Rft</t>
  </si>
  <si>
    <t>Colour Washing two coats (S.NO.25-B/P-53)</t>
  </si>
  <si>
    <t>NAME OF SCHEME:- REHABILITATION OF MASJID SHAREEF ALI RAZA @ WADO ALAM KOLAB JIAL TALUKA KINGRI DISTRICT KHAIRPUR.</t>
  </si>
  <si>
    <t>Scraping ordinary distemper, oil bound distemper or paint on walls (SINO.54(b)P-13)</t>
  </si>
  <si>
    <t>Removing of cement or lime plaster (SINO.53 P-13)</t>
  </si>
  <si>
    <t>Applying floating coat of cement 1/32" thick.    (S.I.No. 14 P-52)</t>
  </si>
  <si>
    <t>P.Sft</t>
  </si>
  <si>
    <t>Laying white marble flooring fine dressed on the surface without winding set in lime mortor 1:2 I/c rubbing and polishing of the joints (a) 3/4" thick flooring. (S.I.No. 28(a) P-43)</t>
  </si>
  <si>
    <t>Glazed tiles dado 1/4" thick laid in pigement over 1:2 cement sand mortor 3/4" thick including finishing. ( S.I.No. 38 P-45)</t>
  </si>
  <si>
    <t>Distempering (d ) Two coats (S.NO.24-D/P-53)</t>
  </si>
  <si>
    <t>White washing two coats. (S.I.No.23 P.No.59).</t>
  </si>
  <si>
    <t>Applying chemical polishing on existing mosaic / marble / flooring / dado including cleaning grinding with carborandum stone / sand paper and applying chemical polish as per requirement. (SINO.70 P-49)</t>
  </si>
  <si>
    <t>NON SCHEDULE ITEMS</t>
  </si>
  <si>
    <t>Goloden Tiles R.A Attached.</t>
  </si>
  <si>
    <t>P-Nos</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</si>
  <si>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</si>
  <si>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</si>
  <si>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S/Fixing long bib- cock of superir quality with c.p head 1/2" dia (S.I.No: 13 P-19)</t>
  </si>
  <si>
    <t>Providing and fixing handle valves (china)  S.I. No: 05 P-17)</t>
  </si>
  <si>
    <t>ii</t>
  </si>
  <si>
    <t>PART D II P.H. SCHEDULE ITEM</t>
  </si>
  <si>
    <t>Boring for tube well in all water bearing soils from ground level upto 100 ft. or 30.5 meter depth i/c sinking and with drawing of casing pipe. (C.S.I NO: 1 P-27)</t>
  </si>
  <si>
    <t>PART D III ECLECTIC NON SCHEDULE ITEM</t>
  </si>
  <si>
    <t>GENERAL ABSTRACT</t>
  </si>
  <si>
    <t xml:space="preserve">PART D I W/S S/F </t>
  </si>
  <si>
    <t>RS.</t>
  </si>
  <si>
    <t xml:space="preserve">PART D II P.H ITEM </t>
  </si>
  <si>
    <t>TOTAL</t>
  </si>
  <si>
    <t>Total Amount in word: _____________________________________________________________________</t>
  </si>
  <si>
    <t>Quantities and rates are provincial and may be changed as per /according to the Technical Sanction by the competent authority</t>
  </si>
  <si>
    <t xml:space="preserve">PART-B  W/S &amp; S/F </t>
  </si>
  <si>
    <t xml:space="preserve">1/4" Dia </t>
  </si>
  <si>
    <t>3 " Dia</t>
  </si>
  <si>
    <t xml:space="preserve">Total </t>
  </si>
  <si>
    <t>iii</t>
  </si>
  <si>
    <t xml:space="preserve">Providing &amp; Fixing Electric Motor etc completed.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</si>
</sst>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_);\(0\)"/>
    <numFmt numFmtId="165" formatCode="0.0"/>
    <numFmt numFmtId="166" formatCode="0.000"/>
    <numFmt numFmtId="167" formatCode="_(* #,##0_);_(* \(#,##0\);_(* &quot;-&quot;??_);_(@_)"/>
  </numFmts>
  <fonts count="15" x14ac:knownFonts="1">
    <font>
      <sz val="11"/>
      <color theme="1"/>
      <name val="Calibri"/>
      <family val="2"/>
      <scheme val="minor"/>
    </font>
    <font>
      <sz val="11"/>
      <color theme="1"/>
      <name val="Times New Roman"/>
      <family val="1"/>
    </font>
    <font>
      <b/>
      <sz val="11"/>
      <color theme="1"/>
      <name val="Times New Roman"/>
      <family val="1"/>
    </font>
    <font>
      <b/>
      <u/>
      <sz val="20"/>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sz val="11"/>
      <color theme="1"/>
      <name val="Calibri"/>
      <family val="2"/>
      <scheme val="minor"/>
    </font>
    <font>
      <b/>
      <sz val="15"/>
      <color theme="1"/>
      <name val="Times New Roman"/>
      <family val="1"/>
    </font>
    <font>
      <b/>
      <u/>
      <sz val="11"/>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104">
    <xf numFmtId="0" fontId="0" fillId="0" borderId="0" xfId="0"/>
    <xf numFmtId="0" fontId="1" fillId="0" borderId="0" xfId="0" applyFont="1"/>
    <xf numFmtId="0" fontId="1" fillId="0" borderId="0" xfId="0" applyFont="1" applyAlignment="1">
      <alignmen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2" fillId="0" borderId="0" xfId="0" applyFont="1" applyBorder="1" applyAlignment="1">
      <alignment horizontal="center" vertical="top"/>
    </xf>
    <xf numFmtId="0" fontId="2" fillId="0" borderId="2" xfId="0" applyFont="1" applyBorder="1" applyAlignment="1">
      <alignment horizontal="center" vertical="top"/>
    </xf>
    <xf numFmtId="0" fontId="2" fillId="0" borderId="0" xfId="0" applyFont="1" applyBorder="1" applyAlignment="1">
      <alignment horizontal="center" vertical="center"/>
    </xf>
    <xf numFmtId="0" fontId="4" fillId="0" borderId="0" xfId="0" applyFont="1" applyAlignment="1">
      <alignment horizontal="left" vertical="center" wrapText="1"/>
    </xf>
    <xf numFmtId="1" fontId="5" fillId="2" borderId="0" xfId="0" applyNumberFormat="1" applyFont="1" applyFill="1" applyAlignment="1">
      <alignment horizontal="center" vertical="center"/>
    </xf>
    <xf numFmtId="0" fontId="5" fillId="2" borderId="0" xfId="0" applyFont="1" applyFill="1" applyAlignment="1">
      <alignment horizontal="center" vertical="center"/>
    </xf>
    <xf numFmtId="2" fontId="5" fillId="2" borderId="0" xfId="0" applyNumberFormat="1" applyFont="1" applyFill="1" applyBorder="1" applyAlignment="1">
      <alignment horizontal="center" vertical="center"/>
    </xf>
    <xf numFmtId="0" fontId="5" fillId="2" borderId="0" xfId="0" applyFont="1" applyFill="1" applyBorder="1" applyAlignment="1">
      <alignment horizontal="center" vertical="center"/>
    </xf>
    <xf numFmtId="166" fontId="5" fillId="2" borderId="0" xfId="0" applyNumberFormat="1" applyFont="1" applyFill="1" applyBorder="1" applyAlignment="1">
      <alignment horizontal="center" vertical="center"/>
    </xf>
    <xf numFmtId="2" fontId="5" fillId="2" borderId="0" xfId="0" applyNumberFormat="1" applyFont="1" applyFill="1" applyAlignment="1">
      <alignment horizontal="center" vertical="center"/>
    </xf>
    <xf numFmtId="2" fontId="5" fillId="2" borderId="0" xfId="0" applyNumberFormat="1" applyFont="1" applyFill="1" applyAlignment="1">
      <alignment horizontal="center" vertical="center" wrapText="1"/>
    </xf>
    <xf numFmtId="2" fontId="5" fillId="2" borderId="0" xfId="0" applyNumberFormat="1" applyFont="1" applyFill="1"/>
    <xf numFmtId="0" fontId="5" fillId="2" borderId="0" xfId="0" applyFont="1" applyFill="1" applyAlignment="1">
      <alignment horizontal="center" vertical="center" wrapText="1"/>
    </xf>
    <xf numFmtId="0" fontId="5" fillId="2" borderId="0" xfId="0" applyFont="1" applyFill="1" applyAlignment="1">
      <alignment horizontal="left" vertical="top" wrapText="1"/>
    </xf>
    <xf numFmtId="165" fontId="5" fillId="2" borderId="0" xfId="0" applyNumberFormat="1" applyFont="1" applyFill="1" applyBorder="1" applyAlignment="1">
      <alignment horizontal="center" vertical="center"/>
    </xf>
    <xf numFmtId="0" fontId="6" fillId="0" borderId="0" xfId="0" applyFont="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top" wrapText="1"/>
    </xf>
    <xf numFmtId="0" fontId="7" fillId="2" borderId="0" xfId="0" applyFont="1" applyFill="1" applyAlignment="1">
      <alignment horizontal="left" vertical="top" wrapText="1"/>
    </xf>
    <xf numFmtId="0" fontId="1" fillId="0" borderId="0" xfId="0" applyFont="1" applyAlignment="1">
      <alignment horizontal="left" vertical="center"/>
    </xf>
    <xf numFmtId="0" fontId="9" fillId="0" borderId="0" xfId="0" applyFont="1" applyAlignment="1">
      <alignment horizontal="center" vertical="top"/>
    </xf>
    <xf numFmtId="0" fontId="10" fillId="0" borderId="0" xfId="0" applyFont="1" applyAlignment="1">
      <alignment horizontal="left" vertical="center"/>
    </xf>
    <xf numFmtId="1" fontId="2" fillId="0" borderId="2" xfId="0" applyNumberFormat="1" applyFont="1" applyBorder="1" applyAlignment="1">
      <alignment horizontal="center" vertical="center"/>
    </xf>
    <xf numFmtId="1" fontId="1" fillId="0" borderId="0" xfId="0" applyNumberFormat="1" applyFont="1" applyAlignment="1">
      <alignment horizontal="center" vertical="top"/>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 fontId="2" fillId="0" borderId="0" xfId="0" applyNumberFormat="1" applyFont="1" applyBorder="1" applyAlignment="1">
      <alignment horizontal="center" vertical="center"/>
    </xf>
    <xf numFmtId="2" fontId="1" fillId="0" borderId="8"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164" fontId="2" fillId="0" borderId="0" xfId="0" applyNumberFormat="1" applyFont="1" applyBorder="1" applyAlignment="1">
      <alignment horizontal="right"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top"/>
    </xf>
    <xf numFmtId="164" fontId="2" fillId="0" borderId="0" xfId="0" applyNumberFormat="1" applyFont="1" applyAlignment="1">
      <alignment horizontal="center" vertical="top"/>
    </xf>
    <xf numFmtId="0" fontId="8" fillId="0" borderId="0" xfId="0" applyFont="1" applyAlignment="1">
      <alignment horizontal="center" vertical="top" wrapText="1"/>
    </xf>
    <xf numFmtId="0" fontId="1" fillId="0" borderId="0" xfId="0" applyFont="1" applyAlignment="1">
      <alignment horizontal="center" vertical="center"/>
    </xf>
    <xf numFmtId="12" fontId="1" fillId="0" borderId="0" xfId="0" applyNumberFormat="1" applyFont="1" applyAlignment="1">
      <alignment horizontal="justify" vertical="top" wrapText="1"/>
    </xf>
    <xf numFmtId="0" fontId="1" fillId="0" borderId="0" xfId="0" applyFont="1" applyAlignment="1">
      <alignment horizontal="center" vertical="top"/>
    </xf>
    <xf numFmtId="0" fontId="1" fillId="0" borderId="0" xfId="0" applyFont="1" applyAlignment="1">
      <alignment horizontal="center" vertical="top"/>
    </xf>
    <xf numFmtId="0" fontId="2" fillId="0" borderId="0" xfId="0" applyFont="1" applyAlignment="1">
      <alignment horizontal="left" vertical="top"/>
    </xf>
    <xf numFmtId="0" fontId="2" fillId="0" borderId="0" xfId="0" applyFont="1" applyBorder="1" applyAlignment="1">
      <alignment horizontal="right" vertical="center"/>
    </xf>
    <xf numFmtId="164" fontId="2" fillId="0" borderId="0" xfId="0" applyNumberFormat="1" applyFont="1" applyAlignment="1">
      <alignment horizontal="right" vertical="top"/>
    </xf>
    <xf numFmtId="167" fontId="2" fillId="0" borderId="0" xfId="1" applyNumberFormat="1" applyFont="1" applyAlignment="1">
      <alignment horizontal="right" vertical="top"/>
    </xf>
    <xf numFmtId="164" fontId="2" fillId="3" borderId="0" xfId="0" applyNumberFormat="1" applyFont="1" applyFill="1" applyBorder="1" applyAlignment="1">
      <alignment horizontal="right" vertical="top"/>
    </xf>
    <xf numFmtId="167" fontId="2" fillId="0" borderId="9" xfId="1" applyNumberFormat="1" applyFont="1" applyBorder="1" applyAlignment="1">
      <alignment horizontal="right" vertical="top"/>
    </xf>
    <xf numFmtId="0" fontId="1" fillId="0" borderId="0" xfId="0" applyFont="1" applyAlignment="1">
      <alignment horizontal="center" vertical="center"/>
    </xf>
    <xf numFmtId="0" fontId="1" fillId="0" borderId="0" xfId="0" applyFont="1" applyAlignment="1">
      <alignment horizontal="center" vertical="center"/>
    </xf>
    <xf numFmtId="164" fontId="2" fillId="3" borderId="0" xfId="0" applyNumberFormat="1" applyFont="1" applyFill="1" applyAlignment="1">
      <alignment horizontal="right" vertical="top"/>
    </xf>
    <xf numFmtId="0" fontId="2" fillId="0" borderId="9" xfId="0" applyFont="1" applyBorder="1" applyAlignment="1">
      <alignment horizontal="center" vertical="top"/>
    </xf>
    <xf numFmtId="0" fontId="14" fillId="0" borderId="0" xfId="0" applyFont="1" applyAlignment="1">
      <alignment horizontal="left" vertical="center"/>
    </xf>
    <xf numFmtId="0" fontId="8" fillId="0" borderId="0" xfId="0" applyFont="1" applyAlignment="1">
      <alignment horizontal="left" vertical="top" wrapText="1"/>
    </xf>
    <xf numFmtId="12" fontId="1" fillId="0" borderId="0" xfId="0" applyNumberFormat="1" applyFont="1" applyAlignment="1">
      <alignment horizontal="justify" vertical="top" wrapText="1"/>
    </xf>
    <xf numFmtId="0" fontId="2" fillId="0" borderId="2" xfId="0" applyFont="1" applyBorder="1" applyAlignment="1">
      <alignment horizontal="center" vertical="center"/>
    </xf>
    <xf numFmtId="0" fontId="1" fillId="0" borderId="0" xfId="0" applyFont="1" applyAlignment="1">
      <alignment horizontal="left" vertical="top"/>
    </xf>
    <xf numFmtId="164" fontId="2" fillId="0" borderId="0" xfId="0" applyNumberFormat="1" applyFont="1" applyBorder="1" applyAlignment="1">
      <alignment horizontal="center" vertical="top"/>
    </xf>
    <xf numFmtId="164" fontId="2" fillId="0" borderId="8" xfId="0" applyNumberFormat="1" applyFont="1" applyBorder="1" applyAlignment="1">
      <alignment horizontal="center" vertical="top"/>
    </xf>
    <xf numFmtId="0" fontId="14" fillId="0" borderId="0" xfId="0" applyFont="1" applyAlignment="1">
      <alignment vertical="top"/>
    </xf>
    <xf numFmtId="0" fontId="2" fillId="0" borderId="0" xfId="0" applyFont="1" applyAlignment="1">
      <alignment vertical="top"/>
    </xf>
    <xf numFmtId="0" fontId="2" fillId="0" borderId="0" xfId="0" applyFont="1" applyAlignment="1">
      <alignment horizontal="center" vertical="top"/>
    </xf>
    <xf numFmtId="0" fontId="1" fillId="0" borderId="0" xfId="0" applyFont="1" applyAlignment="1">
      <alignment horizontal="center" vertical="top"/>
    </xf>
    <xf numFmtId="0" fontId="1" fillId="0" borderId="0" xfId="0" applyFont="1" applyAlignment="1">
      <alignment horizontal="center" vertical="center"/>
    </xf>
    <xf numFmtId="0" fontId="1" fillId="0" borderId="8" xfId="0" applyFont="1" applyBorder="1" applyAlignment="1">
      <alignment horizontal="center" vertical="top"/>
    </xf>
    <xf numFmtId="0" fontId="1" fillId="0" borderId="10" xfId="0" applyFont="1" applyBorder="1" applyAlignment="1">
      <alignment horizontal="center" vertical="top"/>
    </xf>
    <xf numFmtId="164" fontId="2" fillId="0" borderId="10" xfId="0" applyNumberFormat="1" applyFont="1" applyBorder="1" applyAlignment="1">
      <alignment horizontal="center" vertical="top"/>
    </xf>
    <xf numFmtId="2" fontId="5" fillId="2" borderId="0" xfId="0" applyNumberFormat="1" applyFont="1" applyFill="1" applyAlignment="1">
      <alignment horizontal="center" vertical="center" wrapText="1"/>
    </xf>
    <xf numFmtId="12" fontId="1" fillId="0" borderId="0" xfId="0" applyNumberFormat="1" applyFont="1" applyAlignment="1">
      <alignment horizontal="justify" vertical="top" wrapText="1"/>
    </xf>
    <xf numFmtId="0" fontId="3" fillId="0" borderId="0" xfId="0" applyFont="1" applyAlignment="1">
      <alignment horizontal="center" vertical="center"/>
    </xf>
    <xf numFmtId="0" fontId="13" fillId="0" borderId="0" xfId="0" applyFont="1" applyBorder="1" applyAlignment="1">
      <alignment horizontal="justify" vertical="top" wrapText="1"/>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horizontal="left" vertical="center"/>
    </xf>
    <xf numFmtId="0" fontId="1" fillId="0" borderId="0" xfId="0" applyFont="1" applyAlignment="1">
      <alignment horizontal="justify" vertical="top" wrapText="1"/>
    </xf>
    <xf numFmtId="0" fontId="2" fillId="0" borderId="0" xfId="0" applyFont="1" applyAlignment="1">
      <alignment horizontal="left" vertical="top" inden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 fillId="0" borderId="0" xfId="0" applyFont="1" applyAlignment="1">
      <alignment horizontal="left" vertical="top" wrapText="1"/>
    </xf>
    <xf numFmtId="0" fontId="1" fillId="0" borderId="0" xfId="0" applyFont="1" applyAlignment="1">
      <alignment horizontal="center" vertical="center"/>
    </xf>
    <xf numFmtId="0" fontId="11" fillId="0" borderId="1" xfId="0" applyFont="1" applyBorder="1" applyAlignment="1">
      <alignment horizontal="center" vertical="center" wrapText="1"/>
    </xf>
    <xf numFmtId="0" fontId="1" fillId="0" borderId="0" xfId="0" applyFont="1" applyAlignment="1">
      <alignment horizontal="left" vertical="top"/>
    </xf>
    <xf numFmtId="164" fontId="1" fillId="0" borderId="0" xfId="0" applyNumberFormat="1" applyFont="1" applyAlignment="1">
      <alignment horizontal="center" vertical="top"/>
    </xf>
    <xf numFmtId="0" fontId="1" fillId="0" borderId="0" xfId="0" applyFont="1" applyAlignment="1">
      <alignment horizontal="center" vertical="top"/>
    </xf>
    <xf numFmtId="164" fontId="2" fillId="0" borderId="9" xfId="0" applyNumberFormat="1" applyFont="1" applyBorder="1" applyAlignment="1">
      <alignment horizontal="center" vertical="top"/>
    </xf>
    <xf numFmtId="0" fontId="14" fillId="0" borderId="0" xfId="0" applyFont="1" applyBorder="1" applyAlignment="1">
      <alignment horizontal="center" vertical="top"/>
    </xf>
    <xf numFmtId="0" fontId="14" fillId="0" borderId="0" xfId="0" applyFont="1" applyAlignment="1">
      <alignment horizontal="left" vertical="top"/>
    </xf>
    <xf numFmtId="0" fontId="1" fillId="0" borderId="0" xfId="0" applyFont="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297657</xdr:colOff>
      <xdr:row>80</xdr:row>
      <xdr:rowOff>18476</xdr:rowOff>
    </xdr:from>
    <xdr:to>
      <xdr:col>18</xdr:col>
      <xdr:colOff>702880</xdr:colOff>
      <xdr:row>83</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34</xdr:row>
      <xdr:rowOff>18476</xdr:rowOff>
    </xdr:from>
    <xdr:to>
      <xdr:col>18</xdr:col>
      <xdr:colOff>702880</xdr:colOff>
      <xdr:row>37</xdr:row>
      <xdr:rowOff>0</xdr:rowOff>
    </xdr:to>
    <xdr:sp macro="" textlink="">
      <xdr:nvSpPr>
        <xdr:cNvPr id="4" name="TextBox 3"/>
        <xdr:cNvSpPr txBox="1"/>
      </xdr:nvSpPr>
      <xdr:spPr>
        <a:xfrm>
          <a:off x="4707732" y="33422651"/>
          <a:ext cx="207209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twoCellAnchor>
    <xdr:from>
      <xdr:col>14</xdr:col>
      <xdr:colOff>297657</xdr:colOff>
      <xdr:row>23</xdr:row>
      <xdr:rowOff>0</xdr:rowOff>
    </xdr:from>
    <xdr:to>
      <xdr:col>18</xdr:col>
      <xdr:colOff>702880</xdr:colOff>
      <xdr:row>23</xdr:row>
      <xdr:rowOff>45983</xdr:rowOff>
    </xdr:to>
    <xdr:sp macro="" textlink="">
      <xdr:nvSpPr>
        <xdr:cNvPr id="5" name="TextBox 4"/>
        <xdr:cNvSpPr txBox="1"/>
      </xdr:nvSpPr>
      <xdr:spPr>
        <a:xfrm>
          <a:off x="4707732" y="30851475"/>
          <a:ext cx="2072098"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view="pageBreakPreview" topLeftCell="A72" zoomScaleNormal="130" zoomScaleSheetLayoutView="100" workbookViewId="0">
      <selection activeCell="I76" sqref="I76"/>
    </sheetView>
  </sheetViews>
  <sheetFormatPr defaultRowHeight="15" x14ac:dyDescent="0.25"/>
  <cols>
    <col min="1" max="1" width="4.5703125" style="9" customWidth="1"/>
    <col min="2" max="2" width="10.28515625" style="4" customWidth="1"/>
    <col min="3" max="3" width="3.5703125" style="9" customWidth="1"/>
    <col min="4" max="4" width="1.7109375" style="2" customWidth="1"/>
    <col min="5" max="5" width="7.28515625" style="9" customWidth="1"/>
    <col min="6" max="6" width="1.7109375" style="2" customWidth="1"/>
    <col min="7" max="7" width="7" style="9" customWidth="1"/>
    <col min="8" max="8" width="2" style="9" customWidth="1"/>
    <col min="9" max="9" width="6.140625" style="9" customWidth="1"/>
    <col min="10" max="10" width="1.85546875" style="2" customWidth="1"/>
    <col min="11" max="11" width="2.42578125" style="2" customWidth="1"/>
    <col min="12" max="12" width="3.5703125" style="2" customWidth="1"/>
    <col min="13" max="13" width="1.7109375" style="2" customWidth="1"/>
    <col min="14" max="14" width="5.28515625" style="9" customWidth="1"/>
    <col min="15" max="15" width="9.140625" style="38" customWidth="1"/>
    <col min="16" max="16" width="9.85546875" style="9" customWidth="1"/>
    <col min="17" max="17" width="7.5703125" style="2" customWidth="1"/>
    <col min="18" max="18" width="3.7109375" style="2" customWidth="1"/>
    <col min="19" max="19" width="12.28515625" style="55" customWidth="1"/>
    <col min="20" max="16384" width="9.140625" style="1"/>
  </cols>
  <sheetData>
    <row r="1" spans="1:19" ht="25.5" x14ac:dyDescent="0.25">
      <c r="A1" s="80" t="s">
        <v>0</v>
      </c>
      <c r="B1" s="80"/>
      <c r="C1" s="80"/>
      <c r="D1" s="80"/>
      <c r="E1" s="80"/>
      <c r="F1" s="80"/>
      <c r="G1" s="80"/>
      <c r="H1" s="80"/>
      <c r="I1" s="80"/>
      <c r="J1" s="80"/>
      <c r="K1" s="80"/>
      <c r="L1" s="80"/>
      <c r="M1" s="80"/>
      <c r="N1" s="80"/>
      <c r="O1" s="80"/>
      <c r="P1" s="80"/>
      <c r="Q1" s="80"/>
      <c r="R1" s="80"/>
      <c r="S1" s="80"/>
    </row>
    <row r="2" spans="1:19" ht="60" customHeight="1" thickBot="1" x14ac:dyDescent="0.3">
      <c r="A2" s="81" t="s">
        <v>43</v>
      </c>
      <c r="B2" s="81"/>
      <c r="C2" s="81"/>
      <c r="D2" s="81"/>
      <c r="E2" s="81"/>
      <c r="F2" s="81"/>
      <c r="G2" s="81"/>
      <c r="H2" s="81"/>
      <c r="I2" s="81"/>
      <c r="J2" s="81"/>
      <c r="K2" s="81"/>
      <c r="L2" s="81"/>
      <c r="M2" s="81"/>
      <c r="N2" s="81"/>
      <c r="O2" s="81"/>
      <c r="P2" s="81"/>
      <c r="Q2" s="81"/>
      <c r="R2" s="81"/>
      <c r="S2" s="81"/>
    </row>
    <row r="3" spans="1:19" s="8" customFormat="1" ht="15.75" thickBot="1" x14ac:dyDescent="0.3">
      <c r="A3" s="11" t="s">
        <v>1</v>
      </c>
      <c r="B3" s="82" t="s">
        <v>2</v>
      </c>
      <c r="C3" s="83"/>
      <c r="D3" s="83"/>
      <c r="E3" s="83"/>
      <c r="F3" s="83"/>
      <c r="G3" s="83"/>
      <c r="H3" s="83"/>
      <c r="I3" s="83"/>
      <c r="J3" s="83"/>
      <c r="K3" s="83"/>
      <c r="L3" s="83"/>
      <c r="M3" s="83"/>
      <c r="N3" s="84"/>
      <c r="O3" s="32" t="s">
        <v>3</v>
      </c>
      <c r="P3" s="11" t="s">
        <v>4</v>
      </c>
      <c r="Q3" s="11" t="s">
        <v>5</v>
      </c>
      <c r="R3" s="85" t="s">
        <v>6</v>
      </c>
      <c r="S3" s="86"/>
    </row>
    <row r="4" spans="1:19" s="8" customFormat="1" x14ac:dyDescent="0.25">
      <c r="A4" s="10"/>
      <c r="B4" s="10"/>
      <c r="C4" s="10"/>
      <c r="D4" s="10"/>
      <c r="E4" s="10"/>
      <c r="F4" s="10"/>
      <c r="G4" s="10"/>
      <c r="H4" s="10"/>
      <c r="I4" s="10"/>
      <c r="J4" s="10"/>
      <c r="K4" s="10"/>
      <c r="L4" s="10"/>
      <c r="M4" s="10"/>
      <c r="N4" s="10"/>
      <c r="O4" s="39"/>
      <c r="P4" s="10"/>
      <c r="Q4" s="10"/>
      <c r="R4" s="12"/>
      <c r="S4" s="54"/>
    </row>
    <row r="5" spans="1:19" s="8" customFormat="1" ht="58.5" customHeight="1" x14ac:dyDescent="0.25">
      <c r="A5" s="10">
        <v>1</v>
      </c>
      <c r="B5" s="79" t="s">
        <v>7</v>
      </c>
      <c r="C5" s="79"/>
      <c r="D5" s="79"/>
      <c r="E5" s="79"/>
      <c r="F5" s="79"/>
      <c r="G5" s="79"/>
      <c r="H5" s="79"/>
      <c r="I5" s="79"/>
      <c r="J5" s="79"/>
      <c r="K5" s="79"/>
      <c r="L5" s="79"/>
      <c r="M5" s="79"/>
      <c r="N5" s="79"/>
      <c r="O5" s="35"/>
      <c r="P5" s="9"/>
      <c r="Q5" s="2"/>
      <c r="R5" s="2"/>
      <c r="S5" s="55"/>
    </row>
    <row r="6" spans="1:19" s="8" customFormat="1" ht="16.5" hidden="1" customHeight="1" x14ac:dyDescent="0.25">
      <c r="A6" s="10"/>
      <c r="B6" s="13"/>
      <c r="C6" s="14">
        <v>2</v>
      </c>
      <c r="D6" s="15" t="s">
        <v>8</v>
      </c>
      <c r="E6" s="16">
        <v>25.75</v>
      </c>
      <c r="F6" s="17" t="s">
        <v>8</v>
      </c>
      <c r="G6" s="18">
        <v>0.375</v>
      </c>
      <c r="H6" s="15" t="s">
        <v>8</v>
      </c>
      <c r="I6" s="19">
        <v>0.25</v>
      </c>
      <c r="J6" s="15"/>
      <c r="K6" s="20"/>
      <c r="M6" s="21">
        <f>I6*G6*E6*C6</f>
        <v>4.828125</v>
      </c>
      <c r="N6" s="22" t="s">
        <v>9</v>
      </c>
      <c r="O6" s="34">
        <v>4.82</v>
      </c>
      <c r="P6" s="23" t="s">
        <v>10</v>
      </c>
      <c r="Q6" s="2"/>
      <c r="R6" s="2"/>
      <c r="S6" s="55"/>
    </row>
    <row r="7" spans="1:19" s="8" customFormat="1" ht="16.5" hidden="1" customHeight="1" x14ac:dyDescent="0.25">
      <c r="A7" s="10"/>
      <c r="B7" s="13"/>
      <c r="C7" s="14">
        <v>1</v>
      </c>
      <c r="D7" s="17" t="s">
        <v>11</v>
      </c>
      <c r="E7" s="24">
        <v>100</v>
      </c>
      <c r="F7" s="17" t="s">
        <v>12</v>
      </c>
      <c r="G7" s="24">
        <v>50</v>
      </c>
      <c r="H7" s="15" t="s">
        <v>13</v>
      </c>
      <c r="I7" s="8">
        <v>0.375</v>
      </c>
      <c r="J7" s="8" t="s">
        <v>8</v>
      </c>
      <c r="K7" s="78">
        <v>0.25</v>
      </c>
      <c r="L7" s="78"/>
      <c r="M7" s="21"/>
      <c r="N7" s="22" t="s">
        <v>9</v>
      </c>
      <c r="O7" s="34">
        <f>(E7+G7)*I7*K7</f>
        <v>14.0625</v>
      </c>
      <c r="P7" s="23" t="s">
        <v>10</v>
      </c>
      <c r="Q7" s="2"/>
      <c r="R7" s="2"/>
      <c r="S7" s="55"/>
    </row>
    <row r="8" spans="1:19" s="8" customFormat="1" ht="16.5" hidden="1" customHeight="1" x14ac:dyDescent="0.25">
      <c r="A8" s="10"/>
      <c r="B8" s="25"/>
      <c r="C8" s="14">
        <v>2</v>
      </c>
      <c r="D8" s="15" t="s">
        <v>8</v>
      </c>
      <c r="E8" s="24">
        <v>41</v>
      </c>
      <c r="F8" s="17" t="s">
        <v>8</v>
      </c>
      <c r="G8" s="18">
        <v>0.375</v>
      </c>
      <c r="H8" s="15" t="s">
        <v>8</v>
      </c>
      <c r="I8" s="19">
        <v>0.25</v>
      </c>
      <c r="J8" s="15"/>
      <c r="K8" s="20"/>
      <c r="M8" s="21">
        <f t="shared" ref="M8:M16" si="0">I8*G8*E8*C8</f>
        <v>7.6875</v>
      </c>
      <c r="N8" s="22" t="s">
        <v>9</v>
      </c>
      <c r="O8" s="34">
        <v>7.68</v>
      </c>
      <c r="P8" s="23" t="s">
        <v>10</v>
      </c>
      <c r="Q8" s="2"/>
      <c r="R8" s="2"/>
      <c r="S8" s="55"/>
    </row>
    <row r="9" spans="1:19" s="8" customFormat="1" ht="16.5" hidden="1" customHeight="1" x14ac:dyDescent="0.25">
      <c r="A9" s="10"/>
      <c r="B9" s="25"/>
      <c r="C9" s="14">
        <v>1</v>
      </c>
      <c r="D9" s="15" t="s">
        <v>8</v>
      </c>
      <c r="E9" s="24">
        <v>50</v>
      </c>
      <c r="F9" s="17" t="s">
        <v>8</v>
      </c>
      <c r="G9" s="18">
        <v>0.375</v>
      </c>
      <c r="H9" s="15" t="s">
        <v>8</v>
      </c>
      <c r="I9" s="19">
        <v>0.25</v>
      </c>
      <c r="J9" s="15"/>
      <c r="K9" s="20"/>
      <c r="M9" s="21">
        <f t="shared" si="0"/>
        <v>4.6875</v>
      </c>
      <c r="N9" s="22" t="s">
        <v>9</v>
      </c>
      <c r="O9" s="34">
        <v>4.68</v>
      </c>
      <c r="P9" s="23" t="s">
        <v>10</v>
      </c>
      <c r="Q9" s="2"/>
      <c r="R9" s="2"/>
      <c r="S9" s="55"/>
    </row>
    <row r="10" spans="1:19" s="8" customFormat="1" ht="16.5" hidden="1" customHeight="1" x14ac:dyDescent="0.25">
      <c r="A10" s="10"/>
      <c r="B10" s="25"/>
      <c r="C10" s="14">
        <v>2</v>
      </c>
      <c r="D10" s="15" t="s">
        <v>8</v>
      </c>
      <c r="E10" s="24">
        <v>85</v>
      </c>
      <c r="F10" s="17" t="s">
        <v>8</v>
      </c>
      <c r="G10" s="18">
        <v>0.375</v>
      </c>
      <c r="H10" s="15" t="s">
        <v>8</v>
      </c>
      <c r="I10" s="19">
        <v>0.25</v>
      </c>
      <c r="J10" s="15"/>
      <c r="K10" s="20"/>
      <c r="M10" s="21">
        <f t="shared" si="0"/>
        <v>15.9375</v>
      </c>
      <c r="N10" s="22" t="s">
        <v>9</v>
      </c>
      <c r="O10" s="34">
        <v>15.93</v>
      </c>
      <c r="P10" s="23" t="s">
        <v>10</v>
      </c>
      <c r="Q10" s="2"/>
      <c r="R10" s="2"/>
      <c r="S10" s="55"/>
    </row>
    <row r="11" spans="1:19" s="8" customFormat="1" ht="16.5" hidden="1" customHeight="1" x14ac:dyDescent="0.25">
      <c r="A11" s="10"/>
      <c r="B11" s="25"/>
      <c r="C11" s="14">
        <v>2</v>
      </c>
      <c r="D11" s="15" t="s">
        <v>8</v>
      </c>
      <c r="E11" s="24">
        <v>49</v>
      </c>
      <c r="F11" s="17" t="s">
        <v>8</v>
      </c>
      <c r="G11" s="18">
        <v>0.375</v>
      </c>
      <c r="H11" s="15" t="s">
        <v>8</v>
      </c>
      <c r="I11" s="19">
        <v>0.5</v>
      </c>
      <c r="J11" s="15"/>
      <c r="K11" s="20"/>
      <c r="M11" s="21">
        <f t="shared" si="0"/>
        <v>18.375</v>
      </c>
      <c r="N11" s="22" t="s">
        <v>9</v>
      </c>
      <c r="O11" s="34">
        <v>18.37</v>
      </c>
      <c r="P11" s="23" t="s">
        <v>10</v>
      </c>
      <c r="Q11" s="2"/>
      <c r="R11" s="2"/>
      <c r="S11" s="55"/>
    </row>
    <row r="12" spans="1:19" s="8" customFormat="1" ht="16.5" hidden="1" customHeight="1" x14ac:dyDescent="0.25">
      <c r="A12" s="10"/>
      <c r="B12" s="25"/>
      <c r="C12" s="14">
        <v>2</v>
      </c>
      <c r="D12" s="15" t="s">
        <v>8</v>
      </c>
      <c r="E12" s="16">
        <v>20.75</v>
      </c>
      <c r="F12" s="17" t="s">
        <v>8</v>
      </c>
      <c r="G12" s="18">
        <v>0.75</v>
      </c>
      <c r="H12" s="15" t="s">
        <v>8</v>
      </c>
      <c r="I12" s="19">
        <v>0.75</v>
      </c>
      <c r="J12" s="15"/>
      <c r="K12" s="20"/>
      <c r="M12" s="21">
        <f t="shared" si="0"/>
        <v>23.34375</v>
      </c>
      <c r="N12" s="22" t="s">
        <v>9</v>
      </c>
      <c r="O12" s="34">
        <f>C12*E12*G12*I12</f>
        <v>23.34375</v>
      </c>
      <c r="P12" s="23" t="s">
        <v>10</v>
      </c>
      <c r="Q12" s="2"/>
      <c r="R12" s="2"/>
      <c r="S12" s="55"/>
    </row>
    <row r="13" spans="1:19" s="8" customFormat="1" ht="16.5" hidden="1" customHeight="1" x14ac:dyDescent="0.25">
      <c r="A13" s="10"/>
      <c r="B13" s="25"/>
      <c r="C13" s="14">
        <v>1</v>
      </c>
      <c r="D13" s="15" t="s">
        <v>8</v>
      </c>
      <c r="E13" s="16">
        <v>17.5</v>
      </c>
      <c r="F13" s="17" t="s">
        <v>8</v>
      </c>
      <c r="G13" s="18">
        <v>0.375</v>
      </c>
      <c r="H13" s="15" t="s">
        <v>8</v>
      </c>
      <c r="I13" s="19">
        <v>0.5</v>
      </c>
      <c r="J13" s="15"/>
      <c r="K13" s="20"/>
      <c r="M13" s="21">
        <f t="shared" si="0"/>
        <v>3.28125</v>
      </c>
      <c r="N13" s="22" t="s">
        <v>9</v>
      </c>
      <c r="O13" s="34">
        <f>C13*E13*G13*I13</f>
        <v>3.28125</v>
      </c>
      <c r="P13" s="23" t="s">
        <v>10</v>
      </c>
      <c r="Q13" s="2"/>
      <c r="R13" s="2"/>
      <c r="S13" s="55"/>
    </row>
    <row r="14" spans="1:19" s="8" customFormat="1" ht="16.5" hidden="1" customHeight="1" x14ac:dyDescent="0.25">
      <c r="A14" s="10"/>
      <c r="B14" s="25"/>
      <c r="C14" s="14">
        <v>1</v>
      </c>
      <c r="D14" s="15" t="s">
        <v>8</v>
      </c>
      <c r="E14" s="16">
        <v>17.5</v>
      </c>
      <c r="F14" s="17" t="s">
        <v>8</v>
      </c>
      <c r="G14" s="18">
        <v>0.375</v>
      </c>
      <c r="H14" s="15" t="s">
        <v>8</v>
      </c>
      <c r="I14" s="19">
        <v>0.75</v>
      </c>
      <c r="J14" s="15"/>
      <c r="K14" s="20"/>
      <c r="M14" s="21">
        <f t="shared" si="0"/>
        <v>4.921875</v>
      </c>
      <c r="N14" s="22" t="s">
        <v>9</v>
      </c>
      <c r="O14" s="34">
        <f>C14*E14*G14*I14</f>
        <v>4.921875</v>
      </c>
      <c r="P14" s="23" t="s">
        <v>10</v>
      </c>
      <c r="Q14" s="2"/>
      <c r="R14" s="2"/>
      <c r="S14" s="55"/>
    </row>
    <row r="15" spans="1:19" s="8" customFormat="1" ht="16.5" hidden="1" customHeight="1" x14ac:dyDescent="0.25">
      <c r="A15" s="10"/>
      <c r="B15" s="25"/>
      <c r="C15" s="14">
        <v>1</v>
      </c>
      <c r="D15" s="15" t="s">
        <v>8</v>
      </c>
      <c r="E15" s="24">
        <v>53</v>
      </c>
      <c r="F15" s="17" t="s">
        <v>8</v>
      </c>
      <c r="G15" s="18">
        <v>0.375</v>
      </c>
      <c r="H15" s="15" t="s">
        <v>8</v>
      </c>
      <c r="I15" s="19">
        <v>0.75</v>
      </c>
      <c r="J15" s="15"/>
      <c r="K15" s="20"/>
      <c r="M15" s="21">
        <f t="shared" si="0"/>
        <v>14.90625</v>
      </c>
      <c r="N15" s="22" t="s">
        <v>9</v>
      </c>
      <c r="O15" s="34">
        <v>14.9</v>
      </c>
      <c r="P15" s="23" t="s">
        <v>10</v>
      </c>
      <c r="Q15" s="2"/>
      <c r="R15" s="2"/>
      <c r="S15" s="55"/>
    </row>
    <row r="16" spans="1:19" s="8" customFormat="1" ht="16.5" hidden="1" customHeight="1" x14ac:dyDescent="0.25">
      <c r="A16" s="10"/>
      <c r="B16" s="25"/>
      <c r="C16" s="14">
        <v>1</v>
      </c>
      <c r="D16" s="15" t="s">
        <v>8</v>
      </c>
      <c r="E16" s="24">
        <v>81</v>
      </c>
      <c r="F16" s="17" t="s">
        <v>8</v>
      </c>
      <c r="G16" s="18">
        <v>0.375</v>
      </c>
      <c r="H16" s="15" t="s">
        <v>8</v>
      </c>
      <c r="I16" s="19">
        <v>0.25</v>
      </c>
      <c r="J16" s="15"/>
      <c r="K16" s="20"/>
      <c r="M16" s="21">
        <f t="shared" si="0"/>
        <v>7.59375</v>
      </c>
      <c r="N16" s="22" t="s">
        <v>9</v>
      </c>
      <c r="O16" s="40">
        <f>C16*E16*G16*I16</f>
        <v>7.59375</v>
      </c>
      <c r="P16" s="23" t="s">
        <v>10</v>
      </c>
      <c r="Q16" s="2"/>
      <c r="R16" s="2"/>
      <c r="S16" s="55"/>
    </row>
    <row r="17" spans="1:19" s="8" customFormat="1" ht="15.75" hidden="1" x14ac:dyDescent="0.25">
      <c r="A17" s="10"/>
      <c r="B17" s="26"/>
      <c r="C17" s="27"/>
      <c r="D17" s="27"/>
      <c r="E17" s="27"/>
      <c r="F17" s="27"/>
      <c r="G17" s="27"/>
      <c r="H17" s="27"/>
      <c r="I17" s="27"/>
      <c r="J17" s="27"/>
      <c r="K17" s="27"/>
      <c r="L17" s="27"/>
      <c r="M17" s="27"/>
      <c r="N17" s="27"/>
      <c r="O17" s="41">
        <v>119.57</v>
      </c>
      <c r="P17" s="28" t="s">
        <v>10</v>
      </c>
      <c r="Q17" s="2"/>
      <c r="R17" s="2"/>
      <c r="S17" s="55"/>
    </row>
    <row r="18" spans="1:19" s="8" customFormat="1" x14ac:dyDescent="0.25">
      <c r="A18" s="10"/>
      <c r="B18" s="4"/>
      <c r="C18" s="9"/>
      <c r="D18" s="2"/>
      <c r="E18" s="9"/>
      <c r="F18" s="2"/>
      <c r="G18" s="9"/>
      <c r="H18" s="9"/>
      <c r="I18" s="9"/>
      <c r="J18" s="2"/>
      <c r="K18" s="2"/>
      <c r="L18" s="2"/>
      <c r="M18" s="2"/>
      <c r="N18" s="9"/>
      <c r="O18" s="36">
        <v>116</v>
      </c>
      <c r="P18" s="3">
        <v>3176.25</v>
      </c>
      <c r="Q18" s="9" t="s">
        <v>14</v>
      </c>
      <c r="R18" s="9" t="s">
        <v>15</v>
      </c>
      <c r="S18" s="56">
        <f>O18*P18/1000</f>
        <v>368.44499999999999</v>
      </c>
    </row>
    <row r="19" spans="1:19" s="44" customFormat="1" ht="29.25" customHeight="1" x14ac:dyDescent="0.25">
      <c r="A19" s="10">
        <v>2</v>
      </c>
      <c r="B19" s="79" t="s">
        <v>23</v>
      </c>
      <c r="C19" s="79"/>
      <c r="D19" s="79"/>
      <c r="E19" s="79"/>
      <c r="F19" s="79"/>
      <c r="G19" s="79"/>
      <c r="H19" s="79"/>
      <c r="I19" s="79"/>
      <c r="J19" s="79"/>
      <c r="K19" s="79"/>
      <c r="L19" s="79"/>
      <c r="M19" s="79"/>
      <c r="N19" s="79"/>
      <c r="O19" s="6"/>
      <c r="P19" s="3"/>
      <c r="Q19" s="45"/>
      <c r="R19" s="45"/>
      <c r="S19" s="43"/>
    </row>
    <row r="20" spans="1:19" s="44" customFormat="1" x14ac:dyDescent="0.25">
      <c r="A20" s="10"/>
      <c r="B20" s="79"/>
      <c r="C20" s="79"/>
      <c r="D20" s="79"/>
      <c r="E20" s="79"/>
      <c r="F20" s="79"/>
      <c r="G20" s="79"/>
      <c r="H20" s="79"/>
      <c r="I20" s="79"/>
      <c r="J20" s="79"/>
      <c r="K20" s="79"/>
      <c r="L20" s="79"/>
      <c r="M20" s="79"/>
      <c r="N20" s="79"/>
      <c r="O20" s="7">
        <v>64</v>
      </c>
      <c r="P20" s="3">
        <v>8694.9500000000007</v>
      </c>
      <c r="Q20" s="45" t="s">
        <v>16</v>
      </c>
      <c r="R20" s="45" t="s">
        <v>15</v>
      </c>
      <c r="S20" s="43">
        <f>O20*P20/100</f>
        <v>5564.768</v>
      </c>
    </row>
    <row r="21" spans="1:19" s="8" customFormat="1" ht="33.75" customHeight="1" x14ac:dyDescent="0.25">
      <c r="A21" s="10">
        <v>3</v>
      </c>
      <c r="B21" s="79" t="s">
        <v>22</v>
      </c>
      <c r="C21" s="79"/>
      <c r="D21" s="79"/>
      <c r="E21" s="79"/>
      <c r="F21" s="79"/>
      <c r="G21" s="79"/>
      <c r="H21" s="79"/>
      <c r="I21" s="79"/>
      <c r="J21" s="79"/>
      <c r="K21" s="79"/>
      <c r="L21" s="79"/>
      <c r="M21" s="79"/>
      <c r="N21" s="79"/>
      <c r="O21" s="37"/>
      <c r="P21" s="3"/>
      <c r="Q21" s="9"/>
      <c r="R21" s="9"/>
      <c r="S21" s="43"/>
    </row>
    <row r="22" spans="1:19" s="8" customFormat="1" x14ac:dyDescent="0.25">
      <c r="A22" s="10"/>
      <c r="B22" s="79"/>
      <c r="C22" s="79"/>
      <c r="D22" s="79"/>
      <c r="E22" s="79"/>
      <c r="F22" s="79"/>
      <c r="G22" s="79"/>
      <c r="H22" s="79"/>
      <c r="I22" s="79"/>
      <c r="J22" s="79"/>
      <c r="K22" s="79"/>
      <c r="L22" s="79"/>
      <c r="M22" s="79"/>
      <c r="N22" s="79"/>
      <c r="O22" s="36">
        <v>115</v>
      </c>
      <c r="P22" s="3">
        <v>11948.36</v>
      </c>
      <c r="Q22" s="9" t="s">
        <v>16</v>
      </c>
      <c r="R22" s="9" t="s">
        <v>15</v>
      </c>
      <c r="S22" s="56">
        <f>O22*P22/100</f>
        <v>13740.614000000001</v>
      </c>
    </row>
    <row r="23" spans="1:19" s="8" customFormat="1" ht="62.25" customHeight="1" x14ac:dyDescent="0.25">
      <c r="A23" s="10">
        <v>4</v>
      </c>
      <c r="B23" s="79" t="s">
        <v>17</v>
      </c>
      <c r="C23" s="79"/>
      <c r="D23" s="79"/>
      <c r="E23" s="79"/>
      <c r="F23" s="79"/>
      <c r="G23" s="79"/>
      <c r="H23" s="79"/>
      <c r="I23" s="79"/>
      <c r="J23" s="79"/>
      <c r="K23" s="79"/>
      <c r="L23" s="79"/>
      <c r="M23" s="79"/>
      <c r="N23" s="79"/>
      <c r="O23" s="37"/>
      <c r="P23" s="3"/>
      <c r="Q23" s="9"/>
      <c r="R23" s="9"/>
      <c r="S23" s="43"/>
    </row>
    <row r="24" spans="1:19" s="8" customFormat="1" x14ac:dyDescent="0.25">
      <c r="A24" s="10"/>
      <c r="B24" s="79"/>
      <c r="C24" s="79"/>
      <c r="D24" s="79"/>
      <c r="E24" s="79"/>
      <c r="F24" s="79"/>
      <c r="G24" s="79"/>
      <c r="H24" s="79"/>
      <c r="I24" s="79"/>
      <c r="J24" s="79"/>
      <c r="K24" s="79"/>
      <c r="L24" s="79"/>
      <c r="M24" s="79"/>
      <c r="N24" s="79"/>
      <c r="O24" s="37">
        <v>132</v>
      </c>
      <c r="P24" s="3">
        <v>337</v>
      </c>
      <c r="Q24" s="9" t="s">
        <v>18</v>
      </c>
      <c r="R24" s="9" t="s">
        <v>15</v>
      </c>
      <c r="S24" s="56">
        <f>O24*P24</f>
        <v>44484</v>
      </c>
    </row>
    <row r="25" spans="1:19" s="49" customFormat="1" x14ac:dyDescent="0.25">
      <c r="A25" s="10"/>
      <c r="B25" s="50"/>
      <c r="C25" s="50"/>
      <c r="D25" s="50"/>
      <c r="E25" s="50"/>
      <c r="F25" s="50"/>
      <c r="G25" s="50"/>
      <c r="H25" s="50"/>
      <c r="I25" s="50"/>
      <c r="J25" s="50"/>
      <c r="K25" s="50"/>
      <c r="L25" s="50"/>
      <c r="M25" s="50"/>
      <c r="N25" s="50"/>
      <c r="O25" s="37"/>
      <c r="P25" s="3"/>
      <c r="Q25" s="51"/>
      <c r="R25" s="51"/>
      <c r="S25" s="56"/>
    </row>
    <row r="26" spans="1:19" s="8" customFormat="1" ht="77.25" customHeight="1" x14ac:dyDescent="0.25">
      <c r="A26" s="10">
        <v>5</v>
      </c>
      <c r="B26" s="79" t="s">
        <v>19</v>
      </c>
      <c r="C26" s="79"/>
      <c r="D26" s="79"/>
      <c r="E26" s="79"/>
      <c r="F26" s="79"/>
      <c r="G26" s="79"/>
      <c r="H26" s="79"/>
      <c r="I26" s="79"/>
      <c r="J26" s="79"/>
      <c r="K26" s="79"/>
      <c r="L26" s="79"/>
      <c r="M26" s="79"/>
      <c r="N26" s="79"/>
      <c r="O26" s="37"/>
      <c r="P26" s="3"/>
      <c r="Q26" s="9"/>
      <c r="R26" s="9"/>
      <c r="S26" s="43"/>
    </row>
    <row r="27" spans="1:19" s="8" customFormat="1" x14ac:dyDescent="0.25">
      <c r="A27" s="10"/>
      <c r="B27" s="79"/>
      <c r="C27" s="79"/>
      <c r="D27" s="79"/>
      <c r="E27" s="79"/>
      <c r="F27" s="79"/>
      <c r="G27" s="79"/>
      <c r="H27" s="79"/>
      <c r="I27" s="79"/>
      <c r="J27" s="79"/>
      <c r="K27" s="79"/>
      <c r="L27" s="79"/>
      <c r="M27" s="79"/>
      <c r="N27" s="79"/>
      <c r="O27" s="42">
        <v>5.8920000000000003</v>
      </c>
      <c r="P27" s="3">
        <v>5001.7</v>
      </c>
      <c r="Q27" s="9" t="s">
        <v>20</v>
      </c>
      <c r="R27" s="9" t="s">
        <v>15</v>
      </c>
      <c r="S27" s="56">
        <f>O27*P27</f>
        <v>29470.0164</v>
      </c>
    </row>
    <row r="28" spans="1:19" s="49" customFormat="1" ht="29.25" customHeight="1" x14ac:dyDescent="0.25">
      <c r="A28" s="10">
        <v>6</v>
      </c>
      <c r="B28" s="79" t="s">
        <v>33</v>
      </c>
      <c r="C28" s="79"/>
      <c r="D28" s="79"/>
      <c r="E28" s="79"/>
      <c r="F28" s="79"/>
      <c r="G28" s="79"/>
      <c r="H28" s="79"/>
      <c r="I28" s="79"/>
      <c r="J28" s="79"/>
      <c r="K28" s="79"/>
      <c r="L28" s="79"/>
      <c r="M28" s="79"/>
      <c r="N28" s="79"/>
      <c r="O28" s="6"/>
      <c r="P28" s="3"/>
      <c r="Q28" s="51"/>
      <c r="R28" s="51"/>
      <c r="S28" s="43"/>
    </row>
    <row r="29" spans="1:19" s="49" customFormat="1" x14ac:dyDescent="0.25">
      <c r="A29" s="10"/>
      <c r="B29" s="79"/>
      <c r="C29" s="79"/>
      <c r="D29" s="79"/>
      <c r="E29" s="79"/>
      <c r="F29" s="79"/>
      <c r="G29" s="79"/>
      <c r="H29" s="79"/>
      <c r="I29" s="79"/>
      <c r="J29" s="79"/>
      <c r="K29" s="79"/>
      <c r="L29" s="79"/>
      <c r="M29" s="79"/>
      <c r="N29" s="79"/>
      <c r="O29" s="7">
        <v>178</v>
      </c>
      <c r="P29" s="3">
        <v>12674.36</v>
      </c>
      <c r="Q29" s="51" t="s">
        <v>16</v>
      </c>
      <c r="R29" s="51" t="s">
        <v>15</v>
      </c>
      <c r="S29" s="43">
        <f>O29*P29/100</f>
        <v>22560.360800000002</v>
      </c>
    </row>
    <row r="30" spans="1:19" s="59" customFormat="1" ht="29.25" customHeight="1" x14ac:dyDescent="0.25">
      <c r="A30" s="10">
        <v>7</v>
      </c>
      <c r="B30" s="79" t="s">
        <v>44</v>
      </c>
      <c r="C30" s="79"/>
      <c r="D30" s="79"/>
      <c r="E30" s="79"/>
      <c r="F30" s="79"/>
      <c r="G30" s="79"/>
      <c r="H30" s="79"/>
      <c r="I30" s="79"/>
      <c r="J30" s="79"/>
      <c r="K30" s="79"/>
      <c r="L30" s="79"/>
      <c r="M30" s="79"/>
      <c r="N30" s="79"/>
      <c r="O30" s="6"/>
      <c r="P30" s="3"/>
      <c r="Q30" s="52"/>
      <c r="R30" s="52"/>
      <c r="S30" s="43"/>
    </row>
    <row r="31" spans="1:19" s="59" customFormat="1" x14ac:dyDescent="0.25">
      <c r="A31" s="10"/>
      <c r="B31" s="79"/>
      <c r="C31" s="79"/>
      <c r="D31" s="79"/>
      <c r="E31" s="79"/>
      <c r="F31" s="79"/>
      <c r="G31" s="79"/>
      <c r="H31" s="79"/>
      <c r="I31" s="79"/>
      <c r="J31" s="79"/>
      <c r="K31" s="79"/>
      <c r="L31" s="79"/>
      <c r="M31" s="79"/>
      <c r="N31" s="79"/>
      <c r="O31" s="7">
        <v>697</v>
      </c>
      <c r="P31" s="3">
        <v>226.88</v>
      </c>
      <c r="Q31" s="52" t="s">
        <v>21</v>
      </c>
      <c r="R31" s="52" t="s">
        <v>15</v>
      </c>
      <c r="S31" s="43">
        <f>O31*P31/100</f>
        <v>1581.3535999999999</v>
      </c>
    </row>
    <row r="32" spans="1:19" s="59" customFormat="1" x14ac:dyDescent="0.25">
      <c r="A32" s="10">
        <v>8</v>
      </c>
      <c r="B32" s="79" t="s">
        <v>45</v>
      </c>
      <c r="C32" s="79"/>
      <c r="D32" s="79"/>
      <c r="E32" s="79"/>
      <c r="F32" s="79"/>
      <c r="G32" s="79"/>
      <c r="H32" s="79"/>
      <c r="I32" s="79"/>
      <c r="J32" s="79"/>
      <c r="K32" s="79"/>
      <c r="L32" s="79"/>
      <c r="M32" s="79"/>
      <c r="N32" s="79"/>
      <c r="O32" s="6"/>
      <c r="P32" s="3"/>
      <c r="Q32" s="52"/>
      <c r="R32" s="52"/>
      <c r="S32" s="43"/>
    </row>
    <row r="33" spans="1:19" s="59" customFormat="1" x14ac:dyDescent="0.25">
      <c r="A33" s="10"/>
      <c r="B33" s="79"/>
      <c r="C33" s="79"/>
      <c r="D33" s="79"/>
      <c r="E33" s="79"/>
      <c r="F33" s="79"/>
      <c r="G33" s="79"/>
      <c r="H33" s="79"/>
      <c r="I33" s="79"/>
      <c r="J33" s="79"/>
      <c r="K33" s="79"/>
      <c r="L33" s="79"/>
      <c r="M33" s="79"/>
      <c r="N33" s="79"/>
      <c r="O33" s="7">
        <v>697</v>
      </c>
      <c r="P33" s="3">
        <v>121</v>
      </c>
      <c r="Q33" s="52" t="s">
        <v>21</v>
      </c>
      <c r="R33" s="52" t="s">
        <v>15</v>
      </c>
      <c r="S33" s="43">
        <f>O33*P33/100</f>
        <v>843.37</v>
      </c>
    </row>
    <row r="34" spans="1:19" s="59" customFormat="1" ht="31.5" customHeight="1" x14ac:dyDescent="0.25">
      <c r="A34" s="10">
        <v>9</v>
      </c>
      <c r="B34" s="79" t="s">
        <v>46</v>
      </c>
      <c r="C34" s="79"/>
      <c r="D34" s="79"/>
      <c r="E34" s="79"/>
      <c r="F34" s="79"/>
      <c r="G34" s="79"/>
      <c r="H34" s="79"/>
      <c r="I34" s="79"/>
      <c r="J34" s="79"/>
      <c r="K34" s="79"/>
      <c r="L34" s="79"/>
      <c r="M34" s="79"/>
      <c r="N34" s="79"/>
      <c r="O34" s="6"/>
      <c r="P34" s="3"/>
      <c r="Q34" s="52"/>
      <c r="R34" s="52"/>
      <c r="S34" s="43"/>
    </row>
    <row r="35" spans="1:19" s="59" customFormat="1" x14ac:dyDescent="0.25">
      <c r="A35" s="10"/>
      <c r="B35" s="79"/>
      <c r="C35" s="79"/>
      <c r="D35" s="79"/>
      <c r="E35" s="79"/>
      <c r="F35" s="79"/>
      <c r="G35" s="79"/>
      <c r="H35" s="79"/>
      <c r="I35" s="79"/>
      <c r="J35" s="79"/>
      <c r="K35" s="79"/>
      <c r="L35" s="79"/>
      <c r="M35" s="79"/>
      <c r="N35" s="79"/>
      <c r="O35" s="7">
        <v>697</v>
      </c>
      <c r="P35" s="3">
        <v>660</v>
      </c>
      <c r="Q35" s="52" t="s">
        <v>21</v>
      </c>
      <c r="R35" s="52" t="s">
        <v>15</v>
      </c>
      <c r="S35" s="43">
        <f>O35*P35/100</f>
        <v>4600.2</v>
      </c>
    </row>
    <row r="36" spans="1:19" s="49" customFormat="1" ht="18.75" customHeight="1" x14ac:dyDescent="0.25">
      <c r="A36" s="10">
        <v>10</v>
      </c>
      <c r="B36" s="79" t="s">
        <v>24</v>
      </c>
      <c r="C36" s="79"/>
      <c r="D36" s="79"/>
      <c r="E36" s="79"/>
      <c r="F36" s="79"/>
      <c r="G36" s="79"/>
      <c r="H36" s="79"/>
      <c r="I36" s="79"/>
      <c r="J36" s="79"/>
      <c r="K36" s="79"/>
      <c r="L36" s="79"/>
      <c r="M36" s="79"/>
      <c r="N36" s="79"/>
      <c r="O36" s="6"/>
      <c r="P36" s="3"/>
      <c r="Q36" s="51"/>
      <c r="R36" s="51"/>
      <c r="S36" s="57"/>
    </row>
    <row r="37" spans="1:19" s="49" customFormat="1" ht="18.75" customHeight="1" x14ac:dyDescent="0.25">
      <c r="A37" s="10"/>
      <c r="B37" s="79"/>
      <c r="C37" s="79"/>
      <c r="D37" s="79"/>
      <c r="E37" s="79"/>
      <c r="F37" s="79"/>
      <c r="G37" s="79"/>
      <c r="H37" s="79"/>
      <c r="I37" s="79"/>
      <c r="J37" s="79"/>
      <c r="K37" s="79"/>
      <c r="L37" s="79"/>
      <c r="M37" s="79"/>
      <c r="N37" s="79"/>
      <c r="O37" s="7">
        <v>1711</v>
      </c>
      <c r="P37" s="3">
        <v>2206.6</v>
      </c>
      <c r="Q37" s="51" t="s">
        <v>21</v>
      </c>
      <c r="R37" s="51" t="s">
        <v>15</v>
      </c>
      <c r="S37" s="57">
        <f>O37*P37/100</f>
        <v>37754.925999999999</v>
      </c>
    </row>
    <row r="38" spans="1:19" s="49" customFormat="1" ht="31.5" customHeight="1" x14ac:dyDescent="0.25">
      <c r="A38" s="10">
        <v>11</v>
      </c>
      <c r="B38" s="79" t="s">
        <v>25</v>
      </c>
      <c r="C38" s="79"/>
      <c r="D38" s="79"/>
      <c r="E38" s="79"/>
      <c r="F38" s="79"/>
      <c r="G38" s="79"/>
      <c r="H38" s="79"/>
      <c r="I38" s="79"/>
      <c r="J38" s="79"/>
      <c r="K38" s="79"/>
      <c r="L38" s="79"/>
      <c r="M38" s="79"/>
      <c r="N38" s="79"/>
      <c r="O38" s="7"/>
      <c r="P38" s="3"/>
      <c r="Q38" s="51"/>
      <c r="R38" s="51"/>
      <c r="S38" s="57"/>
    </row>
    <row r="39" spans="1:19" s="49" customFormat="1" ht="18.75" customHeight="1" x14ac:dyDescent="0.25">
      <c r="A39" s="10"/>
      <c r="B39" s="79"/>
      <c r="C39" s="79"/>
      <c r="D39" s="79"/>
      <c r="E39" s="79"/>
      <c r="F39" s="79"/>
      <c r="G39" s="79"/>
      <c r="H39" s="79"/>
      <c r="I39" s="79"/>
      <c r="J39" s="79"/>
      <c r="K39" s="79"/>
      <c r="L39" s="79"/>
      <c r="M39" s="79"/>
      <c r="N39" s="79"/>
      <c r="O39" s="7">
        <f>O37</f>
        <v>1711</v>
      </c>
      <c r="P39" s="3">
        <v>2197.52</v>
      </c>
      <c r="Q39" s="51" t="s">
        <v>21</v>
      </c>
      <c r="R39" s="51" t="s">
        <v>15</v>
      </c>
      <c r="S39" s="57">
        <f>O39*P39/100</f>
        <v>37599.567199999998</v>
      </c>
    </row>
    <row r="40" spans="1:19" s="49" customFormat="1" ht="44.25" customHeight="1" x14ac:dyDescent="0.25">
      <c r="A40" s="10">
        <v>12</v>
      </c>
      <c r="B40" s="79" t="s">
        <v>26</v>
      </c>
      <c r="C40" s="79"/>
      <c r="D40" s="79"/>
      <c r="E40" s="79"/>
      <c r="F40" s="79"/>
      <c r="G40" s="79"/>
      <c r="H40" s="79"/>
      <c r="I40" s="79"/>
      <c r="J40" s="79"/>
      <c r="K40" s="79"/>
      <c r="L40" s="79"/>
      <c r="M40" s="79"/>
      <c r="N40" s="79"/>
      <c r="O40" s="6"/>
      <c r="P40" s="3"/>
      <c r="Q40" s="51"/>
      <c r="R40" s="51"/>
      <c r="S40" s="57"/>
    </row>
    <row r="41" spans="1:19" s="49" customFormat="1" ht="18.75" customHeight="1" x14ac:dyDescent="0.25">
      <c r="A41" s="10"/>
      <c r="B41" s="79"/>
      <c r="C41" s="79"/>
      <c r="D41" s="79"/>
      <c r="E41" s="79"/>
      <c r="F41" s="79"/>
      <c r="G41" s="79"/>
      <c r="H41" s="79"/>
      <c r="I41" s="79"/>
      <c r="J41" s="79"/>
      <c r="K41" s="79"/>
      <c r="L41" s="79"/>
      <c r="M41" s="79"/>
      <c r="N41" s="79"/>
      <c r="O41" s="7">
        <v>222</v>
      </c>
      <c r="P41" s="3">
        <v>14429.25</v>
      </c>
      <c r="Q41" s="51" t="s">
        <v>16</v>
      </c>
      <c r="R41" s="51" t="s">
        <v>15</v>
      </c>
      <c r="S41" s="57">
        <f>O41*P41/100</f>
        <v>32032.935000000001</v>
      </c>
    </row>
    <row r="42" spans="1:19" s="59" customFormat="1" ht="44.25" customHeight="1" x14ac:dyDescent="0.25">
      <c r="A42" s="10">
        <v>13</v>
      </c>
      <c r="B42" s="79" t="s">
        <v>48</v>
      </c>
      <c r="C42" s="79"/>
      <c r="D42" s="79"/>
      <c r="E42" s="79"/>
      <c r="F42" s="79"/>
      <c r="G42" s="79"/>
      <c r="H42" s="79"/>
      <c r="I42" s="79"/>
      <c r="J42" s="79"/>
      <c r="K42" s="79"/>
      <c r="L42" s="79"/>
      <c r="M42" s="79"/>
      <c r="N42" s="79"/>
      <c r="O42" s="6"/>
      <c r="P42" s="3"/>
      <c r="Q42" s="52"/>
      <c r="R42" s="52"/>
      <c r="S42" s="57"/>
    </row>
    <row r="43" spans="1:19" s="59" customFormat="1" ht="18.75" customHeight="1" x14ac:dyDescent="0.25">
      <c r="A43" s="10"/>
      <c r="B43" s="79"/>
      <c r="C43" s="79"/>
      <c r="D43" s="79"/>
      <c r="E43" s="79"/>
      <c r="F43" s="79"/>
      <c r="G43" s="79"/>
      <c r="H43" s="79"/>
      <c r="I43" s="79"/>
      <c r="J43" s="79"/>
      <c r="K43" s="79"/>
      <c r="L43" s="79"/>
      <c r="M43" s="79"/>
      <c r="N43" s="79"/>
      <c r="O43" s="7">
        <v>1200</v>
      </c>
      <c r="P43" s="3">
        <v>567.48</v>
      </c>
      <c r="Q43" s="52" t="s">
        <v>47</v>
      </c>
      <c r="R43" s="52" t="s">
        <v>15</v>
      </c>
      <c r="S43" s="57">
        <f>O43*P43</f>
        <v>680976</v>
      </c>
    </row>
    <row r="44" spans="1:19" s="49" customFormat="1" ht="106.5" customHeight="1" x14ac:dyDescent="0.25">
      <c r="A44" s="10">
        <v>14</v>
      </c>
      <c r="B44" s="79" t="s">
        <v>36</v>
      </c>
      <c r="C44" s="79"/>
      <c r="D44" s="79"/>
      <c r="E44" s="79"/>
      <c r="F44" s="79"/>
      <c r="G44" s="79"/>
      <c r="H44" s="79"/>
      <c r="I44" s="79"/>
      <c r="J44" s="79"/>
      <c r="K44" s="79"/>
      <c r="L44" s="79"/>
      <c r="M44" s="79"/>
      <c r="N44" s="79"/>
      <c r="O44" s="6"/>
      <c r="P44" s="3"/>
      <c r="Q44" s="51"/>
      <c r="R44" s="51"/>
      <c r="S44" s="57"/>
    </row>
    <row r="45" spans="1:19" s="49" customFormat="1" ht="18.75" customHeight="1" x14ac:dyDescent="0.25">
      <c r="A45" s="10"/>
      <c r="B45" s="79"/>
      <c r="C45" s="79"/>
      <c r="D45" s="79"/>
      <c r="E45" s="79"/>
      <c r="F45" s="79"/>
      <c r="G45" s="79"/>
      <c r="H45" s="79"/>
      <c r="I45" s="79"/>
      <c r="J45" s="79"/>
      <c r="K45" s="79"/>
      <c r="L45" s="79"/>
      <c r="M45" s="79"/>
      <c r="N45" s="79"/>
      <c r="O45" s="7">
        <v>941</v>
      </c>
      <c r="P45" s="3">
        <v>186.04</v>
      </c>
      <c r="Q45" s="51" t="s">
        <v>35</v>
      </c>
      <c r="R45" s="51" t="s">
        <v>15</v>
      </c>
      <c r="S45" s="57">
        <f>O45*P45</f>
        <v>175063.63999999998</v>
      </c>
    </row>
    <row r="46" spans="1:19" s="59" customFormat="1" ht="43.5" customHeight="1" x14ac:dyDescent="0.25">
      <c r="A46" s="10">
        <v>15</v>
      </c>
      <c r="B46" s="79" t="s">
        <v>49</v>
      </c>
      <c r="C46" s="79"/>
      <c r="D46" s="79"/>
      <c r="E46" s="79"/>
      <c r="F46" s="79"/>
      <c r="G46" s="79"/>
      <c r="H46" s="79"/>
      <c r="I46" s="79"/>
      <c r="J46" s="79"/>
      <c r="K46" s="79"/>
      <c r="L46" s="79"/>
      <c r="M46" s="79"/>
      <c r="N46" s="79"/>
      <c r="O46" s="6"/>
      <c r="P46" s="3"/>
      <c r="Q46" s="52"/>
      <c r="R46" s="52"/>
      <c r="S46" s="57"/>
    </row>
    <row r="47" spans="1:19" s="59" customFormat="1" ht="18.75" customHeight="1" x14ac:dyDescent="0.25">
      <c r="A47" s="10"/>
      <c r="B47" s="79"/>
      <c r="C47" s="79"/>
      <c r="D47" s="79"/>
      <c r="E47" s="79"/>
      <c r="F47" s="79"/>
      <c r="G47" s="79"/>
      <c r="H47" s="79"/>
      <c r="I47" s="79"/>
      <c r="J47" s="79"/>
      <c r="K47" s="79"/>
      <c r="L47" s="79"/>
      <c r="M47" s="79"/>
      <c r="N47" s="79"/>
      <c r="O47" s="7">
        <v>437</v>
      </c>
      <c r="P47" s="3">
        <v>28299.3</v>
      </c>
      <c r="Q47" s="52" t="s">
        <v>21</v>
      </c>
      <c r="R47" s="52" t="s">
        <v>15</v>
      </c>
      <c r="S47" s="57">
        <f>O47*P47/100</f>
        <v>123667.94099999999</v>
      </c>
    </row>
    <row r="48" spans="1:19" s="49" customFormat="1" ht="75.75" customHeight="1" x14ac:dyDescent="0.25">
      <c r="A48" s="10">
        <v>16</v>
      </c>
      <c r="B48" s="79" t="s">
        <v>34</v>
      </c>
      <c r="C48" s="79"/>
      <c r="D48" s="79"/>
      <c r="E48" s="79"/>
      <c r="F48" s="79"/>
      <c r="G48" s="79"/>
      <c r="H48" s="79"/>
      <c r="I48" s="79"/>
      <c r="J48" s="79"/>
      <c r="K48" s="79"/>
      <c r="L48" s="79"/>
      <c r="M48" s="79"/>
      <c r="N48" s="79"/>
      <c r="O48" s="33"/>
      <c r="P48" s="3"/>
      <c r="Q48" s="51"/>
      <c r="R48" s="51"/>
      <c r="S48" s="61"/>
    </row>
    <row r="49" spans="1:19" s="49" customFormat="1" ht="18.75" customHeight="1" x14ac:dyDescent="0.25">
      <c r="A49" s="10"/>
      <c r="B49" s="79"/>
      <c r="C49" s="79"/>
      <c r="D49" s="79"/>
      <c r="E49" s="79"/>
      <c r="F49" s="79"/>
      <c r="G49" s="79"/>
      <c r="H49" s="79"/>
      <c r="I49" s="79"/>
      <c r="J49" s="79"/>
      <c r="K49" s="79"/>
      <c r="L49" s="79"/>
      <c r="M49" s="79"/>
      <c r="N49" s="79"/>
      <c r="O49" s="6">
        <v>17</v>
      </c>
      <c r="P49" s="3">
        <v>228.9</v>
      </c>
      <c r="Q49" s="51" t="s">
        <v>35</v>
      </c>
      <c r="R49" s="51" t="s">
        <v>15</v>
      </c>
      <c r="S49" s="57">
        <f>O49*P49</f>
        <v>3891.3</v>
      </c>
    </row>
    <row r="50" spans="1:19" s="49" customFormat="1" ht="81" customHeight="1" x14ac:dyDescent="0.25">
      <c r="A50" s="10">
        <v>17</v>
      </c>
      <c r="B50" s="79" t="s">
        <v>38</v>
      </c>
      <c r="C50" s="79"/>
      <c r="D50" s="79"/>
      <c r="E50" s="79"/>
      <c r="F50" s="79"/>
      <c r="G50" s="79"/>
      <c r="H50" s="79"/>
      <c r="I50" s="79"/>
      <c r="J50" s="79"/>
      <c r="K50" s="79"/>
      <c r="L50" s="79"/>
      <c r="M50" s="79"/>
      <c r="N50" s="79"/>
      <c r="O50" s="6"/>
      <c r="P50" s="3"/>
      <c r="Q50" s="51"/>
      <c r="R50" s="51"/>
      <c r="S50" s="57"/>
    </row>
    <row r="51" spans="1:19" s="49" customFormat="1" x14ac:dyDescent="0.25">
      <c r="A51" s="10"/>
      <c r="B51" s="79"/>
      <c r="C51" s="79"/>
      <c r="D51" s="79"/>
      <c r="E51" s="79"/>
      <c r="F51" s="79"/>
      <c r="G51" s="79"/>
      <c r="H51" s="79"/>
      <c r="I51" s="79"/>
      <c r="J51" s="79"/>
      <c r="K51" s="79"/>
      <c r="L51" s="79"/>
      <c r="M51" s="79"/>
      <c r="N51" s="79"/>
      <c r="O51" s="7">
        <v>19</v>
      </c>
      <c r="P51" s="3">
        <v>902.93</v>
      </c>
      <c r="Q51" s="51" t="s">
        <v>35</v>
      </c>
      <c r="R51" s="51" t="s">
        <v>15</v>
      </c>
      <c r="S51" s="57">
        <f>O51*P51</f>
        <v>17155.669999999998</v>
      </c>
    </row>
    <row r="52" spans="1:19" s="49" customFormat="1" ht="33" customHeight="1" x14ac:dyDescent="0.25">
      <c r="A52" s="10">
        <v>18</v>
      </c>
      <c r="B52" s="79" t="s">
        <v>40</v>
      </c>
      <c r="C52" s="79"/>
      <c r="D52" s="79"/>
      <c r="E52" s="79"/>
      <c r="F52" s="79"/>
      <c r="G52" s="79"/>
      <c r="H52" s="79"/>
      <c r="I52" s="79"/>
      <c r="J52" s="79"/>
      <c r="K52" s="79"/>
      <c r="L52" s="79"/>
      <c r="M52" s="79"/>
      <c r="N52" s="79"/>
      <c r="O52" s="6"/>
      <c r="P52" s="3"/>
      <c r="Q52" s="51"/>
      <c r="R52" s="51"/>
      <c r="S52" s="57"/>
    </row>
    <row r="53" spans="1:19" s="49" customFormat="1" ht="25.5" customHeight="1" x14ac:dyDescent="0.25">
      <c r="A53" s="10"/>
      <c r="B53" s="79"/>
      <c r="C53" s="79"/>
      <c r="D53" s="79"/>
      <c r="E53" s="79"/>
      <c r="F53" s="79"/>
      <c r="G53" s="79"/>
      <c r="H53" s="79"/>
      <c r="I53" s="79"/>
      <c r="J53" s="79"/>
      <c r="K53" s="79"/>
      <c r="L53" s="79"/>
      <c r="M53" s="79"/>
      <c r="N53" s="79"/>
      <c r="O53" s="7">
        <v>873</v>
      </c>
      <c r="P53" s="3">
        <v>1287.4000000000001</v>
      </c>
      <c r="Q53" s="51" t="s">
        <v>35</v>
      </c>
      <c r="R53" s="51" t="s">
        <v>15</v>
      </c>
      <c r="S53" s="57">
        <f>P53*O53/100</f>
        <v>11239.002000000002</v>
      </c>
    </row>
    <row r="54" spans="1:19" s="49" customFormat="1" ht="19.5" customHeight="1" x14ac:dyDescent="0.25">
      <c r="A54" s="10">
        <v>19</v>
      </c>
      <c r="B54" s="79" t="s">
        <v>42</v>
      </c>
      <c r="C54" s="79"/>
      <c r="D54" s="79"/>
      <c r="E54" s="79"/>
      <c r="F54" s="79"/>
      <c r="G54" s="79"/>
      <c r="H54" s="79"/>
      <c r="I54" s="79"/>
      <c r="J54" s="79"/>
      <c r="K54" s="79"/>
      <c r="L54" s="79"/>
      <c r="M54" s="79"/>
      <c r="N54" s="79"/>
      <c r="O54" s="7"/>
      <c r="P54" s="3"/>
      <c r="Q54" s="51"/>
      <c r="R54" s="51"/>
      <c r="S54" s="57"/>
    </row>
    <row r="55" spans="1:19" s="49" customFormat="1" ht="18" customHeight="1" x14ac:dyDescent="0.25">
      <c r="A55" s="10"/>
      <c r="B55" s="79"/>
      <c r="C55" s="79"/>
      <c r="D55" s="79"/>
      <c r="E55" s="79"/>
      <c r="F55" s="79"/>
      <c r="G55" s="79"/>
      <c r="H55" s="79"/>
      <c r="I55" s="79"/>
      <c r="J55" s="79"/>
      <c r="K55" s="79"/>
      <c r="L55" s="79"/>
      <c r="M55" s="79"/>
      <c r="N55" s="79"/>
      <c r="O55" s="7">
        <v>1548</v>
      </c>
      <c r="P55" s="3">
        <v>859.9</v>
      </c>
      <c r="Q55" s="51" t="s">
        <v>21</v>
      </c>
      <c r="R55" s="51"/>
      <c r="S55" s="57">
        <f>P55*O55/100</f>
        <v>13311.252</v>
      </c>
    </row>
    <row r="56" spans="1:19" s="49" customFormat="1" ht="26.25" customHeight="1" x14ac:dyDescent="0.25">
      <c r="A56" s="10">
        <v>20</v>
      </c>
      <c r="B56" s="79" t="s">
        <v>37</v>
      </c>
      <c r="C56" s="79"/>
      <c r="D56" s="79"/>
      <c r="E56" s="79"/>
      <c r="F56" s="79"/>
      <c r="G56" s="79"/>
      <c r="H56" s="79"/>
      <c r="I56" s="79"/>
      <c r="J56" s="79"/>
      <c r="K56" s="79"/>
      <c r="L56" s="79"/>
      <c r="M56" s="79"/>
      <c r="N56" s="79"/>
      <c r="O56" s="6"/>
      <c r="P56" s="3"/>
      <c r="Q56" s="51"/>
      <c r="R56" s="51"/>
      <c r="S56" s="57"/>
    </row>
    <row r="57" spans="1:19" s="49" customFormat="1" ht="18.75" customHeight="1" x14ac:dyDescent="0.25">
      <c r="A57" s="10"/>
      <c r="B57" s="79"/>
      <c r="C57" s="79"/>
      <c r="D57" s="79"/>
      <c r="E57" s="79"/>
      <c r="F57" s="79"/>
      <c r="G57" s="79"/>
      <c r="H57" s="79"/>
      <c r="I57" s="79"/>
      <c r="J57" s="79"/>
      <c r="K57" s="79"/>
      <c r="L57" s="79"/>
      <c r="M57" s="79"/>
      <c r="N57" s="79"/>
      <c r="O57" s="7">
        <v>1689</v>
      </c>
      <c r="P57" s="3">
        <v>442.75</v>
      </c>
      <c r="Q57" s="51" t="s">
        <v>21</v>
      </c>
      <c r="R57" s="51" t="s">
        <v>15</v>
      </c>
      <c r="S57" s="57">
        <f>O57*P57/100</f>
        <v>7478.0474999999997</v>
      </c>
    </row>
    <row r="58" spans="1:19" s="74" customFormat="1" ht="18.75" customHeight="1" x14ac:dyDescent="0.25">
      <c r="A58" s="10"/>
      <c r="B58" s="65"/>
      <c r="C58" s="65"/>
      <c r="D58" s="65"/>
      <c r="E58" s="65"/>
      <c r="F58" s="65"/>
      <c r="G58" s="65"/>
      <c r="H58" s="65"/>
      <c r="I58" s="65"/>
      <c r="J58" s="65"/>
      <c r="K58" s="65"/>
      <c r="L58" s="65"/>
      <c r="M58" s="65"/>
      <c r="N58" s="65"/>
      <c r="O58" s="7"/>
      <c r="P58" s="3"/>
      <c r="Q58" s="73"/>
      <c r="R58" s="73"/>
      <c r="S58" s="57"/>
    </row>
    <row r="59" spans="1:19" s="49" customFormat="1" ht="26.25" customHeight="1" x14ac:dyDescent="0.25">
      <c r="A59" s="10">
        <v>21</v>
      </c>
      <c r="B59" s="79" t="s">
        <v>50</v>
      </c>
      <c r="C59" s="79"/>
      <c r="D59" s="79"/>
      <c r="E59" s="79"/>
      <c r="F59" s="79"/>
      <c r="G59" s="79"/>
      <c r="H59" s="79"/>
      <c r="I59" s="79"/>
      <c r="J59" s="79"/>
      <c r="K59" s="79"/>
      <c r="L59" s="79"/>
      <c r="M59" s="79"/>
      <c r="N59" s="79"/>
      <c r="O59" s="6"/>
      <c r="P59" s="3"/>
      <c r="Q59" s="51"/>
      <c r="R59" s="51"/>
      <c r="S59" s="57"/>
    </row>
    <row r="60" spans="1:19" s="49" customFormat="1" ht="18.75" customHeight="1" x14ac:dyDescent="0.25">
      <c r="A60" s="10"/>
      <c r="B60" s="79"/>
      <c r="C60" s="79"/>
      <c r="D60" s="79"/>
      <c r="E60" s="79"/>
      <c r="F60" s="79"/>
      <c r="G60" s="79"/>
      <c r="H60" s="79"/>
      <c r="I60" s="79"/>
      <c r="J60" s="79"/>
      <c r="K60" s="79"/>
      <c r="L60" s="79"/>
      <c r="M60" s="79"/>
      <c r="N60" s="79"/>
      <c r="O60" s="7">
        <v>1689</v>
      </c>
      <c r="P60" s="3">
        <v>1043.6500000000001</v>
      </c>
      <c r="Q60" s="51" t="s">
        <v>21</v>
      </c>
      <c r="R60" s="51" t="s">
        <v>15</v>
      </c>
      <c r="S60" s="57">
        <f>O60*P60/100</f>
        <v>17627.248500000002</v>
      </c>
    </row>
    <row r="61" spans="1:19" s="74" customFormat="1" ht="18.75" customHeight="1" x14ac:dyDescent="0.25">
      <c r="A61" s="10"/>
      <c r="B61" s="65"/>
      <c r="C61" s="65"/>
      <c r="D61" s="65"/>
      <c r="E61" s="65"/>
      <c r="F61" s="65"/>
      <c r="G61" s="65"/>
      <c r="H61" s="65"/>
      <c r="I61" s="65"/>
      <c r="J61" s="65"/>
      <c r="K61" s="65"/>
      <c r="L61" s="65"/>
      <c r="M61" s="65"/>
      <c r="N61" s="65"/>
      <c r="O61" s="7"/>
      <c r="P61" s="3"/>
      <c r="Q61" s="73"/>
      <c r="R61" s="73"/>
      <c r="S61" s="57"/>
    </row>
    <row r="62" spans="1:19" s="49" customFormat="1" ht="17.25" customHeight="1" x14ac:dyDescent="0.25">
      <c r="A62" s="10">
        <v>22</v>
      </c>
      <c r="B62" s="79" t="s">
        <v>51</v>
      </c>
      <c r="C62" s="79"/>
      <c r="D62" s="79"/>
      <c r="E62" s="79"/>
      <c r="F62" s="79"/>
      <c r="G62" s="79"/>
      <c r="H62" s="79"/>
      <c r="I62" s="79"/>
      <c r="J62" s="79"/>
      <c r="K62" s="79"/>
      <c r="L62" s="79"/>
      <c r="M62" s="79"/>
      <c r="N62" s="79"/>
      <c r="O62" s="6"/>
      <c r="P62" s="3"/>
      <c r="Q62" s="51"/>
      <c r="R62" s="51"/>
      <c r="S62" s="43"/>
    </row>
    <row r="63" spans="1:19" s="49" customFormat="1" ht="18.75" customHeight="1" x14ac:dyDescent="0.25">
      <c r="A63" s="10"/>
      <c r="B63" s="79"/>
      <c r="C63" s="79"/>
      <c r="D63" s="79"/>
      <c r="E63" s="79"/>
      <c r="F63" s="79"/>
      <c r="G63" s="79"/>
      <c r="H63" s="79"/>
      <c r="I63" s="79"/>
      <c r="J63" s="79"/>
      <c r="K63" s="79"/>
      <c r="L63" s="79"/>
      <c r="M63" s="79"/>
      <c r="N63" s="79"/>
      <c r="O63" s="7">
        <v>1172</v>
      </c>
      <c r="P63" s="3">
        <v>829.9</v>
      </c>
      <c r="Q63" s="51" t="s">
        <v>21</v>
      </c>
      <c r="R63" s="51" t="s">
        <v>15</v>
      </c>
      <c r="S63" s="43">
        <f>O63*P63/100</f>
        <v>9726.4279999999999</v>
      </c>
    </row>
    <row r="64" spans="1:19" s="74" customFormat="1" ht="18.75" customHeight="1" x14ac:dyDescent="0.25">
      <c r="A64" s="10"/>
      <c r="B64" s="65"/>
      <c r="C64" s="65"/>
      <c r="D64" s="65"/>
      <c r="E64" s="65"/>
      <c r="F64" s="65"/>
      <c r="G64" s="65"/>
      <c r="H64" s="65"/>
      <c r="I64" s="65"/>
      <c r="J64" s="65"/>
      <c r="K64" s="65"/>
      <c r="L64" s="65"/>
      <c r="M64" s="65"/>
      <c r="N64" s="65"/>
      <c r="O64" s="7"/>
      <c r="P64" s="3"/>
      <c r="Q64" s="73"/>
      <c r="R64" s="73"/>
      <c r="S64" s="43"/>
    </row>
    <row r="65" spans="1:19" s="49" customFormat="1" ht="38.25" customHeight="1" x14ac:dyDescent="0.25">
      <c r="A65" s="10">
        <v>23</v>
      </c>
      <c r="B65" s="79" t="s">
        <v>39</v>
      </c>
      <c r="C65" s="79"/>
      <c r="D65" s="79"/>
      <c r="E65" s="79"/>
      <c r="F65" s="79"/>
      <c r="G65" s="79"/>
      <c r="H65" s="79"/>
      <c r="I65" s="79"/>
      <c r="J65" s="79"/>
      <c r="K65" s="79"/>
      <c r="L65" s="79"/>
      <c r="M65" s="79"/>
      <c r="N65" s="79"/>
      <c r="O65" s="6"/>
      <c r="P65" s="3"/>
      <c r="Q65" s="51"/>
      <c r="R65" s="51"/>
      <c r="S65" s="57"/>
    </row>
    <row r="66" spans="1:19" s="49" customFormat="1" x14ac:dyDescent="0.25">
      <c r="A66" s="10"/>
      <c r="B66" s="79"/>
      <c r="C66" s="79"/>
      <c r="D66" s="79"/>
      <c r="E66" s="79"/>
      <c r="F66" s="79"/>
      <c r="G66" s="79"/>
      <c r="H66" s="79"/>
      <c r="I66" s="79"/>
      <c r="J66" s="79"/>
      <c r="K66" s="79"/>
      <c r="L66" s="79"/>
      <c r="M66" s="79"/>
      <c r="N66" s="79"/>
      <c r="O66" s="7">
        <v>372</v>
      </c>
      <c r="P66" s="3">
        <v>1489.68</v>
      </c>
      <c r="Q66" s="51" t="s">
        <v>21</v>
      </c>
      <c r="R66" s="51" t="s">
        <v>15</v>
      </c>
      <c r="S66" s="57">
        <f>O66*P66/100</f>
        <v>5541.6096000000007</v>
      </c>
    </row>
    <row r="67" spans="1:19" s="59" customFormat="1" ht="66.75" customHeight="1" x14ac:dyDescent="0.25">
      <c r="A67" s="10">
        <v>24</v>
      </c>
      <c r="B67" s="79" t="s">
        <v>52</v>
      </c>
      <c r="C67" s="79"/>
      <c r="D67" s="79"/>
      <c r="E67" s="79"/>
      <c r="F67" s="79"/>
      <c r="G67" s="79"/>
      <c r="H67" s="79"/>
      <c r="I67" s="79"/>
      <c r="J67" s="79"/>
      <c r="K67" s="79"/>
      <c r="L67" s="79"/>
      <c r="M67" s="79"/>
      <c r="N67" s="79"/>
      <c r="O67" s="6"/>
      <c r="P67" s="3"/>
      <c r="Q67" s="52"/>
      <c r="R67" s="52"/>
      <c r="S67" s="57"/>
    </row>
    <row r="68" spans="1:19" s="59" customFormat="1" x14ac:dyDescent="0.25">
      <c r="A68" s="10"/>
      <c r="B68" s="79"/>
      <c r="C68" s="79"/>
      <c r="D68" s="79"/>
      <c r="E68" s="79"/>
      <c r="F68" s="79"/>
      <c r="G68" s="79"/>
      <c r="H68" s="79"/>
      <c r="I68" s="79"/>
      <c r="J68" s="79"/>
      <c r="K68" s="79"/>
      <c r="L68" s="79"/>
      <c r="M68" s="79"/>
      <c r="N68" s="79"/>
      <c r="O68" s="7">
        <v>1172</v>
      </c>
      <c r="P68" s="3">
        <v>36.6</v>
      </c>
      <c r="Q68" s="52" t="s">
        <v>47</v>
      </c>
      <c r="R68" s="52" t="s">
        <v>15</v>
      </c>
      <c r="S68" s="57">
        <f>O68*P68</f>
        <v>42895.200000000004</v>
      </c>
    </row>
    <row r="69" spans="1:19" s="59" customFormat="1" ht="15.75" thickBot="1" x14ac:dyDescent="0.3">
      <c r="A69" s="10"/>
      <c r="B69" s="4"/>
      <c r="C69" s="52"/>
      <c r="D69" s="2"/>
      <c r="E69" s="52"/>
      <c r="F69" s="2"/>
      <c r="G69" s="52"/>
      <c r="H69" s="52"/>
      <c r="I69" s="52"/>
      <c r="J69" s="2"/>
      <c r="K69" s="2"/>
      <c r="L69" s="2"/>
      <c r="M69" s="2"/>
      <c r="N69" s="52"/>
      <c r="O69" s="36"/>
      <c r="P69" s="3"/>
      <c r="Q69" s="62" t="s">
        <v>27</v>
      </c>
      <c r="R69" s="62" t="s">
        <v>15</v>
      </c>
      <c r="S69" s="58">
        <f>SUM(S18:S68)</f>
        <v>1339173.8946000005</v>
      </c>
    </row>
    <row r="70" spans="1:19" s="59" customFormat="1" ht="15.75" thickTop="1" x14ac:dyDescent="0.25">
      <c r="A70" s="10"/>
      <c r="B70" s="63" t="s">
        <v>53</v>
      </c>
      <c r="C70" s="52"/>
      <c r="D70" s="2"/>
      <c r="E70" s="52"/>
      <c r="F70" s="2"/>
      <c r="G70" s="52"/>
      <c r="H70" s="52"/>
      <c r="I70" s="52"/>
      <c r="J70" s="2"/>
      <c r="K70" s="2"/>
      <c r="L70" s="2"/>
      <c r="M70" s="2"/>
      <c r="N70" s="52"/>
      <c r="O70" s="36"/>
      <c r="P70" s="3"/>
      <c r="Q70" s="52"/>
      <c r="R70" s="52"/>
      <c r="S70" s="56"/>
    </row>
    <row r="71" spans="1:19" s="59" customFormat="1" ht="66.75" customHeight="1" x14ac:dyDescent="0.25">
      <c r="A71" s="10">
        <v>25</v>
      </c>
      <c r="B71" s="79" t="s">
        <v>54</v>
      </c>
      <c r="C71" s="79"/>
      <c r="D71" s="79"/>
      <c r="E71" s="79"/>
      <c r="F71" s="79"/>
      <c r="G71" s="79"/>
      <c r="H71" s="79"/>
      <c r="I71" s="79"/>
      <c r="J71" s="79"/>
      <c r="K71" s="79"/>
      <c r="L71" s="79"/>
      <c r="M71" s="79"/>
      <c r="N71" s="79"/>
      <c r="O71" s="6"/>
      <c r="P71" s="3"/>
      <c r="Q71" s="52"/>
      <c r="R71" s="52"/>
      <c r="S71" s="57"/>
    </row>
    <row r="72" spans="1:19" s="59" customFormat="1" x14ac:dyDescent="0.25">
      <c r="A72" s="10"/>
      <c r="B72" s="79"/>
      <c r="C72" s="79"/>
      <c r="D72" s="79"/>
      <c r="E72" s="79"/>
      <c r="F72" s="79"/>
      <c r="G72" s="79"/>
      <c r="H72" s="79"/>
      <c r="I72" s="79"/>
      <c r="J72" s="79"/>
      <c r="K72" s="79"/>
      <c r="L72" s="79"/>
      <c r="M72" s="79"/>
      <c r="N72" s="79"/>
      <c r="O72" s="7">
        <v>161</v>
      </c>
      <c r="P72" s="3"/>
      <c r="Q72" s="52" t="s">
        <v>47</v>
      </c>
      <c r="R72" s="52" t="s">
        <v>15</v>
      </c>
      <c r="S72" s="57"/>
    </row>
    <row r="73" spans="1:19" s="49" customFormat="1" x14ac:dyDescent="0.25">
      <c r="A73" s="10"/>
      <c r="B73" s="4"/>
      <c r="C73" s="51"/>
      <c r="D73" s="2"/>
      <c r="F73" s="2"/>
      <c r="G73" s="5"/>
      <c r="H73" s="51"/>
      <c r="I73" s="51"/>
      <c r="J73" s="2"/>
      <c r="K73" s="2"/>
      <c r="L73" s="2"/>
      <c r="M73" s="2"/>
      <c r="N73" s="51"/>
      <c r="O73" s="36"/>
      <c r="P73" s="3"/>
      <c r="Q73" s="51"/>
      <c r="R73" s="51"/>
      <c r="S73" s="56"/>
    </row>
    <row r="74" spans="1:19" s="8" customFormat="1" ht="24" customHeight="1" x14ac:dyDescent="0.25">
      <c r="A74" s="10"/>
      <c r="B74" s="88" t="s">
        <v>28</v>
      </c>
      <c r="C74" s="88"/>
      <c r="D74" s="88"/>
      <c r="E74" s="88"/>
      <c r="F74" s="88"/>
      <c r="G74" s="88"/>
      <c r="H74" s="88"/>
      <c r="I74" s="88"/>
      <c r="J74" s="88"/>
      <c r="K74" s="88"/>
      <c r="L74" s="88"/>
      <c r="M74" s="88"/>
      <c r="N74" s="88"/>
      <c r="O74" s="88"/>
      <c r="P74" s="88"/>
      <c r="Q74" s="88"/>
      <c r="R74" s="88"/>
      <c r="S74" s="88"/>
    </row>
    <row r="75" spans="1:19" s="8" customFormat="1" ht="22.5" customHeight="1" x14ac:dyDescent="0.25">
      <c r="A75" s="10"/>
      <c r="B75" s="103" t="s">
        <v>29</v>
      </c>
      <c r="C75" s="103"/>
      <c r="D75" s="103"/>
      <c r="E75" s="103"/>
      <c r="F75" s="103"/>
      <c r="G75" s="103"/>
      <c r="H75" s="103"/>
      <c r="I75" s="103"/>
      <c r="J75" s="103"/>
      <c r="K75" s="103"/>
      <c r="L75" s="103"/>
      <c r="M75" s="103"/>
      <c r="N75" s="103"/>
      <c r="O75" s="103"/>
      <c r="P75" s="103"/>
      <c r="Q75" s="103"/>
      <c r="R75" s="103"/>
      <c r="S75" s="103"/>
    </row>
    <row r="76" spans="1:19" s="8" customFormat="1" x14ac:dyDescent="0.25">
      <c r="A76" s="10"/>
      <c r="B76" s="4"/>
      <c r="C76" s="9"/>
      <c r="D76" s="2"/>
      <c r="F76" s="2"/>
      <c r="G76" s="5"/>
      <c r="H76" s="9"/>
      <c r="I76" s="9"/>
      <c r="J76" s="2"/>
      <c r="K76" s="2"/>
      <c r="L76" s="2"/>
      <c r="M76" s="2"/>
      <c r="N76" s="9"/>
      <c r="O76" s="36"/>
      <c r="P76" s="3"/>
      <c r="Q76" s="9"/>
      <c r="R76" s="9"/>
      <c r="S76" s="43"/>
    </row>
    <row r="77" spans="1:19" s="9" customFormat="1" ht="31.5" customHeight="1" x14ac:dyDescent="0.25">
      <c r="A77" s="10"/>
      <c r="B77" s="30" t="s">
        <v>30</v>
      </c>
      <c r="D77" s="2"/>
      <c r="E77" s="87" t="s">
        <v>31</v>
      </c>
      <c r="F77" s="87"/>
      <c r="G77" s="87"/>
      <c r="H77" s="87"/>
      <c r="I77" s="87"/>
      <c r="J77" s="87"/>
      <c r="K77" s="87"/>
      <c r="L77" s="87"/>
      <c r="M77" s="87"/>
      <c r="N77" s="87"/>
      <c r="O77" s="87"/>
      <c r="P77" s="87"/>
      <c r="Q77" s="87"/>
      <c r="R77" s="87"/>
      <c r="S77" s="87"/>
    </row>
    <row r="78" spans="1:19" s="8" customFormat="1" x14ac:dyDescent="0.25">
      <c r="A78" s="10"/>
      <c r="B78" s="4"/>
      <c r="C78" s="9"/>
      <c r="D78" s="2"/>
      <c r="F78" s="2"/>
      <c r="G78" s="5"/>
      <c r="H78" s="9"/>
      <c r="I78" s="9"/>
      <c r="J78" s="2"/>
      <c r="K78" s="2"/>
      <c r="L78" s="2"/>
      <c r="M78" s="2"/>
      <c r="N78" s="9"/>
      <c r="O78" s="36"/>
      <c r="P78" s="3"/>
      <c r="Q78" s="9"/>
      <c r="R78" s="9"/>
      <c r="S78" s="43"/>
    </row>
    <row r="79" spans="1:19" s="8" customFormat="1" x14ac:dyDescent="0.25">
      <c r="A79" s="10"/>
      <c r="B79" s="4"/>
      <c r="C79" s="9"/>
      <c r="D79" s="2"/>
      <c r="F79" s="2"/>
      <c r="G79" s="5"/>
      <c r="H79" s="9"/>
      <c r="I79" s="9"/>
      <c r="J79" s="2"/>
      <c r="K79" s="2"/>
      <c r="L79" s="2"/>
      <c r="M79" s="2"/>
      <c r="N79" s="9"/>
      <c r="O79" s="36"/>
      <c r="P79" s="3"/>
      <c r="Q79" s="9"/>
      <c r="R79" s="9"/>
      <c r="S79" s="43"/>
    </row>
    <row r="81" spans="2:2" x14ac:dyDescent="0.25">
      <c r="B81" s="31" t="s">
        <v>32</v>
      </c>
    </row>
    <row r="83" spans="2:2" x14ac:dyDescent="0.25">
      <c r="B83" s="1"/>
    </row>
  </sheetData>
  <mergeCells count="57">
    <mergeCell ref="B75:S75"/>
    <mergeCell ref="B65:N65"/>
    <mergeCell ref="B63:N63"/>
    <mergeCell ref="B53:N53"/>
    <mergeCell ref="B55:N55"/>
    <mergeCell ref="B57:N57"/>
    <mergeCell ref="B60:N60"/>
    <mergeCell ref="B54:N54"/>
    <mergeCell ref="B56:N56"/>
    <mergeCell ref="B59:N59"/>
    <mergeCell ref="B52:N52"/>
    <mergeCell ref="B71:N71"/>
    <mergeCell ref="B72:N72"/>
    <mergeCell ref="B37:N37"/>
    <mergeCell ref="B39:N39"/>
    <mergeCell ref="B41:N41"/>
    <mergeCell ref="B42:N42"/>
    <mergeCell ref="B43:N43"/>
    <mergeCell ref="B67:N67"/>
    <mergeCell ref="B68:N68"/>
    <mergeCell ref="B45:N45"/>
    <mergeCell ref="B51:N51"/>
    <mergeCell ref="B50:N50"/>
    <mergeCell ref="B46:N46"/>
    <mergeCell ref="B47:N47"/>
    <mergeCell ref="B66:N66"/>
    <mergeCell ref="B33:N33"/>
    <mergeCell ref="B34:N34"/>
    <mergeCell ref="B35:N35"/>
    <mergeCell ref="B27:N27"/>
    <mergeCell ref="B22:N22"/>
    <mergeCell ref="E77:S77"/>
    <mergeCell ref="B19:N19"/>
    <mergeCell ref="B28:N28"/>
    <mergeCell ref="B48:N48"/>
    <mergeCell ref="B36:N36"/>
    <mergeCell ref="B38:N38"/>
    <mergeCell ref="B40:N40"/>
    <mergeCell ref="B44:N44"/>
    <mergeCell ref="B62:N62"/>
    <mergeCell ref="B74:S74"/>
    <mergeCell ref="B29:N29"/>
    <mergeCell ref="B20:N20"/>
    <mergeCell ref="B49:N49"/>
    <mergeCell ref="B30:N30"/>
    <mergeCell ref="B31:N31"/>
    <mergeCell ref="B32:N32"/>
    <mergeCell ref="B5:N5"/>
    <mergeCell ref="A1:S1"/>
    <mergeCell ref="A2:S2"/>
    <mergeCell ref="B3:N3"/>
    <mergeCell ref="R3:S3"/>
    <mergeCell ref="K7:L7"/>
    <mergeCell ref="B23:N23"/>
    <mergeCell ref="B26:N26"/>
    <mergeCell ref="B21:N21"/>
    <mergeCell ref="B24:N24"/>
  </mergeCells>
  <pageMargins left="0.59" right="0.25" top="0.75" bottom="0.75" header="0.3" footer="0.3"/>
  <pageSetup paperSize="9" scale="92" fitToHeight="0" orientation="portrait" horizontalDpi="200" verticalDpi="200" r:id="rId1"/>
  <headerFooter>
    <oddFooter>Page &amp;P</oddFooter>
  </headerFooter>
  <rowBreaks count="2" manualBreakCount="2">
    <brk id="41" max="16383" man="1"/>
    <brk id="6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tabSelected="1" view="pageBreakPreview" topLeftCell="A19" zoomScale="85" zoomScaleNormal="115" zoomScaleSheetLayoutView="85" workbookViewId="0">
      <selection activeCell="E25" sqref="E25:O25"/>
    </sheetView>
  </sheetViews>
  <sheetFormatPr defaultRowHeight="15" x14ac:dyDescent="0.25"/>
  <cols>
    <col min="1" max="1" width="5.42578125" style="46" bestFit="1" customWidth="1"/>
    <col min="2" max="2" width="22.140625" style="4" customWidth="1"/>
    <col min="3" max="3" width="2.140625" style="46" bestFit="1" customWidth="1"/>
    <col min="4" max="4" width="2.7109375" style="2" bestFit="1" customWidth="1"/>
    <col min="5" max="5" width="6.140625" style="46" bestFit="1" customWidth="1"/>
    <col min="6" max="6" width="2.28515625" style="2" bestFit="1" customWidth="1"/>
    <col min="7" max="7" width="6.140625" style="1" bestFit="1" customWidth="1"/>
    <col min="8" max="8" width="2.7109375" style="1" bestFit="1" customWidth="1"/>
    <col min="9" max="9" width="6" style="1" bestFit="1" customWidth="1"/>
    <col min="10" max="10" width="2" style="1" bestFit="1" customWidth="1"/>
    <col min="11" max="11" width="8.7109375" style="1" customWidth="1"/>
    <col min="12" max="12" width="3.28515625" style="1" hidden="1" customWidth="1"/>
    <col min="13" max="13" width="6.140625" style="1" bestFit="1" customWidth="1"/>
    <col min="14" max="14" width="2.28515625" style="1" bestFit="1" customWidth="1"/>
    <col min="15" max="15" width="7.28515625" style="1" bestFit="1" customWidth="1"/>
    <col min="16" max="16" width="8.5703125" style="1" bestFit="1" customWidth="1"/>
    <col min="17" max="17" width="6.5703125" style="1" bestFit="1" customWidth="1"/>
    <col min="18" max="18" width="3.85546875" style="1" bestFit="1" customWidth="1"/>
    <col min="19" max="19" width="8.5703125" style="1" bestFit="1" customWidth="1"/>
    <col min="20" max="16384" width="9.140625" style="1"/>
  </cols>
  <sheetData>
    <row r="1" spans="1:19" ht="24.75" customHeight="1" x14ac:dyDescent="0.25">
      <c r="A1" s="80" t="s">
        <v>0</v>
      </c>
      <c r="B1" s="80"/>
      <c r="C1" s="80"/>
      <c r="D1" s="80"/>
      <c r="E1" s="80"/>
      <c r="F1" s="80"/>
      <c r="G1" s="80"/>
      <c r="H1" s="80"/>
      <c r="I1" s="80"/>
      <c r="J1" s="80"/>
      <c r="K1" s="80"/>
      <c r="L1" s="80"/>
      <c r="M1" s="80"/>
      <c r="N1" s="80"/>
      <c r="O1" s="80"/>
      <c r="P1" s="80"/>
      <c r="Q1" s="80"/>
      <c r="R1" s="80"/>
      <c r="S1" s="80"/>
    </row>
    <row r="2" spans="1:19" ht="51" customHeight="1" x14ac:dyDescent="0.25">
      <c r="A2" s="81" t="s">
        <v>43</v>
      </c>
      <c r="B2" s="81"/>
      <c r="C2" s="81"/>
      <c r="D2" s="81"/>
      <c r="E2" s="81"/>
      <c r="F2" s="81"/>
      <c r="G2" s="81"/>
      <c r="H2" s="81"/>
      <c r="I2" s="81"/>
      <c r="J2" s="81"/>
      <c r="K2" s="81"/>
      <c r="L2" s="81"/>
      <c r="M2" s="81"/>
      <c r="N2" s="81"/>
      <c r="O2" s="81"/>
      <c r="P2" s="81"/>
      <c r="Q2" s="81"/>
      <c r="R2" s="81"/>
      <c r="S2" s="81"/>
    </row>
    <row r="3" spans="1:19" ht="15.75" customHeight="1" thickBot="1" x14ac:dyDescent="0.3">
      <c r="A3" s="96" t="s">
        <v>71</v>
      </c>
      <c r="B3" s="96"/>
      <c r="C3" s="96"/>
      <c r="D3" s="96"/>
      <c r="E3" s="96"/>
      <c r="F3" s="96"/>
      <c r="G3" s="96"/>
      <c r="H3" s="96"/>
      <c r="I3" s="96"/>
      <c r="J3" s="96"/>
      <c r="K3" s="96"/>
      <c r="L3" s="96"/>
      <c r="M3" s="96"/>
      <c r="N3" s="96"/>
      <c r="O3" s="96"/>
      <c r="P3" s="96"/>
      <c r="Q3" s="96"/>
      <c r="R3" s="96"/>
      <c r="S3" s="96"/>
    </row>
    <row r="4" spans="1:19" s="60" customFormat="1" ht="17.25" customHeight="1" thickBot="1" x14ac:dyDescent="0.3">
      <c r="A4" s="66" t="s">
        <v>1</v>
      </c>
      <c r="B4" s="91" t="s">
        <v>2</v>
      </c>
      <c r="C4" s="92"/>
      <c r="D4" s="92"/>
      <c r="E4" s="92"/>
      <c r="F4" s="92"/>
      <c r="G4" s="92"/>
      <c r="H4" s="92"/>
      <c r="I4" s="92"/>
      <c r="J4" s="92"/>
      <c r="K4" s="92"/>
      <c r="L4" s="92"/>
      <c r="M4" s="92"/>
      <c r="N4" s="93"/>
      <c r="O4" s="32" t="s">
        <v>3</v>
      </c>
      <c r="P4" s="66" t="s">
        <v>4</v>
      </c>
      <c r="Q4" s="66" t="s">
        <v>5</v>
      </c>
      <c r="R4" s="85" t="s">
        <v>6</v>
      </c>
      <c r="S4" s="86"/>
    </row>
    <row r="5" spans="1:19" s="52" customFormat="1" ht="94.5" customHeight="1" x14ac:dyDescent="0.25">
      <c r="A5" s="10">
        <v>1</v>
      </c>
      <c r="B5" s="89" t="s">
        <v>56</v>
      </c>
      <c r="C5" s="89"/>
      <c r="D5" s="89"/>
      <c r="E5" s="89"/>
      <c r="F5" s="89"/>
      <c r="G5" s="89"/>
      <c r="H5" s="89"/>
      <c r="I5" s="89"/>
      <c r="J5" s="89"/>
      <c r="K5" s="89"/>
      <c r="L5" s="89"/>
      <c r="M5" s="89"/>
      <c r="N5" s="89"/>
      <c r="O5" s="6"/>
      <c r="P5" s="3"/>
      <c r="S5" s="68"/>
    </row>
    <row r="6" spans="1:19" s="52" customFormat="1" ht="18.75" customHeight="1" x14ac:dyDescent="0.25">
      <c r="A6" s="10"/>
      <c r="B6" s="53" t="s">
        <v>72</v>
      </c>
      <c r="D6" s="2"/>
      <c r="F6" s="2"/>
      <c r="G6" s="5"/>
      <c r="J6" s="2"/>
      <c r="K6" s="2"/>
      <c r="L6" s="2"/>
      <c r="M6" s="2"/>
      <c r="O6" s="7">
        <v>20</v>
      </c>
      <c r="P6" s="3">
        <v>153.19</v>
      </c>
      <c r="Q6" s="52" t="s">
        <v>41</v>
      </c>
      <c r="R6" s="52" t="s">
        <v>15</v>
      </c>
      <c r="S6" s="47">
        <f>O6*P6</f>
        <v>3063.8</v>
      </c>
    </row>
    <row r="7" spans="1:19" s="52" customFormat="1" ht="18.75" customHeight="1" x14ac:dyDescent="0.25">
      <c r="A7" s="10"/>
      <c r="B7" s="53" t="s">
        <v>57</v>
      </c>
      <c r="D7" s="2"/>
      <c r="F7" s="2"/>
      <c r="G7" s="5"/>
      <c r="J7" s="2"/>
      <c r="K7" s="2"/>
      <c r="L7" s="2"/>
      <c r="M7" s="2"/>
      <c r="O7" s="7">
        <v>15</v>
      </c>
      <c r="P7" s="3">
        <v>128.55000000000001</v>
      </c>
      <c r="Q7" s="52" t="s">
        <v>41</v>
      </c>
      <c r="R7" s="52" t="s">
        <v>15</v>
      </c>
      <c r="S7" s="47">
        <f>O7*P7</f>
        <v>1928.2500000000002</v>
      </c>
    </row>
    <row r="8" spans="1:19" s="52" customFormat="1" ht="18.75" customHeight="1" x14ac:dyDescent="0.25">
      <c r="A8" s="10"/>
      <c r="B8" s="53" t="s">
        <v>73</v>
      </c>
      <c r="D8" s="2"/>
      <c r="F8" s="2"/>
      <c r="G8" s="5"/>
      <c r="J8" s="2"/>
      <c r="K8" s="2"/>
      <c r="L8" s="2"/>
      <c r="M8" s="2"/>
      <c r="O8" s="7">
        <v>15</v>
      </c>
      <c r="P8" s="3">
        <v>355.27</v>
      </c>
      <c r="Q8" s="52" t="s">
        <v>41</v>
      </c>
      <c r="R8" s="52" t="s">
        <v>15</v>
      </c>
      <c r="S8" s="47">
        <f>O8*P8</f>
        <v>5329.0499999999993</v>
      </c>
    </row>
    <row r="9" spans="1:19" s="52" customFormat="1" ht="31.5" customHeight="1" x14ac:dyDescent="0.25">
      <c r="A9" s="10">
        <v>2</v>
      </c>
      <c r="B9" s="94" t="s">
        <v>58</v>
      </c>
      <c r="C9" s="94"/>
      <c r="D9" s="94"/>
      <c r="E9" s="94"/>
      <c r="F9" s="94"/>
      <c r="G9" s="94"/>
      <c r="H9" s="94"/>
      <c r="I9" s="94"/>
      <c r="J9" s="94"/>
      <c r="K9" s="94"/>
      <c r="L9" s="94"/>
      <c r="M9" s="94"/>
      <c r="N9" s="94"/>
      <c r="O9" s="7"/>
      <c r="P9" s="3"/>
      <c r="S9" s="47"/>
    </row>
    <row r="10" spans="1:19" s="52" customFormat="1" ht="18.75" customHeight="1" x14ac:dyDescent="0.25">
      <c r="A10" s="10"/>
      <c r="B10" s="53"/>
      <c r="D10" s="2"/>
      <c r="F10" s="2"/>
      <c r="G10" s="5"/>
      <c r="J10" s="2"/>
      <c r="K10" s="2"/>
      <c r="L10" s="2"/>
      <c r="M10" s="2"/>
      <c r="O10" s="7">
        <v>12</v>
      </c>
      <c r="P10" s="3">
        <v>1109.46</v>
      </c>
      <c r="Q10" s="52" t="s">
        <v>55</v>
      </c>
      <c r="R10" s="52" t="s">
        <v>15</v>
      </c>
      <c r="S10" s="47">
        <f>O10*P10</f>
        <v>13313.52</v>
      </c>
    </row>
    <row r="11" spans="1:19" s="52" customFormat="1" ht="19.5" customHeight="1" x14ac:dyDescent="0.25">
      <c r="A11" s="10">
        <v>3</v>
      </c>
      <c r="B11" s="89" t="s">
        <v>59</v>
      </c>
      <c r="C11" s="89"/>
      <c r="D11" s="89"/>
      <c r="E11" s="89"/>
      <c r="F11" s="89"/>
      <c r="G11" s="89"/>
      <c r="H11" s="89"/>
      <c r="I11" s="89"/>
      <c r="J11" s="89"/>
      <c r="K11" s="89"/>
      <c r="L11" s="89"/>
      <c r="M11" s="89"/>
      <c r="N11" s="89"/>
      <c r="O11" s="7"/>
      <c r="P11" s="3"/>
      <c r="S11" s="47"/>
    </row>
    <row r="12" spans="1:19" s="52" customFormat="1" ht="20.25" customHeight="1" x14ac:dyDescent="0.25">
      <c r="A12" s="10"/>
      <c r="B12" s="90" t="s">
        <v>72</v>
      </c>
      <c r="C12" s="90"/>
      <c r="D12" s="90"/>
      <c r="E12" s="90"/>
      <c r="F12" s="90"/>
      <c r="G12" s="90"/>
      <c r="H12" s="90"/>
      <c r="I12" s="90"/>
      <c r="J12" s="90"/>
      <c r="K12" s="90"/>
      <c r="L12" s="90"/>
      <c r="M12" s="90"/>
      <c r="N12" s="90"/>
      <c r="O12" s="7">
        <v>1</v>
      </c>
      <c r="P12" s="3">
        <v>475.42</v>
      </c>
      <c r="Q12" s="75" t="s">
        <v>55</v>
      </c>
      <c r="R12" s="75" t="s">
        <v>15</v>
      </c>
      <c r="S12" s="69">
        <f>O12*P12</f>
        <v>475.42</v>
      </c>
    </row>
    <row r="13" spans="1:19" s="52" customFormat="1" ht="20.25" customHeight="1" thickBot="1" x14ac:dyDescent="0.3">
      <c r="A13" s="10"/>
      <c r="B13" s="90"/>
      <c r="C13" s="90"/>
      <c r="D13" s="90"/>
      <c r="E13" s="90"/>
      <c r="F13" s="90"/>
      <c r="G13" s="90"/>
      <c r="H13" s="90"/>
      <c r="I13" s="90"/>
      <c r="J13" s="90"/>
      <c r="K13" s="90"/>
      <c r="L13" s="90"/>
      <c r="M13" s="90"/>
      <c r="N13" s="90"/>
      <c r="O13" s="7"/>
      <c r="P13" s="3"/>
      <c r="Q13" s="76" t="s">
        <v>74</v>
      </c>
      <c r="R13" s="76" t="s">
        <v>15</v>
      </c>
      <c r="S13" s="77">
        <f>SUM(S6:S12)</f>
        <v>24110.039999999997</v>
      </c>
    </row>
    <row r="14" spans="1:19" s="52" customFormat="1" x14ac:dyDescent="0.25">
      <c r="A14" s="10" t="s">
        <v>60</v>
      </c>
      <c r="B14" s="102" t="s">
        <v>61</v>
      </c>
      <c r="C14" s="102"/>
      <c r="D14" s="102"/>
      <c r="E14" s="102"/>
      <c r="F14" s="102"/>
      <c r="G14" s="102"/>
      <c r="H14" s="102"/>
      <c r="I14" s="102"/>
      <c r="J14" s="2"/>
      <c r="K14" s="2"/>
      <c r="L14" s="2"/>
      <c r="M14" s="2"/>
      <c r="O14" s="7"/>
      <c r="P14" s="3"/>
      <c r="S14" s="68"/>
    </row>
    <row r="15" spans="1:19" s="52" customFormat="1" x14ac:dyDescent="0.25">
      <c r="A15" s="10"/>
      <c r="B15" s="53"/>
      <c r="D15" s="2"/>
      <c r="F15" s="2"/>
      <c r="G15" s="5"/>
      <c r="J15" s="2"/>
      <c r="K15" s="2"/>
      <c r="L15" s="2"/>
      <c r="M15" s="2"/>
      <c r="O15" s="7"/>
      <c r="P15" s="3"/>
      <c r="S15" s="68"/>
    </row>
    <row r="16" spans="1:19" s="52" customFormat="1" ht="45.75" customHeight="1" x14ac:dyDescent="0.25">
      <c r="A16" s="10">
        <v>1</v>
      </c>
      <c r="B16" s="94" t="s">
        <v>62</v>
      </c>
      <c r="C16" s="94"/>
      <c r="D16" s="94"/>
      <c r="E16" s="94"/>
      <c r="F16" s="94"/>
      <c r="G16" s="94"/>
      <c r="H16" s="94"/>
      <c r="I16" s="94"/>
      <c r="J16" s="94"/>
      <c r="K16" s="94"/>
      <c r="L16" s="94"/>
      <c r="M16" s="94"/>
      <c r="N16" s="94"/>
      <c r="O16" s="7"/>
      <c r="P16" s="3"/>
      <c r="S16" s="68"/>
    </row>
    <row r="17" spans="1:19" s="52" customFormat="1" x14ac:dyDescent="0.25">
      <c r="A17" s="10"/>
      <c r="B17" s="53"/>
      <c r="D17" s="2"/>
      <c r="F17" s="2"/>
      <c r="G17" s="5"/>
      <c r="J17" s="2"/>
      <c r="K17" s="2"/>
      <c r="L17" s="2"/>
      <c r="M17" s="2"/>
      <c r="O17" s="7">
        <v>35</v>
      </c>
      <c r="P17" s="3">
        <v>242</v>
      </c>
      <c r="Q17" s="52" t="s">
        <v>41</v>
      </c>
      <c r="R17" s="52" t="s">
        <v>15</v>
      </c>
      <c r="S17" s="47">
        <f>O17*P17</f>
        <v>8470</v>
      </c>
    </row>
    <row r="18" spans="1:19" s="52" customFormat="1" ht="15.75" thickBot="1" x14ac:dyDescent="0.3">
      <c r="A18" s="10"/>
      <c r="B18" s="53"/>
      <c r="D18" s="2"/>
      <c r="F18" s="2"/>
      <c r="G18" s="5"/>
      <c r="J18" s="2"/>
      <c r="K18" s="2"/>
      <c r="L18" s="2"/>
      <c r="M18" s="2"/>
      <c r="O18" s="7"/>
      <c r="P18" s="3"/>
      <c r="Q18" s="76" t="s">
        <v>74</v>
      </c>
      <c r="R18" s="76" t="s">
        <v>15</v>
      </c>
      <c r="S18" s="77">
        <f>S17</f>
        <v>8470</v>
      </c>
    </row>
    <row r="19" spans="1:19" s="52" customFormat="1" x14ac:dyDescent="0.25">
      <c r="A19" s="10" t="s">
        <v>75</v>
      </c>
      <c r="B19" s="70" t="s">
        <v>63</v>
      </c>
      <c r="C19" s="71"/>
      <c r="D19" s="71"/>
      <c r="E19" s="71"/>
      <c r="F19" s="71"/>
      <c r="G19" s="71"/>
      <c r="H19" s="71"/>
      <c r="I19" s="71"/>
      <c r="J19" s="71"/>
      <c r="K19" s="71"/>
      <c r="L19" s="2"/>
      <c r="M19" s="2"/>
      <c r="O19" s="7"/>
      <c r="P19" s="3"/>
      <c r="S19" s="68"/>
    </row>
    <row r="20" spans="1:19" s="52" customFormat="1" ht="24" customHeight="1" x14ac:dyDescent="0.25">
      <c r="A20" s="10">
        <v>1</v>
      </c>
      <c r="B20" s="89" t="s">
        <v>76</v>
      </c>
      <c r="C20" s="89"/>
      <c r="D20" s="89"/>
      <c r="E20" s="89"/>
      <c r="F20" s="89"/>
      <c r="G20" s="89"/>
      <c r="H20" s="89"/>
      <c r="I20" s="89"/>
      <c r="J20" s="89"/>
      <c r="K20" s="89"/>
      <c r="L20" s="89"/>
      <c r="M20" s="89"/>
      <c r="N20" s="89"/>
      <c r="O20" s="7"/>
      <c r="P20" s="3"/>
      <c r="S20" s="68"/>
    </row>
    <row r="21" spans="1:19" s="52" customFormat="1" x14ac:dyDescent="0.25">
      <c r="A21" s="10"/>
      <c r="B21" s="53"/>
      <c r="D21" s="2"/>
      <c r="F21" s="2"/>
      <c r="G21" s="5"/>
      <c r="J21" s="2"/>
      <c r="K21" s="2"/>
      <c r="L21" s="2"/>
      <c r="M21" s="2"/>
      <c r="O21" s="7">
        <v>1</v>
      </c>
      <c r="P21" s="3">
        <v>8500</v>
      </c>
      <c r="Q21" s="52" t="s">
        <v>55</v>
      </c>
      <c r="R21" s="52" t="s">
        <v>15</v>
      </c>
      <c r="S21" s="69">
        <f>O21*P21</f>
        <v>8500</v>
      </c>
    </row>
    <row r="22" spans="1:19" s="52" customFormat="1" ht="15.75" thickBot="1" x14ac:dyDescent="0.3">
      <c r="A22" s="10"/>
      <c r="B22" s="53"/>
      <c r="D22" s="2"/>
      <c r="F22" s="2"/>
      <c r="G22" s="5"/>
      <c r="J22" s="2"/>
      <c r="K22" s="2"/>
      <c r="L22" s="2"/>
      <c r="M22" s="2"/>
      <c r="O22" s="7"/>
      <c r="P22" s="3"/>
      <c r="Q22" s="76" t="s">
        <v>27</v>
      </c>
      <c r="R22" s="76" t="s">
        <v>15</v>
      </c>
      <c r="S22" s="77">
        <f>S21</f>
        <v>8500</v>
      </c>
    </row>
    <row r="23" spans="1:19" s="52" customFormat="1" x14ac:dyDescent="0.25">
      <c r="A23" s="10"/>
      <c r="B23" s="53"/>
      <c r="D23" s="2"/>
      <c r="F23" s="2"/>
      <c r="G23" s="5"/>
      <c r="J23" s="2"/>
      <c r="K23" s="2"/>
      <c r="L23" s="2"/>
      <c r="M23" s="2"/>
      <c r="O23" s="7"/>
      <c r="P23" s="3"/>
      <c r="S23" s="47"/>
    </row>
    <row r="24" spans="1:19" s="52" customFormat="1" ht="17.25" customHeight="1" x14ac:dyDescent="0.25">
      <c r="A24" s="101" t="s">
        <v>64</v>
      </c>
      <c r="B24" s="101"/>
      <c r="C24" s="101"/>
      <c r="D24" s="101"/>
      <c r="E24" s="101"/>
      <c r="F24" s="101"/>
      <c r="G24" s="101"/>
      <c r="H24" s="101"/>
      <c r="I24" s="101"/>
      <c r="J24" s="101"/>
      <c r="K24" s="101"/>
      <c r="L24" s="101"/>
      <c r="M24" s="101"/>
      <c r="N24" s="101"/>
      <c r="O24" s="101"/>
      <c r="P24" s="101"/>
      <c r="Q24" s="101"/>
      <c r="R24" s="101"/>
      <c r="S24" s="101"/>
    </row>
    <row r="25" spans="1:19" s="52" customFormat="1" ht="12.75" customHeight="1" x14ac:dyDescent="0.25">
      <c r="A25" s="10"/>
      <c r="B25" s="72">
        <v>1</v>
      </c>
      <c r="D25" s="2"/>
      <c r="E25" s="97" t="s">
        <v>65</v>
      </c>
      <c r="F25" s="97"/>
      <c r="G25" s="97"/>
      <c r="H25" s="97"/>
      <c r="I25" s="97"/>
      <c r="J25" s="97"/>
      <c r="K25" s="97"/>
      <c r="L25" s="97"/>
      <c r="M25" s="97"/>
      <c r="N25" s="97"/>
      <c r="O25" s="97"/>
      <c r="P25" s="3" t="s">
        <v>66</v>
      </c>
      <c r="Q25" s="98">
        <f>S13</f>
        <v>24110.039999999997</v>
      </c>
      <c r="R25" s="99"/>
      <c r="S25" s="68"/>
    </row>
    <row r="26" spans="1:19" s="52" customFormat="1" ht="12.75" customHeight="1" x14ac:dyDescent="0.25">
      <c r="A26" s="10"/>
      <c r="B26" s="72">
        <v>2</v>
      </c>
      <c r="D26" s="2"/>
      <c r="E26" s="97" t="s">
        <v>67</v>
      </c>
      <c r="F26" s="97"/>
      <c r="G26" s="97"/>
      <c r="H26" s="97"/>
      <c r="I26" s="97"/>
      <c r="J26" s="97"/>
      <c r="K26" s="97"/>
      <c r="L26" s="97"/>
      <c r="M26" s="97"/>
      <c r="N26" s="97"/>
      <c r="O26" s="97"/>
      <c r="P26" s="3" t="s">
        <v>66</v>
      </c>
      <c r="Q26" s="98">
        <f>S18</f>
        <v>8470</v>
      </c>
      <c r="R26" s="99"/>
      <c r="S26" s="68"/>
    </row>
    <row r="27" spans="1:19" s="52" customFormat="1" ht="12.75" customHeight="1" x14ac:dyDescent="0.25">
      <c r="A27" s="10"/>
      <c r="B27" s="72">
        <v>3</v>
      </c>
      <c r="D27" s="2"/>
      <c r="E27" s="97" t="str">
        <f>B19</f>
        <v>PART D III ECLECTIC NON SCHEDULE ITEM</v>
      </c>
      <c r="F27" s="97"/>
      <c r="G27" s="97"/>
      <c r="H27" s="97"/>
      <c r="I27" s="97"/>
      <c r="J27" s="97"/>
      <c r="K27" s="97"/>
      <c r="L27" s="97"/>
      <c r="M27" s="97"/>
      <c r="N27" s="97"/>
      <c r="O27" s="97"/>
      <c r="P27" s="3" t="s">
        <v>66</v>
      </c>
      <c r="Q27" s="98">
        <f>S22</f>
        <v>8500</v>
      </c>
      <c r="R27" s="99"/>
      <c r="S27" s="68"/>
    </row>
    <row r="28" spans="1:19" s="52" customFormat="1" ht="15.75" thickBot="1" x14ac:dyDescent="0.3">
      <c r="A28" s="10"/>
      <c r="B28" s="72"/>
      <c r="D28" s="2"/>
      <c r="E28" s="67"/>
      <c r="F28" s="67"/>
      <c r="G28" s="67"/>
      <c r="H28" s="67"/>
      <c r="I28" s="67"/>
      <c r="J28" s="67"/>
      <c r="K28" s="67"/>
      <c r="L28" s="67"/>
      <c r="M28" s="67"/>
      <c r="N28" s="67"/>
      <c r="O28" s="67"/>
      <c r="P28" s="3" t="s">
        <v>68</v>
      </c>
      <c r="Q28" s="100">
        <f>SUM(Q25:R27)</f>
        <v>41080.039999999994</v>
      </c>
      <c r="R28" s="100"/>
      <c r="S28" s="68"/>
    </row>
    <row r="29" spans="1:19" s="52" customFormat="1" ht="12.75" customHeight="1" thickTop="1" x14ac:dyDescent="0.25">
      <c r="A29" s="10"/>
      <c r="B29" s="88" t="s">
        <v>28</v>
      </c>
      <c r="C29" s="88"/>
      <c r="D29" s="88"/>
      <c r="E29" s="88"/>
      <c r="F29" s="88"/>
      <c r="G29" s="88"/>
      <c r="H29" s="88"/>
      <c r="I29" s="88"/>
      <c r="J29" s="88"/>
      <c r="K29" s="88"/>
      <c r="L29" s="88"/>
      <c r="M29" s="88"/>
      <c r="N29" s="88"/>
      <c r="O29" s="88"/>
      <c r="P29" s="88"/>
      <c r="Q29" s="88"/>
      <c r="R29" s="88"/>
      <c r="S29" s="88"/>
    </row>
    <row r="30" spans="1:19" s="52" customFormat="1" ht="16.5" customHeight="1" x14ac:dyDescent="0.25">
      <c r="A30" s="10"/>
      <c r="B30" s="95" t="s">
        <v>29</v>
      </c>
      <c r="C30" s="95"/>
      <c r="D30" s="95"/>
      <c r="E30" s="95"/>
      <c r="F30" s="95"/>
      <c r="G30" s="95"/>
      <c r="H30" s="95"/>
      <c r="I30" s="95"/>
      <c r="J30" s="95"/>
      <c r="K30" s="95"/>
      <c r="L30" s="95"/>
      <c r="M30" s="95"/>
      <c r="N30" s="95"/>
      <c r="O30" s="95"/>
      <c r="P30" s="95"/>
      <c r="Q30" s="95"/>
      <c r="R30" s="95"/>
      <c r="S30" s="95"/>
    </row>
    <row r="31" spans="1:19" s="60" customFormat="1" ht="17.25" customHeight="1" x14ac:dyDescent="0.25">
      <c r="A31" s="10"/>
      <c r="B31" s="29" t="s">
        <v>69</v>
      </c>
      <c r="C31" s="52"/>
      <c r="D31" s="2"/>
      <c r="F31" s="2"/>
      <c r="G31" s="5"/>
      <c r="H31" s="52"/>
      <c r="I31" s="52"/>
      <c r="J31" s="2"/>
      <c r="K31" s="2"/>
      <c r="L31" s="2"/>
      <c r="M31" s="2"/>
      <c r="N31" s="52"/>
      <c r="O31" s="7"/>
      <c r="P31" s="3"/>
      <c r="Q31" s="52"/>
      <c r="R31" s="52"/>
      <c r="S31" s="68"/>
    </row>
    <row r="32" spans="1:19" ht="33" customHeight="1" x14ac:dyDescent="0.25">
      <c r="A32" s="10"/>
      <c r="B32" s="30" t="s">
        <v>30</v>
      </c>
      <c r="C32" s="52"/>
      <c r="E32" s="87" t="s">
        <v>70</v>
      </c>
      <c r="F32" s="87"/>
      <c r="G32" s="87"/>
      <c r="H32" s="87"/>
      <c r="I32" s="87"/>
      <c r="J32" s="87"/>
      <c r="K32" s="87"/>
      <c r="L32" s="87"/>
      <c r="M32" s="87"/>
      <c r="N32" s="87"/>
      <c r="O32" s="87"/>
      <c r="P32" s="87"/>
      <c r="Q32" s="87"/>
      <c r="R32" s="87"/>
      <c r="S32" s="87"/>
    </row>
    <row r="33" spans="1:19" ht="15.75" x14ac:dyDescent="0.25">
      <c r="A33" s="10"/>
      <c r="B33" s="30"/>
      <c r="C33" s="52"/>
      <c r="E33" s="64"/>
      <c r="F33" s="64"/>
      <c r="G33" s="64"/>
      <c r="H33" s="64"/>
      <c r="I33" s="64"/>
      <c r="J33" s="64"/>
      <c r="K33" s="64"/>
      <c r="L33" s="64"/>
      <c r="M33" s="64"/>
      <c r="N33" s="64"/>
      <c r="O33" s="64"/>
      <c r="P33" s="64"/>
      <c r="Q33" s="64"/>
      <c r="R33" s="64"/>
      <c r="S33" s="48"/>
    </row>
    <row r="34" spans="1:19" ht="22.5" customHeight="1" x14ac:dyDescent="0.25">
      <c r="A34" s="10"/>
      <c r="B34" s="30"/>
      <c r="C34" s="52"/>
      <c r="E34" s="64"/>
      <c r="F34" s="64"/>
      <c r="G34" s="64"/>
      <c r="H34" s="64"/>
      <c r="I34" s="64"/>
      <c r="J34" s="64"/>
      <c r="K34" s="64"/>
      <c r="L34" s="64"/>
      <c r="M34" s="64"/>
      <c r="N34" s="64"/>
      <c r="O34" s="64"/>
      <c r="P34" s="64"/>
      <c r="Q34" s="64"/>
      <c r="R34" s="64"/>
      <c r="S34" s="48"/>
    </row>
    <row r="35" spans="1:19" x14ac:dyDescent="0.25">
      <c r="A35" s="52"/>
      <c r="B35" s="31" t="s">
        <v>32</v>
      </c>
      <c r="C35" s="52"/>
      <c r="E35" s="52"/>
      <c r="G35" s="52"/>
      <c r="H35" s="52"/>
      <c r="I35" s="52"/>
      <c r="J35" s="2"/>
      <c r="K35" s="2"/>
      <c r="L35" s="2"/>
      <c r="M35" s="2"/>
      <c r="N35" s="52"/>
      <c r="O35" s="33"/>
      <c r="P35" s="52"/>
      <c r="Q35" s="2"/>
      <c r="R35" s="2"/>
      <c r="S35" s="47"/>
    </row>
    <row r="36" spans="1:19" x14ac:dyDescent="0.25">
      <c r="A36" s="52"/>
      <c r="C36" s="52"/>
      <c r="E36" s="52"/>
      <c r="G36" s="52"/>
      <c r="H36" s="52"/>
      <c r="I36" s="52"/>
      <c r="J36" s="2"/>
      <c r="K36" s="2"/>
      <c r="L36" s="2"/>
      <c r="M36" s="2"/>
      <c r="N36" s="52"/>
      <c r="O36" s="33"/>
      <c r="P36" s="52"/>
      <c r="Q36" s="2"/>
      <c r="R36" s="2"/>
      <c r="S36" s="47"/>
    </row>
    <row r="37" spans="1:19" x14ac:dyDescent="0.25">
      <c r="A37" s="52"/>
      <c r="B37" s="1"/>
      <c r="C37" s="52"/>
      <c r="E37" s="52"/>
      <c r="G37" s="52"/>
      <c r="H37" s="52"/>
      <c r="I37" s="52"/>
      <c r="J37" s="2"/>
      <c r="K37" s="2"/>
      <c r="L37" s="2"/>
      <c r="M37" s="2"/>
      <c r="N37" s="52"/>
      <c r="O37" s="33"/>
      <c r="P37" s="52"/>
      <c r="Q37" s="2"/>
      <c r="R37" s="2"/>
      <c r="S37" s="47"/>
    </row>
    <row r="38" spans="1:19" x14ac:dyDescent="0.25">
      <c r="A38" s="52"/>
      <c r="C38" s="52"/>
      <c r="E38" s="52"/>
      <c r="G38" s="52"/>
      <c r="H38" s="52"/>
      <c r="I38" s="52"/>
      <c r="J38" s="2"/>
      <c r="K38" s="2"/>
      <c r="L38" s="2"/>
      <c r="M38" s="2"/>
      <c r="N38" s="52"/>
      <c r="O38" s="33"/>
      <c r="P38" s="52"/>
      <c r="Q38" s="2"/>
      <c r="R38" s="2"/>
      <c r="S38" s="47"/>
    </row>
  </sheetData>
  <mergeCells count="24">
    <mergeCell ref="B29:S29"/>
    <mergeCell ref="B30:S30"/>
    <mergeCell ref="E32:S32"/>
    <mergeCell ref="A3:S3"/>
    <mergeCell ref="E27:O27"/>
    <mergeCell ref="Q27:R27"/>
    <mergeCell ref="Q28:R28"/>
    <mergeCell ref="B20:N20"/>
    <mergeCell ref="A24:S24"/>
    <mergeCell ref="E25:O25"/>
    <mergeCell ref="Q25:R25"/>
    <mergeCell ref="E26:O26"/>
    <mergeCell ref="Q26:R26"/>
    <mergeCell ref="B16:N16"/>
    <mergeCell ref="B14:I14"/>
    <mergeCell ref="B5:N5"/>
    <mergeCell ref="B11:N11"/>
    <mergeCell ref="B12:N12"/>
    <mergeCell ref="B13:N13"/>
    <mergeCell ref="A1:S1"/>
    <mergeCell ref="A2:S2"/>
    <mergeCell ref="B4:N4"/>
    <mergeCell ref="R4:S4"/>
    <mergeCell ref="B9:N9"/>
  </mergeCells>
  <printOptions horizontalCentered="1"/>
  <pageMargins left="0.4" right="0.16" top="0.5" bottom="0.5" header="0.3" footer="0.55000000000000004"/>
  <pageSetup paperSize="9" scale="88" fitToHeight="0" orientation="portrait" horizontalDpi="200" verticalDpi="200"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A=M-Buil</vt:lpstr>
      <vt:lpstr>PART-B</vt:lpstr>
      <vt:lpstr>'A=M-Buil'!Print_Titles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2018-04-24T13:02:48Z</cp:lastPrinted>
  <dcterms:created xsi:type="dcterms:W3CDTF">2014-03-04T07:22:02Z</dcterms:created>
  <dcterms:modified xsi:type="dcterms:W3CDTF">2018-04-24T13:05:57Z</dcterms:modified>
</cp:coreProperties>
</file>