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7755" tabRatio="878" activeTab="2"/>
  </bookViews>
  <sheets>
    <sheet name="A=M-Buil" sheetId="4" r:id="rId1"/>
    <sheet name="C-WALL" sheetId="14" r:id="rId2"/>
    <sheet name="PART-B" sheetId="13" r:id="rId3"/>
  </sheets>
  <definedNames>
    <definedName name="_xlnm.Print_Area" localSheetId="2">'PART-B'!$A$1:$F$104</definedName>
    <definedName name="_xlnm.Print_Titles" localSheetId="0">'A=M-Buil'!$4:$4</definedName>
    <definedName name="_xlnm.Print_Titles" localSheetId="1">'C-WALL'!$4:$4</definedName>
  </definedNames>
  <calcPr calcId="145621"/>
</workbook>
</file>

<file path=xl/calcChain.xml><?xml version="1.0" encoding="utf-8"?>
<calcChain xmlns="http://schemas.openxmlformats.org/spreadsheetml/2006/main">
  <c r="D94" i="13" l="1"/>
  <c r="S44" i="14" l="1"/>
  <c r="S42" i="14" l="1"/>
  <c r="S31" i="14"/>
  <c r="S40" i="14"/>
  <c r="S38" i="14"/>
  <c r="O36" i="14"/>
  <c r="S36" i="14" s="1"/>
  <c r="S33" i="14"/>
  <c r="S22" i="14"/>
  <c r="S29" i="14"/>
  <c r="S26" i="14"/>
  <c r="S24" i="14"/>
  <c r="S19" i="14"/>
  <c r="S45" i="14" s="1"/>
  <c r="O17" i="14"/>
  <c r="M17" i="14"/>
  <c r="M16" i="14"/>
  <c r="O15" i="14"/>
  <c r="M15" i="14"/>
  <c r="O14" i="14"/>
  <c r="M14" i="14"/>
  <c r="O13" i="14"/>
  <c r="M13" i="14"/>
  <c r="M12" i="14"/>
  <c r="M11" i="14"/>
  <c r="M10" i="14"/>
  <c r="M9" i="14"/>
  <c r="O8" i="14"/>
  <c r="M7" i="14"/>
  <c r="S106" i="4"/>
  <c r="S104" i="4"/>
  <c r="S102" i="4"/>
  <c r="S100" i="4"/>
  <c r="S98" i="4"/>
  <c r="S96" i="4"/>
  <c r="S94" i="4"/>
  <c r="S92" i="4"/>
  <c r="S90" i="4"/>
  <c r="S88" i="4"/>
  <c r="S86" i="4"/>
  <c r="S84" i="4"/>
  <c r="S82" i="4"/>
  <c r="S79" i="4" l="1"/>
  <c r="O76" i="4"/>
  <c r="S76" i="4" s="1"/>
  <c r="S73" i="4"/>
  <c r="S70" i="4"/>
  <c r="S67" i="4"/>
  <c r="S61" i="4"/>
  <c r="S49" i="4"/>
  <c r="S40" i="4"/>
  <c r="S64" i="4" l="1"/>
  <c r="S55" i="4" l="1"/>
  <c r="S58" i="4" l="1"/>
  <c r="S52" i="4"/>
  <c r="S37" i="4"/>
  <c r="S46" i="4"/>
  <c r="S43" i="4"/>
  <c r="S34" i="4"/>
  <c r="O32" i="4"/>
  <c r="O31" i="4"/>
  <c r="O30" i="4"/>
  <c r="O29" i="4"/>
  <c r="O28" i="4"/>
  <c r="O27" i="4"/>
  <c r="O26" i="4"/>
  <c r="O25" i="4"/>
  <c r="O24" i="4"/>
  <c r="O23" i="4"/>
  <c r="O22" i="4"/>
  <c r="S19" i="4"/>
  <c r="O17" i="4"/>
  <c r="M17" i="4"/>
  <c r="M16" i="4"/>
  <c r="O15" i="4"/>
  <c r="M15" i="4"/>
  <c r="O14" i="4"/>
  <c r="M14" i="4"/>
  <c r="O13" i="4"/>
  <c r="M13" i="4"/>
  <c r="M12" i="4"/>
  <c r="M11" i="4"/>
  <c r="M10" i="4"/>
  <c r="M9" i="4"/>
  <c r="O8" i="4"/>
  <c r="M7" i="4"/>
  <c r="S107" i="4" l="1"/>
  <c r="O33" i="4"/>
</calcChain>
</file>

<file path=xl/sharedStrings.xml><?xml version="1.0" encoding="utf-8"?>
<sst xmlns="http://schemas.openxmlformats.org/spreadsheetml/2006/main" count="509" uniqueCount="190">
  <si>
    <t>(SCHEDULE B)</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</si>
  <si>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</si>
  <si>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</si>
  <si>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</si>
  <si>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</si>
  <si>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</si>
  <si>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</si>
  <si>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</si>
  <si>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</si>
  <si>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</si>
  <si>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</si>
  <si>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</si>
  <si>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</si>
  <si>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</si>
  <si>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</si>
  <si>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</si>
  <si>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Sft</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</si>
  <si>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</si>
  <si>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</si>
  <si>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</si>
  <si>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</si>
  <si>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</si>
  <si>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%Sft</t>
  </si>
  <si>
    <t>Pacca Brick work in foundation &amp; plinth in cement &amp; sand mortar Ratio 1:6 (S.I.No.4 (c) P.No.25).</t>
  </si>
  <si>
    <t>Filling watering and ramming earth in floor with surplus earth from foundation lead upto one chain and lift upto 5ft.(S.I.NO:11 P-5)</t>
  </si>
  <si>
    <t>Filling watering and ramming earth under floor with new excavated from outside lead upto one chain and lift upto 5ft (S.I.No.12 P.No.5).</t>
  </si>
  <si>
    <t xml:space="preserve">Extra lead 3 miles </t>
  </si>
  <si>
    <t>Supplying and filling sand under floor and plugging in walls.(S.I.No.29 P.No.31).</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</si>
  <si>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</si>
  <si>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</si>
  <si>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</si>
  <si>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</si>
  <si>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Total</t>
  </si>
  <si>
    <t>__________________% Above / Below (Amount to be added / deducted). RS. ______________</t>
  </si>
  <si>
    <t xml:space="preserve">                                                                                              Grand Total  Rs.   ___________________</t>
  </si>
  <si>
    <t>Note:-</t>
  </si>
  <si>
    <t>Quantities and rates are provisional and may be changed as per /according to the Technical Sanction by the competent authority</t>
  </si>
  <si>
    <t>CONTRACTOR</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</si>
  <si>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</si>
  <si>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</si>
  <si>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</si>
  <si>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Providing and fixing G.I. Frames chowkats of size 7x2xir 4-1/2x3 for windows using 20guage G.I. sheet i/c welded hinges and fixing at site with necessary hold fasts, filling with cement sand slurry of ration 1;6 and repainting the jamb. The cost also i/c all carriage tools and plants used in making and fixing. (S.I.No.29 P.No.98).</t>
  </si>
  <si>
    <t>Laying floor of approved colour glazed tiles 1/4" thick laid in white cement  mortor 1:2 ( S.I.No. 25 P- 43 )</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</si>
  <si>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</si>
  <si>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Providing and fixing iron steel grill using solid square bars of size ½”x1/2” placed at 4” i/c and frame of flat iron patti of ¾”x3/4” i/c circle shape at 1-0 a part equivalent fitted with screws are pins i/c painting 3 coats with 1st coat of red oxide paint etc. (S.I.No.26 P.No.97).</t>
  </si>
  <si>
    <t>Primary coat of chalk under distemper. (S.I.No.23 P.No.59).</t>
  </si>
  <si>
    <t>First class deodar wood wrought, joinery in doors &amp; windows etc. fixed in position i/c chowkhats holds fasts hinges, iron tower blts. Chocks cleats, handles and cords with hooks, etc. Deodar paneled or paneled and glazed or fully glazed (without chowkhats).</t>
  </si>
  <si>
    <t>Painting New surface(a) Preparing surface painting corrugated surface, patent roofing etc. (SINO.5(a+b) P-69) for Two Coats</t>
  </si>
  <si>
    <t>Cement pointing flush upto 20' height ( a ) Ratio 1:2 (SINO.17 (a) P-53)</t>
  </si>
  <si>
    <t>P-Rft</t>
  </si>
  <si>
    <t>Total Amount in word: __________________________________________________________________</t>
  </si>
  <si>
    <t>White washing three coats. (S.I.No.23 P.No.59).</t>
  </si>
  <si>
    <t>PART-A MAIN BUILDING HOSPITAL</t>
  </si>
  <si>
    <t>Cement concrete brick or stone ballast 1 ½” to 20 gauge ratio 1:6:12. (S.I.No.21 P.NO.56).</t>
  </si>
  <si>
    <t>Coursed Rubble masonry i/c hummer dressing in cement sand mortar ratio 1:6 (S.I.No.2 P.No.27).</t>
  </si>
  <si>
    <t>Providing and laying 2" thick topping cement concrete (1:2:4 ) including Surface finishing and dividiing into panels: ( S.I.No. 25-C P- 43 )</t>
  </si>
  <si>
    <t>Distempering (c ) Three coats (S.NO.24-C/P-53)</t>
  </si>
  <si>
    <t>Colour Washing two coats (S.NO.25-B/P-53)</t>
  </si>
  <si>
    <t>Providing and laying HALA or pattern tiles glazed 6x6x1/2 on floor or wall facing in required floor and pattern of style specification jointed in white cement and pigment over a base of 1:2 grey cement mortar ¾ thick including washing and filling of joints with slurry of white cement and pigment in desired shape with finishing cleaning and cost of wax polish etc complete including cutting tiles to proper profile. (S.I.No.61 P.No.54).</t>
  </si>
  <si>
    <t>Two coats of bitumen laid hot using 34 Lbs for % Sft. Ober roof and blinded with sand at one Cft. Per % Sft.(S.I.No.13 P.No.34).</t>
  </si>
  <si>
    <t>PART-C COMPOUND WALL</t>
  </si>
  <si>
    <t>Pacca brick work other than building including striking of joints upto 20 feet height in Cement sand mortar.1:6 (S.I.No.07 P.No.21)</t>
  </si>
  <si>
    <t>P.Sft.</t>
  </si>
  <si>
    <t>Making &amp; fixing steel grated door with 1/16" thick sheeting including angle iron frame  2" x 2" 3/8"and 3/4" square bars 4" centre to centre with locking arrangemtnt. (S.NO.24/P-91)</t>
  </si>
  <si>
    <t>Painting old surface, Painting Guard bars, gates iron bars gratings, railings i/c standard braces (etc) &amp; smimlar open work . (Two  coats) (SINO.4(d)(ii) P-69)(S.NO.24/P-91)</t>
  </si>
  <si>
    <t>% Sft</t>
  </si>
  <si>
    <t>SR#</t>
  </si>
  <si>
    <t>ITEM OF WORKS</t>
  </si>
  <si>
    <t>QTY:</t>
  </si>
  <si>
    <t>RATE</t>
  </si>
  <si>
    <t>UNIT</t>
  </si>
  <si>
    <t>AMOUNT</t>
  </si>
  <si>
    <t>Providing and fixing seething type white glazed earthen ware w.c. pan with front inlet and complete with including the cost of flushing cistern with internal fitting anode flush pipe with bend and making requisite number of holes in walls plinth and floor for pipe connection and making good in cement concrete 1:2:4(foreign exultant)(S.I.NO.2 P-1).</t>
  </si>
  <si>
    <t>02 Nos.</t>
  </si>
  <si>
    <t>5728/80</t>
  </si>
  <si>
    <t>Each</t>
  </si>
  <si>
    <t>Rs.11458/-</t>
  </si>
  <si>
    <t>Providing and fixing 24x18 lavatory basin in white glazed earthen ware complete with and i/c the cost of W.I.or C.I. cantilever brackets 6 inches built into painted white in two coats after a primary coat of red lead paint a pair of ½ dial and chrome plaster traps1-1/2 dial rubber plug and chrome plated brass chain 1-1/4 dial malleable iron or C.P. brass traps malleable iron or brass union and making requisite number of holes in wall plinth and floor for pipe connection and making good in cement concrete 1.2.4 (stand pattern.(S.I.NO.8 P-3).</t>
  </si>
  <si>
    <t>4928/-</t>
  </si>
  <si>
    <t>Rs.9856/-</t>
  </si>
  <si>
    <t>Add extra labour for providing &amp; fixing of earthen ware pedestal white or coloured glazed (Foreign equitant) (S.I.No.11 P.No.3)</t>
  </si>
  <si>
    <t>2533/47</t>
  </si>
  <si>
    <t>Rs.5067/-</t>
  </si>
  <si>
    <t>P/F in position nylon connections complete with ½”dia brass stop cock with pair of brass nuts and lining joints to nylon connection (S.I.No.23 P.No.6).</t>
  </si>
  <si>
    <t>04 Nos.</t>
  </si>
  <si>
    <t>447/15</t>
  </si>
  <si>
    <t>Rs.1789/-</t>
  </si>
  <si>
    <t>S/F Bib cock of superior quality with C.P head ½”dia. (S.I.No.13 P.No.15).</t>
  </si>
  <si>
    <t>1109/46</t>
  </si>
  <si>
    <t>Rs.6657/-</t>
  </si>
  <si>
    <t>Supplying and fixing cancelled tee stop of superior quality with Crystal head ½” (S.I.No.12 P.No.18).</t>
  </si>
  <si>
    <t>478/28</t>
  </si>
  <si>
    <t>Rs.1913/-</t>
  </si>
  <si>
    <t>P/F 6”x2”x or 6”x3” C.I. Floor trap of the approved self-cleaning design with a vent C.I. Skewed down gritting with or without a vent arm complete with and i/c the making requisite number of holes in walls plinth and floor for pipe connections and making good in c.,c.1.2.4. (S.I.NO.20 P-5).</t>
  </si>
  <si>
    <t>2042/43</t>
  </si>
  <si>
    <t>Rs.4085/-</t>
  </si>
  <si>
    <t xml:space="preserve">S/F screen pillar Cock superior </t>
  </si>
  <si>
    <t xml:space="preserve">01 Nos. </t>
  </si>
  <si>
    <t>795/30</t>
  </si>
  <si>
    <t xml:space="preserve">Each </t>
  </si>
  <si>
    <t>Rs.795/-</t>
  </si>
  <si>
    <t>Providing G.I. pipe specials clamps etc including fixing cutting and fitting complete with and i/c the cost of  breaking through walls and roof making good etc painting two coats after cleaning the pipe etc with white Zink paint with pigment to match the color of the buildings .1/2 dial G.I. pipe.(S.I.NO.1 P-11).</t>
  </si>
  <si>
    <t>1 ¼”Dia.</t>
  </si>
  <si>
    <t>25 Rft</t>
  </si>
  <si>
    <t>153/19</t>
  </si>
  <si>
    <t>P.Rft</t>
  </si>
  <si>
    <t>Rs.3830/-</t>
  </si>
  <si>
    <t>1”Dia.</t>
  </si>
  <si>
    <t>50 Rft</t>
  </si>
  <si>
    <t>128/55</t>
  </si>
  <si>
    <t>Rs.6427/-</t>
  </si>
  <si>
    <t>¾”Dia.</t>
  </si>
  <si>
    <t>60 Rft</t>
  </si>
  <si>
    <t>95/79</t>
  </si>
  <si>
    <t>Rs.5747/-</t>
  </si>
  <si>
    <t>½”Dia.</t>
  </si>
  <si>
    <t>20 Rft</t>
  </si>
  <si>
    <t>73/21</t>
  </si>
  <si>
    <t>Rs.1464/-</t>
  </si>
  <si>
    <t>Add extra cancelled G.I pipe and filling etc complete (S.I.No.2 P.No.12).</t>
  </si>
  <si>
    <t>Rs.156/-</t>
  </si>
  <si>
    <t>Rs.507/-</t>
  </si>
  <si>
    <t xml:space="preserve">Providing and fixing handle valves (china) etc completed. </t>
  </si>
  <si>
    <t>475/42</t>
  </si>
  <si>
    <t>Rs.951/-</t>
  </si>
  <si>
    <t>P/F asbestos pipe etc completed.</t>
  </si>
  <si>
    <t>30 RFt</t>
  </si>
  <si>
    <t>62/75</t>
  </si>
  <si>
    <t>Rs.1883/-</t>
  </si>
  <si>
    <t>66 Rft</t>
  </si>
  <si>
    <t>Rs.16540/-</t>
  </si>
  <si>
    <t>30 Rft</t>
  </si>
  <si>
    <t>199/25</t>
  </si>
  <si>
    <t>Rs.5978/-</t>
  </si>
  <si>
    <t>1259/50</t>
  </si>
  <si>
    <t>176/60</t>
  </si>
  <si>
    <t>Rs.706/-</t>
  </si>
  <si>
    <t>40 Rft</t>
  </si>
  <si>
    <t>21/-</t>
  </si>
  <si>
    <t>Rs.840/-</t>
  </si>
  <si>
    <t>1161/60</t>
  </si>
  <si>
    <t>Rs. 2323/-</t>
  </si>
  <si>
    <t>1412/25</t>
  </si>
  <si>
    <t>Rs.2825/-</t>
  </si>
  <si>
    <t xml:space="preserve">TOTAL </t>
  </si>
  <si>
    <t>Rs.94315/-</t>
  </si>
  <si>
    <t>7/82</t>
  </si>
  <si>
    <t>8/45</t>
  </si>
  <si>
    <t xml:space="preserve"> Grand Total  Rs.   ___________________</t>
  </si>
  <si>
    <t>Note:- Quantities and rates are provincial and may be changed as per /according to the Technical Sanction by the competent authority</t>
  </si>
  <si>
    <t>Total Amount in word: _____________________________________________________________________________</t>
  </si>
  <si>
    <t>________________________% Above / Below (Amount to be added / deducted). RS. ______________________</t>
  </si>
  <si>
    <t xml:space="preserve">PART-B I W/S &amp; S/F &amp; INTERNAL &amp; EXTERANL DRAINAGE SYSTEM </t>
  </si>
  <si>
    <t>NAME OF SCHEME:- UPGRADATION OF GOVT: DISPENSARY TO THE LEVEL OF B.H.U @ VILLAGE RAFIQUE MAHEASAR TALUKA KINGRI DISTRICT KHAIRPUR.</t>
  </si>
  <si>
    <t>ABSTRACT</t>
  </si>
  <si>
    <t>Rs:</t>
  </si>
  <si>
    <t>NON SCHEDULE ITEMS</t>
  </si>
  <si>
    <t>Cement pointing struck joints on walls. ( a ) Ratio 1:2        (S.I.No.19 (a )  P-53)</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</si>
  <si>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t>
  </si>
  <si>
    <t>250/60</t>
  </si>
  <si>
    <t>Providing &amp; fixing 6" x 4" C.C gully trap with  4" outlet complete with 4" thick 1: 2: 4 C.C. for bed  &amp; 1/2" thick cement plaster (1:3) to the karb, C.I grating  6" x 6" &amp;  C.I cover  and frame 12" x 12" (inside) etc. complete.</t>
  </si>
  <si>
    <t>(ii) With  R.C.C. Cover.</t>
  </si>
  <si>
    <t>(c.)  6"  dia  R.C.C pipe class  "B"</t>
  </si>
  <si>
    <t>(d)  9"  dia  R.C.C pipe class  "B"</t>
  </si>
  <si>
    <t>Providing &amp; fixing 15" x 12" bavelled edge mirror of belgium glass complete with 1/8" thick hard board and c.p screws fixed to wooden pleat.</t>
  </si>
  <si>
    <t>Providing &amp; fixing chrome plated brass towel rail complete with brackets fixing on wooden cleats with 1" long c.p brass screws.</t>
  </si>
  <si>
    <t>(b) 3/4" dia round or square (Superior quality).</t>
  </si>
  <si>
    <t>(a) Standard Pattern.</t>
  </si>
  <si>
    <t>P.Cft</t>
  </si>
  <si>
    <t>Providing and fixing 4" Dia C-I Plain Bend (S.I NO: 5 P-17)</t>
  </si>
  <si>
    <t>Providing and fixing filter pipe etc completeS.I NO: 45 P-11)</t>
  </si>
  <si>
    <t xml:space="preserve">PHED SCHEDULE ITEM </t>
  </si>
  <si>
    <t>Boring for tube well in all water bearing soils from ground level upto 100 ft. or 30.5 meter depth i/c sinking and with drawing of casing pipe. (C.S.I No: 1 P-27 PHD)</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</si>
  <si>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(C.S.I NO: 1 P-32 PHD)</t>
  </si>
  <si>
    <t>P-Nos</t>
  </si>
  <si>
    <t xml:space="preserve">Total </t>
  </si>
  <si>
    <t xml:space="preserve">Supplying &amp; fixing motor pump 1/2" </t>
  </si>
  <si>
    <t>160/-</t>
  </si>
  <si>
    <t>P-RFT</t>
  </si>
  <si>
    <t>Rs.4800/-</t>
  </si>
  <si>
    <t>Rs.29496/-</t>
  </si>
  <si>
    <t>35656/-</t>
  </si>
  <si>
    <t>ELECTRIC  SCHEDULE ITEM</t>
  </si>
  <si>
    <t>Rs.8500/-</t>
  </si>
  <si>
    <t>8500/-</t>
  </si>
  <si>
    <t xml:space="preserve">ELECTRIC C  SCHEDULE ITEM </t>
  </si>
  <si>
    <t xml:space="preserve">            P.H.B SCHEDULE ITEM</t>
  </si>
  <si>
    <t xml:space="preserve">            Part- C  W/S S/F</t>
  </si>
  <si>
    <r>
      <t xml:space="preserve">                                                                              </t>
    </r>
    <r>
      <rPr>
        <b/>
        <sz val="10"/>
        <color theme="1"/>
        <rFont val="Bookman Old Style"/>
        <family val="1"/>
      </rPr>
      <t>Total:</t>
    </r>
  </si>
  <si>
    <t>P/L Marble floor verana/Botisina 3/4 thick with pigment ratio112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</si>
</sst>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_);\(0\)"/>
    <numFmt numFmtId="165" formatCode="0.0"/>
    <numFmt numFmtId="166" formatCode="0.000"/>
    <numFmt numFmtId="167" formatCode="_(* #,##0_);_(* \(#,##0\);_(* &quot;-&quot;??_);_(@_)"/>
  </numFmts>
  <fonts count="24" x14ac:knownFonts="1">
    <font>
      <sz val="11"/>
      <color theme="1"/>
      <name val="Calibri"/>
      <family val="2"/>
      <scheme val="minor"/>
    </font>
    <font>
      <sz val="11"/>
      <color theme="1"/>
      <name val="Times New Roman"/>
      <family val="1"/>
    </font>
    <font>
      <b/>
      <sz val="11"/>
      <color theme="1"/>
      <name val="Times New Roman"/>
      <family val="1"/>
    </font>
    <font>
      <b/>
      <u/>
      <sz val="20"/>
      <color theme="1"/>
      <name val="Times New Roman"/>
      <family val="1"/>
    </font>
    <font>
      <b/>
      <u/>
      <sz val="13"/>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sz val="11"/>
      <color theme="1"/>
      <name val="Calibri"/>
      <family val="2"/>
      <scheme val="minor"/>
    </font>
    <font>
      <b/>
      <sz val="15"/>
      <color theme="1"/>
      <name val="Times New Roman"/>
      <family val="1"/>
    </font>
    <font>
      <sz val="10"/>
      <name val="Times New Roman"/>
      <family val="1"/>
    </font>
    <font>
      <b/>
      <sz val="10"/>
      <color theme="1"/>
      <name val="Bookman Old Style"/>
      <family val="1"/>
    </font>
    <font>
      <sz val="10"/>
      <color theme="1"/>
      <name val="Bookman Old Style"/>
      <family val="1"/>
    </font>
    <font>
      <b/>
      <u/>
      <sz val="12"/>
      <color theme="1"/>
      <name val="Bookman Old Style"/>
      <family val="1"/>
    </font>
    <font>
      <b/>
      <u/>
      <sz val="11"/>
      <color theme="1"/>
      <name val="Times New Roman"/>
      <family val="1"/>
    </font>
    <font>
      <b/>
      <sz val="11"/>
      <color theme="1"/>
      <name val="Calibri"/>
      <family val="2"/>
      <scheme val="minor"/>
    </font>
    <font>
      <sz val="12"/>
      <color theme="1"/>
      <name val="Calibri"/>
      <family val="2"/>
      <scheme val="minor"/>
    </font>
    <font>
      <b/>
      <sz val="12"/>
      <color theme="1"/>
      <name val="Calibri"/>
      <family val="2"/>
      <scheme val="minor"/>
    </font>
    <font>
      <b/>
      <u/>
      <sz val="14"/>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indexed="64"/>
      </top>
      <bottom/>
      <diagonal/>
    </border>
    <border>
      <left/>
      <right/>
      <top style="thin">
        <color indexed="64"/>
      </top>
      <bottom style="double">
        <color indexed="64"/>
      </bottom>
      <diagonal/>
    </border>
    <border>
      <left/>
      <right/>
      <top style="thin">
        <color theme="4"/>
      </top>
      <bottom style="double">
        <color theme="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3" fontId="13" fillId="0" borderId="0" applyFont="0" applyFill="0" applyBorder="0" applyAlignment="0" applyProtection="0"/>
    <xf numFmtId="0" fontId="20" fillId="0" borderId="11" applyNumberFormat="0" applyFill="0" applyAlignment="0" applyProtection="0"/>
  </cellStyleXfs>
  <cellXfs count="147">
    <xf numFmtId="0" fontId="0" fillId="0" borderId="0" xfId="0"/>
    <xf numFmtId="0" fontId="1" fillId="0" borderId="0" xfId="0" applyFont="1"/>
    <xf numFmtId="0" fontId="1" fillId="0" borderId="0" xfId="0" applyFont="1" applyAlignment="1">
      <alignmen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164" fontId="2" fillId="0" borderId="0" xfId="0" applyNumberFormat="1" applyFont="1" applyBorder="1" applyAlignment="1">
      <alignment horizontal="left" vertical="top"/>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2" fillId="0" borderId="0" xfId="0" applyFont="1" applyBorder="1" applyAlignment="1">
      <alignment horizontal="center" vertical="top"/>
    </xf>
    <xf numFmtId="0" fontId="2" fillId="0" borderId="2" xfId="0" applyFont="1" applyBorder="1" applyAlignment="1">
      <alignment horizontal="center" vertical="top"/>
    </xf>
    <xf numFmtId="0" fontId="2" fillId="0" borderId="0" xfId="0" applyFont="1" applyBorder="1" applyAlignment="1">
      <alignment horizontal="center" vertical="center"/>
    </xf>
    <xf numFmtId="0" fontId="1" fillId="0" borderId="0" xfId="0" applyFont="1" applyAlignment="1">
      <alignment vertical="top" wrapText="1"/>
    </xf>
    <xf numFmtId="0" fontId="5" fillId="0" borderId="0" xfId="0" applyFont="1" applyAlignment="1">
      <alignment horizontal="left" vertical="center" wrapText="1"/>
    </xf>
    <xf numFmtId="1" fontId="6" fillId="2" borderId="0" xfId="0" applyNumberFormat="1" applyFont="1" applyFill="1" applyAlignment="1">
      <alignment horizontal="center" vertical="center"/>
    </xf>
    <xf numFmtId="0" fontId="6" fillId="2" borderId="0" xfId="0" applyFont="1" applyFill="1" applyAlignment="1">
      <alignment horizontal="center" vertical="center"/>
    </xf>
    <xf numFmtId="2" fontId="6" fillId="2" borderId="0" xfId="0" applyNumberFormat="1" applyFont="1" applyFill="1" applyBorder="1" applyAlignment="1">
      <alignment horizontal="center" vertical="center"/>
    </xf>
    <xf numFmtId="0" fontId="6" fillId="2" borderId="0" xfId="0" applyFont="1" applyFill="1" applyBorder="1" applyAlignment="1">
      <alignment horizontal="center" vertical="center"/>
    </xf>
    <xf numFmtId="166" fontId="6" fillId="2" borderId="0" xfId="0" applyNumberFormat="1" applyFont="1" applyFill="1" applyBorder="1" applyAlignment="1">
      <alignment horizontal="center" vertical="center"/>
    </xf>
    <xf numFmtId="2" fontId="6" fillId="2" borderId="0" xfId="0" applyNumberFormat="1" applyFont="1" applyFill="1" applyAlignment="1">
      <alignment horizontal="center" vertical="center"/>
    </xf>
    <xf numFmtId="2" fontId="6" fillId="2" borderId="0" xfId="0" applyNumberFormat="1" applyFont="1" applyFill="1" applyAlignment="1">
      <alignment horizontal="center" vertical="center" wrapText="1"/>
    </xf>
    <xf numFmtId="2" fontId="6" fillId="2" borderId="0" xfId="0" applyNumberFormat="1" applyFont="1" applyFill="1"/>
    <xf numFmtId="0" fontId="6" fillId="2" borderId="0" xfId="0" applyFont="1" applyFill="1" applyAlignment="1">
      <alignment horizontal="center" vertical="center" wrapText="1"/>
    </xf>
    <xf numFmtId="0" fontId="6" fillId="2" borderId="0" xfId="0" applyFont="1" applyFill="1" applyAlignment="1">
      <alignment horizontal="left" vertical="top" wrapText="1"/>
    </xf>
    <xf numFmtId="165" fontId="6" fillId="2" borderId="0" xfId="0" applyNumberFormat="1" applyFont="1" applyFill="1" applyBorder="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top" wrapText="1"/>
    </xf>
    <xf numFmtId="0" fontId="8" fillId="2" borderId="0" xfId="0" applyFont="1" applyFill="1" applyAlignment="1">
      <alignment horizontal="left" vertical="top" wrapText="1"/>
    </xf>
    <xf numFmtId="0" fontId="1" fillId="0" borderId="0" xfId="0" applyFont="1" applyAlignment="1">
      <alignment horizontal="left" vertical="center"/>
    </xf>
    <xf numFmtId="0" fontId="10" fillId="0" borderId="0" xfId="0" applyFont="1" applyAlignment="1">
      <alignment horizontal="center" vertical="top"/>
    </xf>
    <xf numFmtId="0" fontId="11" fillId="0" borderId="0" xfId="0" applyFont="1" applyAlignment="1">
      <alignment horizontal="left" vertical="center"/>
    </xf>
    <xf numFmtId="164" fontId="2" fillId="3" borderId="0" xfId="0" applyNumberFormat="1" applyFont="1" applyFill="1" applyBorder="1" applyAlignment="1">
      <alignment horizontal="center" vertical="top"/>
    </xf>
    <xf numFmtId="164" fontId="2" fillId="3" borderId="0" xfId="0" applyNumberFormat="1" applyFont="1" applyFill="1" applyAlignment="1">
      <alignment horizontal="center" vertical="top"/>
    </xf>
    <xf numFmtId="1" fontId="2" fillId="0" borderId="2" xfId="0" applyNumberFormat="1" applyFont="1" applyBorder="1" applyAlignment="1">
      <alignment horizontal="center" vertical="center"/>
    </xf>
    <xf numFmtId="1" fontId="1" fillId="0" borderId="0" xfId="0" applyNumberFormat="1" applyFont="1" applyAlignment="1">
      <alignment horizontal="center" vertical="top"/>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 fontId="2" fillId="0" borderId="0" xfId="0" applyNumberFormat="1" applyFont="1" applyBorder="1" applyAlignment="1">
      <alignment horizontal="center" vertical="center"/>
    </xf>
    <xf numFmtId="2" fontId="1" fillId="0" borderId="8"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0" fontId="2" fillId="0" borderId="0" xfId="0" applyFont="1" applyBorder="1" applyAlignment="1">
      <alignment vertical="center"/>
    </xf>
    <xf numFmtId="164" fontId="2" fillId="0" borderId="0" xfId="0" applyNumberFormat="1" applyFont="1" applyAlignment="1">
      <alignment vertical="top"/>
    </xf>
    <xf numFmtId="164" fontId="2" fillId="0" borderId="0" xfId="0" applyNumberFormat="1" applyFont="1" applyBorder="1" applyAlignment="1">
      <alignment vertical="top"/>
    </xf>
    <xf numFmtId="167" fontId="2" fillId="0" borderId="0" xfId="1" applyNumberFormat="1" applyFont="1" applyAlignment="1">
      <alignment vertical="top"/>
    </xf>
    <xf numFmtId="164" fontId="2" fillId="0" borderId="0" xfId="0" applyNumberFormat="1" applyFont="1" applyBorder="1" applyAlignment="1">
      <alignment horizontal="right"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top"/>
    </xf>
    <xf numFmtId="164" fontId="2" fillId="0" borderId="0" xfId="0" applyNumberFormat="1" applyFont="1" applyAlignment="1">
      <alignment horizontal="center" vertical="top"/>
    </xf>
    <xf numFmtId="164" fontId="2" fillId="0" borderId="0" xfId="0" applyNumberFormat="1" applyFont="1" applyBorder="1" applyAlignment="1">
      <alignment horizontal="center" vertical="top"/>
    </xf>
    <xf numFmtId="0" fontId="9" fillId="0" borderId="0" xfId="0" applyFont="1" applyAlignment="1">
      <alignment horizontal="center" vertical="top" wrapText="1"/>
    </xf>
    <xf numFmtId="164" fontId="2" fillId="3" borderId="8" xfId="0" applyNumberFormat="1" applyFont="1" applyFill="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left" vertical="top" wrapText="1"/>
    </xf>
    <xf numFmtId="2" fontId="6" fillId="2" borderId="0" xfId="0" applyNumberFormat="1" applyFont="1" applyFill="1" applyAlignment="1">
      <alignment horizontal="center" vertical="center" wrapText="1"/>
    </xf>
    <xf numFmtId="12" fontId="1" fillId="0" borderId="0" xfId="0" applyNumberFormat="1" applyFont="1" applyAlignment="1">
      <alignment horizontal="justify" vertical="top" wrapText="1"/>
    </xf>
    <xf numFmtId="0" fontId="1" fillId="0" borderId="0" xfId="0" applyFont="1" applyAlignment="1">
      <alignment horizontal="center" vertical="top"/>
    </xf>
    <xf numFmtId="0" fontId="1" fillId="0" borderId="0" xfId="0" applyFont="1" applyAlignment="1">
      <alignment horizontal="center" vertical="top"/>
    </xf>
    <xf numFmtId="0" fontId="2" fillId="0" borderId="0" xfId="0" applyFont="1" applyAlignment="1">
      <alignment horizontal="left" vertical="top"/>
    </xf>
    <xf numFmtId="0" fontId="1" fillId="0" borderId="8" xfId="0" applyFont="1" applyBorder="1" applyAlignment="1">
      <alignment horizontal="center" vertical="top"/>
    </xf>
    <xf numFmtId="0" fontId="15" fillId="0" borderId="0" xfId="0" applyFont="1" applyAlignment="1">
      <alignment horizontal="center" vertical="top"/>
    </xf>
    <xf numFmtId="0" fontId="2" fillId="0" borderId="0" xfId="0" applyFont="1" applyBorder="1" applyAlignment="1">
      <alignment horizontal="right" vertical="center"/>
    </xf>
    <xf numFmtId="164" fontId="2" fillId="0" borderId="0" xfId="0" applyNumberFormat="1" applyFont="1" applyAlignment="1">
      <alignment horizontal="right" vertical="top"/>
    </xf>
    <xf numFmtId="167" fontId="2" fillId="0" borderId="0" xfId="1" applyNumberFormat="1" applyFont="1" applyAlignment="1">
      <alignment horizontal="right" vertical="top"/>
    </xf>
    <xf numFmtId="164" fontId="2" fillId="3" borderId="0" xfId="0" applyNumberFormat="1" applyFont="1" applyFill="1" applyBorder="1" applyAlignment="1">
      <alignment horizontal="right" vertical="top"/>
    </xf>
    <xf numFmtId="0" fontId="16"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horizontal="justify" vertical="center" wrapText="1"/>
    </xf>
    <xf numFmtId="0" fontId="17" fillId="0" borderId="0" xfId="0" applyFont="1" applyAlignment="1">
      <alignment horizontal="center" vertical="center" wrapText="1"/>
    </xf>
    <xf numFmtId="0" fontId="16" fillId="0" borderId="0" xfId="0" applyFont="1" applyAlignment="1">
      <alignment vertical="center" wrapText="1"/>
    </xf>
    <xf numFmtId="0" fontId="16" fillId="0" borderId="0" xfId="0" applyFont="1" applyAlignment="1">
      <alignment horizontal="center" vertical="top" wrapText="1"/>
    </xf>
    <xf numFmtId="0" fontId="17" fillId="0" borderId="0" xfId="0" applyFont="1" applyAlignment="1">
      <alignment horizontal="justify" vertical="top" wrapText="1"/>
    </xf>
    <xf numFmtId="0" fontId="17" fillId="0" borderId="0" xfId="0" applyFont="1" applyAlignment="1">
      <alignment horizontal="center" vertical="top" wrapText="1"/>
    </xf>
    <xf numFmtId="0" fontId="17" fillId="0" borderId="0" xfId="0" applyFont="1" applyAlignment="1">
      <alignment vertical="top" wrapText="1"/>
    </xf>
    <xf numFmtId="0" fontId="16" fillId="0" borderId="0" xfId="0" applyFont="1" applyAlignment="1">
      <alignment vertical="top" wrapText="1"/>
    </xf>
    <xf numFmtId="0" fontId="16" fillId="0" borderId="0" xfId="0" applyFont="1" applyAlignment="1">
      <alignment horizontal="right" vertical="top" wrapText="1"/>
    </xf>
    <xf numFmtId="0" fontId="16" fillId="4" borderId="2"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 fillId="4" borderId="0" xfId="0" applyFont="1" applyFill="1" applyAlignment="1">
      <alignment horizontal="center" vertical="top"/>
    </xf>
    <xf numFmtId="49" fontId="16" fillId="0" borderId="0" xfId="0" applyNumberFormat="1" applyFont="1" applyAlignment="1">
      <alignment horizontal="center" vertical="top" wrapText="1"/>
    </xf>
    <xf numFmtId="0" fontId="9" fillId="0" borderId="0" xfId="0" applyFont="1" applyAlignment="1">
      <alignment vertical="top"/>
    </xf>
    <xf numFmtId="0" fontId="18" fillId="0" borderId="0" xfId="0" applyFont="1" applyBorder="1" applyAlignment="1">
      <alignment horizontal="right" vertical="top" wrapText="1"/>
    </xf>
    <xf numFmtId="0" fontId="16" fillId="0" borderId="0" xfId="0" applyFont="1" applyAlignment="1">
      <alignment horizontal="left" vertical="top" wrapText="1" indent="19"/>
    </xf>
    <xf numFmtId="167" fontId="16" fillId="0" borderId="0" xfId="1" applyNumberFormat="1" applyFont="1" applyAlignment="1">
      <alignment horizontal="right" vertical="top" wrapText="1"/>
    </xf>
    <xf numFmtId="0" fontId="16" fillId="0" borderId="10" xfId="0" applyFont="1" applyBorder="1" applyAlignment="1">
      <alignment horizontal="center" vertical="top" wrapText="1"/>
    </xf>
    <xf numFmtId="167" fontId="2" fillId="0" borderId="10" xfId="1" applyNumberFormat="1" applyFont="1" applyBorder="1" applyAlignment="1">
      <alignment horizontal="right" vertical="top"/>
    </xf>
    <xf numFmtId="0" fontId="1" fillId="0" borderId="10" xfId="0" applyFont="1" applyBorder="1" applyAlignment="1">
      <alignment horizontal="center" vertical="top"/>
    </xf>
    <xf numFmtId="167" fontId="2" fillId="0" borderId="10" xfId="1" applyNumberFormat="1" applyFont="1" applyBorder="1" applyAlignment="1">
      <alignment vertical="top"/>
    </xf>
    <xf numFmtId="0" fontId="1" fillId="0" borderId="0" xfId="0" applyFont="1" applyAlignment="1">
      <alignment horizontal="center" vertical="center"/>
    </xf>
    <xf numFmtId="0" fontId="9" fillId="0" borderId="0" xfId="0" applyFont="1" applyAlignment="1">
      <alignment horizontal="left" vertical="top" wrapText="1"/>
    </xf>
    <xf numFmtId="0" fontId="17" fillId="0" borderId="0" xfId="0" applyFont="1" applyAlignment="1">
      <alignment horizontal="justify" vertical="top" wrapText="1"/>
    </xf>
    <xf numFmtId="0" fontId="16" fillId="0" borderId="0" xfId="0" applyFont="1" applyAlignment="1">
      <alignment horizontal="right" vertical="top" wrapText="1"/>
    </xf>
    <xf numFmtId="0" fontId="1" fillId="0" borderId="0" xfId="0" applyFont="1" applyBorder="1" applyAlignment="1">
      <alignment horizontal="center" vertical="top"/>
    </xf>
    <xf numFmtId="167" fontId="2" fillId="0" borderId="0" xfId="1" applyNumberFormat="1" applyFont="1" applyBorder="1" applyAlignment="1">
      <alignment vertical="top"/>
    </xf>
    <xf numFmtId="0" fontId="19" fillId="0" borderId="0" xfId="0" applyFont="1" applyAlignment="1">
      <alignment horizontal="left" vertical="center"/>
    </xf>
    <xf numFmtId="0" fontId="15" fillId="0" borderId="0" xfId="0" applyFont="1" applyAlignment="1">
      <alignment horizontal="justify" vertical="top"/>
    </xf>
    <xf numFmtId="0" fontId="15" fillId="0" borderId="0" xfId="0" applyFont="1" applyAlignment="1">
      <alignment vertical="top"/>
    </xf>
    <xf numFmtId="0" fontId="21" fillId="0" borderId="0" xfId="0" applyFont="1" applyAlignment="1">
      <alignment horizontal="center" vertical="top"/>
    </xf>
    <xf numFmtId="1" fontId="21" fillId="0" borderId="0" xfId="0" applyNumberFormat="1" applyFont="1" applyAlignment="1">
      <alignment horizontal="center" vertical="top"/>
    </xf>
    <xf numFmtId="0" fontId="0" fillId="0" borderId="0" xfId="0" applyAlignment="1">
      <alignment horizontal="center" vertical="top"/>
    </xf>
    <xf numFmtId="164" fontId="22" fillId="0" borderId="0" xfId="0" applyNumberFormat="1" applyFont="1" applyAlignment="1">
      <alignment horizontal="left" vertical="top"/>
    </xf>
    <xf numFmtId="165" fontId="21" fillId="0" borderId="0" xfId="0" applyNumberFormat="1" applyFont="1" applyAlignment="1">
      <alignment horizontal="center" vertical="top"/>
    </xf>
    <xf numFmtId="1" fontId="0" fillId="0" borderId="0" xfId="0" applyNumberFormat="1" applyAlignment="1">
      <alignment horizontal="center" vertical="top"/>
    </xf>
    <xf numFmtId="0" fontId="22" fillId="0" borderId="2" xfId="0" applyFont="1" applyBorder="1" applyAlignment="1">
      <alignment horizontal="center" vertical="top"/>
    </xf>
    <xf numFmtId="0" fontId="20" fillId="0" borderId="11" xfId="2" applyAlignment="1">
      <alignment horizontal="center"/>
    </xf>
    <xf numFmtId="164" fontId="22" fillId="0" borderId="0" xfId="0" applyNumberFormat="1" applyFont="1" applyAlignment="1">
      <alignment horizontal="center" vertical="top"/>
    </xf>
    <xf numFmtId="2" fontId="21" fillId="0" borderId="0" xfId="0" applyNumberFormat="1" applyFont="1" applyAlignment="1">
      <alignment horizontal="center" vertical="top"/>
    </xf>
    <xf numFmtId="0" fontId="16" fillId="0" borderId="0" xfId="0" applyFont="1" applyBorder="1" applyAlignment="1">
      <alignment horizontal="center" vertical="top" wrapText="1"/>
    </xf>
    <xf numFmtId="0" fontId="22" fillId="0" borderId="0" xfId="0" applyFont="1" applyAlignment="1">
      <alignment horizontal="right" vertical="top"/>
    </xf>
    <xf numFmtId="1" fontId="20" fillId="0" borderId="12" xfId="2" applyNumberFormat="1" applyFont="1" applyBorder="1" applyAlignment="1">
      <alignment horizontal="center"/>
    </xf>
    <xf numFmtId="165" fontId="1" fillId="0" borderId="0" xfId="0" applyNumberFormat="1" applyFont="1" applyAlignment="1">
      <alignment vertical="top" wrapText="1"/>
    </xf>
    <xf numFmtId="0" fontId="17" fillId="0" borderId="0" xfId="0" applyFont="1" applyBorder="1" applyAlignment="1">
      <alignment horizontal="center" vertical="top" wrapText="1"/>
    </xf>
    <xf numFmtId="167" fontId="16" fillId="0" borderId="0" xfId="1" applyNumberFormat="1" applyFont="1" applyBorder="1" applyAlignment="1">
      <alignment horizontal="right" vertical="top" wrapText="1"/>
    </xf>
    <xf numFmtId="167" fontId="16" fillId="0" borderId="13" xfId="0" applyNumberFormat="1" applyFont="1" applyBorder="1" applyAlignment="1">
      <alignment horizontal="right" vertical="top" wrapText="1"/>
    </xf>
    <xf numFmtId="0" fontId="2" fillId="0" borderId="0" xfId="0" applyFont="1" applyAlignment="1">
      <alignment vertical="top" wrapText="1"/>
    </xf>
    <xf numFmtId="12" fontId="1" fillId="0" borderId="0" xfId="0" applyNumberFormat="1" applyFont="1" applyAlignment="1">
      <alignment horizontal="justify" vertical="top" wrapText="1"/>
    </xf>
    <xf numFmtId="0" fontId="9" fillId="0" borderId="0" xfId="0" applyFont="1" applyAlignment="1">
      <alignment horizontal="left" vertical="center"/>
    </xf>
    <xf numFmtId="0" fontId="1" fillId="0" borderId="0" xfId="0" applyFont="1" applyAlignment="1">
      <alignment horizontal="center" vertical="center"/>
    </xf>
    <xf numFmtId="0" fontId="9" fillId="0" borderId="0" xfId="0" applyFont="1" applyAlignment="1">
      <alignment horizontal="left" vertical="top" wrapText="1"/>
    </xf>
    <xf numFmtId="0" fontId="3" fillId="0" borderId="0" xfId="0" applyFont="1" applyAlignment="1">
      <alignment horizontal="center" vertical="center"/>
    </xf>
    <xf numFmtId="0" fontId="14" fillId="0" borderId="0" xfId="0" applyFont="1" applyBorder="1" applyAlignment="1">
      <alignment horizontal="justify" vertical="top" wrapText="1"/>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wrapText="1"/>
    </xf>
    <xf numFmtId="2" fontId="6" fillId="2" borderId="0" xfId="0" applyNumberFormat="1" applyFont="1" applyFill="1" applyAlignment="1">
      <alignment horizontal="center" vertical="center" wrapText="1"/>
    </xf>
    <xf numFmtId="2" fontId="1" fillId="0" borderId="0" xfId="0" applyNumberFormat="1" applyFont="1" applyAlignment="1">
      <alignment horizontal="left" vertical="top" wrapText="1"/>
    </xf>
    <xf numFmtId="0" fontId="17" fillId="0" borderId="0" xfId="0" applyFont="1" applyAlignment="1">
      <alignment horizontal="justify" vertical="top" wrapText="1"/>
    </xf>
    <xf numFmtId="0" fontId="9" fillId="0" borderId="0" xfId="0" applyFont="1" applyAlignment="1">
      <alignment horizontal="center" vertical="top"/>
    </xf>
    <xf numFmtId="0" fontId="12" fillId="0" borderId="1" xfId="0" applyFont="1" applyBorder="1" applyAlignment="1">
      <alignment horizontal="center" vertical="center" wrapText="1"/>
    </xf>
    <xf numFmtId="0" fontId="17" fillId="0" borderId="9" xfId="0" applyFont="1" applyBorder="1" applyAlignment="1">
      <alignment horizontal="justify" vertical="center" wrapText="1"/>
    </xf>
    <xf numFmtId="0" fontId="17" fillId="0" borderId="0" xfId="0" applyFont="1" applyAlignment="1">
      <alignment horizontal="justify" vertical="center" wrapText="1"/>
    </xf>
    <xf numFmtId="0" fontId="21" fillId="0" borderId="0" xfId="0" applyFont="1" applyAlignment="1">
      <alignment horizontal="left" vertical="top" wrapText="1"/>
    </xf>
    <xf numFmtId="0" fontId="9" fillId="0" borderId="0" xfId="0" applyFont="1" applyAlignment="1">
      <alignment horizontal="right" vertical="top"/>
    </xf>
    <xf numFmtId="0" fontId="9" fillId="0" borderId="0" xfId="0" applyFont="1" applyAlignment="1">
      <alignment horizontal="left" vertical="top"/>
    </xf>
    <xf numFmtId="0" fontId="16" fillId="0" borderId="0" xfId="0" applyFont="1" applyAlignment="1">
      <alignment horizontal="right" vertical="top" wrapText="1"/>
    </xf>
    <xf numFmtId="0" fontId="15" fillId="0" borderId="0" xfId="0" applyFont="1" applyAlignment="1">
      <alignment horizontal="justify" vertical="top"/>
    </xf>
    <xf numFmtId="0" fontId="23" fillId="0" borderId="0" xfId="0" applyFont="1" applyAlignment="1">
      <alignment horizontal="left" vertical="top"/>
    </xf>
  </cellXfs>
  <cellStyles count="3">
    <cellStyle name="Comma" xfId="1" builtinId="3"/>
    <cellStyle name="Normal" xfId="0" builtinId="0"/>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297657</xdr:colOff>
      <xdr:row>120</xdr:row>
      <xdr:rowOff>18476</xdr:rowOff>
    </xdr:from>
    <xdr:to>
      <xdr:col>18</xdr:col>
      <xdr:colOff>702880</xdr:colOff>
      <xdr:row>123</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54</xdr:row>
      <xdr:rowOff>18476</xdr:rowOff>
    </xdr:from>
    <xdr:to>
      <xdr:col>18</xdr:col>
      <xdr:colOff>702880</xdr:colOff>
      <xdr:row>57</xdr:row>
      <xdr:rowOff>45983</xdr:rowOff>
    </xdr:to>
    <xdr:sp macro="" textlink="">
      <xdr:nvSpPr>
        <xdr:cNvPr id="2" name="TextBox 1"/>
        <xdr:cNvSpPr txBox="1"/>
      </xdr:nvSpPr>
      <xdr:spPr>
        <a:xfrm>
          <a:off x="4241007" y="332607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4116456</xdr:colOff>
      <xdr:row>100</xdr:row>
      <xdr:rowOff>173934</xdr:rowOff>
    </xdr:from>
    <xdr:to>
      <xdr:col>5</xdr:col>
      <xdr:colOff>169937</xdr:colOff>
      <xdr:row>103</xdr:row>
      <xdr:rowOff>56067</xdr:rowOff>
    </xdr:to>
    <xdr:sp macro="" textlink="">
      <xdr:nvSpPr>
        <xdr:cNvPr id="7" name="TextBox 6"/>
        <xdr:cNvSpPr txBox="1"/>
      </xdr:nvSpPr>
      <xdr:spPr>
        <a:xfrm>
          <a:off x="4472608" y="19008586"/>
          <a:ext cx="2066655"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3"/>
  <sheetViews>
    <sheetView view="pageBreakPreview" topLeftCell="A99" zoomScale="110" zoomScaleNormal="130" zoomScaleSheetLayoutView="110" workbookViewId="0">
      <selection activeCell="B110" sqref="B110:N110"/>
    </sheetView>
  </sheetViews>
  <sheetFormatPr defaultRowHeight="15" x14ac:dyDescent="0.25"/>
  <cols>
    <col min="1" max="1" width="4.5703125" style="10" customWidth="1"/>
    <col min="2" max="2" width="10.28515625" style="4" customWidth="1"/>
    <col min="3" max="3" width="3.5703125" style="10" customWidth="1"/>
    <col min="4" max="4" width="1.7109375" style="2" customWidth="1"/>
    <col min="5" max="5" width="7.28515625" style="10" customWidth="1"/>
    <col min="6" max="6" width="1.7109375" style="2" customWidth="1"/>
    <col min="7" max="7" width="7" style="10" customWidth="1"/>
    <col min="8" max="8" width="2" style="10" customWidth="1"/>
    <col min="9" max="9" width="6.140625" style="10" customWidth="1"/>
    <col min="10" max="10" width="1.85546875" style="2" customWidth="1"/>
    <col min="11" max="11" width="2.42578125" style="2" customWidth="1"/>
    <col min="12" max="12" width="3.5703125" style="2" customWidth="1"/>
    <col min="13" max="13" width="1.7109375" style="2" customWidth="1"/>
    <col min="14" max="14" width="5.28515625" style="10" customWidth="1"/>
    <col min="15" max="15" width="9.140625" style="42" customWidth="1"/>
    <col min="16" max="16" width="9.85546875" style="10" customWidth="1"/>
    <col min="17" max="17" width="7.5703125" style="2" customWidth="1"/>
    <col min="18" max="18" width="3.7109375" style="2" customWidth="1"/>
    <col min="19" max="19" width="12.28515625" style="48" customWidth="1"/>
    <col min="20" max="16384" width="9.140625" style="1"/>
  </cols>
  <sheetData>
    <row r="1" spans="1:19" ht="25.5" x14ac:dyDescent="0.25">
      <c r="A1" s="126" t="s">
        <v>0</v>
      </c>
      <c r="B1" s="126"/>
      <c r="C1" s="126"/>
      <c r="D1" s="126"/>
      <c r="E1" s="126"/>
      <c r="F1" s="126"/>
      <c r="G1" s="126"/>
      <c r="H1" s="126"/>
      <c r="I1" s="126"/>
      <c r="J1" s="126"/>
      <c r="K1" s="126"/>
      <c r="L1" s="126"/>
      <c r="M1" s="126"/>
      <c r="N1" s="126"/>
      <c r="O1" s="126"/>
      <c r="P1" s="126"/>
      <c r="Q1" s="126"/>
      <c r="R1" s="126"/>
      <c r="S1" s="126"/>
    </row>
    <row r="2" spans="1:19" ht="59.25" customHeight="1" x14ac:dyDescent="0.25">
      <c r="A2" s="127" t="s">
        <v>153</v>
      </c>
      <c r="B2" s="127"/>
      <c r="C2" s="127"/>
      <c r="D2" s="127"/>
      <c r="E2" s="127"/>
      <c r="F2" s="127"/>
      <c r="G2" s="127"/>
      <c r="H2" s="127"/>
      <c r="I2" s="127"/>
      <c r="J2" s="127"/>
      <c r="K2" s="127"/>
      <c r="L2" s="127"/>
      <c r="M2" s="127"/>
      <c r="N2" s="127"/>
      <c r="O2" s="127"/>
      <c r="P2" s="127"/>
      <c r="Q2" s="127"/>
      <c r="R2" s="127"/>
      <c r="S2" s="127"/>
    </row>
    <row r="3" spans="1:19" ht="20.25" customHeight="1" thickBot="1" x14ac:dyDescent="0.3">
      <c r="A3" s="133" t="s">
        <v>52</v>
      </c>
      <c r="B3" s="133"/>
      <c r="C3" s="133"/>
      <c r="D3" s="133"/>
      <c r="E3" s="133"/>
      <c r="F3" s="133"/>
      <c r="G3" s="133"/>
      <c r="H3" s="133"/>
      <c r="I3" s="133"/>
      <c r="J3" s="133"/>
      <c r="K3" s="133"/>
      <c r="L3" s="133"/>
      <c r="M3" s="133"/>
      <c r="N3" s="133"/>
      <c r="O3" s="133"/>
      <c r="P3" s="133"/>
      <c r="Q3" s="133"/>
      <c r="R3" s="133"/>
      <c r="S3" s="133"/>
    </row>
    <row r="4" spans="1:19" s="9" customFormat="1" ht="15.75" thickBot="1" x14ac:dyDescent="0.3">
      <c r="A4" s="12" t="s">
        <v>1</v>
      </c>
      <c r="B4" s="128" t="s">
        <v>2</v>
      </c>
      <c r="C4" s="129"/>
      <c r="D4" s="129"/>
      <c r="E4" s="129"/>
      <c r="F4" s="129"/>
      <c r="G4" s="129"/>
      <c r="H4" s="129"/>
      <c r="I4" s="129"/>
      <c r="J4" s="129"/>
      <c r="K4" s="129"/>
      <c r="L4" s="129"/>
      <c r="M4" s="129"/>
      <c r="N4" s="130"/>
      <c r="O4" s="36" t="s">
        <v>3</v>
      </c>
      <c r="P4" s="12" t="s">
        <v>4</v>
      </c>
      <c r="Q4" s="12" t="s">
        <v>5</v>
      </c>
      <c r="R4" s="131" t="s">
        <v>6</v>
      </c>
      <c r="S4" s="132"/>
    </row>
    <row r="5" spans="1:19" s="9" customFormat="1" x14ac:dyDescent="0.25">
      <c r="A5" s="11"/>
      <c r="B5" s="11"/>
      <c r="C5" s="11"/>
      <c r="D5" s="11"/>
      <c r="E5" s="11"/>
      <c r="F5" s="11"/>
      <c r="G5" s="11"/>
      <c r="H5" s="11"/>
      <c r="I5" s="11"/>
      <c r="J5" s="11"/>
      <c r="K5" s="11"/>
      <c r="L5" s="11"/>
      <c r="M5" s="11"/>
      <c r="N5" s="11"/>
      <c r="O5" s="43"/>
      <c r="P5" s="11"/>
      <c r="Q5" s="11"/>
      <c r="R5" s="13"/>
      <c r="S5" s="47"/>
    </row>
    <row r="6" spans="1:19" s="9" customFormat="1" ht="58.5" customHeight="1" x14ac:dyDescent="0.25">
      <c r="A6" s="11">
        <v>1</v>
      </c>
      <c r="B6" s="122" t="s">
        <v>7</v>
      </c>
      <c r="C6" s="122"/>
      <c r="D6" s="122"/>
      <c r="E6" s="122"/>
      <c r="F6" s="122"/>
      <c r="G6" s="122"/>
      <c r="H6" s="122"/>
      <c r="I6" s="122"/>
      <c r="J6" s="122"/>
      <c r="K6" s="122"/>
      <c r="L6" s="122"/>
      <c r="M6" s="122"/>
      <c r="N6" s="122"/>
      <c r="O6" s="39"/>
      <c r="P6" s="10"/>
      <c r="Q6" s="2"/>
      <c r="R6" s="2"/>
      <c r="S6" s="48"/>
    </row>
    <row r="7" spans="1:19" s="9" customFormat="1" ht="16.5" hidden="1" customHeight="1" x14ac:dyDescent="0.25">
      <c r="A7" s="11"/>
      <c r="B7" s="15"/>
      <c r="C7" s="16">
        <v>2</v>
      </c>
      <c r="D7" s="17" t="s">
        <v>8</v>
      </c>
      <c r="E7" s="18">
        <v>25.75</v>
      </c>
      <c r="F7" s="19" t="s">
        <v>8</v>
      </c>
      <c r="G7" s="20">
        <v>0.375</v>
      </c>
      <c r="H7" s="17" t="s">
        <v>8</v>
      </c>
      <c r="I7" s="21">
        <v>0.25</v>
      </c>
      <c r="J7" s="17"/>
      <c r="K7" s="22"/>
      <c r="M7" s="23">
        <f>I7*G7*E7*C7</f>
        <v>4.828125</v>
      </c>
      <c r="N7" s="24" t="s">
        <v>9</v>
      </c>
      <c r="O7" s="38">
        <v>4.82</v>
      </c>
      <c r="P7" s="25" t="s">
        <v>10</v>
      </c>
      <c r="Q7" s="2"/>
      <c r="R7" s="2"/>
      <c r="S7" s="48"/>
    </row>
    <row r="8" spans="1:19" s="9" customFormat="1" ht="16.5" hidden="1" customHeight="1" x14ac:dyDescent="0.25">
      <c r="A8" s="11"/>
      <c r="B8" s="15"/>
      <c r="C8" s="16">
        <v>1</v>
      </c>
      <c r="D8" s="19" t="s">
        <v>11</v>
      </c>
      <c r="E8" s="26">
        <v>100</v>
      </c>
      <c r="F8" s="19" t="s">
        <v>12</v>
      </c>
      <c r="G8" s="26">
        <v>50</v>
      </c>
      <c r="H8" s="17" t="s">
        <v>13</v>
      </c>
      <c r="I8" s="9">
        <v>0.375</v>
      </c>
      <c r="J8" s="9" t="s">
        <v>8</v>
      </c>
      <c r="K8" s="134">
        <v>0.25</v>
      </c>
      <c r="L8" s="134"/>
      <c r="M8" s="23"/>
      <c r="N8" s="24" t="s">
        <v>9</v>
      </c>
      <c r="O8" s="38">
        <f>(E8+G8)*I8*K8</f>
        <v>14.0625</v>
      </c>
      <c r="P8" s="25" t="s">
        <v>10</v>
      </c>
      <c r="Q8" s="2"/>
      <c r="R8" s="2"/>
      <c r="S8" s="48"/>
    </row>
    <row r="9" spans="1:19" s="9" customFormat="1" ht="16.5" hidden="1" customHeight="1" x14ac:dyDescent="0.25">
      <c r="A9" s="11"/>
      <c r="B9" s="27"/>
      <c r="C9" s="16">
        <v>2</v>
      </c>
      <c r="D9" s="17" t="s">
        <v>8</v>
      </c>
      <c r="E9" s="26">
        <v>41</v>
      </c>
      <c r="F9" s="19" t="s">
        <v>8</v>
      </c>
      <c r="G9" s="20">
        <v>0.375</v>
      </c>
      <c r="H9" s="17" t="s">
        <v>8</v>
      </c>
      <c r="I9" s="21">
        <v>0.25</v>
      </c>
      <c r="J9" s="17"/>
      <c r="K9" s="22"/>
      <c r="M9" s="23">
        <f t="shared" ref="M9:M17" si="0">I9*G9*E9*C9</f>
        <v>7.6875</v>
      </c>
      <c r="N9" s="24" t="s">
        <v>9</v>
      </c>
      <c r="O9" s="38">
        <v>7.68</v>
      </c>
      <c r="P9" s="25" t="s">
        <v>10</v>
      </c>
      <c r="Q9" s="2"/>
      <c r="R9" s="2"/>
      <c r="S9" s="48"/>
    </row>
    <row r="10" spans="1:19" s="9" customFormat="1" ht="16.5" hidden="1" customHeight="1" x14ac:dyDescent="0.25">
      <c r="A10" s="11"/>
      <c r="B10" s="27"/>
      <c r="C10" s="16">
        <v>1</v>
      </c>
      <c r="D10" s="17" t="s">
        <v>8</v>
      </c>
      <c r="E10" s="26">
        <v>50</v>
      </c>
      <c r="F10" s="19" t="s">
        <v>8</v>
      </c>
      <c r="G10" s="20">
        <v>0.375</v>
      </c>
      <c r="H10" s="17" t="s">
        <v>8</v>
      </c>
      <c r="I10" s="21">
        <v>0.25</v>
      </c>
      <c r="J10" s="17"/>
      <c r="K10" s="22"/>
      <c r="M10" s="23">
        <f t="shared" si="0"/>
        <v>4.6875</v>
      </c>
      <c r="N10" s="24" t="s">
        <v>9</v>
      </c>
      <c r="O10" s="38">
        <v>4.68</v>
      </c>
      <c r="P10" s="25" t="s">
        <v>10</v>
      </c>
      <c r="Q10" s="2"/>
      <c r="R10" s="2"/>
      <c r="S10" s="48"/>
    </row>
    <row r="11" spans="1:19" s="9" customFormat="1" ht="16.5" hidden="1" customHeight="1" x14ac:dyDescent="0.25">
      <c r="A11" s="11"/>
      <c r="B11" s="27"/>
      <c r="C11" s="16">
        <v>2</v>
      </c>
      <c r="D11" s="17" t="s">
        <v>8</v>
      </c>
      <c r="E11" s="26">
        <v>85</v>
      </c>
      <c r="F11" s="19" t="s">
        <v>8</v>
      </c>
      <c r="G11" s="20">
        <v>0.375</v>
      </c>
      <c r="H11" s="17" t="s">
        <v>8</v>
      </c>
      <c r="I11" s="21">
        <v>0.25</v>
      </c>
      <c r="J11" s="17"/>
      <c r="K11" s="22"/>
      <c r="M11" s="23">
        <f t="shared" si="0"/>
        <v>15.9375</v>
      </c>
      <c r="N11" s="24" t="s">
        <v>9</v>
      </c>
      <c r="O11" s="38">
        <v>15.93</v>
      </c>
      <c r="P11" s="25" t="s">
        <v>10</v>
      </c>
      <c r="Q11" s="2"/>
      <c r="R11" s="2"/>
      <c r="S11" s="48"/>
    </row>
    <row r="12" spans="1:19" s="9" customFormat="1" ht="16.5" hidden="1" customHeight="1" x14ac:dyDescent="0.25">
      <c r="A12" s="11"/>
      <c r="B12" s="27"/>
      <c r="C12" s="16">
        <v>2</v>
      </c>
      <c r="D12" s="17" t="s">
        <v>8</v>
      </c>
      <c r="E12" s="26">
        <v>49</v>
      </c>
      <c r="F12" s="19" t="s">
        <v>8</v>
      </c>
      <c r="G12" s="20">
        <v>0.375</v>
      </c>
      <c r="H12" s="17" t="s">
        <v>8</v>
      </c>
      <c r="I12" s="21">
        <v>0.5</v>
      </c>
      <c r="J12" s="17"/>
      <c r="K12" s="22"/>
      <c r="M12" s="23">
        <f t="shared" si="0"/>
        <v>18.375</v>
      </c>
      <c r="N12" s="24" t="s">
        <v>9</v>
      </c>
      <c r="O12" s="38">
        <v>18.37</v>
      </c>
      <c r="P12" s="25" t="s">
        <v>10</v>
      </c>
      <c r="Q12" s="2"/>
      <c r="R12" s="2"/>
      <c r="S12" s="48"/>
    </row>
    <row r="13" spans="1:19" s="9" customFormat="1" ht="16.5" hidden="1" customHeight="1" x14ac:dyDescent="0.25">
      <c r="A13" s="11"/>
      <c r="B13" s="27"/>
      <c r="C13" s="16">
        <v>2</v>
      </c>
      <c r="D13" s="17" t="s">
        <v>8</v>
      </c>
      <c r="E13" s="18">
        <v>20.75</v>
      </c>
      <c r="F13" s="19" t="s">
        <v>8</v>
      </c>
      <c r="G13" s="20">
        <v>0.75</v>
      </c>
      <c r="H13" s="17" t="s">
        <v>8</v>
      </c>
      <c r="I13" s="21">
        <v>0.75</v>
      </c>
      <c r="J13" s="17"/>
      <c r="K13" s="22"/>
      <c r="M13" s="23">
        <f t="shared" si="0"/>
        <v>23.34375</v>
      </c>
      <c r="N13" s="24" t="s">
        <v>9</v>
      </c>
      <c r="O13" s="38">
        <f>C13*E13*G13*I13</f>
        <v>23.34375</v>
      </c>
      <c r="P13" s="25" t="s">
        <v>10</v>
      </c>
      <c r="Q13" s="2"/>
      <c r="R13" s="2"/>
      <c r="S13" s="48"/>
    </row>
    <row r="14" spans="1:19" s="9" customFormat="1" ht="16.5" hidden="1" customHeight="1" x14ac:dyDescent="0.25">
      <c r="A14" s="11"/>
      <c r="B14" s="27"/>
      <c r="C14" s="16">
        <v>1</v>
      </c>
      <c r="D14" s="17" t="s">
        <v>8</v>
      </c>
      <c r="E14" s="18">
        <v>17.5</v>
      </c>
      <c r="F14" s="19" t="s">
        <v>8</v>
      </c>
      <c r="G14" s="20">
        <v>0.375</v>
      </c>
      <c r="H14" s="17" t="s">
        <v>8</v>
      </c>
      <c r="I14" s="21">
        <v>0.5</v>
      </c>
      <c r="J14" s="17"/>
      <c r="K14" s="22"/>
      <c r="M14" s="23">
        <f t="shared" si="0"/>
        <v>3.28125</v>
      </c>
      <c r="N14" s="24" t="s">
        <v>9</v>
      </c>
      <c r="O14" s="38">
        <f>C14*E14*G14*I14</f>
        <v>3.28125</v>
      </c>
      <c r="P14" s="25" t="s">
        <v>10</v>
      </c>
      <c r="Q14" s="2"/>
      <c r="R14" s="2"/>
      <c r="S14" s="48"/>
    </row>
    <row r="15" spans="1:19" s="9" customFormat="1" ht="16.5" hidden="1" customHeight="1" x14ac:dyDescent="0.25">
      <c r="A15" s="11"/>
      <c r="B15" s="27"/>
      <c r="C15" s="16">
        <v>1</v>
      </c>
      <c r="D15" s="17" t="s">
        <v>8</v>
      </c>
      <c r="E15" s="18">
        <v>17.5</v>
      </c>
      <c r="F15" s="19" t="s">
        <v>8</v>
      </c>
      <c r="G15" s="20">
        <v>0.375</v>
      </c>
      <c r="H15" s="17" t="s">
        <v>8</v>
      </c>
      <c r="I15" s="21">
        <v>0.75</v>
      </c>
      <c r="J15" s="17"/>
      <c r="K15" s="22"/>
      <c r="M15" s="23">
        <f t="shared" si="0"/>
        <v>4.921875</v>
      </c>
      <c r="N15" s="24" t="s">
        <v>9</v>
      </c>
      <c r="O15" s="38">
        <f>C15*E15*G15*I15</f>
        <v>4.921875</v>
      </c>
      <c r="P15" s="25" t="s">
        <v>10</v>
      </c>
      <c r="Q15" s="2"/>
      <c r="R15" s="2"/>
      <c r="S15" s="48"/>
    </row>
    <row r="16" spans="1:19" s="9" customFormat="1" ht="16.5" hidden="1" customHeight="1" x14ac:dyDescent="0.25">
      <c r="A16" s="11"/>
      <c r="B16" s="27"/>
      <c r="C16" s="16">
        <v>1</v>
      </c>
      <c r="D16" s="17" t="s">
        <v>8</v>
      </c>
      <c r="E16" s="26">
        <v>53</v>
      </c>
      <c r="F16" s="19" t="s">
        <v>8</v>
      </c>
      <c r="G16" s="20">
        <v>0.375</v>
      </c>
      <c r="H16" s="17" t="s">
        <v>8</v>
      </c>
      <c r="I16" s="21">
        <v>0.75</v>
      </c>
      <c r="J16" s="17"/>
      <c r="K16" s="22"/>
      <c r="M16" s="23">
        <f t="shared" si="0"/>
        <v>14.90625</v>
      </c>
      <c r="N16" s="24" t="s">
        <v>9</v>
      </c>
      <c r="O16" s="38">
        <v>14.9</v>
      </c>
      <c r="P16" s="25" t="s">
        <v>10</v>
      </c>
      <c r="Q16" s="2"/>
      <c r="R16" s="2"/>
      <c r="S16" s="48"/>
    </row>
    <row r="17" spans="1:19" s="9" customFormat="1" ht="16.5" hidden="1" customHeight="1" x14ac:dyDescent="0.25">
      <c r="A17" s="11"/>
      <c r="B17" s="27"/>
      <c r="C17" s="16">
        <v>1</v>
      </c>
      <c r="D17" s="17" t="s">
        <v>8</v>
      </c>
      <c r="E17" s="26">
        <v>81</v>
      </c>
      <c r="F17" s="19" t="s">
        <v>8</v>
      </c>
      <c r="G17" s="20">
        <v>0.375</v>
      </c>
      <c r="H17" s="17" t="s">
        <v>8</v>
      </c>
      <c r="I17" s="21">
        <v>0.25</v>
      </c>
      <c r="J17" s="17"/>
      <c r="K17" s="22"/>
      <c r="M17" s="23">
        <f t="shared" si="0"/>
        <v>7.59375</v>
      </c>
      <c r="N17" s="24" t="s">
        <v>9</v>
      </c>
      <c r="O17" s="44">
        <f>C17*E17*G17*I17</f>
        <v>7.59375</v>
      </c>
      <c r="P17" s="25" t="s">
        <v>10</v>
      </c>
      <c r="Q17" s="2"/>
      <c r="R17" s="2"/>
      <c r="S17" s="48"/>
    </row>
    <row r="18" spans="1:19" s="9" customFormat="1" ht="15.75" hidden="1" x14ac:dyDescent="0.25">
      <c r="A18" s="11"/>
      <c r="B18" s="28"/>
      <c r="C18" s="29"/>
      <c r="D18" s="29"/>
      <c r="E18" s="29"/>
      <c r="F18" s="29"/>
      <c r="G18" s="29"/>
      <c r="H18" s="29"/>
      <c r="I18" s="29"/>
      <c r="J18" s="29"/>
      <c r="K18" s="29"/>
      <c r="L18" s="29"/>
      <c r="M18" s="29"/>
      <c r="N18" s="29"/>
      <c r="O18" s="45">
        <v>119.57</v>
      </c>
      <c r="P18" s="30" t="s">
        <v>10</v>
      </c>
      <c r="Q18" s="2"/>
      <c r="R18" s="2"/>
      <c r="S18" s="48"/>
    </row>
    <row r="19" spans="1:19" s="9" customFormat="1" x14ac:dyDescent="0.25">
      <c r="A19" s="11"/>
      <c r="B19" s="4"/>
      <c r="C19" s="10"/>
      <c r="D19" s="2"/>
      <c r="E19" s="10"/>
      <c r="F19" s="2"/>
      <c r="G19" s="10"/>
      <c r="H19" s="10"/>
      <c r="I19" s="10"/>
      <c r="J19" s="2"/>
      <c r="K19" s="2"/>
      <c r="L19" s="2"/>
      <c r="M19" s="2"/>
      <c r="N19" s="10"/>
      <c r="O19" s="40">
        <v>2359</v>
      </c>
      <c r="P19" s="3">
        <v>3176.25</v>
      </c>
      <c r="Q19" s="10" t="s">
        <v>14</v>
      </c>
      <c r="R19" s="10" t="s">
        <v>15</v>
      </c>
      <c r="S19" s="50">
        <f>O19*P19/1000</f>
        <v>7492.7737500000003</v>
      </c>
    </row>
    <row r="20" spans="1:19" s="59" customFormat="1" x14ac:dyDescent="0.25">
      <c r="A20" s="11"/>
      <c r="B20" s="4"/>
      <c r="C20" s="63"/>
      <c r="D20" s="2"/>
      <c r="E20" s="63"/>
      <c r="F20" s="2"/>
      <c r="G20" s="63"/>
      <c r="H20" s="63"/>
      <c r="I20" s="63"/>
      <c r="J20" s="2"/>
      <c r="K20" s="2"/>
      <c r="L20" s="2"/>
      <c r="M20" s="2"/>
      <c r="N20" s="63"/>
      <c r="O20" s="40"/>
      <c r="P20" s="3"/>
      <c r="Q20" s="63"/>
      <c r="R20" s="63"/>
      <c r="S20" s="50"/>
    </row>
    <row r="21" spans="1:19" s="9" customFormat="1" ht="32.25" customHeight="1" x14ac:dyDescent="0.25">
      <c r="A21" s="11">
        <v>2</v>
      </c>
      <c r="B21" s="122" t="s">
        <v>53</v>
      </c>
      <c r="C21" s="122"/>
      <c r="D21" s="122"/>
      <c r="E21" s="122"/>
      <c r="F21" s="122"/>
      <c r="G21" s="122"/>
      <c r="H21" s="122"/>
      <c r="I21" s="122"/>
      <c r="J21" s="122"/>
      <c r="K21" s="122"/>
      <c r="L21" s="122"/>
      <c r="M21" s="122"/>
      <c r="N21" s="122"/>
      <c r="O21" s="42"/>
      <c r="P21" s="3"/>
      <c r="Q21" s="10"/>
      <c r="R21" s="10"/>
      <c r="S21" s="48"/>
    </row>
    <row r="22" spans="1:19" s="9" customFormat="1" ht="15.75" hidden="1" customHeight="1" x14ac:dyDescent="0.25">
      <c r="A22" s="11"/>
      <c r="B22" s="122"/>
      <c r="C22" s="122">
        <v>2</v>
      </c>
      <c r="D22" s="122" t="s">
        <v>8</v>
      </c>
      <c r="E22" s="122">
        <v>25.71</v>
      </c>
      <c r="F22" s="122" t="s">
        <v>8</v>
      </c>
      <c r="G22" s="122">
        <v>1</v>
      </c>
      <c r="H22" s="122"/>
      <c r="I22" s="122"/>
      <c r="J22" s="122"/>
      <c r="K22" s="122"/>
      <c r="L22" s="122"/>
      <c r="M22" s="122"/>
      <c r="N22" s="122" t="s">
        <v>9</v>
      </c>
      <c r="O22" s="38">
        <f>C22*E22*G22</f>
        <v>51.42</v>
      </c>
      <c r="P22" s="25" t="s">
        <v>16</v>
      </c>
      <c r="Q22" s="10"/>
      <c r="R22" s="10"/>
      <c r="S22" s="48"/>
    </row>
    <row r="23" spans="1:19" s="9" customFormat="1" ht="15.75" hidden="1" customHeight="1" x14ac:dyDescent="0.25">
      <c r="A23" s="11"/>
      <c r="B23" s="122"/>
      <c r="C23" s="122">
        <v>1</v>
      </c>
      <c r="D23" s="122" t="s">
        <v>11</v>
      </c>
      <c r="E23" s="122">
        <v>100</v>
      </c>
      <c r="F23" s="122" t="s">
        <v>12</v>
      </c>
      <c r="G23" s="122">
        <v>50</v>
      </c>
      <c r="H23" s="122" t="s">
        <v>13</v>
      </c>
      <c r="I23" s="122">
        <v>0.75</v>
      </c>
      <c r="J23" s="122"/>
      <c r="K23" s="122"/>
      <c r="L23" s="122"/>
      <c r="M23" s="122"/>
      <c r="N23" s="122" t="s">
        <v>9</v>
      </c>
      <c r="O23" s="38">
        <f>(E23+G23)*I23</f>
        <v>112.5</v>
      </c>
      <c r="P23" s="25" t="s">
        <v>16</v>
      </c>
      <c r="Q23" s="10"/>
      <c r="R23" s="10"/>
      <c r="S23" s="48"/>
    </row>
    <row r="24" spans="1:19" s="9" customFormat="1" ht="15.75" hidden="1" customHeight="1" x14ac:dyDescent="0.25">
      <c r="A24" s="11"/>
      <c r="B24" s="122"/>
      <c r="C24" s="122">
        <v>2</v>
      </c>
      <c r="D24" s="122" t="s">
        <v>8</v>
      </c>
      <c r="E24" s="122">
        <v>41</v>
      </c>
      <c r="F24" s="122" t="s">
        <v>8</v>
      </c>
      <c r="G24" s="122">
        <v>0.75</v>
      </c>
      <c r="H24" s="122"/>
      <c r="I24" s="122"/>
      <c r="J24" s="122"/>
      <c r="K24" s="122"/>
      <c r="L24" s="122"/>
      <c r="M24" s="122"/>
      <c r="N24" s="122" t="s">
        <v>9</v>
      </c>
      <c r="O24" s="38">
        <f t="shared" ref="O24:O32" si="1">C24*E24*G24</f>
        <v>61.5</v>
      </c>
      <c r="P24" s="25" t="s">
        <v>16</v>
      </c>
      <c r="Q24" s="135"/>
      <c r="R24" s="135"/>
      <c r="S24" s="135"/>
    </row>
    <row r="25" spans="1:19" s="9" customFormat="1" ht="15.75" hidden="1" customHeight="1" x14ac:dyDescent="0.25">
      <c r="A25" s="11"/>
      <c r="B25" s="122"/>
      <c r="C25" s="122">
        <v>1</v>
      </c>
      <c r="D25" s="122" t="s">
        <v>8</v>
      </c>
      <c r="E25" s="122">
        <v>50</v>
      </c>
      <c r="F25" s="122" t="s">
        <v>8</v>
      </c>
      <c r="G25" s="122">
        <v>0.75</v>
      </c>
      <c r="H25" s="122"/>
      <c r="I25" s="122"/>
      <c r="J25" s="122"/>
      <c r="K25" s="122"/>
      <c r="L25" s="122"/>
      <c r="M25" s="122"/>
      <c r="N25" s="122" t="s">
        <v>9</v>
      </c>
      <c r="O25" s="38">
        <f t="shared" si="1"/>
        <v>37.5</v>
      </c>
      <c r="P25" s="25" t="s">
        <v>16</v>
      </c>
      <c r="Q25" s="10"/>
      <c r="R25" s="10"/>
      <c r="S25" s="48"/>
    </row>
    <row r="26" spans="1:19" s="9" customFormat="1" ht="15.75" hidden="1" customHeight="1" x14ac:dyDescent="0.25">
      <c r="A26" s="11"/>
      <c r="B26" s="122"/>
      <c r="C26" s="122">
        <v>2</v>
      </c>
      <c r="D26" s="122" t="s">
        <v>8</v>
      </c>
      <c r="E26" s="122">
        <v>85</v>
      </c>
      <c r="F26" s="122" t="s">
        <v>8</v>
      </c>
      <c r="G26" s="122">
        <v>0.75</v>
      </c>
      <c r="H26" s="122"/>
      <c r="I26" s="122"/>
      <c r="J26" s="122"/>
      <c r="K26" s="122"/>
      <c r="L26" s="122"/>
      <c r="M26" s="122"/>
      <c r="N26" s="122" t="s">
        <v>9</v>
      </c>
      <c r="O26" s="38">
        <f t="shared" si="1"/>
        <v>127.5</v>
      </c>
      <c r="P26" s="25" t="s">
        <v>16</v>
      </c>
      <c r="Q26" s="10"/>
      <c r="R26" s="10"/>
      <c r="S26" s="48"/>
    </row>
    <row r="27" spans="1:19" s="9" customFormat="1" ht="15.75" hidden="1" customHeight="1" x14ac:dyDescent="0.25">
      <c r="A27" s="11"/>
      <c r="B27" s="122"/>
      <c r="C27" s="122">
        <v>2</v>
      </c>
      <c r="D27" s="122" t="s">
        <v>8</v>
      </c>
      <c r="E27" s="122">
        <v>49</v>
      </c>
      <c r="F27" s="122" t="s">
        <v>8</v>
      </c>
      <c r="G27" s="122">
        <v>0.75</v>
      </c>
      <c r="H27" s="122"/>
      <c r="I27" s="122"/>
      <c r="J27" s="122"/>
      <c r="K27" s="122"/>
      <c r="L27" s="122"/>
      <c r="M27" s="122"/>
      <c r="N27" s="122" t="s">
        <v>9</v>
      </c>
      <c r="O27" s="38">
        <f t="shared" si="1"/>
        <v>73.5</v>
      </c>
      <c r="P27" s="25" t="s">
        <v>16</v>
      </c>
      <c r="Q27" s="10"/>
      <c r="R27" s="10"/>
      <c r="S27" s="48"/>
    </row>
    <row r="28" spans="1:19" s="9" customFormat="1" ht="15.75" hidden="1" customHeight="1" x14ac:dyDescent="0.25">
      <c r="A28" s="11"/>
      <c r="B28" s="122"/>
      <c r="C28" s="122">
        <v>2</v>
      </c>
      <c r="D28" s="122" t="s">
        <v>8</v>
      </c>
      <c r="E28" s="122">
        <v>20.75</v>
      </c>
      <c r="F28" s="122" t="s">
        <v>8</v>
      </c>
      <c r="G28" s="122">
        <v>1.25</v>
      </c>
      <c r="H28" s="122"/>
      <c r="I28" s="122"/>
      <c r="J28" s="122"/>
      <c r="K28" s="122"/>
      <c r="L28" s="122"/>
      <c r="M28" s="122"/>
      <c r="N28" s="122" t="s">
        <v>9</v>
      </c>
      <c r="O28" s="38">
        <f t="shared" si="1"/>
        <v>51.875</v>
      </c>
      <c r="P28" s="25" t="s">
        <v>16</v>
      </c>
      <c r="Q28" s="10"/>
      <c r="R28" s="10"/>
      <c r="S28" s="48"/>
    </row>
    <row r="29" spans="1:19" s="9" customFormat="1" ht="15.75" hidden="1" customHeight="1" x14ac:dyDescent="0.25">
      <c r="A29" s="11"/>
      <c r="B29" s="122"/>
      <c r="C29" s="122">
        <v>1</v>
      </c>
      <c r="D29" s="122" t="s">
        <v>8</v>
      </c>
      <c r="E29" s="122">
        <v>17.5</v>
      </c>
      <c r="F29" s="122" t="s">
        <v>8</v>
      </c>
      <c r="G29" s="122">
        <v>1</v>
      </c>
      <c r="H29" s="122"/>
      <c r="I29" s="122"/>
      <c r="J29" s="122"/>
      <c r="K29" s="122"/>
      <c r="L29" s="122"/>
      <c r="M29" s="122"/>
      <c r="N29" s="122" t="s">
        <v>9</v>
      </c>
      <c r="O29" s="38">
        <f t="shared" si="1"/>
        <v>17.5</v>
      </c>
      <c r="P29" s="25" t="s">
        <v>16</v>
      </c>
      <c r="Q29" s="10"/>
      <c r="R29" s="10"/>
      <c r="S29" s="48"/>
    </row>
    <row r="30" spans="1:19" s="9" customFormat="1" ht="15.75" hidden="1" customHeight="1" x14ac:dyDescent="0.25">
      <c r="A30" s="11"/>
      <c r="B30" s="122"/>
      <c r="C30" s="122">
        <v>1</v>
      </c>
      <c r="D30" s="122" t="s">
        <v>8</v>
      </c>
      <c r="E30" s="122">
        <v>17.5</v>
      </c>
      <c r="F30" s="122" t="s">
        <v>8</v>
      </c>
      <c r="G30" s="122">
        <v>1.25</v>
      </c>
      <c r="H30" s="122"/>
      <c r="I30" s="122"/>
      <c r="J30" s="122"/>
      <c r="K30" s="122"/>
      <c r="L30" s="122"/>
      <c r="M30" s="122"/>
      <c r="N30" s="122" t="s">
        <v>9</v>
      </c>
      <c r="O30" s="38">
        <f t="shared" si="1"/>
        <v>21.875</v>
      </c>
      <c r="P30" s="25" t="s">
        <v>16</v>
      </c>
      <c r="Q30" s="10"/>
      <c r="R30" s="10"/>
      <c r="S30" s="48"/>
    </row>
    <row r="31" spans="1:19" s="9" customFormat="1" ht="15.75" hidden="1" customHeight="1" x14ac:dyDescent="0.25">
      <c r="A31" s="11"/>
      <c r="B31" s="122"/>
      <c r="C31" s="122">
        <v>1</v>
      </c>
      <c r="D31" s="122" t="s">
        <v>8</v>
      </c>
      <c r="E31" s="122">
        <v>53</v>
      </c>
      <c r="F31" s="122" t="s">
        <v>8</v>
      </c>
      <c r="G31" s="122">
        <v>1.25</v>
      </c>
      <c r="H31" s="122"/>
      <c r="I31" s="122"/>
      <c r="J31" s="122"/>
      <c r="K31" s="122"/>
      <c r="L31" s="122"/>
      <c r="M31" s="122"/>
      <c r="N31" s="122" t="s">
        <v>9</v>
      </c>
      <c r="O31" s="38">
        <f t="shared" si="1"/>
        <v>66.25</v>
      </c>
      <c r="P31" s="25" t="s">
        <v>16</v>
      </c>
      <c r="Q31" s="10"/>
      <c r="R31" s="10"/>
      <c r="S31" s="48"/>
    </row>
    <row r="32" spans="1:19" s="9" customFormat="1" ht="15.75" hidden="1" customHeight="1" x14ac:dyDescent="0.25">
      <c r="A32" s="11"/>
      <c r="B32" s="122"/>
      <c r="C32" s="122">
        <v>1</v>
      </c>
      <c r="D32" s="122" t="s">
        <v>8</v>
      </c>
      <c r="E32" s="122">
        <v>83</v>
      </c>
      <c r="F32" s="122" t="s">
        <v>8</v>
      </c>
      <c r="G32" s="122">
        <v>0.75</v>
      </c>
      <c r="H32" s="122"/>
      <c r="I32" s="122"/>
      <c r="J32" s="122"/>
      <c r="K32" s="122"/>
      <c r="L32" s="122"/>
      <c r="M32" s="122"/>
      <c r="N32" s="122" t="s">
        <v>9</v>
      </c>
      <c r="O32" s="44">
        <f t="shared" si="1"/>
        <v>62.25</v>
      </c>
      <c r="P32" s="25" t="s">
        <v>16</v>
      </c>
      <c r="Q32" s="10"/>
      <c r="R32" s="10"/>
      <c r="S32" s="48"/>
    </row>
    <row r="33" spans="1:19" s="9" customFormat="1" ht="15.75" hidden="1" customHeight="1" x14ac:dyDescent="0.25">
      <c r="A33" s="11"/>
      <c r="B33" s="122"/>
      <c r="C33" s="122"/>
      <c r="D33" s="122"/>
      <c r="E33" s="122"/>
      <c r="F33" s="122"/>
      <c r="G33" s="122"/>
      <c r="H33" s="122"/>
      <c r="I33" s="122"/>
      <c r="J33" s="122"/>
      <c r="K33" s="122"/>
      <c r="L33" s="122"/>
      <c r="M33" s="122"/>
      <c r="N33" s="122" t="s">
        <v>9</v>
      </c>
      <c r="O33" s="41">
        <f>SUM(O22:O32)</f>
        <v>683.67000000000007</v>
      </c>
      <c r="P33" s="30" t="s">
        <v>16</v>
      </c>
      <c r="Q33" s="10"/>
      <c r="R33" s="10"/>
      <c r="S33" s="48"/>
    </row>
    <row r="34" spans="1:19" s="9" customFormat="1" x14ac:dyDescent="0.25">
      <c r="A34" s="11"/>
      <c r="B34" s="122"/>
      <c r="C34" s="122"/>
      <c r="D34" s="122"/>
      <c r="E34" s="122"/>
      <c r="F34" s="122"/>
      <c r="G34" s="122"/>
      <c r="H34" s="122"/>
      <c r="I34" s="122"/>
      <c r="J34" s="122"/>
      <c r="K34" s="122"/>
      <c r="L34" s="122"/>
      <c r="M34" s="122"/>
      <c r="N34" s="122"/>
      <c r="O34" s="41">
        <v>708</v>
      </c>
      <c r="P34" s="3">
        <v>8122.95</v>
      </c>
      <c r="Q34" s="10" t="s">
        <v>17</v>
      </c>
      <c r="R34" s="10" t="s">
        <v>15</v>
      </c>
      <c r="S34" s="50">
        <f>O34*P34/100</f>
        <v>57510.485999999997</v>
      </c>
    </row>
    <row r="35" spans="1:19" s="59" customFormat="1" x14ac:dyDescent="0.25">
      <c r="A35" s="11"/>
      <c r="B35" s="62"/>
      <c r="C35" s="62"/>
      <c r="D35" s="62"/>
      <c r="E35" s="62"/>
      <c r="F35" s="62"/>
      <c r="G35" s="62"/>
      <c r="H35" s="62"/>
      <c r="I35" s="62"/>
      <c r="J35" s="62"/>
      <c r="K35" s="62"/>
      <c r="L35" s="62"/>
      <c r="M35" s="62"/>
      <c r="N35" s="62"/>
      <c r="O35" s="41"/>
      <c r="P35" s="3"/>
      <c r="Q35" s="63"/>
      <c r="R35" s="63"/>
      <c r="S35" s="50"/>
    </row>
    <row r="36" spans="1:19" s="9" customFormat="1" ht="33.75" customHeight="1" x14ac:dyDescent="0.25">
      <c r="A36" s="11">
        <v>3</v>
      </c>
      <c r="B36" s="122" t="s">
        <v>23</v>
      </c>
      <c r="C36" s="122"/>
      <c r="D36" s="122"/>
      <c r="E36" s="122"/>
      <c r="F36" s="122"/>
      <c r="G36" s="122"/>
      <c r="H36" s="122"/>
      <c r="I36" s="122"/>
      <c r="J36" s="122"/>
      <c r="K36" s="122"/>
      <c r="L36" s="122"/>
      <c r="M36" s="122"/>
      <c r="N36" s="122"/>
      <c r="O36" s="41"/>
      <c r="P36" s="3"/>
      <c r="Q36" s="10"/>
      <c r="R36" s="10"/>
      <c r="S36" s="49"/>
    </row>
    <row r="37" spans="1:19" s="9" customFormat="1" x14ac:dyDescent="0.25">
      <c r="A37" s="11"/>
      <c r="B37" s="122"/>
      <c r="C37" s="122"/>
      <c r="D37" s="122"/>
      <c r="E37" s="122"/>
      <c r="F37" s="122"/>
      <c r="G37" s="122"/>
      <c r="H37" s="122"/>
      <c r="I37" s="122"/>
      <c r="J37" s="122"/>
      <c r="K37" s="122"/>
      <c r="L37" s="122"/>
      <c r="M37" s="122"/>
      <c r="N37" s="122"/>
      <c r="O37" s="40">
        <v>870</v>
      </c>
      <c r="P37" s="3">
        <v>11948.36</v>
      </c>
      <c r="Q37" s="10" t="s">
        <v>17</v>
      </c>
      <c r="R37" s="10" t="s">
        <v>15</v>
      </c>
      <c r="S37" s="50">
        <f>O37*P37/100</f>
        <v>103950.73200000002</v>
      </c>
    </row>
    <row r="38" spans="1:19" s="59" customFormat="1" x14ac:dyDescent="0.25">
      <c r="A38" s="11"/>
      <c r="B38" s="62"/>
      <c r="C38" s="62"/>
      <c r="D38" s="62"/>
      <c r="E38" s="62"/>
      <c r="F38" s="62"/>
      <c r="G38" s="62"/>
      <c r="H38" s="62"/>
      <c r="I38" s="62"/>
      <c r="J38" s="62"/>
      <c r="K38" s="62"/>
      <c r="L38" s="62"/>
      <c r="M38" s="62"/>
      <c r="N38" s="62"/>
      <c r="O38" s="40"/>
      <c r="P38" s="3"/>
      <c r="Q38" s="63"/>
      <c r="R38" s="63"/>
      <c r="S38" s="50"/>
    </row>
    <row r="39" spans="1:19" s="59" customFormat="1" ht="41.25" customHeight="1" x14ac:dyDescent="0.25">
      <c r="A39" s="11">
        <v>4</v>
      </c>
      <c r="B39" s="122" t="s">
        <v>54</v>
      </c>
      <c r="C39" s="122"/>
      <c r="D39" s="122"/>
      <c r="E39" s="122"/>
      <c r="F39" s="122"/>
      <c r="G39" s="122"/>
      <c r="H39" s="122"/>
      <c r="I39" s="122"/>
      <c r="J39" s="122"/>
      <c r="K39" s="122"/>
      <c r="L39" s="122"/>
      <c r="M39" s="122"/>
      <c r="N39" s="122"/>
      <c r="O39" s="41"/>
      <c r="P39" s="3"/>
      <c r="Q39" s="63"/>
      <c r="R39" s="63"/>
      <c r="S39" s="49"/>
    </row>
    <row r="40" spans="1:19" s="59" customFormat="1" x14ac:dyDescent="0.25">
      <c r="A40" s="11"/>
      <c r="B40" s="122"/>
      <c r="C40" s="122"/>
      <c r="D40" s="122"/>
      <c r="E40" s="122"/>
      <c r="F40" s="122"/>
      <c r="G40" s="122"/>
      <c r="H40" s="122"/>
      <c r="I40" s="122"/>
      <c r="J40" s="122"/>
      <c r="K40" s="122"/>
      <c r="L40" s="122"/>
      <c r="M40" s="122"/>
      <c r="N40" s="122"/>
      <c r="O40" s="41">
        <v>559</v>
      </c>
      <c r="P40" s="3">
        <v>25321</v>
      </c>
      <c r="Q40" s="63" t="s">
        <v>17</v>
      </c>
      <c r="R40" s="63" t="s">
        <v>15</v>
      </c>
      <c r="S40" s="50">
        <f>O40*P40/100</f>
        <v>141544.39000000001</v>
      </c>
    </row>
    <row r="41" spans="1:19" s="59" customFormat="1" x14ac:dyDescent="0.25">
      <c r="A41" s="11"/>
      <c r="B41" s="62"/>
      <c r="C41" s="62"/>
      <c r="D41" s="62"/>
      <c r="E41" s="62"/>
      <c r="F41" s="62"/>
      <c r="G41" s="62"/>
      <c r="H41" s="62"/>
      <c r="I41" s="62"/>
      <c r="J41" s="62"/>
      <c r="K41" s="62"/>
      <c r="L41" s="62"/>
      <c r="M41" s="62"/>
      <c r="N41" s="62"/>
      <c r="O41" s="41"/>
      <c r="P41" s="3"/>
      <c r="Q41" s="63"/>
      <c r="R41" s="63"/>
      <c r="S41" s="50"/>
    </row>
    <row r="42" spans="1:19" s="9" customFormat="1" ht="62.25" customHeight="1" x14ac:dyDescent="0.25">
      <c r="A42" s="11">
        <v>5</v>
      </c>
      <c r="B42" s="122" t="s">
        <v>18</v>
      </c>
      <c r="C42" s="122"/>
      <c r="D42" s="122"/>
      <c r="E42" s="122"/>
      <c r="F42" s="122"/>
      <c r="G42" s="122"/>
      <c r="H42" s="122"/>
      <c r="I42" s="122"/>
      <c r="J42" s="122"/>
      <c r="K42" s="122"/>
      <c r="L42" s="122"/>
      <c r="M42" s="122"/>
      <c r="N42" s="122"/>
      <c r="O42" s="41"/>
      <c r="P42" s="3"/>
      <c r="Q42" s="10"/>
      <c r="R42" s="10"/>
      <c r="S42" s="49"/>
    </row>
    <row r="43" spans="1:19" s="9" customFormat="1" x14ac:dyDescent="0.25">
      <c r="A43" s="11"/>
      <c r="B43" s="122"/>
      <c r="C43" s="122"/>
      <c r="D43" s="122"/>
      <c r="E43" s="122"/>
      <c r="F43" s="122"/>
      <c r="G43" s="122"/>
      <c r="H43" s="122"/>
      <c r="I43" s="122"/>
      <c r="J43" s="122"/>
      <c r="K43" s="122"/>
      <c r="L43" s="122"/>
      <c r="M43" s="122"/>
      <c r="N43" s="122"/>
      <c r="O43" s="41">
        <v>1542</v>
      </c>
      <c r="P43" s="3">
        <v>337</v>
      </c>
      <c r="Q43" s="10" t="s">
        <v>19</v>
      </c>
      <c r="R43" s="10" t="s">
        <v>15</v>
      </c>
      <c r="S43" s="50">
        <f>O43*P43</f>
        <v>519654</v>
      </c>
    </row>
    <row r="44" spans="1:19" s="59" customFormat="1" x14ac:dyDescent="0.25">
      <c r="A44" s="11"/>
      <c r="B44" s="62"/>
      <c r="C44" s="62"/>
      <c r="D44" s="62"/>
      <c r="E44" s="62"/>
      <c r="F44" s="62"/>
      <c r="G44" s="62"/>
      <c r="H44" s="62"/>
      <c r="I44" s="62"/>
      <c r="J44" s="62"/>
      <c r="K44" s="62"/>
      <c r="L44" s="62"/>
      <c r="M44" s="62"/>
      <c r="N44" s="62"/>
      <c r="O44" s="41"/>
      <c r="P44" s="3"/>
      <c r="Q44" s="63"/>
      <c r="R44" s="63"/>
      <c r="S44" s="50"/>
    </row>
    <row r="45" spans="1:19" s="9" customFormat="1" ht="77.25" customHeight="1" x14ac:dyDescent="0.25">
      <c r="A45" s="11">
        <v>6</v>
      </c>
      <c r="B45" s="122" t="s">
        <v>20</v>
      </c>
      <c r="C45" s="122"/>
      <c r="D45" s="122"/>
      <c r="E45" s="122"/>
      <c r="F45" s="122"/>
      <c r="G45" s="122"/>
      <c r="H45" s="122"/>
      <c r="I45" s="122"/>
      <c r="J45" s="122"/>
      <c r="K45" s="122"/>
      <c r="L45" s="122"/>
      <c r="M45" s="122"/>
      <c r="N45" s="122"/>
      <c r="O45" s="41"/>
      <c r="P45" s="3"/>
      <c r="Q45" s="10"/>
      <c r="R45" s="10"/>
      <c r="S45" s="49"/>
    </row>
    <row r="46" spans="1:19" s="9" customFormat="1" x14ac:dyDescent="0.25">
      <c r="A46" s="11"/>
      <c r="B46" s="122"/>
      <c r="C46" s="122"/>
      <c r="D46" s="122"/>
      <c r="E46" s="122"/>
      <c r="F46" s="122"/>
      <c r="G46" s="122"/>
      <c r="H46" s="122"/>
      <c r="I46" s="122"/>
      <c r="J46" s="122"/>
      <c r="K46" s="122"/>
      <c r="L46" s="122"/>
      <c r="M46" s="122"/>
      <c r="N46" s="122"/>
      <c r="O46" s="46">
        <v>68.838999999999999</v>
      </c>
      <c r="P46" s="3">
        <v>5001.7</v>
      </c>
      <c r="Q46" s="10" t="s">
        <v>21</v>
      </c>
      <c r="R46" s="10" t="s">
        <v>15</v>
      </c>
      <c r="S46" s="50">
        <f>O46*P46</f>
        <v>344312.02629999997</v>
      </c>
    </row>
    <row r="47" spans="1:19" s="59" customFormat="1" x14ac:dyDescent="0.25">
      <c r="A47" s="11"/>
      <c r="B47" s="62"/>
      <c r="C47" s="62"/>
      <c r="D47" s="62"/>
      <c r="E47" s="62"/>
      <c r="F47" s="62"/>
      <c r="G47" s="62"/>
      <c r="H47" s="62"/>
      <c r="I47" s="62"/>
      <c r="J47" s="62"/>
      <c r="K47" s="62"/>
      <c r="L47" s="62"/>
      <c r="M47" s="62"/>
      <c r="N47" s="62"/>
      <c r="O47" s="46"/>
      <c r="P47" s="3"/>
      <c r="Q47" s="63"/>
      <c r="R47" s="63"/>
      <c r="S47" s="50"/>
    </row>
    <row r="48" spans="1:19" s="59" customFormat="1" ht="44.25" customHeight="1" x14ac:dyDescent="0.25">
      <c r="A48" s="11">
        <v>7</v>
      </c>
      <c r="B48" s="122" t="s">
        <v>24</v>
      </c>
      <c r="C48" s="122"/>
      <c r="D48" s="122"/>
      <c r="E48" s="122"/>
      <c r="F48" s="122"/>
      <c r="G48" s="122"/>
      <c r="H48" s="122"/>
      <c r="I48" s="122"/>
      <c r="J48" s="122"/>
      <c r="K48" s="122"/>
      <c r="L48" s="122"/>
      <c r="M48" s="122"/>
      <c r="N48" s="122"/>
      <c r="O48" s="41"/>
      <c r="P48" s="3"/>
      <c r="Q48" s="63"/>
      <c r="R48" s="63"/>
      <c r="S48" s="50"/>
    </row>
    <row r="49" spans="1:19" s="59" customFormat="1" x14ac:dyDescent="0.25">
      <c r="A49" s="11"/>
      <c r="B49" s="122"/>
      <c r="C49" s="122"/>
      <c r="D49" s="122"/>
      <c r="E49" s="122"/>
      <c r="F49" s="122"/>
      <c r="G49" s="122"/>
      <c r="H49" s="122"/>
      <c r="I49" s="122"/>
      <c r="J49" s="122"/>
      <c r="K49" s="122"/>
      <c r="L49" s="122"/>
      <c r="M49" s="122"/>
      <c r="N49" s="122"/>
      <c r="O49" s="40">
        <v>1573</v>
      </c>
      <c r="P49" s="3">
        <v>1512.5</v>
      </c>
      <c r="Q49" s="63" t="s">
        <v>14</v>
      </c>
      <c r="R49" s="63" t="s">
        <v>15</v>
      </c>
      <c r="S49" s="50">
        <f>O49*P49/1000</f>
        <v>2379.1624999999999</v>
      </c>
    </row>
    <row r="50" spans="1:19" s="59" customFormat="1" x14ac:dyDescent="0.25">
      <c r="A50" s="11"/>
      <c r="B50" s="62"/>
      <c r="C50" s="62"/>
      <c r="D50" s="62"/>
      <c r="E50" s="62"/>
      <c r="F50" s="62"/>
      <c r="G50" s="62"/>
      <c r="H50" s="62"/>
      <c r="I50" s="62"/>
      <c r="J50" s="62"/>
      <c r="K50" s="62"/>
      <c r="L50" s="62"/>
      <c r="M50" s="62"/>
      <c r="N50" s="62"/>
      <c r="O50" s="40"/>
      <c r="P50" s="3"/>
      <c r="Q50" s="63"/>
      <c r="R50" s="63"/>
      <c r="S50" s="50"/>
    </row>
    <row r="51" spans="1:19" s="9" customFormat="1" ht="47.25" customHeight="1" x14ac:dyDescent="0.25">
      <c r="A51" s="11">
        <v>8</v>
      </c>
      <c r="B51" s="122" t="s">
        <v>25</v>
      </c>
      <c r="C51" s="122"/>
      <c r="D51" s="122"/>
      <c r="E51" s="122"/>
      <c r="F51" s="122"/>
      <c r="G51" s="122"/>
      <c r="H51" s="122"/>
      <c r="I51" s="122"/>
      <c r="J51" s="122"/>
      <c r="K51" s="122"/>
      <c r="L51" s="122"/>
      <c r="M51" s="122"/>
      <c r="N51" s="122"/>
      <c r="O51" s="41"/>
      <c r="P51" s="3"/>
      <c r="Q51" s="10"/>
      <c r="R51" s="10"/>
      <c r="S51" s="50"/>
    </row>
    <row r="52" spans="1:19" s="9" customFormat="1" x14ac:dyDescent="0.25">
      <c r="A52" s="11"/>
      <c r="B52" s="122"/>
      <c r="C52" s="122"/>
      <c r="D52" s="122"/>
      <c r="E52" s="122"/>
      <c r="F52" s="122"/>
      <c r="G52" s="122"/>
      <c r="H52" s="122"/>
      <c r="I52" s="122"/>
      <c r="J52" s="122"/>
      <c r="K52" s="122"/>
      <c r="L52" s="122"/>
      <c r="M52" s="122"/>
      <c r="N52" s="122"/>
      <c r="O52" s="40">
        <v>2168</v>
      </c>
      <c r="P52" s="3">
        <v>3630</v>
      </c>
      <c r="Q52" s="10" t="s">
        <v>14</v>
      </c>
      <c r="R52" s="10" t="s">
        <v>15</v>
      </c>
      <c r="S52" s="50">
        <f>O52*P52/1000</f>
        <v>7869.84</v>
      </c>
    </row>
    <row r="53" spans="1:19" s="59" customFormat="1" x14ac:dyDescent="0.25">
      <c r="A53" s="11"/>
      <c r="B53" s="62"/>
      <c r="C53" s="62"/>
      <c r="D53" s="62"/>
      <c r="E53" s="62"/>
      <c r="F53" s="62"/>
      <c r="G53" s="62"/>
      <c r="H53" s="62"/>
      <c r="I53" s="62"/>
      <c r="J53" s="62"/>
      <c r="K53" s="62"/>
      <c r="L53" s="62"/>
      <c r="M53" s="62"/>
      <c r="N53" s="62"/>
      <c r="O53" s="40"/>
      <c r="P53" s="3"/>
      <c r="Q53" s="63"/>
      <c r="R53" s="63"/>
      <c r="S53" s="50"/>
    </row>
    <row r="54" spans="1:19" s="9" customFormat="1" ht="30.75" customHeight="1" x14ac:dyDescent="0.25">
      <c r="A54" s="11">
        <v>9</v>
      </c>
      <c r="B54" s="122" t="s">
        <v>26</v>
      </c>
      <c r="C54" s="122"/>
      <c r="D54" s="122"/>
      <c r="E54" s="122"/>
      <c r="F54" s="122"/>
      <c r="G54" s="122"/>
      <c r="H54" s="122"/>
      <c r="I54" s="122"/>
      <c r="J54" s="122"/>
      <c r="K54" s="122"/>
      <c r="L54" s="122"/>
      <c r="M54" s="122"/>
      <c r="N54" s="122"/>
      <c r="O54" s="41"/>
      <c r="P54" s="3"/>
      <c r="Q54" s="53"/>
      <c r="R54" s="53"/>
      <c r="S54" s="50"/>
    </row>
    <row r="55" spans="1:19" s="9" customFormat="1" x14ac:dyDescent="0.25">
      <c r="A55" s="11"/>
      <c r="B55" s="122"/>
      <c r="C55" s="122"/>
      <c r="D55" s="122"/>
      <c r="E55" s="122"/>
      <c r="F55" s="122"/>
      <c r="G55" s="122"/>
      <c r="H55" s="122"/>
      <c r="I55" s="122"/>
      <c r="J55" s="122"/>
      <c r="K55" s="122"/>
      <c r="L55" s="122"/>
      <c r="M55" s="122"/>
      <c r="N55" s="122"/>
      <c r="O55" s="40">
        <v>2168</v>
      </c>
      <c r="P55" s="3">
        <v>579.41</v>
      </c>
      <c r="Q55" s="53" t="s">
        <v>17</v>
      </c>
      <c r="R55" s="53" t="s">
        <v>15</v>
      </c>
      <c r="S55" s="50">
        <f>O55*P55/100</f>
        <v>12561.608799999998</v>
      </c>
    </row>
    <row r="56" spans="1:19" s="59" customFormat="1" x14ac:dyDescent="0.25">
      <c r="A56" s="11"/>
      <c r="B56" s="62"/>
      <c r="C56" s="62"/>
      <c r="D56" s="62"/>
      <c r="E56" s="62"/>
      <c r="F56" s="62"/>
      <c r="G56" s="62"/>
      <c r="H56" s="62"/>
      <c r="I56" s="62"/>
      <c r="J56" s="62"/>
      <c r="K56" s="62"/>
      <c r="L56" s="62"/>
      <c r="M56" s="62"/>
      <c r="N56" s="62"/>
      <c r="O56" s="40"/>
      <c r="P56" s="3"/>
      <c r="Q56" s="63"/>
      <c r="R56" s="63"/>
      <c r="S56" s="50"/>
    </row>
    <row r="57" spans="1:19" s="9" customFormat="1" ht="28.5" customHeight="1" x14ac:dyDescent="0.25">
      <c r="A57" s="11">
        <v>10</v>
      </c>
      <c r="B57" s="122" t="s">
        <v>27</v>
      </c>
      <c r="C57" s="122"/>
      <c r="D57" s="122"/>
      <c r="E57" s="122"/>
      <c r="F57" s="122"/>
      <c r="G57" s="122"/>
      <c r="H57" s="122"/>
      <c r="I57" s="122"/>
      <c r="J57" s="122"/>
      <c r="K57" s="122"/>
      <c r="L57" s="122"/>
      <c r="M57" s="122"/>
      <c r="N57" s="122"/>
      <c r="O57" s="41"/>
      <c r="P57" s="3"/>
      <c r="Q57" s="10"/>
      <c r="R57" s="10"/>
      <c r="S57" s="50"/>
    </row>
    <row r="58" spans="1:19" s="9" customFormat="1" x14ac:dyDescent="0.25">
      <c r="A58" s="11"/>
      <c r="B58" s="122"/>
      <c r="C58" s="122"/>
      <c r="D58" s="122"/>
      <c r="E58" s="122"/>
      <c r="F58" s="122"/>
      <c r="G58" s="122"/>
      <c r="H58" s="122"/>
      <c r="I58" s="122"/>
      <c r="J58" s="122"/>
      <c r="K58" s="122"/>
      <c r="L58" s="122"/>
      <c r="M58" s="122"/>
      <c r="N58" s="122"/>
      <c r="O58" s="40">
        <v>649</v>
      </c>
      <c r="P58" s="3">
        <v>1141.25</v>
      </c>
      <c r="Q58" s="10" t="s">
        <v>17</v>
      </c>
      <c r="R58" s="10" t="s">
        <v>15</v>
      </c>
      <c r="S58" s="50">
        <f>O58*P58/100</f>
        <v>7406.7124999999996</v>
      </c>
    </row>
    <row r="59" spans="1:19" s="59" customFormat="1" x14ac:dyDescent="0.25">
      <c r="A59" s="11"/>
      <c r="B59" s="62"/>
      <c r="C59" s="62"/>
      <c r="D59" s="62"/>
      <c r="E59" s="62"/>
      <c r="F59" s="62"/>
      <c r="G59" s="62"/>
      <c r="H59" s="62"/>
      <c r="I59" s="62"/>
      <c r="J59" s="62"/>
      <c r="K59" s="62"/>
      <c r="L59" s="62"/>
      <c r="M59" s="62"/>
      <c r="N59" s="62"/>
      <c r="O59" s="40"/>
      <c r="P59" s="3"/>
      <c r="Q59" s="63"/>
      <c r="R59" s="63"/>
      <c r="S59" s="50"/>
    </row>
    <row r="60" spans="1:19" s="59" customFormat="1" ht="29.25" customHeight="1" x14ac:dyDescent="0.25">
      <c r="A60" s="11">
        <v>11</v>
      </c>
      <c r="B60" s="122" t="s">
        <v>38</v>
      </c>
      <c r="C60" s="122"/>
      <c r="D60" s="122"/>
      <c r="E60" s="122"/>
      <c r="F60" s="122"/>
      <c r="G60" s="122"/>
      <c r="H60" s="122"/>
      <c r="I60" s="122"/>
      <c r="J60" s="122"/>
      <c r="K60" s="122"/>
      <c r="L60" s="122"/>
      <c r="M60" s="122"/>
      <c r="N60" s="122"/>
      <c r="O60" s="7"/>
      <c r="P60" s="3"/>
      <c r="Q60" s="63"/>
      <c r="R60" s="63"/>
      <c r="S60" s="51"/>
    </row>
    <row r="61" spans="1:19" s="59" customFormat="1" x14ac:dyDescent="0.25">
      <c r="A61" s="11"/>
      <c r="B61" s="122"/>
      <c r="C61" s="122"/>
      <c r="D61" s="122"/>
      <c r="E61" s="122"/>
      <c r="F61" s="122"/>
      <c r="G61" s="122"/>
      <c r="H61" s="122"/>
      <c r="I61" s="122"/>
      <c r="J61" s="122"/>
      <c r="K61" s="122"/>
      <c r="L61" s="122"/>
      <c r="M61" s="122"/>
      <c r="N61" s="122"/>
      <c r="O61" s="8">
        <v>2322</v>
      </c>
      <c r="P61" s="3">
        <v>12674.36</v>
      </c>
      <c r="Q61" s="63" t="s">
        <v>17</v>
      </c>
      <c r="R61" s="63" t="s">
        <v>15</v>
      </c>
      <c r="S61" s="51">
        <f>O61*P61/100</f>
        <v>294298.63920000003</v>
      </c>
    </row>
    <row r="62" spans="1:19" s="59" customFormat="1" x14ac:dyDescent="0.25">
      <c r="A62" s="11"/>
      <c r="B62" s="62"/>
      <c r="C62" s="62"/>
      <c r="D62" s="62"/>
      <c r="E62" s="62"/>
      <c r="F62" s="62"/>
      <c r="G62" s="62"/>
      <c r="H62" s="62"/>
      <c r="I62" s="62"/>
      <c r="J62" s="62"/>
      <c r="K62" s="62"/>
      <c r="L62" s="62"/>
      <c r="M62" s="62"/>
      <c r="N62" s="62"/>
      <c r="O62" s="8"/>
      <c r="P62" s="3"/>
      <c r="Q62" s="63"/>
      <c r="R62" s="63"/>
      <c r="S62" s="51"/>
    </row>
    <row r="63" spans="1:19" s="52" customFormat="1" ht="29.25" customHeight="1" x14ac:dyDescent="0.25">
      <c r="A63" s="11">
        <v>12</v>
      </c>
      <c r="B63" s="122" t="s">
        <v>28</v>
      </c>
      <c r="C63" s="122"/>
      <c r="D63" s="122"/>
      <c r="E63" s="122"/>
      <c r="F63" s="122"/>
      <c r="G63" s="122"/>
      <c r="H63" s="122"/>
      <c r="I63" s="122"/>
      <c r="J63" s="122"/>
      <c r="K63" s="122"/>
      <c r="L63" s="122"/>
      <c r="M63" s="122"/>
      <c r="N63" s="122"/>
      <c r="O63" s="7"/>
      <c r="P63" s="3"/>
      <c r="Q63" s="53"/>
      <c r="R63" s="53"/>
      <c r="S63" s="6"/>
    </row>
    <row r="64" spans="1:19" s="52" customFormat="1" x14ac:dyDescent="0.25">
      <c r="A64" s="11"/>
      <c r="B64" s="122"/>
      <c r="C64" s="122"/>
      <c r="D64" s="122"/>
      <c r="E64" s="122"/>
      <c r="F64" s="122"/>
      <c r="G64" s="122"/>
      <c r="H64" s="122"/>
      <c r="I64" s="122"/>
      <c r="J64" s="122"/>
      <c r="K64" s="122"/>
      <c r="L64" s="122"/>
      <c r="M64" s="122"/>
      <c r="N64" s="122"/>
      <c r="O64" s="8">
        <v>428</v>
      </c>
      <c r="P64" s="3">
        <v>8694.9500000000007</v>
      </c>
      <c r="Q64" s="53" t="s">
        <v>17</v>
      </c>
      <c r="R64" s="53" t="s">
        <v>15</v>
      </c>
      <c r="S64" s="51">
        <f>O64*P64/100</f>
        <v>37214.385999999999</v>
      </c>
    </row>
    <row r="65" spans="1:19" s="59" customFormat="1" x14ac:dyDescent="0.25">
      <c r="A65" s="11"/>
      <c r="B65" s="62"/>
      <c r="C65" s="62"/>
      <c r="D65" s="62"/>
      <c r="E65" s="62"/>
      <c r="F65" s="62"/>
      <c r="G65" s="62"/>
      <c r="H65" s="62"/>
      <c r="I65" s="62"/>
      <c r="J65" s="62"/>
      <c r="K65" s="62"/>
      <c r="L65" s="62"/>
      <c r="M65" s="62"/>
      <c r="N65" s="62"/>
      <c r="O65" s="8"/>
      <c r="P65" s="3"/>
      <c r="Q65" s="63"/>
      <c r="R65" s="63"/>
      <c r="S65" s="51"/>
    </row>
    <row r="66" spans="1:19" s="59" customFormat="1" ht="75.75" customHeight="1" x14ac:dyDescent="0.25">
      <c r="A66" s="11">
        <v>13</v>
      </c>
      <c r="B66" s="122" t="s">
        <v>39</v>
      </c>
      <c r="C66" s="122"/>
      <c r="D66" s="122"/>
      <c r="E66" s="122"/>
      <c r="F66" s="122"/>
      <c r="G66" s="122"/>
      <c r="H66" s="122"/>
      <c r="I66" s="122"/>
      <c r="J66" s="122"/>
      <c r="K66" s="122"/>
      <c r="L66" s="122"/>
      <c r="M66" s="122"/>
      <c r="N66" s="122"/>
      <c r="O66" s="37"/>
      <c r="P66" s="3"/>
      <c r="Q66" s="63"/>
      <c r="R66" s="63"/>
      <c r="S66" s="35"/>
    </row>
    <row r="67" spans="1:19" s="59" customFormat="1" ht="18.75" customHeight="1" x14ac:dyDescent="0.25">
      <c r="A67" s="11"/>
      <c r="B67" s="122"/>
      <c r="C67" s="122"/>
      <c r="D67" s="122"/>
      <c r="E67" s="122"/>
      <c r="F67" s="122"/>
      <c r="G67" s="122"/>
      <c r="H67" s="122"/>
      <c r="I67" s="122"/>
      <c r="J67" s="122"/>
      <c r="K67" s="122"/>
      <c r="L67" s="122"/>
      <c r="M67" s="122"/>
      <c r="N67" s="122"/>
      <c r="O67" s="7">
        <v>239</v>
      </c>
      <c r="P67" s="3">
        <v>228.9</v>
      </c>
      <c r="Q67" s="63" t="s">
        <v>105</v>
      </c>
      <c r="R67" s="63" t="s">
        <v>15</v>
      </c>
      <c r="S67" s="34">
        <f>O67*P67</f>
        <v>54707.1</v>
      </c>
    </row>
    <row r="68" spans="1:19" s="59" customFormat="1" ht="18.75" customHeight="1" x14ac:dyDescent="0.25">
      <c r="A68" s="11"/>
      <c r="B68" s="62"/>
      <c r="C68" s="62"/>
      <c r="D68" s="62"/>
      <c r="E68" s="62"/>
      <c r="F68" s="62"/>
      <c r="G68" s="62"/>
      <c r="H68" s="62"/>
      <c r="I68" s="62"/>
      <c r="J68" s="62"/>
      <c r="K68" s="62"/>
      <c r="L68" s="62"/>
      <c r="M68" s="62"/>
      <c r="N68" s="62"/>
      <c r="O68" s="7"/>
      <c r="P68" s="3"/>
      <c r="Q68" s="63"/>
      <c r="R68" s="63"/>
      <c r="S68" s="34"/>
    </row>
    <row r="69" spans="1:19" s="59" customFormat="1" ht="89.25" customHeight="1" x14ac:dyDescent="0.25">
      <c r="A69" s="11">
        <v>14</v>
      </c>
      <c r="B69" s="122" t="s">
        <v>41</v>
      </c>
      <c r="C69" s="122"/>
      <c r="D69" s="122"/>
      <c r="E69" s="122"/>
      <c r="F69" s="122"/>
      <c r="G69" s="122"/>
      <c r="H69" s="122"/>
      <c r="I69" s="122"/>
      <c r="J69" s="122"/>
      <c r="K69" s="122"/>
      <c r="L69" s="122"/>
      <c r="M69" s="122"/>
      <c r="N69" s="122"/>
      <c r="O69" s="37"/>
      <c r="P69" s="3"/>
      <c r="Q69" s="63"/>
      <c r="R69" s="63"/>
      <c r="S69" s="35"/>
    </row>
    <row r="70" spans="1:19" s="59" customFormat="1" ht="18.75" customHeight="1" x14ac:dyDescent="0.25">
      <c r="A70" s="11"/>
      <c r="B70" s="122"/>
      <c r="C70" s="122"/>
      <c r="D70" s="122"/>
      <c r="E70" s="122"/>
      <c r="F70" s="122"/>
      <c r="G70" s="122"/>
      <c r="H70" s="122"/>
      <c r="I70" s="122"/>
      <c r="J70" s="122"/>
      <c r="K70" s="122"/>
      <c r="L70" s="122"/>
      <c r="M70" s="122"/>
      <c r="N70" s="122"/>
      <c r="O70" s="7">
        <v>337</v>
      </c>
      <c r="P70" s="3">
        <v>240.5</v>
      </c>
      <c r="Q70" s="64" t="s">
        <v>105</v>
      </c>
      <c r="R70" s="63" t="s">
        <v>15</v>
      </c>
      <c r="S70" s="34">
        <f>O70*P70</f>
        <v>81048.5</v>
      </c>
    </row>
    <row r="71" spans="1:19" s="59" customFormat="1" ht="18.75" customHeight="1" x14ac:dyDescent="0.25">
      <c r="A71" s="11"/>
      <c r="B71" s="62"/>
      <c r="C71" s="62"/>
      <c r="D71" s="62"/>
      <c r="E71" s="62"/>
      <c r="F71" s="62"/>
      <c r="G71" s="62"/>
      <c r="H71" s="62"/>
      <c r="I71" s="62"/>
      <c r="J71" s="62"/>
      <c r="K71" s="62"/>
      <c r="L71" s="62"/>
      <c r="M71" s="62"/>
      <c r="N71" s="62"/>
      <c r="O71" s="7"/>
      <c r="P71" s="3"/>
      <c r="Q71" s="63"/>
      <c r="R71" s="63"/>
      <c r="S71" s="34"/>
    </row>
    <row r="72" spans="1:19" s="59" customFormat="1" ht="18.75" customHeight="1" x14ac:dyDescent="0.25">
      <c r="A72" s="11">
        <v>15</v>
      </c>
      <c r="B72" s="122" t="s">
        <v>29</v>
      </c>
      <c r="C72" s="122"/>
      <c r="D72" s="122"/>
      <c r="E72" s="122"/>
      <c r="F72" s="122"/>
      <c r="G72" s="122"/>
      <c r="H72" s="122"/>
      <c r="I72" s="122"/>
      <c r="J72" s="122"/>
      <c r="K72" s="122"/>
      <c r="L72" s="122"/>
      <c r="M72" s="122"/>
      <c r="N72" s="122"/>
      <c r="O72" s="7"/>
      <c r="P72" s="3"/>
      <c r="Q72" s="63"/>
      <c r="R72" s="63"/>
      <c r="S72" s="34"/>
    </row>
    <row r="73" spans="1:19" s="59" customFormat="1" ht="18.75" customHeight="1" x14ac:dyDescent="0.25">
      <c r="A73" s="11"/>
      <c r="B73" s="122"/>
      <c r="C73" s="122"/>
      <c r="D73" s="122"/>
      <c r="E73" s="122"/>
      <c r="F73" s="122"/>
      <c r="G73" s="122"/>
      <c r="H73" s="122"/>
      <c r="I73" s="122"/>
      <c r="J73" s="122"/>
      <c r="K73" s="122"/>
      <c r="L73" s="122"/>
      <c r="M73" s="122"/>
      <c r="N73" s="122"/>
      <c r="O73" s="8">
        <v>5020</v>
      </c>
      <c r="P73" s="3">
        <v>2206.6</v>
      </c>
      <c r="Q73" s="63" t="s">
        <v>22</v>
      </c>
      <c r="R73" s="63" t="s">
        <v>15</v>
      </c>
      <c r="S73" s="34">
        <f>O73*P73/100</f>
        <v>110771.32</v>
      </c>
    </row>
    <row r="74" spans="1:19" s="59" customFormat="1" ht="18.75" customHeight="1" x14ac:dyDescent="0.25">
      <c r="A74" s="11"/>
      <c r="B74" s="62"/>
      <c r="C74" s="62"/>
      <c r="D74" s="62"/>
      <c r="E74" s="62"/>
      <c r="F74" s="62"/>
      <c r="G74" s="62"/>
      <c r="H74" s="62"/>
      <c r="I74" s="62"/>
      <c r="J74" s="62"/>
      <c r="K74" s="62"/>
      <c r="L74" s="62"/>
      <c r="M74" s="62"/>
      <c r="N74" s="62"/>
      <c r="O74" s="8"/>
      <c r="P74" s="3"/>
      <c r="Q74" s="63"/>
      <c r="R74" s="63"/>
      <c r="S74" s="34"/>
    </row>
    <row r="75" spans="1:19" s="59" customFormat="1" ht="31.5" customHeight="1" x14ac:dyDescent="0.25">
      <c r="A75" s="11">
        <v>16</v>
      </c>
      <c r="B75" s="122" t="s">
        <v>30</v>
      </c>
      <c r="C75" s="122"/>
      <c r="D75" s="122"/>
      <c r="E75" s="122"/>
      <c r="F75" s="122"/>
      <c r="G75" s="122"/>
      <c r="H75" s="122"/>
      <c r="I75" s="122"/>
      <c r="J75" s="122"/>
      <c r="K75" s="122"/>
      <c r="L75" s="122"/>
      <c r="M75" s="122"/>
      <c r="N75" s="122"/>
      <c r="O75" s="8"/>
      <c r="P75" s="3"/>
      <c r="Q75" s="63"/>
      <c r="R75" s="63"/>
      <c r="S75" s="34"/>
    </row>
    <row r="76" spans="1:19" s="59" customFormat="1" ht="18.75" customHeight="1" x14ac:dyDescent="0.25">
      <c r="A76" s="11"/>
      <c r="B76" s="122"/>
      <c r="C76" s="122"/>
      <c r="D76" s="122"/>
      <c r="E76" s="122"/>
      <c r="F76" s="122"/>
      <c r="G76" s="122"/>
      <c r="H76" s="122"/>
      <c r="I76" s="122"/>
      <c r="J76" s="122"/>
      <c r="K76" s="122"/>
      <c r="L76" s="122"/>
      <c r="M76" s="122"/>
      <c r="N76" s="122"/>
      <c r="O76" s="8">
        <f>O73</f>
        <v>5020</v>
      </c>
      <c r="P76" s="3">
        <v>2197.52</v>
      </c>
      <c r="Q76" s="63" t="s">
        <v>22</v>
      </c>
      <c r="R76" s="63" t="s">
        <v>15</v>
      </c>
      <c r="S76" s="34">
        <f>O76*P76/100</f>
        <v>110315.504</v>
      </c>
    </row>
    <row r="77" spans="1:19" s="59" customFormat="1" ht="18.75" customHeight="1" x14ac:dyDescent="0.25">
      <c r="A77" s="11"/>
      <c r="B77" s="62"/>
      <c r="C77" s="62"/>
      <c r="D77" s="62"/>
      <c r="E77" s="62"/>
      <c r="F77" s="62"/>
      <c r="G77" s="62"/>
      <c r="H77" s="62"/>
      <c r="I77" s="62"/>
      <c r="J77" s="62"/>
      <c r="K77" s="62"/>
      <c r="L77" s="62"/>
      <c r="M77" s="62"/>
      <c r="N77" s="62"/>
      <c r="O77" s="8"/>
      <c r="P77" s="3"/>
      <c r="Q77" s="63"/>
      <c r="R77" s="63"/>
      <c r="S77" s="34"/>
    </row>
    <row r="78" spans="1:19" s="59" customFormat="1" ht="44.25" customHeight="1" x14ac:dyDescent="0.25">
      <c r="A78" s="11">
        <v>17</v>
      </c>
      <c r="B78" s="122" t="s">
        <v>31</v>
      </c>
      <c r="C78" s="122"/>
      <c r="D78" s="122"/>
      <c r="E78" s="122"/>
      <c r="F78" s="122"/>
      <c r="G78" s="122"/>
      <c r="H78" s="122"/>
      <c r="I78" s="122"/>
      <c r="J78" s="122"/>
      <c r="K78" s="122"/>
      <c r="L78" s="122"/>
      <c r="M78" s="122"/>
      <c r="N78" s="122"/>
      <c r="O78" s="7"/>
      <c r="P78" s="3"/>
      <c r="Q78" s="63"/>
      <c r="R78" s="63"/>
      <c r="S78" s="34"/>
    </row>
    <row r="79" spans="1:19" s="59" customFormat="1" ht="18.75" customHeight="1" x14ac:dyDescent="0.25">
      <c r="A79" s="11"/>
      <c r="B79" s="122"/>
      <c r="C79" s="122"/>
      <c r="D79" s="122"/>
      <c r="E79" s="122"/>
      <c r="F79" s="122"/>
      <c r="G79" s="122"/>
      <c r="H79" s="122"/>
      <c r="I79" s="122"/>
      <c r="J79" s="122"/>
      <c r="K79" s="122"/>
      <c r="L79" s="122"/>
      <c r="M79" s="122"/>
      <c r="N79" s="122"/>
      <c r="O79" s="8">
        <v>184</v>
      </c>
      <c r="P79" s="3">
        <v>14429.25</v>
      </c>
      <c r="Q79" s="63" t="s">
        <v>17</v>
      </c>
      <c r="R79" s="63" t="s">
        <v>15</v>
      </c>
      <c r="S79" s="34">
        <f>O79*P79/100</f>
        <v>26549.82</v>
      </c>
    </row>
    <row r="80" spans="1:19" s="59" customFormat="1" ht="18.75" customHeight="1" x14ac:dyDescent="0.25">
      <c r="A80" s="11"/>
      <c r="B80" s="62"/>
      <c r="C80" s="62"/>
      <c r="D80" s="62"/>
      <c r="E80" s="62"/>
      <c r="F80" s="62"/>
      <c r="G80" s="62"/>
      <c r="H80" s="62"/>
      <c r="I80" s="62"/>
      <c r="J80" s="62"/>
      <c r="K80" s="62"/>
      <c r="L80" s="62"/>
      <c r="M80" s="62"/>
      <c r="N80" s="62"/>
      <c r="O80" s="8"/>
      <c r="P80" s="3"/>
      <c r="Q80" s="63"/>
      <c r="R80" s="63"/>
      <c r="S80" s="34"/>
    </row>
    <row r="81" spans="1:19" s="59" customFormat="1" ht="106.5" customHeight="1" x14ac:dyDescent="0.25">
      <c r="A81" s="11">
        <v>18</v>
      </c>
      <c r="B81" s="122" t="s">
        <v>43</v>
      </c>
      <c r="C81" s="122"/>
      <c r="D81" s="122"/>
      <c r="E81" s="122"/>
      <c r="F81" s="122"/>
      <c r="G81" s="122"/>
      <c r="H81" s="122"/>
      <c r="I81" s="122"/>
      <c r="J81" s="122"/>
      <c r="K81" s="122"/>
      <c r="L81" s="122"/>
      <c r="M81" s="122"/>
      <c r="N81" s="122"/>
      <c r="O81" s="7"/>
      <c r="P81" s="3"/>
      <c r="Q81" s="63"/>
      <c r="R81" s="63"/>
      <c r="S81" s="34"/>
    </row>
    <row r="82" spans="1:19" s="59" customFormat="1" ht="18.75" customHeight="1" x14ac:dyDescent="0.25">
      <c r="A82" s="11"/>
      <c r="B82" s="122"/>
      <c r="C82" s="122"/>
      <c r="D82" s="122"/>
      <c r="E82" s="122"/>
      <c r="F82" s="122"/>
      <c r="G82" s="122"/>
      <c r="H82" s="122"/>
      <c r="I82" s="122"/>
      <c r="J82" s="122"/>
      <c r="K82" s="122"/>
      <c r="L82" s="122"/>
      <c r="M82" s="122"/>
      <c r="N82" s="122"/>
      <c r="O82" s="8">
        <v>376</v>
      </c>
      <c r="P82" s="3">
        <v>186.04</v>
      </c>
      <c r="Q82" s="63" t="s">
        <v>40</v>
      </c>
      <c r="R82" s="63" t="s">
        <v>15</v>
      </c>
      <c r="S82" s="34">
        <f>O82*P82</f>
        <v>69951.039999999994</v>
      </c>
    </row>
    <row r="83" spans="1:19" s="59" customFormat="1" ht="30.75" customHeight="1" x14ac:dyDescent="0.25">
      <c r="A83" s="11">
        <v>19</v>
      </c>
      <c r="B83" s="122" t="s">
        <v>42</v>
      </c>
      <c r="C83" s="122"/>
      <c r="D83" s="122"/>
      <c r="E83" s="122"/>
      <c r="F83" s="122"/>
      <c r="G83" s="122"/>
      <c r="H83" s="122"/>
      <c r="I83" s="122"/>
      <c r="J83" s="122"/>
      <c r="K83" s="122"/>
      <c r="L83" s="122"/>
      <c r="M83" s="122"/>
      <c r="N83" s="122"/>
      <c r="O83" s="7"/>
      <c r="P83" s="3"/>
      <c r="Q83" s="63"/>
      <c r="R83" s="63"/>
      <c r="S83" s="34"/>
    </row>
    <row r="84" spans="1:19" s="59" customFormat="1" ht="18.75" customHeight="1" x14ac:dyDescent="0.25">
      <c r="A84" s="11"/>
      <c r="B84" s="122"/>
      <c r="C84" s="122"/>
      <c r="D84" s="122"/>
      <c r="E84" s="122"/>
      <c r="F84" s="122"/>
      <c r="G84" s="122"/>
      <c r="H84" s="122"/>
      <c r="I84" s="122"/>
      <c r="J84" s="122"/>
      <c r="K84" s="122"/>
      <c r="L84" s="122"/>
      <c r="M84" s="122"/>
      <c r="N84" s="122"/>
      <c r="O84" s="8">
        <v>257</v>
      </c>
      <c r="P84" s="3">
        <v>30509.77</v>
      </c>
      <c r="Q84" s="63" t="s">
        <v>22</v>
      </c>
      <c r="R84" s="63" t="s">
        <v>15</v>
      </c>
      <c r="S84" s="34">
        <f>O84*P84/100</f>
        <v>78410.108899999992</v>
      </c>
    </row>
    <row r="85" spans="1:19" s="59" customFormat="1" ht="57" customHeight="1" x14ac:dyDescent="0.25">
      <c r="A85" s="11">
        <v>20</v>
      </c>
      <c r="B85" s="122" t="s">
        <v>55</v>
      </c>
      <c r="C85" s="122"/>
      <c r="D85" s="122"/>
      <c r="E85" s="122"/>
      <c r="F85" s="122"/>
      <c r="G85" s="122"/>
      <c r="H85" s="122"/>
      <c r="I85" s="122"/>
      <c r="J85" s="122"/>
      <c r="K85" s="122"/>
      <c r="L85" s="122"/>
      <c r="M85" s="122"/>
      <c r="N85" s="122"/>
      <c r="O85" s="7"/>
      <c r="P85" s="3"/>
      <c r="Q85" s="63"/>
      <c r="R85" s="63"/>
      <c r="S85" s="34"/>
    </row>
    <row r="86" spans="1:19" s="59" customFormat="1" ht="18.75" customHeight="1" x14ac:dyDescent="0.25">
      <c r="A86" s="11"/>
      <c r="B86" s="122"/>
      <c r="C86" s="122"/>
      <c r="D86" s="122"/>
      <c r="E86" s="122"/>
      <c r="F86" s="122"/>
      <c r="G86" s="122"/>
      <c r="H86" s="122"/>
      <c r="I86" s="122"/>
      <c r="J86" s="122"/>
      <c r="K86" s="122"/>
      <c r="L86" s="122"/>
      <c r="M86" s="122"/>
      <c r="N86" s="122"/>
      <c r="O86" s="8">
        <v>2056</v>
      </c>
      <c r="P86" s="3">
        <v>3275.5</v>
      </c>
      <c r="Q86" s="63" t="s">
        <v>22</v>
      </c>
      <c r="R86" s="63" t="s">
        <v>15</v>
      </c>
      <c r="S86" s="34">
        <f>O86*P86/100</f>
        <v>67344.28</v>
      </c>
    </row>
    <row r="87" spans="1:19" s="59" customFormat="1" ht="86.25" customHeight="1" x14ac:dyDescent="0.25">
      <c r="A87" s="11">
        <v>21</v>
      </c>
      <c r="B87" s="122" t="s">
        <v>44</v>
      </c>
      <c r="C87" s="122"/>
      <c r="D87" s="122"/>
      <c r="E87" s="122"/>
      <c r="F87" s="122"/>
      <c r="G87" s="122"/>
      <c r="H87" s="122"/>
      <c r="I87" s="122"/>
      <c r="J87" s="122"/>
      <c r="K87" s="122"/>
      <c r="L87" s="122"/>
      <c r="M87" s="122"/>
      <c r="N87" s="122"/>
      <c r="O87" s="7"/>
      <c r="P87" s="3"/>
      <c r="Q87" s="63"/>
      <c r="R87" s="63"/>
      <c r="S87" s="34"/>
    </row>
    <row r="88" spans="1:19" s="59" customFormat="1" ht="18.75" customHeight="1" x14ac:dyDescent="0.25">
      <c r="A88" s="11"/>
      <c r="B88" s="122"/>
      <c r="C88" s="122"/>
      <c r="D88" s="122"/>
      <c r="E88" s="122"/>
      <c r="F88" s="122"/>
      <c r="G88" s="122"/>
      <c r="H88" s="122"/>
      <c r="I88" s="122"/>
      <c r="J88" s="122"/>
      <c r="K88" s="122"/>
      <c r="L88" s="122"/>
      <c r="M88" s="122"/>
      <c r="N88" s="122"/>
      <c r="O88" s="8">
        <v>370</v>
      </c>
      <c r="P88" s="3">
        <v>194.16</v>
      </c>
      <c r="Q88" s="63" t="s">
        <v>40</v>
      </c>
      <c r="R88" s="63" t="s">
        <v>15</v>
      </c>
      <c r="S88" s="34">
        <f>O88*P88</f>
        <v>71839.199999999997</v>
      </c>
    </row>
    <row r="89" spans="1:19" s="59" customFormat="1" ht="81" customHeight="1" x14ac:dyDescent="0.25">
      <c r="A89" s="11">
        <v>22</v>
      </c>
      <c r="B89" s="122" t="s">
        <v>46</v>
      </c>
      <c r="C89" s="122"/>
      <c r="D89" s="122"/>
      <c r="E89" s="122"/>
      <c r="F89" s="122"/>
      <c r="G89" s="122"/>
      <c r="H89" s="122"/>
      <c r="I89" s="122"/>
      <c r="J89" s="122"/>
      <c r="K89" s="122"/>
      <c r="L89" s="122"/>
      <c r="M89" s="122"/>
      <c r="N89" s="122"/>
      <c r="O89" s="7"/>
      <c r="P89" s="3"/>
      <c r="Q89" s="63"/>
      <c r="R89" s="63"/>
      <c r="S89" s="34"/>
    </row>
    <row r="90" spans="1:19" s="59" customFormat="1" x14ac:dyDescent="0.25">
      <c r="A90" s="11"/>
      <c r="B90" s="122"/>
      <c r="C90" s="122"/>
      <c r="D90" s="122"/>
      <c r="E90" s="122"/>
      <c r="F90" s="122"/>
      <c r="G90" s="122"/>
      <c r="H90" s="122"/>
      <c r="I90" s="122"/>
      <c r="J90" s="122"/>
      <c r="K90" s="122"/>
      <c r="L90" s="122"/>
      <c r="M90" s="122"/>
      <c r="N90" s="122"/>
      <c r="O90" s="8">
        <v>307</v>
      </c>
      <c r="P90" s="3">
        <v>902.93</v>
      </c>
      <c r="Q90" s="63" t="s">
        <v>40</v>
      </c>
      <c r="R90" s="63" t="s">
        <v>15</v>
      </c>
      <c r="S90" s="34">
        <f>O90*P90</f>
        <v>277199.51</v>
      </c>
    </row>
    <row r="91" spans="1:19" s="59" customFormat="1" ht="17.25" customHeight="1" x14ac:dyDescent="0.25">
      <c r="A91" s="11">
        <v>23</v>
      </c>
      <c r="B91" s="122" t="s">
        <v>51</v>
      </c>
      <c r="C91" s="122"/>
      <c r="D91" s="122"/>
      <c r="E91" s="122"/>
      <c r="F91" s="122"/>
      <c r="G91" s="122"/>
      <c r="H91" s="122"/>
      <c r="I91" s="122"/>
      <c r="J91" s="122"/>
      <c r="K91" s="122"/>
      <c r="L91" s="122"/>
      <c r="M91" s="122"/>
      <c r="N91" s="122"/>
      <c r="O91" s="7"/>
      <c r="P91" s="3"/>
      <c r="Q91" s="63"/>
      <c r="R91" s="63"/>
      <c r="S91" s="56"/>
    </row>
    <row r="92" spans="1:19" s="59" customFormat="1" ht="18.75" customHeight="1" x14ac:dyDescent="0.25">
      <c r="A92" s="11"/>
      <c r="B92" s="122"/>
      <c r="C92" s="122"/>
      <c r="D92" s="122"/>
      <c r="E92" s="122"/>
      <c r="F92" s="122"/>
      <c r="G92" s="122"/>
      <c r="H92" s="122"/>
      <c r="I92" s="122"/>
      <c r="J92" s="122"/>
      <c r="K92" s="122"/>
      <c r="L92" s="122"/>
      <c r="M92" s="122"/>
      <c r="N92" s="122"/>
      <c r="O92" s="8">
        <v>989</v>
      </c>
      <c r="P92" s="3">
        <v>829.9</v>
      </c>
      <c r="Q92" s="63" t="s">
        <v>22</v>
      </c>
      <c r="R92" s="63" t="s">
        <v>15</v>
      </c>
      <c r="S92" s="56">
        <f>O92*P92/100</f>
        <v>8207.7109999999993</v>
      </c>
    </row>
    <row r="93" spans="1:19" s="59" customFormat="1" ht="33" customHeight="1" x14ac:dyDescent="0.25">
      <c r="A93" s="11">
        <v>24</v>
      </c>
      <c r="B93" s="122" t="s">
        <v>48</v>
      </c>
      <c r="C93" s="122"/>
      <c r="D93" s="122"/>
      <c r="E93" s="122"/>
      <c r="F93" s="122"/>
      <c r="G93" s="122"/>
      <c r="H93" s="122"/>
      <c r="I93" s="122"/>
      <c r="J93" s="122"/>
      <c r="K93" s="122"/>
      <c r="L93" s="122"/>
      <c r="M93" s="122"/>
      <c r="N93" s="122"/>
      <c r="O93" s="7"/>
      <c r="P93" s="3"/>
      <c r="Q93" s="63"/>
      <c r="R93" s="63"/>
      <c r="S93" s="34"/>
    </row>
    <row r="94" spans="1:19" s="59" customFormat="1" ht="25.5" customHeight="1" x14ac:dyDescent="0.25">
      <c r="A94" s="11"/>
      <c r="B94" s="122"/>
      <c r="C94" s="122"/>
      <c r="D94" s="122"/>
      <c r="E94" s="122"/>
      <c r="F94" s="122"/>
      <c r="G94" s="122"/>
      <c r="H94" s="122"/>
      <c r="I94" s="122"/>
      <c r="J94" s="122"/>
      <c r="K94" s="122"/>
      <c r="L94" s="122"/>
      <c r="M94" s="122"/>
      <c r="N94" s="122"/>
      <c r="O94" s="8">
        <v>932</v>
      </c>
      <c r="P94" s="3">
        <v>1287.4000000000001</v>
      </c>
      <c r="Q94" s="63" t="s">
        <v>40</v>
      </c>
      <c r="R94" s="63" t="s">
        <v>15</v>
      </c>
      <c r="S94" s="34">
        <f>P94*O94/100</f>
        <v>11998.568000000001</v>
      </c>
    </row>
    <row r="95" spans="1:19" s="59" customFormat="1" ht="19.5" customHeight="1" x14ac:dyDescent="0.25">
      <c r="A95" s="11">
        <v>25</v>
      </c>
      <c r="B95" s="122" t="s">
        <v>57</v>
      </c>
      <c r="C95" s="122"/>
      <c r="D95" s="122"/>
      <c r="E95" s="122"/>
      <c r="F95" s="122"/>
      <c r="G95" s="122"/>
      <c r="H95" s="122"/>
      <c r="I95" s="122"/>
      <c r="J95" s="122"/>
      <c r="K95" s="122"/>
      <c r="L95" s="122"/>
      <c r="M95" s="122"/>
      <c r="N95" s="122"/>
      <c r="O95" s="8"/>
      <c r="P95" s="3"/>
      <c r="Q95" s="63"/>
      <c r="R95" s="63"/>
      <c r="S95" s="34"/>
    </row>
    <row r="96" spans="1:19" s="59" customFormat="1" ht="18" customHeight="1" x14ac:dyDescent="0.25">
      <c r="A96" s="11"/>
      <c r="B96" s="122"/>
      <c r="C96" s="122"/>
      <c r="D96" s="122"/>
      <c r="E96" s="122"/>
      <c r="F96" s="122"/>
      <c r="G96" s="122"/>
      <c r="H96" s="122"/>
      <c r="I96" s="122"/>
      <c r="J96" s="122"/>
      <c r="K96" s="122"/>
      <c r="L96" s="122"/>
      <c r="M96" s="122"/>
      <c r="N96" s="122"/>
      <c r="O96" s="8">
        <v>932</v>
      </c>
      <c r="P96" s="3">
        <v>859.9</v>
      </c>
      <c r="Q96" s="63" t="s">
        <v>22</v>
      </c>
      <c r="R96" s="63"/>
      <c r="S96" s="34">
        <f>P96*O96/100</f>
        <v>8014.2679999999991</v>
      </c>
    </row>
    <row r="97" spans="1:19" s="59" customFormat="1" ht="26.25" customHeight="1" x14ac:dyDescent="0.25">
      <c r="A97" s="11">
        <v>26</v>
      </c>
      <c r="B97" s="122" t="s">
        <v>45</v>
      </c>
      <c r="C97" s="122"/>
      <c r="D97" s="122"/>
      <c r="E97" s="122"/>
      <c r="F97" s="122"/>
      <c r="G97" s="122"/>
      <c r="H97" s="122"/>
      <c r="I97" s="122"/>
      <c r="J97" s="122"/>
      <c r="K97" s="122"/>
      <c r="L97" s="122"/>
      <c r="M97" s="122"/>
      <c r="N97" s="122"/>
      <c r="O97" s="7"/>
      <c r="P97" s="3"/>
      <c r="Q97" s="63"/>
      <c r="R97" s="63"/>
      <c r="S97" s="34"/>
    </row>
    <row r="98" spans="1:19" s="59" customFormat="1" ht="18.75" customHeight="1" x14ac:dyDescent="0.25">
      <c r="A98" s="11"/>
      <c r="B98" s="122"/>
      <c r="C98" s="122"/>
      <c r="D98" s="122"/>
      <c r="E98" s="122"/>
      <c r="F98" s="122"/>
      <c r="G98" s="122"/>
      <c r="H98" s="122"/>
      <c r="I98" s="122"/>
      <c r="J98" s="122"/>
      <c r="K98" s="122"/>
      <c r="L98" s="122"/>
      <c r="M98" s="122"/>
      <c r="N98" s="122"/>
      <c r="O98" s="8">
        <v>4348</v>
      </c>
      <c r="P98" s="3">
        <v>442.75</v>
      </c>
      <c r="Q98" s="63" t="s">
        <v>22</v>
      </c>
      <c r="R98" s="63" t="s">
        <v>15</v>
      </c>
      <c r="S98" s="34">
        <f>O98*P98/100</f>
        <v>19250.77</v>
      </c>
    </row>
    <row r="99" spans="1:19" s="59" customFormat="1" ht="26.25" customHeight="1" x14ac:dyDescent="0.25">
      <c r="A99" s="11">
        <v>27</v>
      </c>
      <c r="B99" s="122" t="s">
        <v>56</v>
      </c>
      <c r="C99" s="122"/>
      <c r="D99" s="122"/>
      <c r="E99" s="122"/>
      <c r="F99" s="122"/>
      <c r="G99" s="122"/>
      <c r="H99" s="122"/>
      <c r="I99" s="122"/>
      <c r="J99" s="122"/>
      <c r="K99" s="122"/>
      <c r="L99" s="122"/>
      <c r="M99" s="122"/>
      <c r="N99" s="122"/>
      <c r="O99" s="7"/>
      <c r="P99" s="3"/>
      <c r="Q99" s="63"/>
      <c r="R99" s="63"/>
      <c r="S99" s="34"/>
    </row>
    <row r="100" spans="1:19" s="59" customFormat="1" ht="18.75" customHeight="1" x14ac:dyDescent="0.25">
      <c r="A100" s="11"/>
      <c r="B100" s="122"/>
      <c r="C100" s="122"/>
      <c r="D100" s="122"/>
      <c r="E100" s="122"/>
      <c r="F100" s="122"/>
      <c r="G100" s="122"/>
      <c r="H100" s="122"/>
      <c r="I100" s="122"/>
      <c r="J100" s="122"/>
      <c r="K100" s="122"/>
      <c r="L100" s="122"/>
      <c r="M100" s="122"/>
      <c r="N100" s="122"/>
      <c r="O100" s="8">
        <v>4348</v>
      </c>
      <c r="P100" s="3">
        <v>1079.6500000000001</v>
      </c>
      <c r="Q100" s="63" t="s">
        <v>22</v>
      </c>
      <c r="R100" s="63" t="s">
        <v>15</v>
      </c>
      <c r="S100" s="34">
        <f>O100*P100/100</f>
        <v>46943.182000000001</v>
      </c>
    </row>
    <row r="101" spans="1:19" s="59" customFormat="1" ht="38.25" customHeight="1" x14ac:dyDescent="0.25">
      <c r="A101" s="11">
        <v>28</v>
      </c>
      <c r="B101" s="122" t="s">
        <v>47</v>
      </c>
      <c r="C101" s="122"/>
      <c r="D101" s="122"/>
      <c r="E101" s="122"/>
      <c r="F101" s="122"/>
      <c r="G101" s="122"/>
      <c r="H101" s="122"/>
      <c r="I101" s="122"/>
      <c r="J101" s="122"/>
      <c r="K101" s="122"/>
      <c r="L101" s="122"/>
      <c r="M101" s="122"/>
      <c r="N101" s="122"/>
      <c r="O101" s="7"/>
      <c r="P101" s="3"/>
      <c r="Q101" s="63"/>
      <c r="R101" s="63"/>
      <c r="S101" s="34"/>
    </row>
    <row r="102" spans="1:19" s="59" customFormat="1" x14ac:dyDescent="0.25">
      <c r="A102" s="11"/>
      <c r="B102" s="122"/>
      <c r="C102" s="122"/>
      <c r="D102" s="122"/>
      <c r="E102" s="122"/>
      <c r="F102" s="122"/>
      <c r="G102" s="122"/>
      <c r="H102" s="122"/>
      <c r="I102" s="122"/>
      <c r="J102" s="122"/>
      <c r="K102" s="122"/>
      <c r="L102" s="122"/>
      <c r="M102" s="122"/>
      <c r="N102" s="122"/>
      <c r="O102" s="8">
        <v>614</v>
      </c>
      <c r="P102" s="3">
        <v>1489.68</v>
      </c>
      <c r="Q102" s="63" t="s">
        <v>22</v>
      </c>
      <c r="R102" s="63" t="s">
        <v>15</v>
      </c>
      <c r="S102" s="34">
        <f>O102*P102/100</f>
        <v>9146.6352000000006</v>
      </c>
    </row>
    <row r="103" spans="1:19" s="59" customFormat="1" ht="110.25" customHeight="1" x14ac:dyDescent="0.25">
      <c r="A103" s="11">
        <v>29</v>
      </c>
      <c r="B103" s="122" t="s">
        <v>58</v>
      </c>
      <c r="C103" s="122"/>
      <c r="D103" s="122"/>
      <c r="E103" s="122"/>
      <c r="F103" s="122"/>
      <c r="G103" s="122"/>
      <c r="H103" s="122"/>
      <c r="I103" s="122"/>
      <c r="J103" s="122"/>
      <c r="K103" s="122"/>
      <c r="L103" s="122"/>
      <c r="M103" s="122"/>
      <c r="N103" s="122"/>
      <c r="O103" s="7"/>
      <c r="P103" s="3"/>
      <c r="Q103" s="63"/>
      <c r="R103" s="63"/>
      <c r="S103" s="34"/>
    </row>
    <row r="104" spans="1:19" s="59" customFormat="1" x14ac:dyDescent="0.25">
      <c r="A104" s="11"/>
      <c r="B104" s="122"/>
      <c r="C104" s="122"/>
      <c r="D104" s="122"/>
      <c r="E104" s="122"/>
      <c r="F104" s="122"/>
      <c r="G104" s="122"/>
      <c r="H104" s="122"/>
      <c r="I104" s="122"/>
      <c r="J104" s="122"/>
      <c r="K104" s="122"/>
      <c r="L104" s="122"/>
      <c r="M104" s="122"/>
      <c r="N104" s="122"/>
      <c r="O104" s="8">
        <v>91</v>
      </c>
      <c r="P104" s="3">
        <v>47651.56</v>
      </c>
      <c r="Q104" s="63" t="s">
        <v>22</v>
      </c>
      <c r="R104" s="63" t="s">
        <v>15</v>
      </c>
      <c r="S104" s="34">
        <f>O104*P104/100</f>
        <v>43362.919600000001</v>
      </c>
    </row>
    <row r="105" spans="1:19" s="59" customFormat="1" ht="37.5" customHeight="1" x14ac:dyDescent="0.25">
      <c r="A105" s="11">
        <v>30</v>
      </c>
      <c r="B105" s="122" t="s">
        <v>59</v>
      </c>
      <c r="C105" s="122"/>
      <c r="D105" s="122"/>
      <c r="E105" s="122"/>
      <c r="F105" s="122"/>
      <c r="G105" s="122"/>
      <c r="H105" s="122"/>
      <c r="I105" s="122"/>
      <c r="J105" s="122"/>
      <c r="K105" s="122"/>
      <c r="L105" s="122"/>
      <c r="M105" s="122"/>
      <c r="N105" s="122"/>
      <c r="O105" s="7"/>
      <c r="P105" s="3"/>
      <c r="Q105" s="63"/>
      <c r="R105" s="63"/>
      <c r="S105" s="34"/>
    </row>
    <row r="106" spans="1:19" s="59" customFormat="1" x14ac:dyDescent="0.25">
      <c r="A106" s="11"/>
      <c r="B106" s="4"/>
      <c r="C106" s="63"/>
      <c r="D106" s="2"/>
      <c r="F106" s="2"/>
      <c r="G106" s="5"/>
      <c r="H106" s="63"/>
      <c r="I106" s="63"/>
      <c r="J106" s="2"/>
      <c r="K106" s="2"/>
      <c r="L106" s="2"/>
      <c r="M106" s="2"/>
      <c r="N106" s="63"/>
      <c r="O106" s="8">
        <v>2056</v>
      </c>
      <c r="P106" s="3">
        <v>1887.4</v>
      </c>
      <c r="Q106" s="63" t="s">
        <v>22</v>
      </c>
      <c r="R106" s="66" t="s">
        <v>15</v>
      </c>
      <c r="S106" s="58">
        <f>O106*P106/100</f>
        <v>38804.944000000003</v>
      </c>
    </row>
    <row r="107" spans="1:19" s="9" customFormat="1" ht="15.75" thickBot="1" x14ac:dyDescent="0.3">
      <c r="A107" s="11"/>
      <c r="B107" s="4"/>
      <c r="C107" s="10"/>
      <c r="D107" s="2"/>
      <c r="F107" s="2"/>
      <c r="G107" s="5"/>
      <c r="H107" s="10"/>
      <c r="I107" s="10"/>
      <c r="J107" s="2"/>
      <c r="K107" s="2"/>
      <c r="L107" s="2"/>
      <c r="M107" s="2"/>
      <c r="N107" s="10"/>
      <c r="O107" s="40"/>
      <c r="P107" s="3"/>
      <c r="Q107" s="10" t="s">
        <v>32</v>
      </c>
      <c r="R107" s="93" t="s">
        <v>15</v>
      </c>
      <c r="S107" s="94">
        <f>SUM(S19:S106)</f>
        <v>2670060.1377500012</v>
      </c>
    </row>
    <row r="108" spans="1:19" s="95" customFormat="1" ht="15.75" thickTop="1" x14ac:dyDescent="0.25">
      <c r="A108" s="11"/>
      <c r="B108" s="4"/>
      <c r="C108" s="64"/>
      <c r="D108" s="2"/>
      <c r="F108" s="2"/>
      <c r="G108" s="5"/>
      <c r="H108" s="64"/>
      <c r="I108" s="64"/>
      <c r="J108" s="2"/>
      <c r="K108" s="2"/>
      <c r="L108" s="2"/>
      <c r="M108" s="2"/>
      <c r="N108" s="64"/>
      <c r="O108" s="40"/>
      <c r="P108" s="3"/>
      <c r="Q108" s="64"/>
      <c r="R108" s="99"/>
      <c r="S108" s="100"/>
    </row>
    <row r="109" spans="1:19" s="95" customFormat="1" x14ac:dyDescent="0.25">
      <c r="A109" s="11"/>
      <c r="B109" s="101" t="s">
        <v>156</v>
      </c>
      <c r="C109" s="64"/>
      <c r="D109" s="2"/>
      <c r="E109" s="64"/>
      <c r="F109" s="2"/>
      <c r="G109" s="64"/>
      <c r="H109" s="64"/>
      <c r="I109" s="64"/>
      <c r="J109" s="2"/>
      <c r="K109" s="2"/>
      <c r="L109" s="2"/>
      <c r="M109" s="2"/>
      <c r="N109" s="64"/>
      <c r="O109" s="40"/>
      <c r="P109" s="3"/>
      <c r="Q109" s="64"/>
      <c r="R109" s="64"/>
      <c r="S109" s="70"/>
    </row>
    <row r="110" spans="1:19" s="95" customFormat="1" x14ac:dyDescent="0.25">
      <c r="A110" s="11">
        <v>1</v>
      </c>
      <c r="B110" s="122" t="s">
        <v>189</v>
      </c>
      <c r="C110" s="122"/>
      <c r="D110" s="122"/>
      <c r="E110" s="122"/>
      <c r="F110" s="122"/>
      <c r="G110" s="122"/>
      <c r="H110" s="122"/>
      <c r="I110" s="122"/>
      <c r="J110" s="122"/>
      <c r="K110" s="122"/>
      <c r="L110" s="122"/>
      <c r="M110" s="122"/>
      <c r="N110" s="122"/>
      <c r="O110" s="7"/>
      <c r="P110" s="3"/>
      <c r="Q110" s="64"/>
      <c r="R110" s="64"/>
      <c r="S110" s="71"/>
    </row>
    <row r="111" spans="1:19" s="95" customFormat="1" x14ac:dyDescent="0.25">
      <c r="A111" s="11"/>
      <c r="B111" s="122"/>
      <c r="C111" s="122"/>
      <c r="D111" s="122"/>
      <c r="E111" s="122"/>
      <c r="F111" s="122"/>
      <c r="G111" s="122"/>
      <c r="H111" s="122"/>
      <c r="I111" s="122"/>
      <c r="J111" s="122"/>
      <c r="K111" s="122"/>
      <c r="L111" s="122"/>
      <c r="M111" s="122"/>
      <c r="N111" s="122"/>
      <c r="O111" s="8">
        <v>989</v>
      </c>
      <c r="P111" s="3">
        <v>301</v>
      </c>
      <c r="Q111" s="64" t="s">
        <v>168</v>
      </c>
      <c r="R111" s="64" t="s">
        <v>15</v>
      </c>
      <c r="S111" s="71"/>
    </row>
    <row r="112" spans="1:19" s="59" customFormat="1" x14ac:dyDescent="0.25">
      <c r="A112" s="11"/>
      <c r="B112" s="4"/>
      <c r="C112" s="63"/>
      <c r="D112" s="2"/>
      <c r="F112" s="2"/>
      <c r="G112" s="5"/>
      <c r="H112" s="63"/>
      <c r="I112" s="63"/>
      <c r="J112" s="2"/>
      <c r="K112" s="2"/>
      <c r="L112" s="2"/>
      <c r="M112" s="2"/>
      <c r="N112" s="63"/>
      <c r="O112" s="40"/>
      <c r="P112" s="3"/>
      <c r="Q112" s="63"/>
      <c r="R112" s="63"/>
      <c r="S112" s="50"/>
    </row>
    <row r="113" spans="1:19" s="9" customFormat="1" ht="24" customHeight="1" x14ac:dyDescent="0.25">
      <c r="A113" s="11"/>
      <c r="B113" s="123" t="s">
        <v>33</v>
      </c>
      <c r="C113" s="123"/>
      <c r="D113" s="123"/>
      <c r="E113" s="123"/>
      <c r="F113" s="123"/>
      <c r="G113" s="123"/>
      <c r="H113" s="123"/>
      <c r="I113" s="123"/>
      <c r="J113" s="123"/>
      <c r="K113" s="123"/>
      <c r="L113" s="123"/>
      <c r="M113" s="123"/>
      <c r="N113" s="123"/>
      <c r="O113" s="123"/>
      <c r="P113" s="123"/>
      <c r="Q113" s="123"/>
      <c r="R113" s="123"/>
      <c r="S113" s="123"/>
    </row>
    <row r="114" spans="1:19" s="9" customFormat="1" ht="22.5" customHeight="1" x14ac:dyDescent="0.25">
      <c r="A114" s="11"/>
      <c r="B114" s="124" t="s">
        <v>34</v>
      </c>
      <c r="C114" s="124"/>
      <c r="D114" s="124"/>
      <c r="E114" s="124"/>
      <c r="F114" s="124"/>
      <c r="G114" s="124"/>
      <c r="H114" s="124"/>
      <c r="I114" s="124"/>
      <c r="J114" s="124"/>
      <c r="K114" s="124"/>
      <c r="L114" s="124"/>
      <c r="M114" s="124"/>
      <c r="N114" s="124"/>
      <c r="O114" s="124"/>
      <c r="P114" s="124"/>
      <c r="Q114" s="124"/>
      <c r="R114" s="124"/>
      <c r="S114" s="124"/>
    </row>
    <row r="115" spans="1:19" s="9" customFormat="1" ht="24.75" customHeight="1" x14ac:dyDescent="0.25">
      <c r="A115" s="11"/>
      <c r="B115" s="31" t="s">
        <v>50</v>
      </c>
      <c r="C115" s="10"/>
      <c r="D115" s="2"/>
      <c r="F115" s="2"/>
      <c r="G115" s="5"/>
      <c r="H115" s="10"/>
      <c r="I115" s="10"/>
      <c r="J115" s="2"/>
      <c r="K115" s="2"/>
      <c r="L115" s="2"/>
      <c r="M115" s="2"/>
      <c r="N115" s="10"/>
      <c r="O115" s="40"/>
      <c r="P115" s="3"/>
      <c r="Q115" s="10"/>
      <c r="R115" s="10"/>
      <c r="S115" s="49"/>
    </row>
    <row r="116" spans="1:19" s="9" customFormat="1" x14ac:dyDescent="0.25">
      <c r="A116" s="11"/>
      <c r="B116" s="4"/>
      <c r="C116" s="10"/>
      <c r="D116" s="2"/>
      <c r="F116" s="2"/>
      <c r="G116" s="5"/>
      <c r="H116" s="10"/>
      <c r="I116" s="10"/>
      <c r="J116" s="2"/>
      <c r="K116" s="2"/>
      <c r="L116" s="2"/>
      <c r="M116" s="2"/>
      <c r="N116" s="10"/>
      <c r="O116" s="40"/>
      <c r="P116" s="3"/>
      <c r="Q116" s="10"/>
      <c r="R116" s="10"/>
      <c r="S116" s="49"/>
    </row>
    <row r="117" spans="1:19" s="10" customFormat="1" ht="31.5" customHeight="1" x14ac:dyDescent="0.25">
      <c r="A117" s="11"/>
      <c r="B117" s="32" t="s">
        <v>35</v>
      </c>
      <c r="D117" s="2"/>
      <c r="E117" s="125" t="s">
        <v>36</v>
      </c>
      <c r="F117" s="125"/>
      <c r="G117" s="125"/>
      <c r="H117" s="125"/>
      <c r="I117" s="125"/>
      <c r="J117" s="125"/>
      <c r="K117" s="125"/>
      <c r="L117" s="125"/>
      <c r="M117" s="125"/>
      <c r="N117" s="125"/>
      <c r="O117" s="125"/>
      <c r="P117" s="125"/>
      <c r="Q117" s="125"/>
      <c r="R117" s="125"/>
      <c r="S117" s="125"/>
    </row>
    <row r="118" spans="1:19" s="9" customFormat="1" x14ac:dyDescent="0.25">
      <c r="A118" s="11"/>
      <c r="B118" s="4"/>
      <c r="C118" s="10"/>
      <c r="D118" s="2"/>
      <c r="F118" s="2"/>
      <c r="G118" s="5"/>
      <c r="H118" s="10"/>
      <c r="I118" s="10"/>
      <c r="J118" s="2"/>
      <c r="K118" s="2"/>
      <c r="L118" s="2"/>
      <c r="M118" s="2"/>
      <c r="N118" s="10"/>
      <c r="O118" s="40"/>
      <c r="P118" s="3"/>
      <c r="Q118" s="10"/>
      <c r="R118" s="10"/>
      <c r="S118" s="49"/>
    </row>
    <row r="119" spans="1:19" s="9" customFormat="1" x14ac:dyDescent="0.25">
      <c r="A119" s="11"/>
      <c r="B119" s="4"/>
      <c r="C119" s="10"/>
      <c r="D119" s="2"/>
      <c r="F119" s="2"/>
      <c r="G119" s="5"/>
      <c r="H119" s="10"/>
      <c r="I119" s="10"/>
      <c r="J119" s="2"/>
      <c r="K119" s="2"/>
      <c r="L119" s="2"/>
      <c r="M119" s="2"/>
      <c r="N119" s="10"/>
      <c r="O119" s="40"/>
      <c r="P119" s="3"/>
      <c r="Q119" s="10"/>
      <c r="R119" s="10"/>
      <c r="S119" s="49"/>
    </row>
    <row r="121" spans="1:19" x14ac:dyDescent="0.25">
      <c r="B121" s="33" t="s">
        <v>37</v>
      </c>
    </row>
    <row r="123" spans="1:19" x14ac:dyDescent="0.25">
      <c r="B123" s="1"/>
    </row>
  </sheetData>
  <mergeCells count="82">
    <mergeCell ref="B111:N111"/>
    <mergeCell ref="B91:N91"/>
    <mergeCell ref="B6:N6"/>
    <mergeCell ref="A1:S1"/>
    <mergeCell ref="A2:S2"/>
    <mergeCell ref="B4:N4"/>
    <mergeCell ref="R4:S4"/>
    <mergeCell ref="A3:S3"/>
    <mergeCell ref="K8:L8"/>
    <mergeCell ref="B21:N21"/>
    <mergeCell ref="Q24:S24"/>
    <mergeCell ref="B42:N42"/>
    <mergeCell ref="B45:N45"/>
    <mergeCell ref="B36:N36"/>
    <mergeCell ref="B39:N39"/>
    <mergeCell ref="B43:N43"/>
    <mergeCell ref="B113:S113"/>
    <mergeCell ref="B114:S114"/>
    <mergeCell ref="E117:S117"/>
    <mergeCell ref="B54:N54"/>
    <mergeCell ref="B63:N63"/>
    <mergeCell ref="B60:N60"/>
    <mergeCell ref="B66:N66"/>
    <mergeCell ref="B69:N69"/>
    <mergeCell ref="B72:N72"/>
    <mergeCell ref="B75:N75"/>
    <mergeCell ref="B78:N78"/>
    <mergeCell ref="B81:N81"/>
    <mergeCell ref="B83:N83"/>
    <mergeCell ref="B85:N85"/>
    <mergeCell ref="B110:N110"/>
    <mergeCell ref="B105:N105"/>
    <mergeCell ref="B22:N22"/>
    <mergeCell ref="B23:N23"/>
    <mergeCell ref="B24:N24"/>
    <mergeCell ref="B25:N25"/>
    <mergeCell ref="B26:N26"/>
    <mergeCell ref="B27:N27"/>
    <mergeCell ref="B28:N28"/>
    <mergeCell ref="B29:N29"/>
    <mergeCell ref="B30:N30"/>
    <mergeCell ref="B31:N31"/>
    <mergeCell ref="B32:N32"/>
    <mergeCell ref="B33:N33"/>
    <mergeCell ref="B34:N34"/>
    <mergeCell ref="B37:N37"/>
    <mergeCell ref="B40:N40"/>
    <mergeCell ref="B70:N70"/>
    <mergeCell ref="B73:N73"/>
    <mergeCell ref="B76:N76"/>
    <mergeCell ref="B79:N79"/>
    <mergeCell ref="B87:N87"/>
    <mergeCell ref="B55:N55"/>
    <mergeCell ref="B58:N58"/>
    <mergeCell ref="B61:N61"/>
    <mergeCell ref="B64:N64"/>
    <mergeCell ref="B67:N67"/>
    <mergeCell ref="B57:N57"/>
    <mergeCell ref="B46:N46"/>
    <mergeCell ref="B49:N49"/>
    <mergeCell ref="B52:N52"/>
    <mergeCell ref="B51:N51"/>
    <mergeCell ref="B48:N48"/>
    <mergeCell ref="B82:N82"/>
    <mergeCell ref="B84:N84"/>
    <mergeCell ref="B86:N86"/>
    <mergeCell ref="B88:N88"/>
    <mergeCell ref="B90:N90"/>
    <mergeCell ref="B89:N89"/>
    <mergeCell ref="B102:N102"/>
    <mergeCell ref="B104:N104"/>
    <mergeCell ref="B92:N92"/>
    <mergeCell ref="B94:N94"/>
    <mergeCell ref="B96:N96"/>
    <mergeCell ref="B98:N98"/>
    <mergeCell ref="B100:N100"/>
    <mergeCell ref="B103:N103"/>
    <mergeCell ref="B95:N95"/>
    <mergeCell ref="B97:N97"/>
    <mergeCell ref="B99:N99"/>
    <mergeCell ref="B101:N101"/>
    <mergeCell ref="B93:N93"/>
  </mergeCells>
  <pageMargins left="0.42" right="0.25" top="0.75" bottom="0.75" header="0.3" footer="0.3"/>
  <pageSetup paperSize="9" scale="87" fitToHeight="0" orientation="portrait" horizontalDpi="200" verticalDpi="200" r:id="rId1"/>
  <headerFooter>
    <oddFooter>Page &amp;P</oddFooter>
  </headerFooter>
  <rowBreaks count="3" manualBreakCount="3">
    <brk id="53" max="18" man="1"/>
    <brk id="80" max="16383" man="1"/>
    <brk id="102"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view="pageBreakPreview" zoomScale="115" zoomScaleNormal="130" zoomScaleSheetLayoutView="115" workbookViewId="0">
      <selection activeCell="Q31" sqref="Q31"/>
    </sheetView>
  </sheetViews>
  <sheetFormatPr defaultRowHeight="15" x14ac:dyDescent="0.25"/>
  <cols>
    <col min="1" max="1" width="4.5703125" style="63" customWidth="1"/>
    <col min="2" max="2" width="10.28515625" style="4" customWidth="1"/>
    <col min="3" max="3" width="3.5703125" style="63" customWidth="1"/>
    <col min="4" max="4" width="1.7109375" style="2" customWidth="1"/>
    <col min="5" max="5" width="7.28515625" style="63" customWidth="1"/>
    <col min="6" max="6" width="1.7109375" style="2" customWidth="1"/>
    <col min="7" max="7" width="7" style="63" customWidth="1"/>
    <col min="8" max="8" width="2" style="63" customWidth="1"/>
    <col min="9" max="9" width="6.140625" style="63" customWidth="1"/>
    <col min="10" max="10" width="1.85546875" style="2" customWidth="1"/>
    <col min="11" max="11" width="2.42578125" style="2" customWidth="1"/>
    <col min="12" max="12" width="3.5703125" style="2" customWidth="1"/>
    <col min="13" max="13" width="1.7109375" style="2" customWidth="1"/>
    <col min="14" max="14" width="5.28515625" style="63" customWidth="1"/>
    <col min="15" max="15" width="9.140625" style="42" customWidth="1"/>
    <col min="16" max="16" width="9.85546875" style="63" customWidth="1"/>
    <col min="17" max="17" width="7.5703125" style="2" customWidth="1"/>
    <col min="18" max="18" width="3.7109375" style="2" customWidth="1"/>
    <col min="19" max="19" width="12.28515625" style="69" customWidth="1"/>
    <col min="20" max="16384" width="9.140625" style="1"/>
  </cols>
  <sheetData>
    <row r="1" spans="1:19" ht="25.5" x14ac:dyDescent="0.25">
      <c r="A1" s="126" t="s">
        <v>0</v>
      </c>
      <c r="B1" s="126"/>
      <c r="C1" s="126"/>
      <c r="D1" s="126"/>
      <c r="E1" s="126"/>
      <c r="F1" s="126"/>
      <c r="G1" s="126"/>
      <c r="H1" s="126"/>
      <c r="I1" s="126"/>
      <c r="J1" s="126"/>
      <c r="K1" s="126"/>
      <c r="L1" s="126"/>
      <c r="M1" s="126"/>
      <c r="N1" s="126"/>
      <c r="O1" s="126"/>
      <c r="P1" s="126"/>
      <c r="Q1" s="126"/>
      <c r="R1" s="126"/>
      <c r="S1" s="126"/>
    </row>
    <row r="2" spans="1:19" ht="59.25" customHeight="1" x14ac:dyDescent="0.25">
      <c r="A2" s="127" t="s">
        <v>153</v>
      </c>
      <c r="B2" s="127"/>
      <c r="C2" s="127"/>
      <c r="D2" s="127"/>
      <c r="E2" s="127"/>
      <c r="F2" s="127"/>
      <c r="G2" s="127"/>
      <c r="H2" s="127"/>
      <c r="I2" s="127"/>
      <c r="J2" s="127"/>
      <c r="K2" s="127"/>
      <c r="L2" s="127"/>
      <c r="M2" s="127"/>
      <c r="N2" s="127"/>
      <c r="O2" s="127"/>
      <c r="P2" s="127"/>
      <c r="Q2" s="127"/>
      <c r="R2" s="127"/>
      <c r="S2" s="127"/>
    </row>
    <row r="3" spans="1:19" ht="20.25" customHeight="1" thickBot="1" x14ac:dyDescent="0.3">
      <c r="A3" s="133" t="s">
        <v>60</v>
      </c>
      <c r="B3" s="133"/>
      <c r="C3" s="133"/>
      <c r="D3" s="133"/>
      <c r="E3" s="133"/>
      <c r="F3" s="133"/>
      <c r="G3" s="133"/>
      <c r="H3" s="133"/>
      <c r="I3" s="133"/>
      <c r="J3" s="133"/>
      <c r="K3" s="133"/>
      <c r="L3" s="133"/>
      <c r="M3" s="133"/>
      <c r="N3" s="133"/>
      <c r="O3" s="133"/>
      <c r="P3" s="133"/>
      <c r="Q3" s="133"/>
      <c r="R3" s="133"/>
      <c r="S3" s="133"/>
    </row>
    <row r="4" spans="1:19" s="59" customFormat="1" ht="15.75" thickBot="1" x14ac:dyDescent="0.3">
      <c r="A4" s="12" t="s">
        <v>1</v>
      </c>
      <c r="B4" s="128" t="s">
        <v>2</v>
      </c>
      <c r="C4" s="129"/>
      <c r="D4" s="129"/>
      <c r="E4" s="129"/>
      <c r="F4" s="129"/>
      <c r="G4" s="129"/>
      <c r="H4" s="129"/>
      <c r="I4" s="129"/>
      <c r="J4" s="129"/>
      <c r="K4" s="129"/>
      <c r="L4" s="129"/>
      <c r="M4" s="129"/>
      <c r="N4" s="130"/>
      <c r="O4" s="36" t="s">
        <v>3</v>
      </c>
      <c r="P4" s="12" t="s">
        <v>4</v>
      </c>
      <c r="Q4" s="12" t="s">
        <v>5</v>
      </c>
      <c r="R4" s="131" t="s">
        <v>6</v>
      </c>
      <c r="S4" s="132"/>
    </row>
    <row r="5" spans="1:19" s="59" customFormat="1" x14ac:dyDescent="0.25">
      <c r="A5" s="11"/>
      <c r="B5" s="11"/>
      <c r="C5" s="11"/>
      <c r="D5" s="11"/>
      <c r="E5" s="11"/>
      <c r="F5" s="11"/>
      <c r="G5" s="11"/>
      <c r="H5" s="11"/>
      <c r="I5" s="11"/>
      <c r="J5" s="11"/>
      <c r="K5" s="11"/>
      <c r="L5" s="11"/>
      <c r="M5" s="11"/>
      <c r="N5" s="11"/>
      <c r="O5" s="43"/>
      <c r="P5" s="11"/>
      <c r="Q5" s="11"/>
      <c r="R5" s="13"/>
      <c r="S5" s="68"/>
    </row>
    <row r="6" spans="1:19" s="59" customFormat="1" ht="58.5" customHeight="1" x14ac:dyDescent="0.25">
      <c r="A6" s="11">
        <v>1</v>
      </c>
      <c r="B6" s="122" t="s">
        <v>7</v>
      </c>
      <c r="C6" s="122"/>
      <c r="D6" s="122"/>
      <c r="E6" s="122"/>
      <c r="F6" s="122"/>
      <c r="G6" s="122"/>
      <c r="H6" s="122"/>
      <c r="I6" s="122"/>
      <c r="J6" s="122"/>
      <c r="K6" s="122"/>
      <c r="L6" s="122"/>
      <c r="M6" s="122"/>
      <c r="N6" s="122"/>
      <c r="O6" s="39"/>
      <c r="P6" s="63"/>
      <c r="Q6" s="2"/>
      <c r="R6" s="2"/>
      <c r="S6" s="69"/>
    </row>
    <row r="7" spans="1:19" s="59" customFormat="1" ht="16.5" hidden="1" customHeight="1" x14ac:dyDescent="0.25">
      <c r="A7" s="11"/>
      <c r="B7" s="15"/>
      <c r="C7" s="16">
        <v>2</v>
      </c>
      <c r="D7" s="17" t="s">
        <v>8</v>
      </c>
      <c r="E7" s="18">
        <v>25.75</v>
      </c>
      <c r="F7" s="19" t="s">
        <v>8</v>
      </c>
      <c r="G7" s="20">
        <v>0.375</v>
      </c>
      <c r="H7" s="17" t="s">
        <v>8</v>
      </c>
      <c r="I7" s="21">
        <v>0.25</v>
      </c>
      <c r="J7" s="17"/>
      <c r="K7" s="61"/>
      <c r="M7" s="23">
        <f>I7*G7*E7*C7</f>
        <v>4.828125</v>
      </c>
      <c r="N7" s="24" t="s">
        <v>9</v>
      </c>
      <c r="O7" s="38">
        <v>4.82</v>
      </c>
      <c r="P7" s="25" t="s">
        <v>10</v>
      </c>
      <c r="Q7" s="2"/>
      <c r="R7" s="2"/>
      <c r="S7" s="69"/>
    </row>
    <row r="8" spans="1:19" s="59" customFormat="1" ht="16.5" hidden="1" customHeight="1" x14ac:dyDescent="0.25">
      <c r="A8" s="11"/>
      <c r="B8" s="15"/>
      <c r="C8" s="16">
        <v>1</v>
      </c>
      <c r="D8" s="19" t="s">
        <v>11</v>
      </c>
      <c r="E8" s="26">
        <v>100</v>
      </c>
      <c r="F8" s="19" t="s">
        <v>12</v>
      </c>
      <c r="G8" s="26">
        <v>50</v>
      </c>
      <c r="H8" s="17" t="s">
        <v>13</v>
      </c>
      <c r="I8" s="59">
        <v>0.375</v>
      </c>
      <c r="J8" s="59" t="s">
        <v>8</v>
      </c>
      <c r="K8" s="134">
        <v>0.25</v>
      </c>
      <c r="L8" s="134"/>
      <c r="M8" s="23"/>
      <c r="N8" s="24" t="s">
        <v>9</v>
      </c>
      <c r="O8" s="38">
        <f>(E8+G8)*I8*K8</f>
        <v>14.0625</v>
      </c>
      <c r="P8" s="25" t="s">
        <v>10</v>
      </c>
      <c r="Q8" s="2"/>
      <c r="R8" s="2"/>
      <c r="S8" s="69"/>
    </row>
    <row r="9" spans="1:19" s="59" customFormat="1" ht="16.5" hidden="1" customHeight="1" x14ac:dyDescent="0.25">
      <c r="A9" s="11"/>
      <c r="B9" s="27"/>
      <c r="C9" s="16">
        <v>2</v>
      </c>
      <c r="D9" s="17" t="s">
        <v>8</v>
      </c>
      <c r="E9" s="26">
        <v>41</v>
      </c>
      <c r="F9" s="19" t="s">
        <v>8</v>
      </c>
      <c r="G9" s="20">
        <v>0.375</v>
      </c>
      <c r="H9" s="17" t="s">
        <v>8</v>
      </c>
      <c r="I9" s="21">
        <v>0.25</v>
      </c>
      <c r="J9" s="17"/>
      <c r="K9" s="61"/>
      <c r="M9" s="23">
        <f t="shared" ref="M9:M17" si="0">I9*G9*E9*C9</f>
        <v>7.6875</v>
      </c>
      <c r="N9" s="24" t="s">
        <v>9</v>
      </c>
      <c r="O9" s="38">
        <v>7.68</v>
      </c>
      <c r="P9" s="25" t="s">
        <v>10</v>
      </c>
      <c r="Q9" s="2"/>
      <c r="R9" s="2"/>
      <c r="S9" s="69"/>
    </row>
    <row r="10" spans="1:19" s="59" customFormat="1" ht="16.5" hidden="1" customHeight="1" x14ac:dyDescent="0.25">
      <c r="A10" s="11"/>
      <c r="B10" s="27"/>
      <c r="C10" s="16">
        <v>1</v>
      </c>
      <c r="D10" s="17" t="s">
        <v>8</v>
      </c>
      <c r="E10" s="26">
        <v>50</v>
      </c>
      <c r="F10" s="19" t="s">
        <v>8</v>
      </c>
      <c r="G10" s="20">
        <v>0.375</v>
      </c>
      <c r="H10" s="17" t="s">
        <v>8</v>
      </c>
      <c r="I10" s="21">
        <v>0.25</v>
      </c>
      <c r="J10" s="17"/>
      <c r="K10" s="61"/>
      <c r="M10" s="23">
        <f t="shared" si="0"/>
        <v>4.6875</v>
      </c>
      <c r="N10" s="24" t="s">
        <v>9</v>
      </c>
      <c r="O10" s="38">
        <v>4.68</v>
      </c>
      <c r="P10" s="25" t="s">
        <v>10</v>
      </c>
      <c r="Q10" s="2"/>
      <c r="R10" s="2"/>
      <c r="S10" s="69"/>
    </row>
    <row r="11" spans="1:19" s="59" customFormat="1" ht="16.5" hidden="1" customHeight="1" x14ac:dyDescent="0.25">
      <c r="A11" s="11"/>
      <c r="B11" s="27"/>
      <c r="C11" s="16">
        <v>2</v>
      </c>
      <c r="D11" s="17" t="s">
        <v>8</v>
      </c>
      <c r="E11" s="26">
        <v>85</v>
      </c>
      <c r="F11" s="19" t="s">
        <v>8</v>
      </c>
      <c r="G11" s="20">
        <v>0.375</v>
      </c>
      <c r="H11" s="17" t="s">
        <v>8</v>
      </c>
      <c r="I11" s="21">
        <v>0.25</v>
      </c>
      <c r="J11" s="17"/>
      <c r="K11" s="61"/>
      <c r="M11" s="23">
        <f t="shared" si="0"/>
        <v>15.9375</v>
      </c>
      <c r="N11" s="24" t="s">
        <v>9</v>
      </c>
      <c r="O11" s="38">
        <v>15.93</v>
      </c>
      <c r="P11" s="25" t="s">
        <v>10</v>
      </c>
      <c r="Q11" s="2"/>
      <c r="R11" s="2"/>
      <c r="S11" s="69"/>
    </row>
    <row r="12" spans="1:19" s="59" customFormat="1" ht="16.5" hidden="1" customHeight="1" x14ac:dyDescent="0.25">
      <c r="A12" s="11"/>
      <c r="B12" s="27"/>
      <c r="C12" s="16">
        <v>2</v>
      </c>
      <c r="D12" s="17" t="s">
        <v>8</v>
      </c>
      <c r="E12" s="26">
        <v>49</v>
      </c>
      <c r="F12" s="19" t="s">
        <v>8</v>
      </c>
      <c r="G12" s="20">
        <v>0.375</v>
      </c>
      <c r="H12" s="17" t="s">
        <v>8</v>
      </c>
      <c r="I12" s="21">
        <v>0.5</v>
      </c>
      <c r="J12" s="17"/>
      <c r="K12" s="61"/>
      <c r="M12" s="23">
        <f t="shared" si="0"/>
        <v>18.375</v>
      </c>
      <c r="N12" s="24" t="s">
        <v>9</v>
      </c>
      <c r="O12" s="38">
        <v>18.37</v>
      </c>
      <c r="P12" s="25" t="s">
        <v>10</v>
      </c>
      <c r="Q12" s="2"/>
      <c r="R12" s="2"/>
      <c r="S12" s="69"/>
    </row>
    <row r="13" spans="1:19" s="59" customFormat="1" ht="16.5" hidden="1" customHeight="1" x14ac:dyDescent="0.25">
      <c r="A13" s="11"/>
      <c r="B13" s="27"/>
      <c r="C13" s="16">
        <v>2</v>
      </c>
      <c r="D13" s="17" t="s">
        <v>8</v>
      </c>
      <c r="E13" s="18">
        <v>20.75</v>
      </c>
      <c r="F13" s="19" t="s">
        <v>8</v>
      </c>
      <c r="G13" s="20">
        <v>0.75</v>
      </c>
      <c r="H13" s="17" t="s">
        <v>8</v>
      </c>
      <c r="I13" s="21">
        <v>0.75</v>
      </c>
      <c r="J13" s="17"/>
      <c r="K13" s="61"/>
      <c r="M13" s="23">
        <f t="shared" si="0"/>
        <v>23.34375</v>
      </c>
      <c r="N13" s="24" t="s">
        <v>9</v>
      </c>
      <c r="O13" s="38">
        <f>C13*E13*G13*I13</f>
        <v>23.34375</v>
      </c>
      <c r="P13" s="25" t="s">
        <v>10</v>
      </c>
      <c r="Q13" s="2"/>
      <c r="R13" s="2"/>
      <c r="S13" s="69"/>
    </row>
    <row r="14" spans="1:19" s="59" customFormat="1" ht="16.5" hidden="1" customHeight="1" x14ac:dyDescent="0.25">
      <c r="A14" s="11"/>
      <c r="B14" s="27"/>
      <c r="C14" s="16">
        <v>1</v>
      </c>
      <c r="D14" s="17" t="s">
        <v>8</v>
      </c>
      <c r="E14" s="18">
        <v>17.5</v>
      </c>
      <c r="F14" s="19" t="s">
        <v>8</v>
      </c>
      <c r="G14" s="20">
        <v>0.375</v>
      </c>
      <c r="H14" s="17" t="s">
        <v>8</v>
      </c>
      <c r="I14" s="21">
        <v>0.5</v>
      </c>
      <c r="J14" s="17"/>
      <c r="K14" s="61"/>
      <c r="M14" s="23">
        <f t="shared" si="0"/>
        <v>3.28125</v>
      </c>
      <c r="N14" s="24" t="s">
        <v>9</v>
      </c>
      <c r="O14" s="38">
        <f>C14*E14*G14*I14</f>
        <v>3.28125</v>
      </c>
      <c r="P14" s="25" t="s">
        <v>10</v>
      </c>
      <c r="Q14" s="2"/>
      <c r="R14" s="2"/>
      <c r="S14" s="69"/>
    </row>
    <row r="15" spans="1:19" s="59" customFormat="1" ht="16.5" hidden="1" customHeight="1" x14ac:dyDescent="0.25">
      <c r="A15" s="11"/>
      <c r="B15" s="27"/>
      <c r="C15" s="16">
        <v>1</v>
      </c>
      <c r="D15" s="17" t="s">
        <v>8</v>
      </c>
      <c r="E15" s="18">
        <v>17.5</v>
      </c>
      <c r="F15" s="19" t="s">
        <v>8</v>
      </c>
      <c r="G15" s="20">
        <v>0.375</v>
      </c>
      <c r="H15" s="17" t="s">
        <v>8</v>
      </c>
      <c r="I15" s="21">
        <v>0.75</v>
      </c>
      <c r="J15" s="17"/>
      <c r="K15" s="61"/>
      <c r="M15" s="23">
        <f t="shared" si="0"/>
        <v>4.921875</v>
      </c>
      <c r="N15" s="24" t="s">
        <v>9</v>
      </c>
      <c r="O15" s="38">
        <f>C15*E15*G15*I15</f>
        <v>4.921875</v>
      </c>
      <c r="P15" s="25" t="s">
        <v>10</v>
      </c>
      <c r="Q15" s="2"/>
      <c r="R15" s="2"/>
      <c r="S15" s="69"/>
    </row>
    <row r="16" spans="1:19" s="59" customFormat="1" ht="16.5" hidden="1" customHeight="1" x14ac:dyDescent="0.25">
      <c r="A16" s="11"/>
      <c r="B16" s="27"/>
      <c r="C16" s="16">
        <v>1</v>
      </c>
      <c r="D16" s="17" t="s">
        <v>8</v>
      </c>
      <c r="E16" s="26">
        <v>53</v>
      </c>
      <c r="F16" s="19" t="s">
        <v>8</v>
      </c>
      <c r="G16" s="20">
        <v>0.375</v>
      </c>
      <c r="H16" s="17" t="s">
        <v>8</v>
      </c>
      <c r="I16" s="21">
        <v>0.75</v>
      </c>
      <c r="J16" s="17"/>
      <c r="K16" s="61"/>
      <c r="M16" s="23">
        <f t="shared" si="0"/>
        <v>14.90625</v>
      </c>
      <c r="N16" s="24" t="s">
        <v>9</v>
      </c>
      <c r="O16" s="38">
        <v>14.9</v>
      </c>
      <c r="P16" s="25" t="s">
        <v>10</v>
      </c>
      <c r="Q16" s="2"/>
      <c r="R16" s="2"/>
      <c r="S16" s="69"/>
    </row>
    <row r="17" spans="1:19" s="59" customFormat="1" ht="16.5" hidden="1" customHeight="1" x14ac:dyDescent="0.25">
      <c r="A17" s="11"/>
      <c r="B17" s="27"/>
      <c r="C17" s="16">
        <v>1</v>
      </c>
      <c r="D17" s="17" t="s">
        <v>8</v>
      </c>
      <c r="E17" s="26">
        <v>81</v>
      </c>
      <c r="F17" s="19" t="s">
        <v>8</v>
      </c>
      <c r="G17" s="20">
        <v>0.375</v>
      </c>
      <c r="H17" s="17" t="s">
        <v>8</v>
      </c>
      <c r="I17" s="21">
        <v>0.25</v>
      </c>
      <c r="J17" s="17"/>
      <c r="K17" s="61"/>
      <c r="M17" s="23">
        <f t="shared" si="0"/>
        <v>7.59375</v>
      </c>
      <c r="N17" s="24" t="s">
        <v>9</v>
      </c>
      <c r="O17" s="44">
        <f>C17*E17*G17*I17</f>
        <v>7.59375</v>
      </c>
      <c r="P17" s="25" t="s">
        <v>10</v>
      </c>
      <c r="Q17" s="2"/>
      <c r="R17" s="2"/>
      <c r="S17" s="69"/>
    </row>
    <row r="18" spans="1:19" s="59" customFormat="1" ht="15.75" hidden="1" x14ac:dyDescent="0.25">
      <c r="A18" s="11"/>
      <c r="B18" s="28"/>
      <c r="C18" s="60"/>
      <c r="D18" s="60"/>
      <c r="E18" s="60"/>
      <c r="F18" s="60"/>
      <c r="G18" s="60"/>
      <c r="H18" s="60"/>
      <c r="I18" s="60"/>
      <c r="J18" s="60"/>
      <c r="K18" s="60"/>
      <c r="L18" s="60"/>
      <c r="M18" s="60"/>
      <c r="N18" s="60"/>
      <c r="O18" s="45">
        <v>119.57</v>
      </c>
      <c r="P18" s="30" t="s">
        <v>10</v>
      </c>
      <c r="Q18" s="2"/>
      <c r="R18" s="2"/>
      <c r="S18" s="69"/>
    </row>
    <row r="19" spans="1:19" s="59" customFormat="1" x14ac:dyDescent="0.25">
      <c r="A19" s="11"/>
      <c r="B19" s="4"/>
      <c r="C19" s="63"/>
      <c r="D19" s="2"/>
      <c r="E19" s="63"/>
      <c r="F19" s="2"/>
      <c r="G19" s="63"/>
      <c r="H19" s="63"/>
      <c r="I19" s="63"/>
      <c r="J19" s="2"/>
      <c r="K19" s="2"/>
      <c r="L19" s="2"/>
      <c r="M19" s="2"/>
      <c r="N19" s="63"/>
      <c r="O19" s="40">
        <v>496</v>
      </c>
      <c r="P19" s="3">
        <v>3176.25</v>
      </c>
      <c r="Q19" s="63" t="s">
        <v>14</v>
      </c>
      <c r="R19" s="63" t="s">
        <v>15</v>
      </c>
      <c r="S19" s="70">
        <f>O19*P19/1000</f>
        <v>1575.42</v>
      </c>
    </row>
    <row r="20" spans="1:19" s="59" customFormat="1" x14ac:dyDescent="0.25">
      <c r="A20" s="11"/>
      <c r="B20" s="4"/>
      <c r="C20" s="63"/>
      <c r="D20" s="2"/>
      <c r="E20" s="63"/>
      <c r="F20" s="2"/>
      <c r="G20" s="63"/>
      <c r="H20" s="63"/>
      <c r="I20" s="63"/>
      <c r="J20" s="2"/>
      <c r="K20" s="2"/>
      <c r="L20" s="2"/>
      <c r="M20" s="2"/>
      <c r="N20" s="63"/>
      <c r="O20" s="40"/>
      <c r="P20" s="3"/>
      <c r="Q20" s="63"/>
      <c r="R20" s="63"/>
      <c r="S20" s="70"/>
    </row>
    <row r="21" spans="1:19" s="59" customFormat="1" ht="29.25" customHeight="1" x14ac:dyDescent="0.25">
      <c r="A21" s="11">
        <v>2</v>
      </c>
      <c r="B21" s="122" t="s">
        <v>28</v>
      </c>
      <c r="C21" s="122"/>
      <c r="D21" s="122"/>
      <c r="E21" s="122"/>
      <c r="F21" s="122"/>
      <c r="G21" s="122"/>
      <c r="H21" s="122"/>
      <c r="I21" s="122"/>
      <c r="J21" s="122"/>
      <c r="K21" s="122"/>
      <c r="L21" s="122"/>
      <c r="M21" s="122"/>
      <c r="N21" s="122"/>
      <c r="O21" s="7"/>
      <c r="P21" s="3"/>
      <c r="Q21" s="63"/>
      <c r="R21" s="63"/>
      <c r="S21" s="51"/>
    </row>
    <row r="22" spans="1:19" s="59" customFormat="1" x14ac:dyDescent="0.25">
      <c r="A22" s="11"/>
      <c r="B22" s="122"/>
      <c r="C22" s="122"/>
      <c r="D22" s="122"/>
      <c r="E22" s="122"/>
      <c r="F22" s="122"/>
      <c r="G22" s="122"/>
      <c r="H22" s="122"/>
      <c r="I22" s="122"/>
      <c r="J22" s="122"/>
      <c r="K22" s="122"/>
      <c r="L22" s="122"/>
      <c r="M22" s="122"/>
      <c r="N22" s="122"/>
      <c r="O22" s="8">
        <v>124</v>
      </c>
      <c r="P22" s="3">
        <v>8694.9500000000007</v>
      </c>
      <c r="Q22" s="63" t="s">
        <v>17</v>
      </c>
      <c r="R22" s="63" t="s">
        <v>15</v>
      </c>
      <c r="S22" s="51">
        <f>O22*P22/100</f>
        <v>10781.738000000001</v>
      </c>
    </row>
    <row r="23" spans="1:19" s="59" customFormat="1" ht="33.75" customHeight="1" x14ac:dyDescent="0.25">
      <c r="A23" s="11">
        <v>3</v>
      </c>
      <c r="B23" s="122" t="s">
        <v>23</v>
      </c>
      <c r="C23" s="122"/>
      <c r="D23" s="122"/>
      <c r="E23" s="122"/>
      <c r="F23" s="122"/>
      <c r="G23" s="122"/>
      <c r="H23" s="122"/>
      <c r="I23" s="122"/>
      <c r="J23" s="122"/>
      <c r="K23" s="122"/>
      <c r="L23" s="122"/>
      <c r="M23" s="122"/>
      <c r="N23" s="122"/>
      <c r="O23" s="41"/>
      <c r="P23" s="3"/>
      <c r="Q23" s="63"/>
      <c r="R23" s="63"/>
      <c r="S23" s="51"/>
    </row>
    <row r="24" spans="1:19" s="59" customFormat="1" x14ac:dyDescent="0.25">
      <c r="A24" s="11"/>
      <c r="B24" s="122"/>
      <c r="C24" s="122"/>
      <c r="D24" s="122"/>
      <c r="E24" s="122"/>
      <c r="F24" s="122"/>
      <c r="G24" s="122"/>
      <c r="H24" s="122"/>
      <c r="I24" s="122"/>
      <c r="J24" s="122"/>
      <c r="K24" s="122"/>
      <c r="L24" s="122"/>
      <c r="M24" s="122"/>
      <c r="N24" s="122"/>
      <c r="O24" s="40">
        <v>489</v>
      </c>
      <c r="P24" s="3">
        <v>11948.36</v>
      </c>
      <c r="Q24" s="63" t="s">
        <v>17</v>
      </c>
      <c r="R24" s="63" t="s">
        <v>15</v>
      </c>
      <c r="S24" s="70">
        <f>O24*P24/100</f>
        <v>58427.4804</v>
      </c>
    </row>
    <row r="25" spans="1:19" s="59" customFormat="1" ht="62.25" customHeight="1" x14ac:dyDescent="0.25">
      <c r="A25" s="11">
        <v>4</v>
      </c>
      <c r="B25" s="122" t="s">
        <v>18</v>
      </c>
      <c r="C25" s="122"/>
      <c r="D25" s="122"/>
      <c r="E25" s="122"/>
      <c r="F25" s="122"/>
      <c r="G25" s="122"/>
      <c r="H25" s="122"/>
      <c r="I25" s="122"/>
      <c r="J25" s="122"/>
      <c r="K25" s="122"/>
      <c r="L25" s="122"/>
      <c r="M25" s="122"/>
      <c r="N25" s="122"/>
      <c r="O25" s="41"/>
      <c r="P25" s="3"/>
      <c r="Q25" s="63"/>
      <c r="R25" s="63"/>
      <c r="S25" s="51"/>
    </row>
    <row r="26" spans="1:19" s="59" customFormat="1" x14ac:dyDescent="0.25">
      <c r="A26" s="11"/>
      <c r="B26" s="122"/>
      <c r="C26" s="122"/>
      <c r="D26" s="122"/>
      <c r="E26" s="122"/>
      <c r="F26" s="122"/>
      <c r="G26" s="122"/>
      <c r="H26" s="122"/>
      <c r="I26" s="122"/>
      <c r="J26" s="122"/>
      <c r="K26" s="122"/>
      <c r="L26" s="122"/>
      <c r="M26" s="122"/>
      <c r="N26" s="122"/>
      <c r="O26" s="41">
        <v>69</v>
      </c>
      <c r="P26" s="3">
        <v>337</v>
      </c>
      <c r="Q26" s="63" t="s">
        <v>19</v>
      </c>
      <c r="R26" s="63" t="s">
        <v>15</v>
      </c>
      <c r="S26" s="70">
        <f>O26*P26</f>
        <v>23253</v>
      </c>
    </row>
    <row r="27" spans="1:19" s="59" customFormat="1" x14ac:dyDescent="0.25">
      <c r="A27" s="11"/>
      <c r="B27" s="62"/>
      <c r="C27" s="62"/>
      <c r="D27" s="62"/>
      <c r="E27" s="62"/>
      <c r="F27" s="62"/>
      <c r="G27" s="62"/>
      <c r="H27" s="62"/>
      <c r="I27" s="62"/>
      <c r="J27" s="62"/>
      <c r="K27" s="62"/>
      <c r="L27" s="62"/>
      <c r="M27" s="62"/>
      <c r="N27" s="62"/>
      <c r="O27" s="41"/>
      <c r="P27" s="3"/>
      <c r="Q27" s="63"/>
      <c r="R27" s="63"/>
      <c r="S27" s="70"/>
    </row>
    <row r="28" spans="1:19" s="59" customFormat="1" ht="77.25" customHeight="1" x14ac:dyDescent="0.25">
      <c r="A28" s="11">
        <v>5</v>
      </c>
      <c r="B28" s="122" t="s">
        <v>20</v>
      </c>
      <c r="C28" s="122"/>
      <c r="D28" s="122"/>
      <c r="E28" s="122"/>
      <c r="F28" s="122"/>
      <c r="G28" s="122"/>
      <c r="H28" s="122"/>
      <c r="I28" s="122"/>
      <c r="J28" s="122"/>
      <c r="K28" s="122"/>
      <c r="L28" s="122"/>
      <c r="M28" s="122"/>
      <c r="N28" s="122"/>
      <c r="O28" s="41"/>
      <c r="P28" s="3"/>
      <c r="Q28" s="63"/>
      <c r="R28" s="63"/>
      <c r="S28" s="51"/>
    </row>
    <row r="29" spans="1:19" s="59" customFormat="1" x14ac:dyDescent="0.25">
      <c r="A29" s="11"/>
      <c r="B29" s="122"/>
      <c r="C29" s="122"/>
      <c r="D29" s="122"/>
      <c r="E29" s="122"/>
      <c r="F29" s="122"/>
      <c r="G29" s="122"/>
      <c r="H29" s="122"/>
      <c r="I29" s="122"/>
      <c r="J29" s="122"/>
      <c r="K29" s="122"/>
      <c r="L29" s="122"/>
      <c r="M29" s="122"/>
      <c r="N29" s="122"/>
      <c r="O29" s="46">
        <v>3.08</v>
      </c>
      <c r="P29" s="3">
        <v>5001.7</v>
      </c>
      <c r="Q29" s="64" t="s">
        <v>17</v>
      </c>
      <c r="R29" s="63" t="s">
        <v>15</v>
      </c>
      <c r="S29" s="70">
        <f>O29*P29</f>
        <v>15405.235999999999</v>
      </c>
    </row>
    <row r="30" spans="1:19" s="59" customFormat="1" ht="77.25" customHeight="1" x14ac:dyDescent="0.25">
      <c r="A30" s="11">
        <v>6</v>
      </c>
      <c r="B30" s="122" t="s">
        <v>61</v>
      </c>
      <c r="C30" s="122"/>
      <c r="D30" s="122"/>
      <c r="E30" s="122"/>
      <c r="F30" s="122"/>
      <c r="G30" s="122"/>
      <c r="H30" s="122"/>
      <c r="I30" s="122"/>
      <c r="J30" s="122"/>
      <c r="K30" s="122"/>
      <c r="L30" s="122"/>
      <c r="M30" s="122"/>
      <c r="N30" s="122"/>
      <c r="O30" s="41"/>
      <c r="P30" s="3"/>
      <c r="Q30" s="63"/>
      <c r="R30" s="63"/>
      <c r="S30" s="51"/>
    </row>
    <row r="31" spans="1:19" s="59" customFormat="1" x14ac:dyDescent="0.25">
      <c r="A31" s="11"/>
      <c r="B31" s="122"/>
      <c r="C31" s="122"/>
      <c r="D31" s="122"/>
      <c r="E31" s="122"/>
      <c r="F31" s="122"/>
      <c r="G31" s="122"/>
      <c r="H31" s="122"/>
      <c r="I31" s="122"/>
      <c r="J31" s="122"/>
      <c r="K31" s="122"/>
      <c r="L31" s="122"/>
      <c r="M31" s="122"/>
      <c r="N31" s="122"/>
      <c r="O31" s="40">
        <v>350</v>
      </c>
      <c r="P31" s="3">
        <v>12346.65</v>
      </c>
      <c r="Q31" s="64" t="s">
        <v>17</v>
      </c>
      <c r="R31" s="63" t="s">
        <v>15</v>
      </c>
      <c r="S31" s="70">
        <f>O31*P31/100</f>
        <v>43213.275000000001</v>
      </c>
    </row>
    <row r="32" spans="1:19" s="59" customFormat="1" ht="18.75" customHeight="1" x14ac:dyDescent="0.25">
      <c r="A32" s="11">
        <v>7</v>
      </c>
      <c r="B32" s="122" t="s">
        <v>29</v>
      </c>
      <c r="C32" s="122"/>
      <c r="D32" s="122"/>
      <c r="E32" s="122"/>
      <c r="F32" s="122"/>
      <c r="G32" s="122"/>
      <c r="H32" s="122"/>
      <c r="I32" s="122"/>
      <c r="J32" s="122"/>
      <c r="K32" s="122"/>
      <c r="L32" s="122"/>
      <c r="M32" s="122"/>
      <c r="N32" s="122"/>
      <c r="O32" s="7"/>
      <c r="P32" s="3"/>
      <c r="Q32" s="63"/>
      <c r="R32" s="63"/>
      <c r="S32" s="71"/>
    </row>
    <row r="33" spans="1:19" s="59" customFormat="1" ht="18.75" customHeight="1" x14ac:dyDescent="0.25">
      <c r="A33" s="11"/>
      <c r="B33" s="122"/>
      <c r="C33" s="122"/>
      <c r="D33" s="122"/>
      <c r="E33" s="122"/>
      <c r="F33" s="122"/>
      <c r="G33" s="122"/>
      <c r="H33" s="122"/>
      <c r="I33" s="122"/>
      <c r="J33" s="122"/>
      <c r="K33" s="122"/>
      <c r="L33" s="122"/>
      <c r="M33" s="122"/>
      <c r="N33" s="122"/>
      <c r="O33" s="8">
        <v>656</v>
      </c>
      <c r="P33" s="3">
        <v>2206.6</v>
      </c>
      <c r="Q33" s="63" t="s">
        <v>22</v>
      </c>
      <c r="R33" s="63" t="s">
        <v>15</v>
      </c>
      <c r="S33" s="71">
        <f>O33*P33/100</f>
        <v>14475.295999999998</v>
      </c>
    </row>
    <row r="34" spans="1:19" s="59" customFormat="1" ht="18.75" customHeight="1" x14ac:dyDescent="0.25">
      <c r="A34" s="11"/>
      <c r="B34" s="62"/>
      <c r="C34" s="62"/>
      <c r="D34" s="62"/>
      <c r="E34" s="62"/>
      <c r="F34" s="62"/>
      <c r="G34" s="62"/>
      <c r="H34" s="62"/>
      <c r="I34" s="62"/>
      <c r="J34" s="62"/>
      <c r="K34" s="62"/>
      <c r="L34" s="62"/>
      <c r="M34" s="62"/>
      <c r="N34" s="62"/>
      <c r="O34" s="8"/>
      <c r="P34" s="3"/>
      <c r="Q34" s="63"/>
      <c r="R34" s="63"/>
      <c r="S34" s="71"/>
    </row>
    <row r="35" spans="1:19" s="59" customFormat="1" ht="31.5" customHeight="1" x14ac:dyDescent="0.25">
      <c r="A35" s="11">
        <v>8</v>
      </c>
      <c r="B35" s="122" t="s">
        <v>30</v>
      </c>
      <c r="C35" s="122"/>
      <c r="D35" s="122"/>
      <c r="E35" s="122"/>
      <c r="F35" s="122"/>
      <c r="G35" s="122"/>
      <c r="H35" s="122"/>
      <c r="I35" s="122"/>
      <c r="J35" s="122"/>
      <c r="K35" s="122"/>
      <c r="L35" s="122"/>
      <c r="M35" s="122"/>
      <c r="N35" s="122"/>
      <c r="O35" s="8"/>
      <c r="P35" s="3"/>
      <c r="Q35" s="63"/>
      <c r="R35" s="63"/>
      <c r="S35" s="71"/>
    </row>
    <row r="36" spans="1:19" s="59" customFormat="1" ht="18.75" customHeight="1" x14ac:dyDescent="0.25">
      <c r="A36" s="11"/>
      <c r="B36" s="122"/>
      <c r="C36" s="122"/>
      <c r="D36" s="122"/>
      <c r="E36" s="122"/>
      <c r="F36" s="122"/>
      <c r="G36" s="122"/>
      <c r="H36" s="122"/>
      <c r="I36" s="122"/>
      <c r="J36" s="122"/>
      <c r="K36" s="122"/>
      <c r="L36" s="122"/>
      <c r="M36" s="122"/>
      <c r="N36" s="122"/>
      <c r="O36" s="8">
        <f>O33</f>
        <v>656</v>
      </c>
      <c r="P36" s="3">
        <v>2197.52</v>
      </c>
      <c r="Q36" s="63" t="s">
        <v>22</v>
      </c>
      <c r="R36" s="63" t="s">
        <v>15</v>
      </c>
      <c r="S36" s="71">
        <f>O36*P36/100</f>
        <v>14415.731199999998</v>
      </c>
    </row>
    <row r="37" spans="1:19" s="59" customFormat="1" ht="33" customHeight="1" x14ac:dyDescent="0.25">
      <c r="A37" s="11">
        <v>9</v>
      </c>
      <c r="B37" s="122" t="s">
        <v>157</v>
      </c>
      <c r="C37" s="122"/>
      <c r="D37" s="122"/>
      <c r="E37" s="122"/>
      <c r="F37" s="122"/>
      <c r="G37" s="122"/>
      <c r="H37" s="122"/>
      <c r="I37" s="122"/>
      <c r="J37" s="122"/>
      <c r="K37" s="122"/>
      <c r="L37" s="122"/>
      <c r="M37" s="122"/>
      <c r="N37" s="122"/>
      <c r="O37" s="7"/>
      <c r="P37" s="3"/>
      <c r="Q37" s="63"/>
      <c r="R37" s="63"/>
      <c r="S37" s="71"/>
    </row>
    <row r="38" spans="1:19" s="59" customFormat="1" ht="25.5" customHeight="1" x14ac:dyDescent="0.25">
      <c r="A38" s="11"/>
      <c r="B38" s="122"/>
      <c r="C38" s="122"/>
      <c r="D38" s="122"/>
      <c r="E38" s="122"/>
      <c r="F38" s="122"/>
      <c r="G38" s="122"/>
      <c r="H38" s="122"/>
      <c r="I38" s="122"/>
      <c r="J38" s="122"/>
      <c r="K38" s="122"/>
      <c r="L38" s="122"/>
      <c r="M38" s="122"/>
      <c r="N38" s="122"/>
      <c r="O38" s="8">
        <v>390</v>
      </c>
      <c r="P38" s="3">
        <v>1287.4000000000001</v>
      </c>
      <c r="Q38" s="63" t="s">
        <v>40</v>
      </c>
      <c r="R38" s="63" t="s">
        <v>15</v>
      </c>
      <c r="S38" s="71">
        <f>P38*O38/100</f>
        <v>5020.8600000000006</v>
      </c>
    </row>
    <row r="39" spans="1:19" s="59" customFormat="1" ht="19.5" customHeight="1" x14ac:dyDescent="0.25">
      <c r="A39" s="11">
        <v>10</v>
      </c>
      <c r="B39" s="122" t="s">
        <v>57</v>
      </c>
      <c r="C39" s="122"/>
      <c r="D39" s="122"/>
      <c r="E39" s="122"/>
      <c r="F39" s="122"/>
      <c r="G39" s="122"/>
      <c r="H39" s="122"/>
      <c r="I39" s="122"/>
      <c r="J39" s="122"/>
      <c r="K39" s="122"/>
      <c r="L39" s="122"/>
      <c r="M39" s="122"/>
      <c r="N39" s="122"/>
      <c r="O39" s="8"/>
      <c r="P39" s="3"/>
      <c r="Q39" s="63"/>
      <c r="R39" s="63"/>
      <c r="S39" s="71"/>
    </row>
    <row r="40" spans="1:19" s="59" customFormat="1" ht="18" customHeight="1" x14ac:dyDescent="0.25">
      <c r="A40" s="11"/>
      <c r="B40" s="122"/>
      <c r="C40" s="122"/>
      <c r="D40" s="122"/>
      <c r="E40" s="122"/>
      <c r="F40" s="122"/>
      <c r="G40" s="122"/>
      <c r="H40" s="122"/>
      <c r="I40" s="122"/>
      <c r="J40" s="122"/>
      <c r="K40" s="122"/>
      <c r="L40" s="122"/>
      <c r="M40" s="122"/>
      <c r="N40" s="122"/>
      <c r="O40" s="8">
        <v>1046</v>
      </c>
      <c r="P40" s="3">
        <v>859.9</v>
      </c>
      <c r="Q40" s="63" t="s">
        <v>22</v>
      </c>
      <c r="R40" s="63"/>
      <c r="S40" s="71">
        <f>P40*O40/100</f>
        <v>8994.5540000000001</v>
      </c>
    </row>
    <row r="41" spans="1:19" s="59" customFormat="1" ht="57.75" customHeight="1" x14ac:dyDescent="0.25">
      <c r="A41" s="11">
        <v>11</v>
      </c>
      <c r="B41" s="122" t="s">
        <v>63</v>
      </c>
      <c r="C41" s="122"/>
      <c r="D41" s="122"/>
      <c r="E41" s="122"/>
      <c r="F41" s="122"/>
      <c r="G41" s="122"/>
      <c r="H41" s="122"/>
      <c r="I41" s="122"/>
      <c r="J41" s="122"/>
      <c r="K41" s="122"/>
      <c r="L41" s="122"/>
      <c r="M41" s="122"/>
      <c r="N41" s="122"/>
      <c r="O41" s="8"/>
      <c r="P41" s="3"/>
      <c r="Q41" s="63"/>
      <c r="R41" s="63"/>
      <c r="S41" s="71"/>
    </row>
    <row r="42" spans="1:19" s="59" customFormat="1" ht="18" customHeight="1" x14ac:dyDescent="0.25">
      <c r="A42" s="11"/>
      <c r="B42" s="122"/>
      <c r="C42" s="122"/>
      <c r="D42" s="122"/>
      <c r="E42" s="122"/>
      <c r="F42" s="122"/>
      <c r="G42" s="122"/>
      <c r="H42" s="122"/>
      <c r="I42" s="122"/>
      <c r="J42" s="122"/>
      <c r="K42" s="122"/>
      <c r="L42" s="122"/>
      <c r="M42" s="122"/>
      <c r="N42" s="122"/>
      <c r="O42" s="8">
        <v>56</v>
      </c>
      <c r="P42" s="3">
        <v>726.72</v>
      </c>
      <c r="Q42" s="67" t="s">
        <v>62</v>
      </c>
      <c r="R42" s="63"/>
      <c r="S42" s="71">
        <f>P42*O42</f>
        <v>40696.32</v>
      </c>
    </row>
    <row r="43" spans="1:19" s="59" customFormat="1" ht="57.75" customHeight="1" x14ac:dyDescent="0.25">
      <c r="A43" s="11">
        <v>12</v>
      </c>
      <c r="B43" s="122" t="s">
        <v>64</v>
      </c>
      <c r="C43" s="122"/>
      <c r="D43" s="122"/>
      <c r="E43" s="122"/>
      <c r="F43" s="122"/>
      <c r="G43" s="122"/>
      <c r="H43" s="122"/>
      <c r="I43" s="122"/>
      <c r="J43" s="122"/>
      <c r="K43" s="122"/>
      <c r="L43" s="122"/>
      <c r="M43" s="122"/>
      <c r="N43" s="122"/>
      <c r="O43" s="8"/>
      <c r="P43" s="3"/>
      <c r="Q43" s="63"/>
      <c r="R43" s="63"/>
      <c r="S43" s="71"/>
    </row>
    <row r="44" spans="1:19" s="59" customFormat="1" ht="18" customHeight="1" x14ac:dyDescent="0.25">
      <c r="A44" s="11"/>
      <c r="B44" s="122"/>
      <c r="C44" s="122"/>
      <c r="D44" s="122"/>
      <c r="E44" s="122"/>
      <c r="F44" s="122"/>
      <c r="G44" s="122"/>
      <c r="H44" s="122"/>
      <c r="I44" s="122"/>
      <c r="J44" s="122"/>
      <c r="K44" s="122"/>
      <c r="L44" s="122"/>
      <c r="M44" s="122"/>
      <c r="N44" s="122"/>
      <c r="O44" s="8">
        <v>112</v>
      </c>
      <c r="P44" s="3">
        <v>674.6</v>
      </c>
      <c r="Q44" s="67" t="s">
        <v>65</v>
      </c>
      <c r="R44" s="63"/>
      <c r="S44" s="71">
        <f>P44*O44/100</f>
        <v>755.55200000000002</v>
      </c>
    </row>
    <row r="45" spans="1:19" s="59" customFormat="1" ht="15.75" thickBot="1" x14ac:dyDescent="0.3">
      <c r="A45" s="11"/>
      <c r="B45" s="4"/>
      <c r="C45" s="63"/>
      <c r="D45" s="2"/>
      <c r="F45" s="2"/>
      <c r="G45" s="5"/>
      <c r="H45" s="63"/>
      <c r="I45" s="63"/>
      <c r="J45" s="2"/>
      <c r="K45" s="2"/>
      <c r="L45" s="2"/>
      <c r="M45" s="2"/>
      <c r="N45" s="63"/>
      <c r="O45" s="40"/>
      <c r="P45" s="3"/>
      <c r="Q45" s="63" t="s">
        <v>32</v>
      </c>
      <c r="R45" s="63" t="s">
        <v>15</v>
      </c>
      <c r="S45" s="92">
        <f>SUM(S19:S44)</f>
        <v>237014.4626</v>
      </c>
    </row>
    <row r="46" spans="1:19" s="59" customFormat="1" ht="15.75" thickTop="1" x14ac:dyDescent="0.25">
      <c r="A46" s="11"/>
      <c r="B46" s="4"/>
      <c r="C46" s="63"/>
      <c r="D46" s="2"/>
      <c r="F46" s="2"/>
      <c r="G46" s="5"/>
      <c r="H46" s="63"/>
      <c r="I46" s="63"/>
      <c r="J46" s="2"/>
      <c r="K46" s="2"/>
      <c r="L46" s="2"/>
      <c r="M46" s="2"/>
      <c r="N46" s="63"/>
      <c r="O46" s="40"/>
      <c r="P46" s="3"/>
      <c r="Q46" s="63"/>
      <c r="R46" s="63"/>
      <c r="S46" s="70"/>
    </row>
    <row r="47" spans="1:19" s="59" customFormat="1" ht="24" customHeight="1" x14ac:dyDescent="0.25">
      <c r="A47" s="11"/>
      <c r="B47" s="123" t="s">
        <v>33</v>
      </c>
      <c r="C47" s="123"/>
      <c r="D47" s="123"/>
      <c r="E47" s="123"/>
      <c r="F47" s="123"/>
      <c r="G47" s="123"/>
      <c r="H47" s="123"/>
      <c r="I47" s="123"/>
      <c r="J47" s="123"/>
      <c r="K47" s="123"/>
      <c r="L47" s="123"/>
      <c r="M47" s="123"/>
      <c r="N47" s="123"/>
      <c r="O47" s="123"/>
      <c r="P47" s="123"/>
      <c r="Q47" s="123"/>
      <c r="R47" s="123"/>
      <c r="S47" s="123"/>
    </row>
    <row r="48" spans="1:19" s="59" customFormat="1" ht="22.5" customHeight="1" x14ac:dyDescent="0.25">
      <c r="A48" s="11"/>
      <c r="B48" s="124" t="s">
        <v>34</v>
      </c>
      <c r="C48" s="124"/>
      <c r="D48" s="124"/>
      <c r="E48" s="124"/>
      <c r="F48" s="124"/>
      <c r="G48" s="124"/>
      <c r="H48" s="124"/>
      <c r="I48" s="124"/>
      <c r="J48" s="124"/>
      <c r="K48" s="124"/>
      <c r="L48" s="124"/>
      <c r="M48" s="124"/>
      <c r="N48" s="124"/>
      <c r="O48" s="124"/>
      <c r="P48" s="124"/>
      <c r="Q48" s="124"/>
      <c r="R48" s="124"/>
      <c r="S48" s="124"/>
    </row>
    <row r="49" spans="1:19" s="59" customFormat="1" ht="24.75" customHeight="1" x14ac:dyDescent="0.25">
      <c r="A49" s="11"/>
      <c r="B49" s="31" t="s">
        <v>50</v>
      </c>
      <c r="C49" s="63"/>
      <c r="D49" s="2"/>
      <c r="F49" s="2"/>
      <c r="G49" s="5"/>
      <c r="H49" s="63"/>
      <c r="I49" s="63"/>
      <c r="J49" s="2"/>
      <c r="K49" s="2"/>
      <c r="L49" s="2"/>
      <c r="M49" s="2"/>
      <c r="N49" s="63"/>
      <c r="O49" s="40"/>
      <c r="P49" s="3"/>
      <c r="Q49" s="63"/>
      <c r="R49" s="63"/>
      <c r="S49" s="51"/>
    </row>
    <row r="50" spans="1:19" s="59" customFormat="1" x14ac:dyDescent="0.25">
      <c r="A50" s="11"/>
      <c r="B50" s="4"/>
      <c r="C50" s="63"/>
      <c r="D50" s="2"/>
      <c r="F50" s="2"/>
      <c r="G50" s="5"/>
      <c r="H50" s="63"/>
      <c r="I50" s="63"/>
      <c r="J50" s="2"/>
      <c r="K50" s="2"/>
      <c r="L50" s="2"/>
      <c r="M50" s="2"/>
      <c r="N50" s="63"/>
      <c r="O50" s="40"/>
      <c r="P50" s="3"/>
      <c r="Q50" s="63"/>
      <c r="R50" s="63"/>
      <c r="S50" s="51"/>
    </row>
    <row r="51" spans="1:19" s="63" customFormat="1" ht="31.5" customHeight="1" x14ac:dyDescent="0.25">
      <c r="A51" s="11"/>
      <c r="B51" s="32" t="s">
        <v>35</v>
      </c>
      <c r="D51" s="2"/>
      <c r="E51" s="125" t="s">
        <v>36</v>
      </c>
      <c r="F51" s="125"/>
      <c r="G51" s="125"/>
      <c r="H51" s="125"/>
      <c r="I51" s="125"/>
      <c r="J51" s="125"/>
      <c r="K51" s="125"/>
      <c r="L51" s="125"/>
      <c r="M51" s="125"/>
      <c r="N51" s="125"/>
      <c r="O51" s="125"/>
      <c r="P51" s="125"/>
      <c r="Q51" s="125"/>
      <c r="R51" s="125"/>
      <c r="S51" s="125"/>
    </row>
    <row r="52" spans="1:19" s="59" customFormat="1" x14ac:dyDescent="0.25">
      <c r="A52" s="11"/>
      <c r="B52" s="4"/>
      <c r="C52" s="63"/>
      <c r="D52" s="2"/>
      <c r="F52" s="2"/>
      <c r="G52" s="5"/>
      <c r="H52" s="63"/>
      <c r="I52" s="63"/>
      <c r="J52" s="2"/>
      <c r="K52" s="2"/>
      <c r="L52" s="2"/>
      <c r="M52" s="2"/>
      <c r="N52" s="63"/>
      <c r="O52" s="40"/>
      <c r="P52" s="3"/>
      <c r="Q52" s="63"/>
      <c r="R52" s="63"/>
      <c r="S52" s="51"/>
    </row>
    <row r="53" spans="1:19" s="59" customFormat="1" x14ac:dyDescent="0.25">
      <c r="A53" s="11"/>
      <c r="B53" s="4"/>
      <c r="C53" s="63"/>
      <c r="D53" s="2"/>
      <c r="F53" s="2"/>
      <c r="G53" s="5"/>
      <c r="H53" s="63"/>
      <c r="I53" s="63"/>
      <c r="J53" s="2"/>
      <c r="K53" s="2"/>
      <c r="L53" s="2"/>
      <c r="M53" s="2"/>
      <c r="N53" s="63"/>
      <c r="O53" s="40"/>
      <c r="P53" s="3"/>
      <c r="Q53" s="63"/>
      <c r="R53" s="63"/>
      <c r="S53" s="51"/>
    </row>
    <row r="55" spans="1:19" x14ac:dyDescent="0.25">
      <c r="B55" s="33" t="s">
        <v>37</v>
      </c>
    </row>
    <row r="57" spans="1:19" x14ac:dyDescent="0.25">
      <c r="B57" s="1"/>
    </row>
  </sheetData>
  <mergeCells count="32">
    <mergeCell ref="A1:S1"/>
    <mergeCell ref="A2:S2"/>
    <mergeCell ref="B4:N4"/>
    <mergeCell ref="R4:S4"/>
    <mergeCell ref="B6:N6"/>
    <mergeCell ref="A3:S3"/>
    <mergeCell ref="K8:L8"/>
    <mergeCell ref="B24:N24"/>
    <mergeCell ref="B21:N21"/>
    <mergeCell ref="B22:N22"/>
    <mergeCell ref="B25:N25"/>
    <mergeCell ref="B26:N26"/>
    <mergeCell ref="B28:N28"/>
    <mergeCell ref="B29:N29"/>
    <mergeCell ref="B23:N23"/>
    <mergeCell ref="B32:N32"/>
    <mergeCell ref="B30:N30"/>
    <mergeCell ref="B31:N31"/>
    <mergeCell ref="B33:N33"/>
    <mergeCell ref="B35:N35"/>
    <mergeCell ref="B36:N36"/>
    <mergeCell ref="B37:N37"/>
    <mergeCell ref="B38:N38"/>
    <mergeCell ref="B39:N39"/>
    <mergeCell ref="B40:N40"/>
    <mergeCell ref="B47:S47"/>
    <mergeCell ref="B48:S48"/>
    <mergeCell ref="E51:S51"/>
    <mergeCell ref="B41:N41"/>
    <mergeCell ref="B42:N42"/>
    <mergeCell ref="B43:N43"/>
    <mergeCell ref="B44:N44"/>
  </mergeCells>
  <pageMargins left="0.4" right="0.25" top="0.75" bottom="0.75" header="0.3" footer="0.3"/>
  <pageSetup paperSize="9" scale="95" fitToHeight="0" orientation="portrait" horizontalDpi="200" verticalDpi="200" r:id="rId1"/>
  <headerFooter>
    <oddFooter>Page &amp;P</oddFooter>
  </headerFooter>
  <rowBreaks count="1" manualBreakCount="1">
    <brk id="3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6"/>
  <sheetViews>
    <sheetView tabSelected="1" view="pageBreakPreview" zoomScale="87" zoomScaleNormal="115" zoomScaleSheetLayoutView="87" workbookViewId="0">
      <selection activeCell="B15" sqref="B15"/>
    </sheetView>
  </sheetViews>
  <sheetFormatPr defaultRowHeight="15" x14ac:dyDescent="0.25"/>
  <cols>
    <col min="1" max="1" width="5.28515625" style="54" customWidth="1"/>
    <col min="2" max="2" width="65.5703125" style="4" customWidth="1"/>
    <col min="3" max="3" width="8.85546875" style="54" customWidth="1"/>
    <col min="4" max="4" width="12.85546875" style="2" customWidth="1"/>
    <col min="5" max="5" width="6.140625" style="54" bestFit="1" customWidth="1"/>
    <col min="6" max="6" width="12" style="2" bestFit="1" customWidth="1"/>
    <col min="7" max="16384" width="9.140625" style="1"/>
  </cols>
  <sheetData>
    <row r="1" spans="1:6" ht="24.75" customHeight="1" x14ac:dyDescent="0.25">
      <c r="A1" s="126" t="s">
        <v>0</v>
      </c>
      <c r="B1" s="126"/>
      <c r="C1" s="126"/>
      <c r="D1" s="126"/>
      <c r="E1" s="126"/>
      <c r="F1" s="126"/>
    </row>
    <row r="2" spans="1:6" ht="48.75" customHeight="1" x14ac:dyDescent="0.25">
      <c r="A2" s="127" t="s">
        <v>153</v>
      </c>
      <c r="B2" s="127"/>
      <c r="C2" s="127"/>
      <c r="D2" s="127"/>
      <c r="E2" s="127"/>
      <c r="F2" s="127"/>
    </row>
    <row r="3" spans="1:6" ht="15.75" customHeight="1" thickBot="1" x14ac:dyDescent="0.3">
      <c r="A3" s="138" t="s">
        <v>152</v>
      </c>
      <c r="B3" s="138"/>
      <c r="C3" s="138"/>
      <c r="D3" s="138"/>
      <c r="E3" s="138"/>
      <c r="F3" s="138"/>
    </row>
    <row r="4" spans="1:6" s="54" customFormat="1" ht="16.5" hidden="1" customHeight="1" x14ac:dyDescent="0.25">
      <c r="A4" s="72"/>
      <c r="B4" s="73"/>
      <c r="C4" s="139"/>
      <c r="D4" s="139"/>
      <c r="E4" s="139"/>
      <c r="F4" s="139"/>
    </row>
    <row r="5" spans="1:6" s="54" customFormat="1" ht="16.5" hidden="1" customHeight="1" x14ac:dyDescent="0.25">
      <c r="A5" s="72">
        <v>1</v>
      </c>
      <c r="B5" s="74" t="s">
        <v>72</v>
      </c>
      <c r="C5" s="75" t="s">
        <v>73</v>
      </c>
      <c r="D5" s="72" t="s">
        <v>74</v>
      </c>
      <c r="E5" s="72" t="s">
        <v>75</v>
      </c>
      <c r="F5" s="72" t="s">
        <v>76</v>
      </c>
    </row>
    <row r="6" spans="1:6" s="54" customFormat="1" ht="16.5" hidden="1" customHeight="1" x14ac:dyDescent="0.25">
      <c r="A6" s="72"/>
      <c r="B6" s="73"/>
      <c r="C6" s="140"/>
      <c r="D6" s="140"/>
      <c r="E6" s="140"/>
      <c r="F6" s="140"/>
    </row>
    <row r="7" spans="1:6" s="54" customFormat="1" ht="16.5" hidden="1" customHeight="1" x14ac:dyDescent="0.25">
      <c r="A7" s="72">
        <v>2</v>
      </c>
      <c r="B7" s="74" t="s">
        <v>77</v>
      </c>
      <c r="C7" s="75" t="s">
        <v>73</v>
      </c>
      <c r="D7" s="72" t="s">
        <v>78</v>
      </c>
      <c r="E7" s="72" t="s">
        <v>75</v>
      </c>
      <c r="F7" s="72" t="s">
        <v>79</v>
      </c>
    </row>
    <row r="8" spans="1:6" s="54" customFormat="1" ht="16.5" hidden="1" customHeight="1" x14ac:dyDescent="0.25">
      <c r="A8" s="72"/>
      <c r="B8" s="73"/>
      <c r="C8" s="140"/>
      <c r="D8" s="140"/>
      <c r="E8" s="140"/>
      <c r="F8" s="140"/>
    </row>
    <row r="9" spans="1:6" s="54" customFormat="1" ht="16.5" hidden="1" customHeight="1" x14ac:dyDescent="0.25">
      <c r="A9" s="72">
        <v>3</v>
      </c>
      <c r="B9" s="74" t="s">
        <v>80</v>
      </c>
      <c r="C9" s="75" t="s">
        <v>73</v>
      </c>
      <c r="D9" s="72" t="s">
        <v>81</v>
      </c>
      <c r="E9" s="72" t="s">
        <v>75</v>
      </c>
      <c r="F9" s="72" t="s">
        <v>82</v>
      </c>
    </row>
    <row r="10" spans="1:6" s="54" customFormat="1" ht="16.5" hidden="1" customHeight="1" x14ac:dyDescent="0.25">
      <c r="A10" s="72"/>
      <c r="B10" s="73"/>
      <c r="C10" s="140"/>
      <c r="D10" s="140"/>
      <c r="E10" s="140"/>
      <c r="F10" s="140"/>
    </row>
    <row r="11" spans="1:6" s="54" customFormat="1" ht="16.5" hidden="1" customHeight="1" x14ac:dyDescent="0.25">
      <c r="A11" s="72">
        <v>4</v>
      </c>
      <c r="B11" s="74" t="s">
        <v>83</v>
      </c>
      <c r="C11" s="75" t="s">
        <v>84</v>
      </c>
      <c r="D11" s="72" t="s">
        <v>85</v>
      </c>
      <c r="E11" s="72" t="s">
        <v>75</v>
      </c>
      <c r="F11" s="76" t="s">
        <v>86</v>
      </c>
    </row>
    <row r="12" spans="1:6" s="54" customFormat="1" ht="16.5" hidden="1" customHeight="1" x14ac:dyDescent="0.25">
      <c r="A12" s="72"/>
      <c r="B12" s="74"/>
      <c r="C12" s="75"/>
      <c r="D12" s="72"/>
      <c r="E12" s="72"/>
      <c r="F12" s="76"/>
    </row>
    <row r="13" spans="1:6" s="54" customFormat="1" ht="16.5" hidden="1" customHeight="1" x14ac:dyDescent="0.25">
      <c r="A13" s="72">
        <v>5</v>
      </c>
      <c r="B13" s="74" t="s">
        <v>87</v>
      </c>
      <c r="C13" s="75" t="s">
        <v>84</v>
      </c>
      <c r="D13" s="72" t="s">
        <v>88</v>
      </c>
      <c r="E13" s="72" t="s">
        <v>75</v>
      </c>
      <c r="F13" s="72" t="s">
        <v>89</v>
      </c>
    </row>
    <row r="14" spans="1:6" s="85" customFormat="1" ht="15.75" thickBot="1" x14ac:dyDescent="0.3">
      <c r="A14" s="83" t="s">
        <v>66</v>
      </c>
      <c r="B14" s="84" t="s">
        <v>67</v>
      </c>
      <c r="C14" s="84" t="s">
        <v>68</v>
      </c>
      <c r="D14" s="84" t="s">
        <v>69</v>
      </c>
      <c r="E14" s="84" t="s">
        <v>70</v>
      </c>
      <c r="F14" s="84" t="s">
        <v>71</v>
      </c>
    </row>
    <row r="15" spans="1:6" s="5" customFormat="1" ht="90" x14ac:dyDescent="0.25">
      <c r="A15" s="77">
        <v>1</v>
      </c>
      <c r="B15" s="78" t="s">
        <v>72</v>
      </c>
      <c r="C15" s="79" t="s">
        <v>73</v>
      </c>
      <c r="D15" s="77" t="s">
        <v>74</v>
      </c>
      <c r="E15" s="77" t="s">
        <v>75</v>
      </c>
      <c r="F15" s="77" t="s">
        <v>76</v>
      </c>
    </row>
    <row r="16" spans="1:6" s="5" customFormat="1" x14ac:dyDescent="0.25">
      <c r="A16" s="77"/>
      <c r="B16" s="80"/>
      <c r="C16" s="136"/>
      <c r="D16" s="136"/>
      <c r="E16" s="136"/>
      <c r="F16" s="136"/>
    </row>
    <row r="17" spans="1:6" s="5" customFormat="1" ht="135" x14ac:dyDescent="0.25">
      <c r="A17" s="77">
        <v>2</v>
      </c>
      <c r="B17" s="78" t="s">
        <v>77</v>
      </c>
      <c r="C17" s="79" t="s">
        <v>73</v>
      </c>
      <c r="D17" s="77" t="s">
        <v>78</v>
      </c>
      <c r="E17" s="77" t="s">
        <v>75</v>
      </c>
      <c r="F17" s="77" t="s">
        <v>79</v>
      </c>
    </row>
    <row r="18" spans="1:6" s="5" customFormat="1" x14ac:dyDescent="0.25">
      <c r="A18" s="77"/>
      <c r="B18" s="80"/>
      <c r="C18" s="136"/>
      <c r="D18" s="136"/>
      <c r="E18" s="136"/>
      <c r="F18" s="136"/>
    </row>
    <row r="19" spans="1:6" s="5" customFormat="1" ht="30" x14ac:dyDescent="0.25">
      <c r="A19" s="77">
        <v>3</v>
      </c>
      <c r="B19" s="78" t="s">
        <v>80</v>
      </c>
      <c r="C19" s="79" t="s">
        <v>73</v>
      </c>
      <c r="D19" s="77" t="s">
        <v>81</v>
      </c>
      <c r="E19" s="77" t="s">
        <v>75</v>
      </c>
      <c r="F19" s="77" t="s">
        <v>82</v>
      </c>
    </row>
    <row r="20" spans="1:6" s="5" customFormat="1" x14ac:dyDescent="0.25">
      <c r="A20" s="77"/>
      <c r="B20" s="80"/>
      <c r="C20" s="136"/>
      <c r="D20" s="136"/>
      <c r="E20" s="136"/>
      <c r="F20" s="136"/>
    </row>
    <row r="21" spans="1:6" s="5" customFormat="1" ht="45" x14ac:dyDescent="0.25">
      <c r="A21" s="77">
        <v>4</v>
      </c>
      <c r="B21" s="78" t="s">
        <v>83</v>
      </c>
      <c r="C21" s="79" t="s">
        <v>84</v>
      </c>
      <c r="D21" s="77" t="s">
        <v>85</v>
      </c>
      <c r="E21" s="77" t="s">
        <v>75</v>
      </c>
      <c r="F21" s="81" t="s">
        <v>86</v>
      </c>
    </row>
    <row r="22" spans="1:6" s="5" customFormat="1" x14ac:dyDescent="0.25">
      <c r="A22" s="77"/>
      <c r="B22" s="78"/>
      <c r="C22" s="79"/>
      <c r="D22" s="77"/>
      <c r="E22" s="77"/>
      <c r="F22" s="81"/>
    </row>
    <row r="23" spans="1:6" s="5" customFormat="1" ht="30" x14ac:dyDescent="0.25">
      <c r="A23" s="77">
        <v>5</v>
      </c>
      <c r="B23" s="78" t="s">
        <v>87</v>
      </c>
      <c r="C23" s="79" t="s">
        <v>84</v>
      </c>
      <c r="D23" s="77" t="s">
        <v>88</v>
      </c>
      <c r="E23" s="77" t="s">
        <v>75</v>
      </c>
      <c r="F23" s="77" t="s">
        <v>89</v>
      </c>
    </row>
    <row r="24" spans="1:6" s="5" customFormat="1" x14ac:dyDescent="0.25">
      <c r="A24" s="77"/>
      <c r="B24" s="78"/>
      <c r="C24" s="79"/>
      <c r="D24" s="77"/>
      <c r="E24" s="77"/>
      <c r="F24" s="81"/>
    </row>
    <row r="25" spans="1:6" s="5" customFormat="1" ht="30" x14ac:dyDescent="0.25">
      <c r="A25" s="77">
        <v>6</v>
      </c>
      <c r="B25" s="78" t="s">
        <v>90</v>
      </c>
      <c r="C25" s="79" t="s">
        <v>84</v>
      </c>
      <c r="D25" s="77" t="s">
        <v>91</v>
      </c>
      <c r="E25" s="77" t="s">
        <v>75</v>
      </c>
      <c r="F25" s="77" t="s">
        <v>92</v>
      </c>
    </row>
    <row r="26" spans="1:6" s="5" customFormat="1" x14ac:dyDescent="0.25">
      <c r="A26" s="77"/>
      <c r="B26" s="78"/>
      <c r="C26" s="79"/>
      <c r="D26" s="77"/>
      <c r="E26" s="77"/>
      <c r="F26" s="81"/>
    </row>
    <row r="27" spans="1:6" s="5" customFormat="1" ht="75" x14ac:dyDescent="0.25">
      <c r="A27" s="77">
        <v>7</v>
      </c>
      <c r="B27" s="78" t="s">
        <v>93</v>
      </c>
      <c r="C27" s="79" t="s">
        <v>73</v>
      </c>
      <c r="D27" s="77" t="s">
        <v>94</v>
      </c>
      <c r="E27" s="77" t="s">
        <v>75</v>
      </c>
      <c r="F27" s="77" t="s">
        <v>95</v>
      </c>
    </row>
    <row r="28" spans="1:6" s="5" customFormat="1" x14ac:dyDescent="0.25">
      <c r="A28" s="77"/>
      <c r="B28" s="78"/>
      <c r="C28" s="79"/>
      <c r="D28" s="77"/>
      <c r="E28" s="77"/>
      <c r="F28" s="77"/>
    </row>
    <row r="29" spans="1:6" s="5" customFormat="1" x14ac:dyDescent="0.25">
      <c r="A29" s="77">
        <v>8</v>
      </c>
      <c r="B29" s="78" t="s">
        <v>96</v>
      </c>
      <c r="C29" s="79" t="s">
        <v>97</v>
      </c>
      <c r="D29" s="77" t="s">
        <v>98</v>
      </c>
      <c r="E29" s="77" t="s">
        <v>99</v>
      </c>
      <c r="F29" s="77" t="s">
        <v>100</v>
      </c>
    </row>
    <row r="30" spans="1:6" s="5" customFormat="1" x14ac:dyDescent="0.25">
      <c r="A30" s="77"/>
      <c r="B30" s="78"/>
    </row>
    <row r="31" spans="1:6" s="5" customFormat="1" ht="75" x14ac:dyDescent="0.25">
      <c r="A31" s="77">
        <v>9</v>
      </c>
      <c r="B31" s="78" t="s">
        <v>101</v>
      </c>
      <c r="C31" s="79"/>
      <c r="D31" s="77"/>
      <c r="E31" s="77"/>
      <c r="F31" s="77"/>
    </row>
    <row r="32" spans="1:6" s="5" customFormat="1" x14ac:dyDescent="0.25">
      <c r="A32" s="77"/>
      <c r="B32" s="80" t="s">
        <v>102</v>
      </c>
      <c r="C32" s="79" t="s">
        <v>103</v>
      </c>
      <c r="D32" s="77" t="s">
        <v>104</v>
      </c>
      <c r="E32" s="77" t="s">
        <v>105</v>
      </c>
      <c r="F32" s="81" t="s">
        <v>106</v>
      </c>
    </row>
    <row r="33" spans="1:6" s="5" customFormat="1" x14ac:dyDescent="0.25">
      <c r="A33" s="77"/>
      <c r="B33" s="80" t="s">
        <v>107</v>
      </c>
      <c r="C33" s="79" t="s">
        <v>108</v>
      </c>
      <c r="D33" s="77" t="s">
        <v>109</v>
      </c>
      <c r="E33" s="77" t="s">
        <v>105</v>
      </c>
      <c r="F33" s="81" t="s">
        <v>110</v>
      </c>
    </row>
    <row r="34" spans="1:6" s="5" customFormat="1" x14ac:dyDescent="0.25">
      <c r="A34" s="77"/>
      <c r="B34" s="80" t="s">
        <v>111</v>
      </c>
      <c r="C34" s="79" t="s">
        <v>112</v>
      </c>
      <c r="D34" s="77" t="s">
        <v>113</v>
      </c>
      <c r="E34" s="77" t="s">
        <v>105</v>
      </c>
      <c r="F34" s="81" t="s">
        <v>114</v>
      </c>
    </row>
    <row r="35" spans="1:6" s="5" customFormat="1" x14ac:dyDescent="0.25">
      <c r="A35" s="77"/>
      <c r="B35" s="80" t="s">
        <v>115</v>
      </c>
      <c r="C35" s="79" t="s">
        <v>116</v>
      </c>
      <c r="D35" s="77" t="s">
        <v>117</v>
      </c>
      <c r="E35" s="77" t="s">
        <v>105</v>
      </c>
      <c r="F35" s="81" t="s">
        <v>118</v>
      </c>
    </row>
    <row r="36" spans="1:6" s="5" customFormat="1" x14ac:dyDescent="0.25">
      <c r="A36" s="77"/>
      <c r="B36" s="80"/>
      <c r="C36" s="136"/>
      <c r="D36" s="136"/>
      <c r="E36" s="136"/>
      <c r="F36" s="136"/>
    </row>
    <row r="37" spans="1:6" s="5" customFormat="1" ht="30" x14ac:dyDescent="0.25">
      <c r="A37" s="77">
        <v>10</v>
      </c>
      <c r="B37" s="78" t="s">
        <v>119</v>
      </c>
      <c r="C37" s="79"/>
      <c r="D37" s="77"/>
      <c r="E37" s="77"/>
      <c r="F37" s="77"/>
    </row>
    <row r="38" spans="1:6" s="5" customFormat="1" x14ac:dyDescent="0.25">
      <c r="A38" s="77"/>
      <c r="B38" s="78" t="s">
        <v>115</v>
      </c>
      <c r="C38" s="79" t="s">
        <v>116</v>
      </c>
      <c r="D38" s="86" t="s">
        <v>146</v>
      </c>
      <c r="E38" s="77" t="s">
        <v>105</v>
      </c>
      <c r="F38" s="77" t="s">
        <v>120</v>
      </c>
    </row>
    <row r="39" spans="1:6" s="5" customFormat="1" x14ac:dyDescent="0.25">
      <c r="A39" s="77"/>
      <c r="B39" s="78"/>
      <c r="C39" s="79"/>
      <c r="D39" s="77"/>
      <c r="E39" s="77"/>
      <c r="F39" s="77"/>
    </row>
    <row r="40" spans="1:6" s="5" customFormat="1" x14ac:dyDescent="0.25">
      <c r="A40" s="77"/>
      <c r="B40" s="78" t="s">
        <v>111</v>
      </c>
      <c r="C40" s="79" t="s">
        <v>112</v>
      </c>
      <c r="D40" s="86" t="s">
        <v>147</v>
      </c>
      <c r="E40" s="77" t="s">
        <v>49</v>
      </c>
      <c r="F40" s="77" t="s">
        <v>121</v>
      </c>
    </row>
    <row r="41" spans="1:6" s="5" customFormat="1" x14ac:dyDescent="0.25">
      <c r="A41" s="77"/>
      <c r="B41" s="78"/>
      <c r="C41" s="79"/>
      <c r="D41" s="77"/>
      <c r="E41" s="77"/>
      <c r="F41" s="77"/>
    </row>
    <row r="42" spans="1:6" s="5" customFormat="1" x14ac:dyDescent="0.25">
      <c r="A42" s="77">
        <v>11</v>
      </c>
      <c r="B42" s="78" t="s">
        <v>122</v>
      </c>
      <c r="C42" s="79"/>
      <c r="D42" s="77"/>
      <c r="E42" s="77"/>
      <c r="F42" s="77"/>
    </row>
    <row r="43" spans="1:6" s="5" customFormat="1" x14ac:dyDescent="0.25">
      <c r="A43" s="77"/>
      <c r="B43" s="78" t="s">
        <v>107</v>
      </c>
      <c r="C43" s="79" t="s">
        <v>73</v>
      </c>
      <c r="D43" s="77" t="s">
        <v>123</v>
      </c>
      <c r="E43" s="77" t="s">
        <v>75</v>
      </c>
      <c r="F43" s="77" t="s">
        <v>124</v>
      </c>
    </row>
    <row r="44" spans="1:6" s="5" customFormat="1" x14ac:dyDescent="0.25">
      <c r="A44" s="77"/>
      <c r="B44" s="78"/>
      <c r="C44" s="79"/>
      <c r="D44" s="77"/>
      <c r="E44" s="77"/>
      <c r="F44" s="77"/>
    </row>
    <row r="45" spans="1:6" s="5" customFormat="1" x14ac:dyDescent="0.25">
      <c r="A45" s="77">
        <v>12</v>
      </c>
      <c r="B45" s="78" t="s">
        <v>125</v>
      </c>
      <c r="C45" s="79"/>
      <c r="D45" s="77"/>
      <c r="E45" s="77"/>
      <c r="F45" s="77"/>
    </row>
    <row r="46" spans="1:6" s="5" customFormat="1" x14ac:dyDescent="0.25">
      <c r="A46" s="77"/>
      <c r="B46" s="78"/>
      <c r="C46" s="79" t="s">
        <v>126</v>
      </c>
      <c r="D46" s="77" t="s">
        <v>127</v>
      </c>
      <c r="E46" s="77" t="s">
        <v>49</v>
      </c>
      <c r="F46" s="77" t="s">
        <v>128</v>
      </c>
    </row>
    <row r="47" spans="1:6" s="5" customFormat="1" x14ac:dyDescent="0.25">
      <c r="A47" s="77"/>
      <c r="B47" s="78"/>
      <c r="C47" s="79"/>
      <c r="D47" s="77"/>
      <c r="E47" s="77"/>
      <c r="F47" s="77"/>
    </row>
    <row r="48" spans="1:6" s="5" customFormat="1" x14ac:dyDescent="0.25">
      <c r="A48" s="77"/>
      <c r="B48" s="78"/>
      <c r="C48" s="79"/>
      <c r="D48" s="77"/>
      <c r="E48" s="77"/>
      <c r="F48" s="77"/>
    </row>
    <row r="49" spans="1:15" s="5" customFormat="1" x14ac:dyDescent="0.25">
      <c r="A49" s="77"/>
      <c r="B49" s="78"/>
      <c r="C49" s="79"/>
      <c r="D49" s="77"/>
      <c r="E49" s="77"/>
      <c r="F49" s="77"/>
    </row>
    <row r="50" spans="1:15" s="5" customFormat="1" ht="57" customHeight="1" x14ac:dyDescent="0.25">
      <c r="A50" s="77">
        <v>13</v>
      </c>
      <c r="B50" s="145" t="s">
        <v>158</v>
      </c>
      <c r="C50" s="79"/>
      <c r="D50" s="77"/>
      <c r="E50" s="77"/>
      <c r="F50" s="77"/>
    </row>
    <row r="51" spans="1:15" s="5" customFormat="1" hidden="1" x14ac:dyDescent="0.25">
      <c r="A51" s="77"/>
      <c r="B51" s="145"/>
      <c r="C51" s="79"/>
      <c r="D51" s="77"/>
      <c r="E51" s="77"/>
      <c r="F51" s="77"/>
    </row>
    <row r="52" spans="1:15" s="5" customFormat="1" hidden="1" x14ac:dyDescent="0.25">
      <c r="A52" s="77"/>
      <c r="B52" s="145"/>
      <c r="C52" s="79"/>
      <c r="D52" s="77"/>
      <c r="E52" s="77"/>
      <c r="F52" s="77"/>
    </row>
    <row r="53" spans="1:15" s="5" customFormat="1" hidden="1" x14ac:dyDescent="0.25">
      <c r="A53" s="77"/>
      <c r="B53" s="145"/>
      <c r="C53" s="79"/>
      <c r="D53" s="77"/>
      <c r="E53" s="77"/>
      <c r="F53" s="77"/>
    </row>
    <row r="54" spans="1:15" s="5" customFormat="1" hidden="1" x14ac:dyDescent="0.25">
      <c r="A54" s="77"/>
      <c r="B54" s="145"/>
      <c r="C54" s="79"/>
      <c r="D54" s="77"/>
      <c r="E54" s="77"/>
      <c r="F54" s="77"/>
    </row>
    <row r="55" spans="1:15" s="5" customFormat="1" x14ac:dyDescent="0.25">
      <c r="A55" s="77"/>
      <c r="B55" s="103" t="s">
        <v>163</v>
      </c>
      <c r="C55" s="79" t="s">
        <v>129</v>
      </c>
      <c r="D55" s="77" t="s">
        <v>159</v>
      </c>
      <c r="E55" s="77" t="s">
        <v>49</v>
      </c>
      <c r="F55" s="77" t="s">
        <v>130</v>
      </c>
    </row>
    <row r="56" spans="1:15" s="5" customFormat="1" x14ac:dyDescent="0.25">
      <c r="A56" s="77"/>
      <c r="B56" s="103" t="s">
        <v>162</v>
      </c>
      <c r="C56" s="79" t="s">
        <v>131</v>
      </c>
      <c r="D56" s="77" t="s">
        <v>132</v>
      </c>
      <c r="E56" s="77" t="s">
        <v>49</v>
      </c>
      <c r="F56" s="77" t="s">
        <v>133</v>
      </c>
    </row>
    <row r="57" spans="1:15" s="5" customFormat="1" x14ac:dyDescent="0.25">
      <c r="A57" s="77"/>
      <c r="B57" s="102"/>
      <c r="C57" s="79"/>
      <c r="D57" s="77"/>
      <c r="E57" s="77"/>
      <c r="F57" s="77"/>
    </row>
    <row r="58" spans="1:15" s="5" customFormat="1" ht="38.25" x14ac:dyDescent="0.25">
      <c r="A58" s="77">
        <v>14</v>
      </c>
      <c r="B58" s="102" t="s">
        <v>160</v>
      </c>
      <c r="C58" s="79"/>
      <c r="D58" s="77"/>
      <c r="E58" s="77"/>
      <c r="F58" s="77"/>
    </row>
    <row r="59" spans="1:15" s="5" customFormat="1" x14ac:dyDescent="0.25">
      <c r="A59" s="77"/>
      <c r="B59" s="103" t="s">
        <v>161</v>
      </c>
      <c r="C59" s="79" t="s">
        <v>73</v>
      </c>
      <c r="D59" s="77" t="s">
        <v>134</v>
      </c>
      <c r="E59" s="77" t="s">
        <v>99</v>
      </c>
      <c r="F59" s="77" t="s">
        <v>133</v>
      </c>
    </row>
    <row r="60" spans="1:15" s="5" customFormat="1" x14ac:dyDescent="0.25">
      <c r="A60" s="77"/>
      <c r="B60" s="78"/>
      <c r="C60" s="79"/>
      <c r="D60" s="77"/>
      <c r="E60" s="77"/>
      <c r="F60" s="77"/>
    </row>
    <row r="61" spans="1:15" s="5" customFormat="1" ht="15.75" x14ac:dyDescent="0.25">
      <c r="A61" s="77">
        <v>15</v>
      </c>
      <c r="B61" s="141" t="s">
        <v>169</v>
      </c>
      <c r="C61" s="141"/>
      <c r="D61" s="141"/>
      <c r="E61" s="141"/>
      <c r="F61" s="141"/>
      <c r="G61" s="141"/>
      <c r="H61" s="141"/>
      <c r="I61" s="141"/>
      <c r="J61" s="141"/>
      <c r="K61" s="141"/>
      <c r="L61" s="141"/>
      <c r="M61" s="141"/>
      <c r="N61" s="141"/>
      <c r="O61" s="141"/>
    </row>
    <row r="62" spans="1:15" s="14" customFormat="1" x14ac:dyDescent="0.25">
      <c r="A62" s="77"/>
      <c r="B62" s="78"/>
      <c r="C62" s="79" t="s">
        <v>73</v>
      </c>
      <c r="D62" s="77" t="s">
        <v>135</v>
      </c>
      <c r="E62" s="77" t="s">
        <v>99</v>
      </c>
      <c r="F62" s="77" t="s">
        <v>136</v>
      </c>
    </row>
    <row r="63" spans="1:15" s="14" customFormat="1" x14ac:dyDescent="0.25">
      <c r="A63" s="77"/>
      <c r="B63" s="67"/>
      <c r="C63" s="79"/>
      <c r="D63" s="77"/>
      <c r="E63" s="77"/>
      <c r="F63" s="77"/>
    </row>
    <row r="64" spans="1:15" s="14" customFormat="1" x14ac:dyDescent="0.25">
      <c r="A64" s="77">
        <v>16</v>
      </c>
      <c r="B64" s="103" t="s">
        <v>170</v>
      </c>
      <c r="C64" s="79"/>
      <c r="D64" s="77"/>
      <c r="E64" s="77"/>
      <c r="F64" s="77"/>
    </row>
    <row r="65" spans="1:6" s="14" customFormat="1" x14ac:dyDescent="0.25">
      <c r="A65" s="77"/>
      <c r="B65" s="78"/>
      <c r="C65" s="79" t="s">
        <v>137</v>
      </c>
      <c r="D65" s="77" t="s">
        <v>138</v>
      </c>
      <c r="E65" s="77" t="s">
        <v>49</v>
      </c>
      <c r="F65" s="77" t="s">
        <v>139</v>
      </c>
    </row>
    <row r="66" spans="1:6" s="14" customFormat="1" x14ac:dyDescent="0.25">
      <c r="A66" s="77"/>
      <c r="B66" s="78"/>
      <c r="C66" s="79"/>
      <c r="D66" s="77"/>
      <c r="E66" s="77"/>
      <c r="F66" s="77"/>
    </row>
    <row r="67" spans="1:6" s="14" customFormat="1" ht="45" x14ac:dyDescent="0.25">
      <c r="A67" s="77">
        <v>17</v>
      </c>
      <c r="B67" s="78" t="s">
        <v>164</v>
      </c>
      <c r="C67" s="79"/>
      <c r="D67" s="77"/>
      <c r="E67" s="77"/>
      <c r="F67" s="77"/>
    </row>
    <row r="68" spans="1:6" s="14" customFormat="1" x14ac:dyDescent="0.25">
      <c r="A68" s="77"/>
      <c r="B68" s="102" t="s">
        <v>167</v>
      </c>
      <c r="C68" s="79">
        <v>2</v>
      </c>
      <c r="D68" s="77" t="s">
        <v>140</v>
      </c>
      <c r="E68" s="77"/>
      <c r="F68" s="77" t="s">
        <v>141</v>
      </c>
    </row>
    <row r="69" spans="1:6" s="14" customFormat="1" x14ac:dyDescent="0.25">
      <c r="A69" s="77"/>
      <c r="B69" s="97"/>
      <c r="C69" s="79"/>
      <c r="D69" s="77"/>
      <c r="E69" s="77"/>
      <c r="F69" s="77"/>
    </row>
    <row r="70" spans="1:6" s="14" customFormat="1" ht="30" x14ac:dyDescent="0.25">
      <c r="A70" s="77">
        <v>18</v>
      </c>
      <c r="B70" s="97" t="s">
        <v>165</v>
      </c>
      <c r="C70" s="79"/>
      <c r="D70" s="77"/>
      <c r="E70" s="77"/>
      <c r="F70" s="77"/>
    </row>
    <row r="71" spans="1:6" s="14" customFormat="1" x14ac:dyDescent="0.25">
      <c r="A71" s="77"/>
      <c r="B71" s="78"/>
      <c r="C71" s="79"/>
      <c r="D71" s="77"/>
      <c r="E71" s="77"/>
      <c r="F71" s="77"/>
    </row>
    <row r="72" spans="1:6" s="14" customFormat="1" x14ac:dyDescent="0.25">
      <c r="A72" s="77"/>
      <c r="B72" s="102" t="s">
        <v>166</v>
      </c>
      <c r="C72" s="79" t="s">
        <v>73</v>
      </c>
      <c r="D72" s="77" t="s">
        <v>142</v>
      </c>
      <c r="E72" s="77" t="s">
        <v>99</v>
      </c>
      <c r="F72" s="77" t="s">
        <v>143</v>
      </c>
    </row>
    <row r="73" spans="1:6" s="14" customFormat="1" ht="15.75" thickBot="1" x14ac:dyDescent="0.3">
      <c r="D73" s="144" t="s">
        <v>144</v>
      </c>
      <c r="E73" s="144"/>
      <c r="F73" s="91" t="s">
        <v>145</v>
      </c>
    </row>
    <row r="74" spans="1:6" s="14" customFormat="1" ht="15.75" thickTop="1" x14ac:dyDescent="0.25">
      <c r="D74" s="98"/>
      <c r="E74" s="98"/>
      <c r="F74" s="114"/>
    </row>
    <row r="75" spans="1:6" s="14" customFormat="1" ht="18.75" x14ac:dyDescent="0.25">
      <c r="B75" s="146" t="s">
        <v>171</v>
      </c>
      <c r="C75" s="146"/>
      <c r="D75" s="146"/>
      <c r="E75" s="146"/>
      <c r="F75" s="114"/>
    </row>
    <row r="76" spans="1:6" s="14" customFormat="1" ht="15.75" customHeight="1" x14ac:dyDescent="0.25">
      <c r="D76" s="98"/>
      <c r="E76" s="98"/>
      <c r="F76" s="114"/>
    </row>
    <row r="77" spans="1:6" s="14" customFormat="1" ht="48.75" customHeight="1" x14ac:dyDescent="0.25">
      <c r="A77" s="14">
        <v>1</v>
      </c>
      <c r="B77" s="14" t="s">
        <v>172</v>
      </c>
      <c r="D77" s="82"/>
      <c r="E77" s="82"/>
      <c r="F77" s="77"/>
    </row>
    <row r="78" spans="1:6" s="14" customFormat="1" ht="15.75" x14ac:dyDescent="0.25">
      <c r="B78" s="105"/>
      <c r="C78" s="108">
        <v>30</v>
      </c>
      <c r="D78" s="104" t="s">
        <v>177</v>
      </c>
      <c r="E78" s="104" t="s">
        <v>178</v>
      </c>
      <c r="F78" s="107" t="s">
        <v>179</v>
      </c>
    </row>
    <row r="79" spans="1:6" s="14" customFormat="1" ht="3.75" customHeight="1" x14ac:dyDescent="0.25">
      <c r="D79" s="98"/>
      <c r="E79" s="98"/>
      <c r="F79" s="77"/>
    </row>
    <row r="80" spans="1:6" s="14" customFormat="1" hidden="1" x14ac:dyDescent="0.25">
      <c r="D80" s="98"/>
      <c r="E80" s="98"/>
      <c r="F80" s="77"/>
    </row>
    <row r="81" spans="1:19" s="14" customFormat="1" ht="140.25" customHeight="1" x14ac:dyDescent="0.25">
      <c r="A81" s="14">
        <v>2</v>
      </c>
      <c r="B81" s="14" t="s">
        <v>173</v>
      </c>
      <c r="D81" s="98"/>
      <c r="E81" s="98"/>
      <c r="F81" s="77"/>
    </row>
    <row r="82" spans="1:19" s="14" customFormat="1" ht="15.75" x14ac:dyDescent="0.25">
      <c r="C82" s="117">
        <v>1</v>
      </c>
      <c r="D82" s="108">
        <v>14748</v>
      </c>
      <c r="E82" s="104" t="s">
        <v>174</v>
      </c>
      <c r="F82" s="107" t="s">
        <v>180</v>
      </c>
    </row>
    <row r="83" spans="1:19" s="14" customFormat="1" ht="15.75" thickBot="1" x14ac:dyDescent="0.3">
      <c r="D83" s="98"/>
      <c r="E83" s="98"/>
      <c r="F83" s="77"/>
    </row>
    <row r="84" spans="1:19" s="14" customFormat="1" ht="16.5" thickBot="1" x14ac:dyDescent="0.3">
      <c r="D84" s="115" t="s">
        <v>175</v>
      </c>
      <c r="E84" s="110" t="s">
        <v>15</v>
      </c>
      <c r="F84" s="111" t="s">
        <v>181</v>
      </c>
    </row>
    <row r="85" spans="1:19" s="14" customFormat="1" x14ac:dyDescent="0.25">
      <c r="D85" s="98"/>
      <c r="E85" s="98"/>
      <c r="F85" s="77"/>
    </row>
    <row r="86" spans="1:19" s="14" customFormat="1" x14ac:dyDescent="0.25">
      <c r="B86" s="121" t="s">
        <v>182</v>
      </c>
      <c r="D86" s="98"/>
      <c r="E86" s="98"/>
      <c r="F86" s="77"/>
    </row>
    <row r="87" spans="1:19" s="14" customFormat="1" x14ac:dyDescent="0.25">
      <c r="A87" s="14">
        <v>1</v>
      </c>
      <c r="B87" s="14" t="s">
        <v>176</v>
      </c>
      <c r="D87" s="98"/>
      <c r="E87" s="98"/>
      <c r="F87" s="77"/>
    </row>
    <row r="88" spans="1:19" s="14" customFormat="1" ht="16.5" thickBot="1" x14ac:dyDescent="0.3">
      <c r="B88" s="105"/>
      <c r="C88" s="108">
        <v>1</v>
      </c>
      <c r="D88" s="113">
        <v>8500</v>
      </c>
      <c r="E88" s="104" t="s">
        <v>174</v>
      </c>
      <c r="F88" s="112" t="s">
        <v>183</v>
      </c>
    </row>
    <row r="89" spans="1:19" s="14" customFormat="1" ht="16.5" thickBot="1" x14ac:dyDescent="0.3">
      <c r="B89" s="109"/>
      <c r="C89" s="106"/>
      <c r="D89" s="115" t="s">
        <v>175</v>
      </c>
      <c r="E89" s="110" t="s">
        <v>15</v>
      </c>
      <c r="F89" s="116" t="s">
        <v>184</v>
      </c>
    </row>
    <row r="90" spans="1:19" s="14" customFormat="1" ht="49.5" customHeight="1" x14ac:dyDescent="0.25">
      <c r="A90" s="77"/>
      <c r="B90" s="88" t="s">
        <v>154</v>
      </c>
      <c r="C90" s="79"/>
      <c r="D90" s="98"/>
      <c r="E90" s="98"/>
      <c r="F90" s="77"/>
    </row>
    <row r="91" spans="1:19" s="14" customFormat="1" x14ac:dyDescent="0.25">
      <c r="A91" s="77"/>
      <c r="B91" s="89" t="s">
        <v>187</v>
      </c>
      <c r="C91" s="79" t="s">
        <v>155</v>
      </c>
      <c r="D91" s="90">
        <v>94315</v>
      </c>
      <c r="E91" s="98"/>
      <c r="F91" s="77"/>
    </row>
    <row r="92" spans="1:19" s="14" customFormat="1" x14ac:dyDescent="0.25">
      <c r="A92" s="77"/>
      <c r="B92" s="89" t="s">
        <v>186</v>
      </c>
      <c r="C92" s="79" t="s">
        <v>155</v>
      </c>
      <c r="D92" s="90">
        <v>35656</v>
      </c>
      <c r="E92" s="98"/>
      <c r="F92" s="77"/>
    </row>
    <row r="93" spans="1:19" s="14" customFormat="1" ht="24" customHeight="1" x14ac:dyDescent="0.25">
      <c r="A93" s="77"/>
      <c r="B93" s="98" t="s">
        <v>185</v>
      </c>
      <c r="C93" s="118" t="s">
        <v>155</v>
      </c>
      <c r="D93" s="119">
        <v>8500</v>
      </c>
      <c r="E93" s="98"/>
      <c r="F93" s="77"/>
    </row>
    <row r="94" spans="1:19" s="14" customFormat="1" x14ac:dyDescent="0.25">
      <c r="A94" s="77"/>
      <c r="B94" s="97" t="s">
        <v>188</v>
      </c>
      <c r="C94" s="79" t="s">
        <v>155</v>
      </c>
      <c r="D94" s="120">
        <f>SUM(D91:D93)</f>
        <v>138471</v>
      </c>
      <c r="E94" s="98"/>
      <c r="F94" s="77"/>
    </row>
    <row r="95" spans="1:19" s="64" customFormat="1" ht="15.75" x14ac:dyDescent="0.25">
      <c r="A95" s="137" t="s">
        <v>151</v>
      </c>
      <c r="B95" s="137"/>
      <c r="C95" s="137"/>
      <c r="D95" s="137"/>
      <c r="E95" s="137"/>
      <c r="F95" s="137"/>
      <c r="G95" s="87"/>
      <c r="H95" s="87"/>
      <c r="I95" s="87"/>
      <c r="J95" s="87"/>
      <c r="K95" s="87"/>
      <c r="L95" s="87"/>
      <c r="M95" s="87"/>
      <c r="N95" s="87"/>
      <c r="O95" s="87"/>
      <c r="P95" s="87"/>
      <c r="Q95" s="87"/>
      <c r="R95" s="87"/>
      <c r="S95" s="87"/>
    </row>
    <row r="96" spans="1:19" s="64" customFormat="1" ht="15.75" x14ac:dyDescent="0.25">
      <c r="A96" s="142" t="s">
        <v>148</v>
      </c>
      <c r="B96" s="142"/>
      <c r="C96" s="142"/>
      <c r="D96" s="142"/>
      <c r="E96" s="142"/>
      <c r="F96" s="142"/>
      <c r="G96" s="87"/>
      <c r="H96" s="87"/>
      <c r="I96" s="87"/>
      <c r="J96" s="87"/>
      <c r="K96" s="87"/>
      <c r="L96" s="87"/>
      <c r="M96" s="87"/>
      <c r="N96" s="87"/>
      <c r="O96" s="87"/>
      <c r="P96" s="87"/>
      <c r="Q96" s="87"/>
      <c r="R96" s="87"/>
      <c r="S96" s="87"/>
    </row>
    <row r="97" spans="1:19" s="64" customFormat="1" ht="15.75" x14ac:dyDescent="0.25">
      <c r="A97" s="143" t="s">
        <v>150</v>
      </c>
      <c r="B97" s="143"/>
      <c r="C97" s="143"/>
      <c r="D97" s="143"/>
      <c r="E97" s="143"/>
      <c r="F97" s="143"/>
      <c r="G97" s="87"/>
      <c r="H97" s="87"/>
      <c r="I97" s="87"/>
      <c r="J97" s="87"/>
      <c r="K97" s="87"/>
      <c r="L97" s="87"/>
      <c r="M97" s="87"/>
      <c r="N97" s="87"/>
      <c r="O97" s="87"/>
      <c r="P97" s="87"/>
      <c r="Q97" s="87"/>
      <c r="R97" s="87"/>
      <c r="S97" s="87"/>
    </row>
    <row r="98" spans="1:19" s="64" customFormat="1" ht="15.75" x14ac:dyDescent="0.25">
      <c r="A98" s="125" t="s">
        <v>149</v>
      </c>
      <c r="B98" s="125"/>
      <c r="C98" s="125"/>
      <c r="D98" s="125"/>
      <c r="E98" s="125"/>
      <c r="F98" s="125"/>
      <c r="G98" s="87"/>
      <c r="H98" s="87"/>
      <c r="I98" s="87"/>
      <c r="J98" s="87"/>
      <c r="K98" s="87"/>
      <c r="L98" s="87"/>
      <c r="M98" s="87"/>
      <c r="N98" s="87"/>
      <c r="O98" s="87"/>
      <c r="P98" s="87"/>
      <c r="Q98" s="87"/>
      <c r="R98" s="87"/>
      <c r="S98" s="87"/>
    </row>
    <row r="99" spans="1:19" ht="15.75" x14ac:dyDescent="0.25">
      <c r="A99" s="11"/>
      <c r="B99" s="32"/>
      <c r="C99" s="64"/>
      <c r="E99" s="96"/>
      <c r="F99" s="96"/>
      <c r="G99" s="96"/>
      <c r="H99" s="96"/>
      <c r="I99" s="96"/>
      <c r="J99" s="96"/>
      <c r="K99" s="96"/>
      <c r="L99" s="96"/>
      <c r="M99" s="96"/>
      <c r="N99" s="96"/>
      <c r="O99" s="96"/>
      <c r="P99" s="96"/>
      <c r="Q99" s="96"/>
      <c r="R99" s="96"/>
      <c r="S99" s="57"/>
    </row>
    <row r="100" spans="1:19" ht="15.75" x14ac:dyDescent="0.25">
      <c r="A100" s="11"/>
      <c r="B100" s="32"/>
      <c r="C100" s="64"/>
      <c r="E100" s="96"/>
      <c r="F100" s="96"/>
      <c r="G100" s="96"/>
      <c r="H100" s="96"/>
      <c r="I100" s="96"/>
      <c r="J100" s="96"/>
      <c r="K100" s="96"/>
      <c r="L100" s="96"/>
      <c r="M100" s="96"/>
      <c r="N100" s="96"/>
      <c r="O100" s="96"/>
      <c r="P100" s="96"/>
      <c r="Q100" s="96"/>
      <c r="R100" s="96"/>
      <c r="S100" s="57"/>
    </row>
    <row r="101" spans="1:19" ht="15.75" x14ac:dyDescent="0.25">
      <c r="A101" s="11"/>
      <c r="B101" s="32"/>
      <c r="C101" s="64"/>
      <c r="E101" s="96"/>
      <c r="F101" s="96"/>
      <c r="G101" s="96"/>
      <c r="H101" s="96"/>
      <c r="I101" s="96"/>
      <c r="J101" s="96"/>
      <c r="K101" s="96"/>
      <c r="L101" s="96"/>
      <c r="M101" s="96"/>
      <c r="N101" s="96"/>
      <c r="O101" s="96"/>
      <c r="P101" s="96"/>
      <c r="Q101" s="96"/>
      <c r="R101" s="96"/>
      <c r="S101" s="57"/>
    </row>
    <row r="102" spans="1:19" x14ac:dyDescent="0.25">
      <c r="A102" s="64"/>
      <c r="B102" s="33" t="s">
        <v>37</v>
      </c>
      <c r="C102" s="64"/>
      <c r="E102" s="64"/>
      <c r="G102" s="64"/>
      <c r="H102" s="64"/>
      <c r="I102" s="64"/>
      <c r="J102" s="2"/>
      <c r="K102" s="2"/>
      <c r="L102" s="2"/>
      <c r="M102" s="2"/>
      <c r="N102" s="64"/>
      <c r="O102" s="37"/>
      <c r="P102" s="64"/>
      <c r="Q102" s="2"/>
      <c r="R102" s="2"/>
      <c r="S102" s="55"/>
    </row>
    <row r="103" spans="1:19" x14ac:dyDescent="0.25">
      <c r="A103" s="64"/>
      <c r="C103" s="64"/>
      <c r="E103" s="64"/>
      <c r="G103" s="64"/>
      <c r="H103" s="64"/>
      <c r="I103" s="64"/>
      <c r="J103" s="2"/>
      <c r="K103" s="2"/>
      <c r="L103" s="2"/>
      <c r="M103" s="2"/>
      <c r="N103" s="64"/>
      <c r="O103" s="37"/>
      <c r="P103" s="64"/>
      <c r="Q103" s="2"/>
      <c r="R103" s="2"/>
      <c r="S103" s="55"/>
    </row>
    <row r="104" spans="1:19" x14ac:dyDescent="0.25">
      <c r="A104" s="64"/>
      <c r="B104" s="1"/>
      <c r="C104" s="64"/>
      <c r="E104" s="64"/>
      <c r="G104" s="64"/>
      <c r="H104" s="64"/>
      <c r="I104" s="64"/>
      <c r="J104" s="2"/>
      <c r="K104" s="2"/>
      <c r="L104" s="2"/>
      <c r="M104" s="2"/>
      <c r="N104" s="64"/>
      <c r="O104" s="37"/>
      <c r="P104" s="64"/>
      <c r="Q104" s="2"/>
      <c r="R104" s="2"/>
      <c r="S104" s="55"/>
    </row>
    <row r="105" spans="1:19" s="2" customFormat="1" x14ac:dyDescent="0.25">
      <c r="A105" s="77"/>
      <c r="B105" s="97"/>
      <c r="C105" s="79"/>
      <c r="D105" s="77"/>
      <c r="E105" s="77"/>
      <c r="F105" s="77"/>
    </row>
    <row r="106" spans="1:19" s="2" customFormat="1" ht="15.75" customHeight="1" x14ac:dyDescent="0.25">
      <c r="A106" s="77"/>
      <c r="B106" s="97"/>
      <c r="C106" s="79"/>
      <c r="D106" s="77"/>
      <c r="E106" s="77"/>
      <c r="F106" s="77"/>
    </row>
    <row r="107" spans="1:19" s="2" customFormat="1" x14ac:dyDescent="0.25">
      <c r="A107" s="77"/>
      <c r="B107" s="97"/>
      <c r="C107" s="79"/>
      <c r="D107" s="77"/>
      <c r="E107" s="77"/>
      <c r="F107" s="77"/>
    </row>
    <row r="108" spans="1:19" s="2" customFormat="1" x14ac:dyDescent="0.25">
      <c r="A108" s="77"/>
      <c r="B108" s="97"/>
      <c r="C108" s="79"/>
      <c r="D108" s="77"/>
      <c r="E108" s="77"/>
      <c r="F108" s="77"/>
    </row>
    <row r="109" spans="1:19" s="2" customFormat="1" ht="15.75" customHeight="1" x14ac:dyDescent="0.25">
      <c r="A109" s="77"/>
      <c r="B109" s="78"/>
      <c r="C109" s="79"/>
      <c r="D109" s="77"/>
      <c r="E109" s="77"/>
      <c r="F109" s="77"/>
    </row>
    <row r="110" spans="1:19" s="2" customFormat="1" x14ac:dyDescent="0.25">
      <c r="A110" s="77"/>
      <c r="B110" s="78"/>
      <c r="C110" s="79"/>
      <c r="D110" s="77"/>
      <c r="E110" s="77"/>
      <c r="F110" s="77"/>
    </row>
    <row r="111" spans="1:19" s="2" customFormat="1" x14ac:dyDescent="0.25">
      <c r="A111" s="77"/>
      <c r="B111" s="78"/>
      <c r="C111" s="79"/>
      <c r="D111" s="77"/>
      <c r="E111" s="77"/>
      <c r="F111" s="77"/>
    </row>
    <row r="112" spans="1:19" s="2" customFormat="1" x14ac:dyDescent="0.25">
      <c r="A112" s="77"/>
      <c r="B112" s="78"/>
      <c r="C112" s="79"/>
      <c r="D112" s="77"/>
      <c r="E112" s="77"/>
      <c r="F112" s="77"/>
    </row>
    <row r="113" spans="1:6" s="2" customFormat="1" x14ac:dyDescent="0.25">
      <c r="A113" s="77"/>
      <c r="B113" s="78"/>
      <c r="C113" s="79"/>
      <c r="D113" s="77"/>
      <c r="E113" s="77"/>
      <c r="F113" s="77"/>
    </row>
    <row r="114" spans="1:6" s="2" customFormat="1" x14ac:dyDescent="0.25">
      <c r="A114" s="77"/>
      <c r="B114" s="78"/>
      <c r="C114" s="79"/>
      <c r="D114" s="77"/>
      <c r="E114" s="77"/>
      <c r="F114" s="77"/>
    </row>
    <row r="115" spans="1:6" s="2" customFormat="1" x14ac:dyDescent="0.25">
      <c r="A115" s="77"/>
      <c r="B115" s="78"/>
      <c r="C115" s="79"/>
      <c r="D115" s="77"/>
      <c r="E115" s="77"/>
      <c r="F115" s="77"/>
    </row>
    <row r="116" spans="1:6" s="2" customFormat="1" x14ac:dyDescent="0.25">
      <c r="A116" s="64"/>
      <c r="B116" s="65"/>
      <c r="C116" s="64"/>
      <c r="E116" s="64"/>
    </row>
    <row r="117" spans="1:6" s="2" customFormat="1" x14ac:dyDescent="0.25">
      <c r="A117" s="64"/>
      <c r="B117" s="65"/>
      <c r="C117" s="64"/>
      <c r="E117" s="64"/>
    </row>
    <row r="118" spans="1:6" s="2" customFormat="1" x14ac:dyDescent="0.25">
      <c r="A118" s="64"/>
      <c r="B118" s="65"/>
      <c r="C118" s="64"/>
      <c r="E118" s="64"/>
    </row>
    <row r="119" spans="1:6" s="2" customFormat="1" x14ac:dyDescent="0.25">
      <c r="A119" s="64"/>
      <c r="B119" s="65"/>
      <c r="C119" s="64"/>
      <c r="E119" s="64"/>
    </row>
    <row r="120" spans="1:6" s="2" customFormat="1" x14ac:dyDescent="0.25">
      <c r="A120" s="64"/>
      <c r="B120" s="65"/>
      <c r="C120" s="64"/>
      <c r="E120" s="64"/>
    </row>
    <row r="121" spans="1:6" s="2" customFormat="1" x14ac:dyDescent="0.25">
      <c r="A121" s="64"/>
      <c r="B121" s="65"/>
      <c r="C121" s="64"/>
      <c r="E121" s="64"/>
    </row>
    <row r="122" spans="1:6" s="2" customFormat="1" x14ac:dyDescent="0.25">
      <c r="A122" s="64"/>
      <c r="B122" s="65"/>
      <c r="C122" s="64"/>
      <c r="E122" s="64"/>
    </row>
    <row r="123" spans="1:6" s="2" customFormat="1" x14ac:dyDescent="0.25">
      <c r="A123" s="64"/>
      <c r="B123" s="65"/>
      <c r="C123" s="64"/>
      <c r="E123" s="64"/>
    </row>
    <row r="124" spans="1:6" s="2" customFormat="1" x14ac:dyDescent="0.25">
      <c r="A124" s="64"/>
      <c r="B124" s="65"/>
      <c r="C124" s="64"/>
      <c r="E124" s="64"/>
    </row>
    <row r="125" spans="1:6" s="2" customFormat="1" x14ac:dyDescent="0.25">
      <c r="A125" s="64"/>
      <c r="B125" s="65"/>
      <c r="C125" s="64"/>
      <c r="E125" s="64"/>
    </row>
    <row r="126" spans="1:6" s="2" customFormat="1" x14ac:dyDescent="0.25">
      <c r="A126" s="64"/>
      <c r="B126" s="65"/>
      <c r="C126" s="64"/>
      <c r="E126" s="64"/>
    </row>
    <row r="127" spans="1:6" s="2" customFormat="1" x14ac:dyDescent="0.25">
      <c r="A127" s="64"/>
      <c r="B127" s="65"/>
      <c r="C127" s="64"/>
      <c r="E127" s="64"/>
    </row>
    <row r="128" spans="1:6" s="2" customFormat="1" x14ac:dyDescent="0.25">
      <c r="A128" s="64"/>
      <c r="B128" s="65"/>
      <c r="C128" s="64"/>
      <c r="E128" s="64"/>
    </row>
    <row r="129" spans="1:5" s="2" customFormat="1" x14ac:dyDescent="0.25">
      <c r="A129" s="64"/>
      <c r="B129" s="65"/>
      <c r="C129" s="64"/>
      <c r="E129" s="64"/>
    </row>
    <row r="130" spans="1:5" s="2" customFormat="1" x14ac:dyDescent="0.25">
      <c r="A130" s="64"/>
      <c r="B130" s="65"/>
      <c r="C130" s="64"/>
      <c r="E130" s="64"/>
    </row>
    <row r="131" spans="1:5" s="2" customFormat="1" x14ac:dyDescent="0.25">
      <c r="A131" s="64"/>
      <c r="B131" s="65"/>
      <c r="C131" s="64"/>
      <c r="E131" s="64"/>
    </row>
    <row r="132" spans="1:5" s="2" customFormat="1" x14ac:dyDescent="0.25">
      <c r="A132" s="64"/>
      <c r="B132" s="65"/>
      <c r="C132" s="64"/>
      <c r="E132" s="64"/>
    </row>
    <row r="133" spans="1:5" s="2" customFormat="1" x14ac:dyDescent="0.25">
      <c r="A133" s="64"/>
      <c r="B133" s="65"/>
      <c r="C133" s="64"/>
      <c r="E133" s="64"/>
    </row>
    <row r="134" spans="1:5" s="2" customFormat="1" x14ac:dyDescent="0.25">
      <c r="A134" s="64"/>
      <c r="B134" s="65"/>
      <c r="C134" s="64"/>
      <c r="E134" s="64"/>
    </row>
    <row r="135" spans="1:5" s="2" customFormat="1" x14ac:dyDescent="0.25">
      <c r="A135" s="64"/>
      <c r="B135" s="65"/>
      <c r="C135" s="64"/>
      <c r="E135" s="64"/>
    </row>
    <row r="136" spans="1:5" s="2" customFormat="1" x14ac:dyDescent="0.25">
      <c r="A136" s="64"/>
      <c r="B136" s="65"/>
      <c r="C136" s="64"/>
      <c r="E136" s="64"/>
    </row>
  </sheetData>
  <mergeCells count="19">
    <mergeCell ref="A96:F96"/>
    <mergeCell ref="A97:F97"/>
    <mergeCell ref="A98:F98"/>
    <mergeCell ref="C36:F36"/>
    <mergeCell ref="D73:E73"/>
    <mergeCell ref="B50:B54"/>
    <mergeCell ref="B75:E75"/>
    <mergeCell ref="C18:F18"/>
    <mergeCell ref="C20:F20"/>
    <mergeCell ref="A95:F95"/>
    <mergeCell ref="A1:F1"/>
    <mergeCell ref="A2:F2"/>
    <mergeCell ref="A3:F3"/>
    <mergeCell ref="C4:F4"/>
    <mergeCell ref="C6:F6"/>
    <mergeCell ref="C8:F8"/>
    <mergeCell ref="C10:F10"/>
    <mergeCell ref="C16:F16"/>
    <mergeCell ref="B61:O61"/>
  </mergeCells>
  <conditionalFormatting sqref="E84:F84">
    <cfRule type="colorScale" priority="2">
      <colorScale>
        <cfvo type="min"/>
        <cfvo type="percentile" val="50"/>
        <cfvo type="max"/>
        <color rgb="FFF8696B"/>
        <color rgb="FFFCFCFF"/>
        <color rgb="FF63BE7B"/>
      </colorScale>
    </cfRule>
  </conditionalFormatting>
  <conditionalFormatting sqref="E89:F89">
    <cfRule type="colorScale" priority="1">
      <colorScale>
        <cfvo type="min"/>
        <cfvo type="percentile" val="50"/>
        <cfvo type="max"/>
        <color rgb="FFF8696B"/>
        <color rgb="FFFCFCFF"/>
        <color rgb="FF63BE7B"/>
      </colorScale>
    </cfRule>
  </conditionalFormatting>
  <printOptions horizontalCentered="1"/>
  <pageMargins left="0.25" right="0.16" top="0.5" bottom="0.5" header="0.3" footer="0.55000000000000004"/>
  <pageSetup paperSize="9" scale="81" fitToHeight="0" orientation="portrait" horizontalDpi="200" verticalDpi="200" r:id="rId1"/>
  <headerFooter>
    <oddFooter>Page &amp;P</oddFooter>
  </headerFooter>
  <rowBreaks count="2" manualBreakCount="2">
    <brk id="40" max="5" man="1"/>
    <brk id="8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A=M-Buil</vt:lpstr>
      <vt:lpstr>C-WALL</vt:lpstr>
      <vt:lpstr>PART-B</vt:lpstr>
      <vt:lpstr>'PART-B'!Print_Area</vt:lpstr>
      <vt:lpstr>'A=M-Buil'!Print_Titles</vt:lpstr>
      <vt:lpstr>'C-WALL'!Print_Titles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2017-11-30T11:18:09Z</cp:lastPrinted>
  <dcterms:created xsi:type="dcterms:W3CDTF">2014-03-04T07:22:02Z</dcterms:created>
  <dcterms:modified xsi:type="dcterms:W3CDTF">2018-04-23T10:32:52Z</dcterms:modified>
</cp:coreProperties>
</file>