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 activeTab="1"/>
  </bookViews>
  <sheets>
    <sheet name="Sheet3" sheetId="3" r:id="rId1"/>
    <sheet name="Sheet1" sheetId="1" r:id="rId2"/>
    <sheet name="Sheet2" sheetId="2" r:id="rId3"/>
  </sheets>
  <definedNames>
    <definedName name="_xlnm.Print_Area" localSheetId="1">Sheet1!$A$1:$T$50</definedName>
    <definedName name="_xlnm.Print_Area" localSheetId="2">Sheet2!$A$1:$J$25</definedName>
    <definedName name="_xlnm.Print_Area" localSheetId="0">Sheet3!$A$1:$E$28</definedName>
    <definedName name="_xlnm.Print_Titles" localSheetId="1">Sheet1!$2:$2</definedName>
  </definedNames>
  <calcPr calcId="145621"/>
</workbook>
</file>

<file path=xl/calcChain.xml><?xml version="1.0" encoding="utf-8"?>
<calcChain xmlns="http://schemas.openxmlformats.org/spreadsheetml/2006/main">
  <c r="S36" i="1" l="1"/>
  <c r="G13" i="2" l="1"/>
  <c r="E8" i="3" l="1"/>
  <c r="S33" i="1"/>
  <c r="S31" i="1"/>
  <c r="S29" i="1"/>
  <c r="S27" i="1"/>
  <c r="S7" i="1" l="1"/>
  <c r="I13" i="2" l="1"/>
  <c r="A3" i="3" l="1"/>
  <c r="F9" i="2" l="1"/>
  <c r="E9" i="2"/>
  <c r="E7" i="2"/>
  <c r="E13" i="2" s="1"/>
  <c r="J13" i="2"/>
  <c r="C10" i="2"/>
  <c r="H13" i="2" l="1"/>
  <c r="F10" i="2"/>
  <c r="S5" i="1" l="1"/>
  <c r="S37" i="1" s="1"/>
  <c r="E6" i="3" l="1"/>
  <c r="D13" i="2"/>
  <c r="E9" i="3" l="1"/>
</calcChain>
</file>

<file path=xl/sharedStrings.xml><?xml version="1.0" encoding="utf-8"?>
<sst xmlns="http://schemas.openxmlformats.org/spreadsheetml/2006/main" count="132" uniqueCount="69">
  <si>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</si>
  <si>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</si>
  <si>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</si>
  <si>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</si>
  <si>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</si>
  <si>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</si>
  <si>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</si>
  <si>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</si>
  <si>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</si>
  <si>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Cement</t>
  </si>
  <si>
    <t>Stone</t>
  </si>
  <si>
    <t xml:space="preserve">Bajri </t>
  </si>
  <si>
    <t>Bricks</t>
  </si>
  <si>
    <t xml:space="preserve">Steel </t>
  </si>
  <si>
    <t>Total</t>
  </si>
  <si>
    <t xml:space="preserve">Qty: </t>
  </si>
  <si>
    <t xml:space="preserve">Sand </t>
  </si>
  <si>
    <t xml:space="preserve">SUMMARY OF COST </t>
  </si>
  <si>
    <t>"A"</t>
  </si>
  <si>
    <t>RS.</t>
  </si>
  <si>
    <t xml:space="preserve">COST OF CARRIAGE OF MATERIAL </t>
  </si>
  <si>
    <t>%Sft</t>
  </si>
  <si>
    <t>/=</t>
  </si>
  <si>
    <t>P-Cwt</t>
  </si>
  <si>
    <t>%Cft</t>
  </si>
  <si>
    <t>Fabrication of  mild steel  r/f for c.,c i/c cutting  bending  dbinding laying in Position i/c removal of rust from bars (S.I.NO.8-E P-16)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</si>
  <si>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</t>
  </si>
  <si>
    <t>P-Cft</t>
  </si>
  <si>
    <t>Cement plaster ½” thick  upto  20’height ratio 1:6 (S.I.No.13-b P-51)</t>
  </si>
  <si>
    <t xml:space="preserve">Total </t>
  </si>
  <si>
    <t>"B"</t>
  </si>
  <si>
    <t>Rs:</t>
  </si>
  <si>
    <t>TOAL</t>
  </si>
  <si>
    <t xml:space="preserve">Excavation in foundation of building  bridges and other structure i/c dag belling dressing refilling around structure with  excavated earth watering and ramming earth lead upto one chain and lift upto five feet  (S.I.No – 18-b / P-4) </t>
  </si>
  <si>
    <t>%0Cft</t>
  </si>
  <si>
    <t>Pacca brick work in foundation  &amp; plinth in cement S.sand mortor  ratio  1:6 (S.I.NO.4,e / P-20 )</t>
  </si>
  <si>
    <t>pacca brick work other than building including striking of joints upto 20 feet height in:(S.I.No.7, e / P-22)</t>
  </si>
  <si>
    <t>Cement plaster 3/8” thick upto 20’ height ratio 1:4 (S.I.No.10-a  P-51)</t>
  </si>
  <si>
    <t>Cement pointing   struck joints on walls. (a) Ratio 1:2 (S.I.No: 29,P- No:53).</t>
  </si>
  <si>
    <t>P-sft</t>
  </si>
  <si>
    <t>Making &amp; fixing steel grated door with 1/16" thick sheeting including angle iron frame  2" x 2" 3/8"and 3/4" square bars 4" centre to centre with locking arrangemtnt. (S.I.No.24,/ P-92)</t>
  </si>
  <si>
    <t>C.C Brick 1:5:10</t>
  </si>
  <si>
    <t>R.C.C 1:2:4</t>
  </si>
  <si>
    <t>Pacca Brick 1:6</t>
  </si>
  <si>
    <t>C.Plaster 1:6 1/2"</t>
  </si>
  <si>
    <t xml:space="preserve">Cement Pointing 1:2 </t>
  </si>
  <si>
    <t>C.Plaster 1:4 3/8"</t>
  </si>
  <si>
    <t xml:space="preserve">Cement concrete brick or stone ballast 1 1/2" to 2" gauge. (c) Ratio 1 : 5 : 10  (S.I.No –4 / P-14) </t>
  </si>
  <si>
    <t>Coursed Ruble masonry including hammer dressing.(iv) Ratio 1:6 (S. NO: 02 P-27)</t>
  </si>
  <si>
    <t>Qty Same as Item No: 05</t>
  </si>
  <si>
    <t>Colour washing two coats (S.i.No.24 b P.No.53).</t>
  </si>
  <si>
    <t>Pointing flush on stone work. (ii) In cement mortar 1:3                  (S. I.No: 20 P-53)</t>
  </si>
  <si>
    <t>Painting old surfaces.(c ) Painting doors and windows any type. (S.I. No: 4 P-68)</t>
  </si>
  <si>
    <t xml:space="preserve">Flush pointing </t>
  </si>
  <si>
    <t>Febrication</t>
  </si>
  <si>
    <t xml:space="preserve">Total Amount </t>
  </si>
  <si>
    <t xml:space="preserve">G-Total Amount </t>
  </si>
  <si>
    <t>--</t>
  </si>
  <si>
    <t>COST OF COMPOUND WALL</t>
  </si>
  <si>
    <t xml:space="preserve"> NAME OF WORK : CONSTRUCTION OF COMPOUND WALL FATH MUHAMMAD FAKIR WARD NO:06 MUNCIPAL COMMIITTEE PIR-JO-GOTH TALUKA KINGRI DISTRICT KHAIRPUR </t>
  </si>
  <si>
    <t xml:space="preserve">Coursed rubble </t>
  </si>
  <si>
    <t>P/L tiles HALA or  pattern tiles glazed 6"x6"x1/2" on floor or wall facing in required floor and pattern  of STILE specification jointed in white cement and pigment over a base of 1:2 (SINO.61 P-48)</t>
  </si>
  <si>
    <t>__________________% Above / Below (Amount to be added / deducted). RS. ______________</t>
  </si>
  <si>
    <t xml:space="preserve">                                                                                              Grand Total  Rs.   ___________________</t>
  </si>
  <si>
    <t>Total Amount in word: __________________________________________________________________</t>
  </si>
  <si>
    <t>Note:-</t>
  </si>
  <si>
    <t>Quantities and rates are provisional and may be changed as per /according to the Technical Sanction by the competent authority</t>
  </si>
  <si>
    <t>CONTRACTOR</t>
  </si>
  <si>
    <t>COMPOUND 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</si>
</sst>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);\(0\)"/>
    <numFmt numFmtId="166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u val="double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/>
    <xf numFmtId="1" fontId="5" fillId="0" borderId="0" xfId="0" applyNumberFormat="1" applyFont="1" applyAlignment="1">
      <alignment horizontal="center" vertical="top"/>
    </xf>
    <xf numFmtId="2" fontId="5" fillId="0" borderId="0" xfId="0" applyNumberFormat="1" applyFont="1" applyAlignment="1">
      <alignment horizontal="center" vertical="top"/>
    </xf>
    <xf numFmtId="1" fontId="7" fillId="0" borderId="2" xfId="0" applyNumberFormat="1" applyFont="1" applyBorder="1" applyAlignment="1">
      <alignment horizontal="left" vertical="center"/>
    </xf>
    <xf numFmtId="0" fontId="0" fillId="0" borderId="0" xfId="0"/>
    <xf numFmtId="0" fontId="5" fillId="0" borderId="0" xfId="0" applyFont="1"/>
    <xf numFmtId="0" fontId="4" fillId="0" borderId="2" xfId="0" applyFont="1" applyBorder="1" applyAlignment="1">
      <alignment horizontal="center" vertical="top"/>
    </xf>
    <xf numFmtId="1" fontId="4" fillId="0" borderId="2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166" fontId="5" fillId="0" borderId="0" xfId="0" applyNumberFormat="1" applyFont="1" applyAlignment="1">
      <alignment horizontal="center" vertical="top"/>
    </xf>
    <xf numFmtId="1" fontId="5" fillId="0" borderId="0" xfId="0" applyNumberFormat="1" applyFont="1" applyAlignment="1">
      <alignment horizontal="left" vertical="top" wrapText="1"/>
    </xf>
    <xf numFmtId="164" fontId="5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0" xfId="0" quotePrefix="1" applyFont="1" applyAlignment="1">
      <alignment horizontal="center" vertical="top"/>
    </xf>
    <xf numFmtId="1" fontId="7" fillId="0" borderId="0" xfId="0" applyNumberFormat="1" applyFont="1" applyAlignment="1">
      <alignment horizontal="left" vertical="top"/>
    </xf>
    <xf numFmtId="1" fontId="5" fillId="0" borderId="0" xfId="0" quotePrefix="1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center" vertical="top" wrapText="1"/>
    </xf>
    <xf numFmtId="166" fontId="10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top"/>
    </xf>
    <xf numFmtId="1" fontId="12" fillId="0" borderId="0" xfId="0" applyNumberFormat="1" applyFont="1" applyAlignment="1">
      <alignment horizontal="center" vertical="center"/>
    </xf>
    <xf numFmtId="0" fontId="12" fillId="0" borderId="0" xfId="0" applyFont="1"/>
    <xf numFmtId="0" fontId="14" fillId="0" borderId="0" xfId="0" applyFont="1" applyAlignment="1">
      <alignment horizontal="left" vertical="center"/>
    </xf>
    <xf numFmtId="1" fontId="5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2" fontId="5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center" vertical="top"/>
    </xf>
    <xf numFmtId="165" fontId="10" fillId="0" borderId="0" xfId="0" applyNumberFormat="1" applyFont="1" applyBorder="1" applyAlignment="1">
      <alignment horizontal="center" vertical="top"/>
    </xf>
    <xf numFmtId="165" fontId="10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top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12</xdr:row>
      <xdr:rowOff>171450</xdr:rowOff>
    </xdr:from>
    <xdr:to>
      <xdr:col>1</xdr:col>
      <xdr:colOff>2209800</xdr:colOff>
      <xdr:row>15</xdr:row>
      <xdr:rowOff>180975</xdr:rowOff>
    </xdr:to>
    <xdr:sp macro="" textlink="">
      <xdr:nvSpPr>
        <xdr:cNvPr id="4" name="TextBox 3"/>
        <xdr:cNvSpPr txBox="1"/>
      </xdr:nvSpPr>
      <xdr:spPr>
        <a:xfrm>
          <a:off x="285750" y="5353050"/>
          <a:ext cx="2219325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GAMBAT</a:t>
          </a:r>
        </a:p>
      </xdr:txBody>
    </xdr:sp>
    <xdr:clientData/>
  </xdr:twoCellAnchor>
  <xdr:twoCellAnchor>
    <xdr:from>
      <xdr:col>1</xdr:col>
      <xdr:colOff>3171825</xdr:colOff>
      <xdr:row>13</xdr:row>
      <xdr:rowOff>0</xdr:rowOff>
    </xdr:from>
    <xdr:to>
      <xdr:col>4</xdr:col>
      <xdr:colOff>852488</xdr:colOff>
      <xdr:row>15</xdr:row>
      <xdr:rowOff>183173</xdr:rowOff>
    </xdr:to>
    <xdr:sp macro="" textlink="">
      <xdr:nvSpPr>
        <xdr:cNvPr id="3" name="TextBox 2"/>
        <xdr:cNvSpPr txBox="1"/>
      </xdr:nvSpPr>
      <xdr:spPr>
        <a:xfrm>
          <a:off x="3467100" y="5495925"/>
          <a:ext cx="1938338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297657</xdr:colOff>
      <xdr:row>46</xdr:row>
      <xdr:rowOff>18476</xdr:rowOff>
    </xdr:from>
    <xdr:to>
      <xdr:col>18</xdr:col>
      <xdr:colOff>702880</xdr:colOff>
      <xdr:row>49</xdr:row>
      <xdr:rowOff>45983</xdr:rowOff>
    </xdr:to>
    <xdr:sp macro="" textlink="">
      <xdr:nvSpPr>
        <xdr:cNvPr id="4" name="TextBox 3"/>
        <xdr:cNvSpPr txBox="1"/>
      </xdr:nvSpPr>
      <xdr:spPr>
        <a:xfrm>
          <a:off x="4241007" y="13829726"/>
          <a:ext cx="2424523" cy="599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 i="0" cap="all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EXECUTIVE ENGINEER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(BUILDINGS) WORKS &amp; SERVICES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DEPARTMENT KHAIRPUR</a:t>
          </a: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73269</xdr:colOff>
      <xdr:row>20</xdr:row>
      <xdr:rowOff>14654</xdr:rowOff>
    </xdr:from>
    <xdr:to>
      <xdr:col>2</xdr:col>
      <xdr:colOff>622814</xdr:colOff>
      <xdr:row>23</xdr:row>
      <xdr:rowOff>7327</xdr:rowOff>
    </xdr:to>
    <xdr:sp macro="" textlink="">
      <xdr:nvSpPr>
        <xdr:cNvPr id="3" name="TextBox 2"/>
        <xdr:cNvSpPr txBox="1"/>
      </xdr:nvSpPr>
      <xdr:spPr>
        <a:xfrm>
          <a:off x="73269" y="6374423"/>
          <a:ext cx="2278699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GAMBAT</a:t>
          </a:r>
        </a:p>
      </xdr:txBody>
    </xdr:sp>
    <xdr:clientData/>
  </xdr:twoCellAnchor>
  <xdr:twoCellAnchor>
    <xdr:from>
      <xdr:col>6</xdr:col>
      <xdr:colOff>73269</xdr:colOff>
      <xdr:row>20</xdr:row>
      <xdr:rowOff>29308</xdr:rowOff>
    </xdr:from>
    <xdr:to>
      <xdr:col>9</xdr:col>
      <xdr:colOff>348396</xdr:colOff>
      <xdr:row>23</xdr:row>
      <xdr:rowOff>21981</xdr:rowOff>
    </xdr:to>
    <xdr:sp macro="" textlink="">
      <xdr:nvSpPr>
        <xdr:cNvPr id="4" name="TextBox 3"/>
        <xdr:cNvSpPr txBox="1"/>
      </xdr:nvSpPr>
      <xdr:spPr>
        <a:xfrm>
          <a:off x="3604846" y="6389077"/>
          <a:ext cx="1938338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 EDUCATION WORKS 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view="pageBreakPreview" topLeftCell="B1" zoomScale="190" zoomScaleSheetLayoutView="190" workbookViewId="0">
      <selection activeCell="B11" sqref="B11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6" customWidth="1"/>
    <col min="4" max="4" width="3.28515625" customWidth="1"/>
    <col min="5" max="5" width="14.140625" customWidth="1"/>
    <col min="6" max="10" width="9.140625" hidden="1" customWidth="1"/>
    <col min="11" max="11" width="9.5703125" bestFit="1" customWidth="1"/>
  </cols>
  <sheetData>
    <row r="1" spans="1:19" ht="19.5" x14ac:dyDescent="0.25">
      <c r="A1" s="81" t="s">
        <v>17</v>
      </c>
      <c r="B1" s="81"/>
      <c r="C1" s="81"/>
      <c r="D1" s="81"/>
      <c r="E1" s="81"/>
      <c r="F1" s="81"/>
      <c r="G1" s="81"/>
      <c r="H1" s="81"/>
      <c r="I1" s="81"/>
      <c r="J1" s="81"/>
    </row>
    <row r="3" spans="1:19" ht="60.75" customHeight="1" x14ac:dyDescent="0.25">
      <c r="A3" s="82" t="str">
        <f>Sheet1!A1</f>
        <v xml:space="preserve"> NAME OF WORK : CONSTRUCTION OF COMPOUND WALL FATH MUHAMMAD FAKIR WARD NO:06 MUNCIPAL COMMIITTEE PIR-JO-GOTH TALUKA KINGRI DISTRICT KHAIRPUR </v>
      </c>
      <c r="B3" s="82"/>
      <c r="C3" s="82"/>
      <c r="D3" s="82"/>
      <c r="E3" s="82"/>
      <c r="F3" s="82"/>
      <c r="G3" s="82"/>
      <c r="H3" s="82"/>
      <c r="I3" s="82"/>
      <c r="J3" s="82"/>
      <c r="K3" s="8"/>
      <c r="L3" s="8"/>
      <c r="M3" s="8"/>
      <c r="N3" s="8"/>
      <c r="O3" s="8"/>
      <c r="P3" s="8"/>
      <c r="Q3" s="8"/>
      <c r="R3" s="8"/>
      <c r="S3" s="8"/>
    </row>
    <row r="5" spans="1:19" ht="24" customHeight="1" x14ac:dyDescent="0.25">
      <c r="A5" s="17"/>
      <c r="B5" s="17"/>
      <c r="C5" s="17"/>
      <c r="D5" s="17"/>
      <c r="E5" s="17"/>
    </row>
    <row r="6" spans="1:19" ht="28.5" customHeight="1" x14ac:dyDescent="0.25">
      <c r="A6" s="18" t="s">
        <v>18</v>
      </c>
      <c r="B6" s="19" t="s">
        <v>58</v>
      </c>
      <c r="C6" s="19"/>
      <c r="D6" s="13" t="s">
        <v>19</v>
      </c>
      <c r="E6" s="9">
        <f>Sheet1!S37</f>
        <v>818244.80839999986</v>
      </c>
    </row>
    <row r="7" spans="1:19" ht="18.75" customHeight="1" x14ac:dyDescent="0.25">
      <c r="A7" s="20"/>
      <c r="B7" s="18"/>
      <c r="C7" s="18"/>
      <c r="D7" s="21"/>
      <c r="E7" s="10"/>
    </row>
    <row r="8" spans="1:19" s="30" customFormat="1" ht="28.5" customHeight="1" thickBot="1" x14ac:dyDescent="0.3">
      <c r="A8" s="28" t="s">
        <v>30</v>
      </c>
      <c r="B8" s="28" t="s">
        <v>20</v>
      </c>
      <c r="C8" s="28"/>
      <c r="D8" s="29" t="s">
        <v>31</v>
      </c>
      <c r="E8" s="54">
        <f>Sheet2!E16</f>
        <v>153404</v>
      </c>
    </row>
    <row r="9" spans="1:19" ht="30" customHeight="1" thickBot="1" x14ac:dyDescent="0.3">
      <c r="A9" s="18"/>
      <c r="B9" s="18"/>
      <c r="C9" s="18" t="s">
        <v>32</v>
      </c>
      <c r="D9" s="13" t="s">
        <v>19</v>
      </c>
      <c r="E9" s="33">
        <f>SUM(E6:E8)</f>
        <v>971648.80839999986</v>
      </c>
    </row>
    <row r="10" spans="1:19" ht="15.75" x14ac:dyDescent="0.25">
      <c r="A10" s="17"/>
      <c r="B10" s="12"/>
      <c r="C10" s="13"/>
      <c r="D10" s="17"/>
      <c r="E10" s="11"/>
    </row>
    <row r="11" spans="1:19" ht="15.75" x14ac:dyDescent="0.25">
      <c r="A11" s="17"/>
      <c r="B11" s="12"/>
      <c r="C11" s="13"/>
      <c r="D11" s="17"/>
      <c r="E11" s="11"/>
    </row>
    <row r="12" spans="1:19" x14ac:dyDescent="0.25">
      <c r="A12" s="17"/>
      <c r="B12" s="17"/>
      <c r="C12" s="17"/>
      <c r="D12" s="17"/>
      <c r="E12" s="17"/>
    </row>
    <row r="13" spans="1:19" x14ac:dyDescent="0.25">
      <c r="A13" s="17"/>
      <c r="B13" s="17"/>
      <c r="C13" s="17"/>
      <c r="D13" s="17"/>
      <c r="E13" s="17"/>
    </row>
    <row r="14" spans="1:19" x14ac:dyDescent="0.25">
      <c r="A14" s="17"/>
      <c r="B14" s="17"/>
      <c r="C14" s="17"/>
      <c r="D14" s="17"/>
      <c r="E14" s="17"/>
    </row>
    <row r="15" spans="1:19" x14ac:dyDescent="0.25">
      <c r="A15" s="17"/>
      <c r="B15" s="22"/>
      <c r="C15" s="17"/>
      <c r="D15" s="17"/>
      <c r="E15" s="17"/>
    </row>
    <row r="16" spans="1:19" x14ac:dyDescent="0.25">
      <c r="A16" s="17"/>
      <c r="B16" s="17"/>
      <c r="C16" s="17"/>
      <c r="D16" s="17"/>
      <c r="E16" s="17"/>
    </row>
    <row r="17" spans="1:5" x14ac:dyDescent="0.25">
      <c r="A17" s="17"/>
      <c r="B17" s="17"/>
      <c r="C17" s="17"/>
      <c r="D17" s="17"/>
      <c r="E17" s="17"/>
    </row>
    <row r="18" spans="1:5" x14ac:dyDescent="0.25">
      <c r="A18" s="17"/>
      <c r="B18" s="17"/>
      <c r="C18" s="17"/>
      <c r="D18" s="17"/>
      <c r="E18" s="17"/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tabSelected="1" view="pageBreakPreview" topLeftCell="A37" zoomScaleNormal="100" zoomScaleSheetLayoutView="100" workbookViewId="0">
      <selection activeCell="K45" sqref="K45"/>
    </sheetView>
  </sheetViews>
  <sheetFormatPr defaultRowHeight="15.75" x14ac:dyDescent="0.25"/>
  <cols>
    <col min="1" max="1" width="4.42578125" style="23" customWidth="1"/>
    <col min="2" max="2" width="10.28515625" style="27" customWidth="1"/>
    <col min="3" max="3" width="3.5703125" style="23" customWidth="1"/>
    <col min="4" max="4" width="1.7109375" style="24" customWidth="1"/>
    <col min="5" max="5" width="7.28515625" style="23" customWidth="1"/>
    <col min="6" max="6" width="2.5703125" style="23" customWidth="1"/>
    <col min="7" max="7" width="7" style="23" customWidth="1"/>
    <col min="8" max="8" width="2" style="23" customWidth="1"/>
    <col min="9" max="9" width="6.140625" style="23" customWidth="1"/>
    <col min="10" max="10" width="1.85546875" style="24" customWidth="1"/>
    <col min="11" max="11" width="2.42578125" style="24" customWidth="1"/>
    <col min="12" max="12" width="3.5703125" style="24" customWidth="1"/>
    <col min="13" max="13" width="1.7109375" style="24" customWidth="1"/>
    <col min="14" max="14" width="5.28515625" style="23" customWidth="1"/>
    <col min="15" max="15" width="9.140625" style="31" customWidth="1"/>
    <col min="16" max="16" width="10" style="23" customWidth="1"/>
    <col min="17" max="17" width="7.5703125" style="24" customWidth="1"/>
    <col min="18" max="18" width="3.7109375" style="24" customWidth="1"/>
    <col min="19" max="19" width="11" style="76" customWidth="1"/>
    <col min="20" max="20" width="9.140625" style="35" hidden="1" customWidth="1"/>
    <col min="21" max="16384" width="9.140625" style="35"/>
  </cols>
  <sheetData>
    <row r="1" spans="1:20" ht="33.75" customHeight="1" thickBot="1" x14ac:dyDescent="0.3">
      <c r="A1" s="83" t="s">
        <v>59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</row>
    <row r="2" spans="1:20" s="4" customFormat="1" ht="16.5" thickBot="1" x14ac:dyDescent="0.3">
      <c r="A2" s="36" t="s">
        <v>1</v>
      </c>
      <c r="B2" s="84" t="s">
        <v>2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6"/>
      <c r="O2" s="37" t="s">
        <v>3</v>
      </c>
      <c r="P2" s="36" t="s">
        <v>4</v>
      </c>
      <c r="Q2" s="36" t="s">
        <v>5</v>
      </c>
      <c r="R2" s="87" t="s">
        <v>6</v>
      </c>
      <c r="S2" s="87"/>
      <c r="T2" s="87"/>
    </row>
    <row r="3" spans="1:20" s="4" customFormat="1" ht="19.5" customHeight="1" x14ac:dyDescent="0.25">
      <c r="A3" s="73"/>
      <c r="B3" s="88" t="s">
        <v>68</v>
      </c>
      <c r="C3" s="88"/>
      <c r="D3" s="88"/>
      <c r="E3" s="88"/>
      <c r="F3" s="88"/>
      <c r="G3" s="88"/>
      <c r="H3" s="88"/>
      <c r="I3" s="88"/>
      <c r="J3" s="73"/>
      <c r="K3" s="73"/>
      <c r="L3" s="73"/>
      <c r="M3" s="73"/>
      <c r="N3" s="73"/>
      <c r="O3" s="74"/>
      <c r="P3" s="73"/>
      <c r="Q3" s="73"/>
      <c r="R3" s="75"/>
      <c r="S3" s="75"/>
      <c r="T3" s="75"/>
    </row>
    <row r="4" spans="1:20" s="24" customFormat="1" ht="78" customHeight="1" x14ac:dyDescent="0.25">
      <c r="A4" s="23">
        <v>1</v>
      </c>
      <c r="B4" s="89" t="s">
        <v>33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31"/>
      <c r="P4" s="23"/>
      <c r="S4" s="76"/>
    </row>
    <row r="5" spans="1:20" s="24" customFormat="1" x14ac:dyDescent="0.25">
      <c r="A5" s="23"/>
      <c r="B5" s="27"/>
      <c r="C5" s="23"/>
      <c r="E5" s="23"/>
      <c r="F5" s="23"/>
      <c r="G5" s="23"/>
      <c r="H5" s="23"/>
      <c r="I5" s="23"/>
      <c r="N5" s="23"/>
      <c r="O5" s="31">
        <v>1560</v>
      </c>
      <c r="P5" s="23">
        <v>3176.25</v>
      </c>
      <c r="Q5" s="23" t="s">
        <v>34</v>
      </c>
      <c r="R5" s="23" t="s">
        <v>0</v>
      </c>
      <c r="S5" s="76">
        <f>P5*O5/1000</f>
        <v>4954.95</v>
      </c>
      <c r="T5" s="40" t="s">
        <v>22</v>
      </c>
    </row>
    <row r="6" spans="1:20" s="24" customFormat="1" ht="36" customHeight="1" x14ac:dyDescent="0.25">
      <c r="A6" s="23">
        <v>2</v>
      </c>
      <c r="B6" s="90" t="s">
        <v>47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31"/>
      <c r="P6" s="23"/>
      <c r="S6" s="76"/>
    </row>
    <row r="7" spans="1:20" s="24" customFormat="1" x14ac:dyDescent="0.25">
      <c r="A7" s="23"/>
      <c r="B7" s="27"/>
      <c r="C7" s="23"/>
      <c r="E7" s="31"/>
      <c r="F7" s="23"/>
      <c r="G7" s="31"/>
      <c r="H7" s="23"/>
      <c r="I7" s="23"/>
      <c r="N7" s="23"/>
      <c r="O7" s="31">
        <v>390</v>
      </c>
      <c r="P7" s="23">
        <v>8694.9500000000007</v>
      </c>
      <c r="Q7" s="23" t="s">
        <v>24</v>
      </c>
      <c r="R7" s="23" t="s">
        <v>0</v>
      </c>
      <c r="S7" s="76">
        <f>O7*P7/100</f>
        <v>33910.305000000008</v>
      </c>
      <c r="T7" s="40" t="s">
        <v>22</v>
      </c>
    </row>
    <row r="8" spans="1:20" s="24" customFormat="1" ht="37.5" customHeight="1" x14ac:dyDescent="0.25">
      <c r="A8" s="23">
        <v>3</v>
      </c>
      <c r="B8" s="90" t="s">
        <v>35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23"/>
      <c r="Q8" s="23"/>
      <c r="R8" s="23"/>
      <c r="S8" s="76"/>
      <c r="T8" s="40"/>
    </row>
    <row r="9" spans="1:20" s="24" customFormat="1" x14ac:dyDescent="0.25">
      <c r="A9" s="23"/>
      <c r="B9" s="27"/>
      <c r="C9" s="23"/>
      <c r="E9" s="23"/>
      <c r="F9" s="23"/>
      <c r="G9" s="23"/>
      <c r="H9" s="23"/>
      <c r="I9" s="23"/>
      <c r="N9" s="23"/>
      <c r="O9" s="31">
        <v>877</v>
      </c>
      <c r="P9" s="32">
        <v>11948.36</v>
      </c>
      <c r="Q9" s="23" t="s">
        <v>24</v>
      </c>
      <c r="R9" s="23" t="s">
        <v>0</v>
      </c>
      <c r="S9" s="76">
        <v>104787</v>
      </c>
      <c r="T9" s="40"/>
    </row>
    <row r="10" spans="1:20" s="24" customFormat="1" ht="27.75" customHeight="1" x14ac:dyDescent="0.25">
      <c r="A10" s="23">
        <v>4</v>
      </c>
      <c r="B10" s="91" t="s">
        <v>48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23"/>
      <c r="Q10" s="23"/>
      <c r="R10" s="23"/>
      <c r="S10" s="76"/>
      <c r="T10" s="40"/>
    </row>
    <row r="11" spans="1:20" s="24" customFormat="1" x14ac:dyDescent="0.25">
      <c r="A11" s="23"/>
      <c r="B11" s="27"/>
      <c r="C11" s="23"/>
      <c r="E11" s="31"/>
      <c r="F11" s="23"/>
      <c r="G11" s="31"/>
      <c r="H11" s="23"/>
      <c r="I11" s="23"/>
      <c r="N11" s="23"/>
      <c r="O11" s="31">
        <v>661</v>
      </c>
      <c r="P11" s="23">
        <v>25321</v>
      </c>
      <c r="Q11" s="23" t="s">
        <v>24</v>
      </c>
      <c r="R11" s="23" t="s">
        <v>0</v>
      </c>
      <c r="S11" s="76">
        <v>167372</v>
      </c>
      <c r="T11" s="40"/>
    </row>
    <row r="12" spans="1:20" s="24" customFormat="1" ht="93" customHeight="1" x14ac:dyDescent="0.25">
      <c r="A12" s="23">
        <v>5</v>
      </c>
      <c r="B12" s="89" t="s">
        <v>26</v>
      </c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S12" s="76"/>
      <c r="T12" s="40"/>
    </row>
    <row r="13" spans="1:20" s="24" customFormat="1" x14ac:dyDescent="0.25">
      <c r="A13" s="23"/>
      <c r="B13" s="27"/>
      <c r="C13" s="23"/>
      <c r="E13" s="23"/>
      <c r="F13" s="23"/>
      <c r="G13" s="23"/>
      <c r="H13" s="23"/>
      <c r="I13" s="23"/>
      <c r="N13" s="23"/>
      <c r="O13" s="31">
        <v>248</v>
      </c>
      <c r="P13" s="42">
        <v>337</v>
      </c>
      <c r="Q13" s="23" t="s">
        <v>27</v>
      </c>
      <c r="R13" s="23" t="s">
        <v>0</v>
      </c>
      <c r="S13" s="76">
        <v>83576</v>
      </c>
      <c r="T13" s="40" t="s">
        <v>22</v>
      </c>
    </row>
    <row r="14" spans="1:20" s="24" customFormat="1" ht="30.75" customHeight="1" x14ac:dyDescent="0.25">
      <c r="A14" s="23">
        <v>6</v>
      </c>
      <c r="B14" s="90" t="s">
        <v>25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S14" s="76"/>
      <c r="T14" s="40"/>
    </row>
    <row r="15" spans="1:20" s="24" customFormat="1" ht="16.5" customHeight="1" x14ac:dyDescent="0.25">
      <c r="A15" s="23"/>
      <c r="B15" s="92" t="s">
        <v>49</v>
      </c>
      <c r="C15" s="92"/>
      <c r="D15" s="92"/>
      <c r="E15" s="92"/>
      <c r="F15" s="23"/>
      <c r="G15" s="70"/>
      <c r="H15" s="71"/>
      <c r="I15" s="72"/>
      <c r="J15" s="41"/>
      <c r="K15" s="41"/>
      <c r="L15" s="41"/>
      <c r="M15" s="41"/>
      <c r="N15" s="38"/>
      <c r="O15" s="44"/>
      <c r="S15" s="76"/>
      <c r="T15" s="40"/>
    </row>
    <row r="16" spans="1:20" s="24" customFormat="1" ht="13.5" customHeight="1" x14ac:dyDescent="0.25">
      <c r="A16" s="23"/>
      <c r="B16" s="26"/>
      <c r="C16" s="41"/>
      <c r="D16" s="41"/>
      <c r="F16" s="23"/>
      <c r="G16" s="93"/>
      <c r="H16" s="93"/>
      <c r="I16" s="93"/>
      <c r="J16" s="41"/>
      <c r="K16" s="41"/>
      <c r="L16" s="41"/>
      <c r="M16" s="41"/>
      <c r="N16" s="41"/>
      <c r="O16" s="43"/>
      <c r="S16" s="76"/>
      <c r="T16" s="40"/>
    </row>
    <row r="17" spans="1:20" s="24" customFormat="1" x14ac:dyDescent="0.25">
      <c r="A17" s="23"/>
      <c r="B17" s="27"/>
      <c r="C17" s="23"/>
      <c r="E17" s="23"/>
      <c r="F17" s="23"/>
      <c r="G17" s="23"/>
      <c r="H17" s="23"/>
      <c r="I17" s="23"/>
      <c r="N17" s="23"/>
      <c r="O17" s="44">
        <v>13.285</v>
      </c>
      <c r="P17" s="32">
        <v>5001.7</v>
      </c>
      <c r="Q17" s="23" t="s">
        <v>23</v>
      </c>
      <c r="R17" s="23" t="s">
        <v>0</v>
      </c>
      <c r="S17" s="76">
        <v>66448</v>
      </c>
      <c r="T17" s="40" t="s">
        <v>22</v>
      </c>
    </row>
    <row r="18" spans="1:20" s="24" customFormat="1" ht="32.25" customHeight="1" x14ac:dyDescent="0.25">
      <c r="A18" s="23">
        <v>7</v>
      </c>
      <c r="B18" s="90" t="s">
        <v>36</v>
      </c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23"/>
      <c r="S18" s="76"/>
      <c r="T18" s="40"/>
    </row>
    <row r="19" spans="1:20" s="24" customFormat="1" x14ac:dyDescent="0.25">
      <c r="A19" s="23"/>
      <c r="B19" s="27"/>
      <c r="C19" s="23"/>
      <c r="E19" s="31"/>
      <c r="F19" s="23"/>
      <c r="G19" s="31"/>
      <c r="H19" s="23"/>
      <c r="I19" s="23"/>
      <c r="N19" s="23"/>
      <c r="O19" s="31">
        <v>1217</v>
      </c>
      <c r="P19" s="32">
        <v>12346.65</v>
      </c>
      <c r="Q19" s="23" t="s">
        <v>24</v>
      </c>
      <c r="R19" s="23" t="s">
        <v>0</v>
      </c>
      <c r="S19" s="76">
        <v>150259</v>
      </c>
      <c r="T19" s="40"/>
    </row>
    <row r="20" spans="1:20" s="24" customFormat="1" x14ac:dyDescent="0.25">
      <c r="A20" s="23">
        <v>8</v>
      </c>
      <c r="B20" s="25" t="s">
        <v>28</v>
      </c>
      <c r="C20" s="23"/>
      <c r="E20" s="23"/>
      <c r="F20" s="23"/>
      <c r="G20" s="23"/>
      <c r="H20" s="23"/>
      <c r="I20" s="23"/>
      <c r="N20" s="23"/>
      <c r="O20" s="44"/>
      <c r="P20" s="32"/>
      <c r="Q20" s="23"/>
      <c r="R20" s="23"/>
      <c r="S20" s="76"/>
      <c r="T20" s="40"/>
    </row>
    <row r="21" spans="1:20" s="24" customFormat="1" x14ac:dyDescent="0.25">
      <c r="A21" s="23"/>
      <c r="B21" s="27"/>
      <c r="C21" s="23"/>
      <c r="E21" s="31"/>
      <c r="F21" s="23"/>
      <c r="G21" s="31"/>
      <c r="H21" s="23"/>
      <c r="I21" s="23"/>
      <c r="N21" s="23"/>
      <c r="O21" s="31">
        <v>1632</v>
      </c>
      <c r="P21" s="32">
        <v>2206.6</v>
      </c>
      <c r="Q21" s="23" t="s">
        <v>21</v>
      </c>
      <c r="R21" s="23" t="s">
        <v>0</v>
      </c>
      <c r="S21" s="76">
        <v>36012</v>
      </c>
      <c r="T21" s="40"/>
    </row>
    <row r="22" spans="1:20" s="24" customFormat="1" x14ac:dyDescent="0.25">
      <c r="A22" s="23">
        <v>9</v>
      </c>
      <c r="B22" s="25" t="s">
        <v>37</v>
      </c>
      <c r="C22" s="23"/>
      <c r="E22" s="23"/>
      <c r="F22" s="23"/>
      <c r="G22" s="31"/>
      <c r="H22" s="23"/>
      <c r="I22" s="31"/>
      <c r="N22" s="23"/>
      <c r="O22" s="31"/>
      <c r="P22" s="32"/>
      <c r="Q22" s="23"/>
      <c r="R22" s="23"/>
      <c r="S22" s="76"/>
      <c r="T22" s="40"/>
    </row>
    <row r="23" spans="1:20" s="24" customFormat="1" x14ac:dyDescent="0.25">
      <c r="A23" s="23"/>
      <c r="B23" s="27"/>
      <c r="C23" s="23"/>
      <c r="E23" s="23"/>
      <c r="F23" s="23"/>
      <c r="G23" s="31"/>
      <c r="H23" s="23"/>
      <c r="I23" s="31"/>
      <c r="N23" s="23"/>
      <c r="O23" s="31">
        <v>1632</v>
      </c>
      <c r="P23" s="32">
        <v>2197.52</v>
      </c>
      <c r="Q23" s="23" t="s">
        <v>21</v>
      </c>
      <c r="R23" s="23" t="s">
        <v>0</v>
      </c>
      <c r="S23" s="76">
        <v>35864</v>
      </c>
      <c r="T23" s="40"/>
    </row>
    <row r="24" spans="1:20" s="24" customFormat="1" x14ac:dyDescent="0.25">
      <c r="A24" s="23">
        <v>10</v>
      </c>
      <c r="B24" s="25" t="s">
        <v>38</v>
      </c>
      <c r="C24" s="23"/>
      <c r="E24" s="23"/>
      <c r="F24" s="23"/>
      <c r="G24" s="31"/>
      <c r="H24" s="23"/>
      <c r="I24" s="31"/>
      <c r="N24" s="23"/>
      <c r="O24" s="31"/>
      <c r="P24" s="32"/>
      <c r="Q24" s="23"/>
      <c r="R24" s="23"/>
      <c r="S24" s="76"/>
      <c r="T24" s="40"/>
    </row>
    <row r="25" spans="1:20" s="24" customFormat="1" x14ac:dyDescent="0.25">
      <c r="A25" s="23"/>
      <c r="B25" s="27"/>
      <c r="C25" s="23"/>
      <c r="E25" s="31"/>
      <c r="F25" s="23"/>
      <c r="G25" s="31"/>
      <c r="H25" s="23"/>
      <c r="I25" s="23"/>
      <c r="N25" s="23"/>
      <c r="O25" s="31">
        <v>1405</v>
      </c>
      <c r="P25" s="32">
        <v>1287.44</v>
      </c>
      <c r="Q25" s="23" t="s">
        <v>21</v>
      </c>
      <c r="R25" s="23" t="s">
        <v>0</v>
      </c>
      <c r="S25" s="76">
        <v>18089</v>
      </c>
      <c r="T25" s="40"/>
    </row>
    <row r="26" spans="1:20" s="24" customFormat="1" x14ac:dyDescent="0.25">
      <c r="A26" s="23">
        <v>11</v>
      </c>
      <c r="B26" s="25" t="s">
        <v>50</v>
      </c>
      <c r="C26" s="38"/>
      <c r="D26" s="38"/>
      <c r="E26" s="39"/>
      <c r="F26" s="38"/>
      <c r="G26" s="39"/>
      <c r="H26" s="38"/>
      <c r="I26" s="39"/>
      <c r="J26" s="38"/>
      <c r="K26" s="38"/>
      <c r="L26" s="38"/>
      <c r="M26" s="38"/>
      <c r="N26" s="38"/>
      <c r="O26" s="31"/>
      <c r="P26" s="32"/>
      <c r="Q26" s="23"/>
      <c r="R26" s="23"/>
      <c r="S26" s="76"/>
      <c r="T26" s="40"/>
    </row>
    <row r="27" spans="1:20" s="24" customFormat="1" x14ac:dyDescent="0.25">
      <c r="A27" s="23"/>
      <c r="B27" s="27"/>
      <c r="C27" s="23"/>
      <c r="E27" s="23"/>
      <c r="F27" s="23"/>
      <c r="G27" s="31"/>
      <c r="H27" s="23"/>
      <c r="I27" s="31"/>
      <c r="N27" s="23"/>
      <c r="O27" s="31">
        <v>3037</v>
      </c>
      <c r="P27" s="32">
        <v>859.9</v>
      </c>
      <c r="Q27" s="23" t="s">
        <v>21</v>
      </c>
      <c r="R27" s="23" t="s">
        <v>0</v>
      </c>
      <c r="S27" s="76">
        <f>O27*P27/100</f>
        <v>26115.162999999997</v>
      </c>
      <c r="T27" s="40"/>
    </row>
    <row r="28" spans="1:20" s="24" customFormat="1" ht="34.5" customHeight="1" x14ac:dyDescent="0.25">
      <c r="A28" s="23">
        <v>12</v>
      </c>
      <c r="B28" s="90" t="s">
        <v>51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31"/>
      <c r="P28" s="32"/>
      <c r="Q28" s="23"/>
      <c r="R28" s="23"/>
      <c r="S28" s="76"/>
      <c r="T28" s="40"/>
    </row>
    <row r="29" spans="1:20" s="24" customFormat="1" x14ac:dyDescent="0.25">
      <c r="A29" s="23"/>
      <c r="B29" s="41"/>
      <c r="C29" s="41"/>
      <c r="D29" s="41"/>
      <c r="E29" s="41"/>
      <c r="F29" s="38"/>
      <c r="G29" s="41"/>
      <c r="H29" s="38"/>
      <c r="I29" s="41"/>
      <c r="J29" s="41"/>
      <c r="K29" s="41"/>
      <c r="L29" s="41"/>
      <c r="M29" s="41"/>
      <c r="N29" s="41"/>
      <c r="O29" s="31">
        <v>1170</v>
      </c>
      <c r="P29" s="32">
        <v>1758.08</v>
      </c>
      <c r="Q29" s="23" t="s">
        <v>21</v>
      </c>
      <c r="R29" s="23" t="s">
        <v>0</v>
      </c>
      <c r="S29" s="76">
        <f>O29*P29/100</f>
        <v>20569.536</v>
      </c>
      <c r="T29" s="40"/>
    </row>
    <row r="30" spans="1:20" s="24" customFormat="1" ht="52.5" customHeight="1" x14ac:dyDescent="0.25">
      <c r="A30" s="23">
        <v>13</v>
      </c>
      <c r="B30" s="90" t="s">
        <v>40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32"/>
      <c r="Q30" s="23"/>
      <c r="R30" s="23"/>
      <c r="S30" s="76"/>
      <c r="T30" s="40"/>
    </row>
    <row r="31" spans="1:20" s="24" customFormat="1" x14ac:dyDescent="0.25">
      <c r="A31" s="23"/>
      <c r="B31" s="27"/>
      <c r="C31" s="23"/>
      <c r="E31" s="23"/>
      <c r="F31" s="23"/>
      <c r="G31" s="23"/>
      <c r="H31" s="23"/>
      <c r="I31" s="23"/>
      <c r="N31" s="23"/>
      <c r="O31" s="31">
        <v>40</v>
      </c>
      <c r="P31" s="32">
        <v>726.72</v>
      </c>
      <c r="Q31" s="23" t="s">
        <v>39</v>
      </c>
      <c r="R31" s="23" t="s">
        <v>0</v>
      </c>
      <c r="S31" s="76">
        <f>O31*P31</f>
        <v>29068.800000000003</v>
      </c>
      <c r="T31" s="40"/>
    </row>
    <row r="32" spans="1:20" s="24" customFormat="1" ht="30.75" customHeight="1" x14ac:dyDescent="0.25">
      <c r="A32" s="23">
        <v>14</v>
      </c>
      <c r="B32" s="90" t="s">
        <v>52</v>
      </c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31"/>
      <c r="P32" s="32"/>
      <c r="Q32" s="23"/>
      <c r="R32" s="23"/>
      <c r="S32" s="76"/>
      <c r="T32" s="40"/>
    </row>
    <row r="33" spans="1:21" s="24" customFormat="1" x14ac:dyDescent="0.25">
      <c r="A33" s="23"/>
      <c r="B33" s="27"/>
      <c r="C33" s="23"/>
      <c r="E33" s="23"/>
      <c r="F33" s="23"/>
      <c r="G33" s="31"/>
      <c r="H33" s="23"/>
      <c r="I33" s="31"/>
      <c r="N33" s="23"/>
      <c r="O33" s="31">
        <v>80</v>
      </c>
      <c r="P33" s="32">
        <v>1489.68</v>
      </c>
      <c r="Q33" s="23" t="s">
        <v>21</v>
      </c>
      <c r="R33" s="23" t="s">
        <v>0</v>
      </c>
      <c r="S33" s="76">
        <f>O33*P33/100</f>
        <v>1191.7440000000001</v>
      </c>
      <c r="T33" s="40"/>
    </row>
    <row r="34" spans="1:21" s="24" customFormat="1" x14ac:dyDescent="0.25">
      <c r="A34" s="56"/>
      <c r="B34" s="27"/>
      <c r="C34" s="56"/>
      <c r="E34" s="56"/>
      <c r="F34" s="56"/>
      <c r="G34" s="31"/>
      <c r="H34" s="56"/>
      <c r="I34" s="31"/>
      <c r="N34" s="56"/>
      <c r="O34" s="31"/>
      <c r="P34" s="32"/>
      <c r="Q34" s="56"/>
      <c r="R34" s="56"/>
      <c r="S34" s="76"/>
      <c r="T34" s="40"/>
    </row>
    <row r="35" spans="1:21" s="24" customFormat="1" ht="67.5" customHeight="1" x14ac:dyDescent="0.25">
      <c r="A35" s="23"/>
      <c r="B35" s="90" t="s">
        <v>61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31"/>
      <c r="P35" s="32"/>
      <c r="Q35" s="23"/>
      <c r="R35" s="23"/>
      <c r="S35" s="76"/>
      <c r="T35" s="40"/>
    </row>
    <row r="36" spans="1:21" s="24" customFormat="1" ht="16.5" thickBot="1" x14ac:dyDescent="0.3">
      <c r="A36" s="23"/>
      <c r="B36" s="27"/>
      <c r="C36" s="23"/>
      <c r="D36" s="40"/>
      <c r="E36" s="40"/>
      <c r="F36" s="23"/>
      <c r="G36" s="23"/>
      <c r="H36" s="23"/>
      <c r="I36" s="23"/>
      <c r="N36" s="23"/>
      <c r="O36" s="31">
        <v>84</v>
      </c>
      <c r="P36" s="32">
        <v>47651.56</v>
      </c>
      <c r="Q36" s="23" t="s">
        <v>21</v>
      </c>
      <c r="R36" s="23" t="s">
        <v>0</v>
      </c>
      <c r="S36" s="76">
        <f>O36*P36/100</f>
        <v>40027.310400000002</v>
      </c>
      <c r="T36" s="40"/>
    </row>
    <row r="37" spans="1:21" s="24" customFormat="1" ht="16.5" thickBot="1" x14ac:dyDescent="0.3">
      <c r="A37" s="23"/>
      <c r="B37" s="27"/>
      <c r="C37" s="23"/>
      <c r="E37" s="23"/>
      <c r="F37" s="23"/>
      <c r="G37" s="23"/>
      <c r="H37" s="23"/>
      <c r="I37" s="23"/>
      <c r="N37" s="23"/>
      <c r="O37" s="31"/>
      <c r="P37" s="23"/>
      <c r="Q37" s="28" t="s">
        <v>29</v>
      </c>
      <c r="R37" s="36" t="s">
        <v>0</v>
      </c>
      <c r="S37" s="77">
        <f>SUM(S4:S36)</f>
        <v>818244.80839999986</v>
      </c>
      <c r="T37" s="45" t="s">
        <v>22</v>
      </c>
      <c r="U37" s="28"/>
    </row>
    <row r="38" spans="1:21" s="24" customFormat="1" x14ac:dyDescent="0.25">
      <c r="A38" s="23"/>
      <c r="B38" s="27"/>
      <c r="C38" s="23"/>
      <c r="E38" s="23"/>
      <c r="F38" s="23"/>
      <c r="G38" s="23"/>
      <c r="H38" s="23"/>
      <c r="I38" s="23"/>
      <c r="N38" s="23"/>
      <c r="O38" s="31"/>
      <c r="P38" s="23"/>
      <c r="R38" s="23"/>
      <c r="S38" s="78"/>
      <c r="T38" s="40"/>
    </row>
    <row r="39" spans="1:21" s="58" customFormat="1" ht="24" customHeight="1" x14ac:dyDescent="0.25">
      <c r="A39" s="57"/>
      <c r="B39" s="94" t="s">
        <v>62</v>
      </c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</row>
    <row r="40" spans="1:21" s="58" customFormat="1" ht="22.5" customHeight="1" x14ac:dyDescent="0.25">
      <c r="A40" s="57"/>
      <c r="B40" s="95" t="s">
        <v>63</v>
      </c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</row>
    <row r="41" spans="1:21" s="58" customFormat="1" ht="24.75" customHeight="1" x14ac:dyDescent="0.25">
      <c r="A41" s="57"/>
      <c r="B41" s="59" t="s">
        <v>64</v>
      </c>
      <c r="C41" s="60"/>
      <c r="D41" s="61"/>
      <c r="F41" s="61"/>
      <c r="G41" s="62"/>
      <c r="H41" s="60"/>
      <c r="I41" s="60"/>
      <c r="J41" s="61"/>
      <c r="K41" s="61"/>
      <c r="L41" s="61"/>
      <c r="M41" s="61"/>
      <c r="N41" s="60"/>
      <c r="O41" s="63"/>
      <c r="P41" s="64"/>
      <c r="Q41" s="60"/>
      <c r="R41" s="60"/>
      <c r="S41" s="79"/>
    </row>
    <row r="42" spans="1:21" s="58" customFormat="1" ht="15" x14ac:dyDescent="0.25">
      <c r="A42" s="57"/>
      <c r="B42" s="65"/>
      <c r="C42" s="60"/>
      <c r="D42" s="61"/>
      <c r="F42" s="61"/>
      <c r="G42" s="62"/>
      <c r="H42" s="60"/>
      <c r="I42" s="60"/>
      <c r="J42" s="61"/>
      <c r="K42" s="61"/>
      <c r="L42" s="61"/>
      <c r="M42" s="61"/>
      <c r="N42" s="60"/>
      <c r="O42" s="63"/>
      <c r="P42" s="64"/>
      <c r="Q42" s="60"/>
      <c r="R42" s="60"/>
      <c r="S42" s="79"/>
    </row>
    <row r="43" spans="1:21" s="60" customFormat="1" ht="31.5" customHeight="1" x14ac:dyDescent="0.25">
      <c r="A43" s="57"/>
      <c r="B43" s="66" t="s">
        <v>65</v>
      </c>
      <c r="D43" s="61"/>
      <c r="E43" s="96" t="s">
        <v>66</v>
      </c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</row>
    <row r="44" spans="1:21" s="58" customFormat="1" ht="15" x14ac:dyDescent="0.25">
      <c r="A44" s="57"/>
      <c r="B44" s="65"/>
      <c r="C44" s="60"/>
      <c r="D44" s="61"/>
      <c r="F44" s="61"/>
      <c r="G44" s="62"/>
      <c r="H44" s="60"/>
      <c r="I44" s="60"/>
      <c r="J44" s="61"/>
      <c r="K44" s="61"/>
      <c r="L44" s="61"/>
      <c r="M44" s="61"/>
      <c r="N44" s="60"/>
      <c r="O44" s="63"/>
      <c r="P44" s="64"/>
      <c r="Q44" s="60"/>
      <c r="R44" s="60"/>
      <c r="S44" s="79"/>
    </row>
    <row r="45" spans="1:21" s="58" customFormat="1" ht="15" x14ac:dyDescent="0.25">
      <c r="A45" s="57"/>
      <c r="B45" s="65"/>
      <c r="C45" s="60"/>
      <c r="D45" s="61"/>
      <c r="F45" s="61"/>
      <c r="G45" s="62"/>
      <c r="H45" s="60"/>
      <c r="I45" s="60"/>
      <c r="J45" s="61"/>
      <c r="K45" s="61"/>
      <c r="L45" s="61"/>
      <c r="M45" s="61"/>
      <c r="N45" s="60"/>
      <c r="O45" s="63"/>
      <c r="P45" s="64"/>
      <c r="Q45" s="60"/>
      <c r="R45" s="60"/>
      <c r="S45" s="79"/>
    </row>
    <row r="46" spans="1:21" s="68" customFormat="1" ht="15" x14ac:dyDescent="0.25">
      <c r="A46" s="60"/>
      <c r="B46" s="65"/>
      <c r="C46" s="60"/>
      <c r="D46" s="61"/>
      <c r="E46" s="60"/>
      <c r="F46" s="61"/>
      <c r="G46" s="60"/>
      <c r="H46" s="60"/>
      <c r="I46" s="60"/>
      <c r="J46" s="61"/>
      <c r="K46" s="61"/>
      <c r="L46" s="61"/>
      <c r="M46" s="61"/>
      <c r="N46" s="60"/>
      <c r="O46" s="67"/>
      <c r="P46" s="60"/>
      <c r="Q46" s="61"/>
      <c r="R46" s="61"/>
      <c r="S46" s="80"/>
    </row>
    <row r="47" spans="1:21" s="68" customFormat="1" ht="15" x14ac:dyDescent="0.25">
      <c r="A47" s="60"/>
      <c r="B47" s="69" t="s">
        <v>67</v>
      </c>
      <c r="C47" s="60"/>
      <c r="D47" s="61"/>
      <c r="E47" s="60"/>
      <c r="F47" s="61"/>
      <c r="G47" s="60"/>
      <c r="H47" s="60"/>
      <c r="I47" s="60"/>
      <c r="J47" s="61"/>
      <c r="K47" s="61"/>
      <c r="L47" s="61"/>
      <c r="M47" s="61"/>
      <c r="N47" s="60"/>
      <c r="O47" s="67"/>
      <c r="P47" s="60"/>
      <c r="Q47" s="61"/>
      <c r="R47" s="61"/>
      <c r="S47" s="80"/>
    </row>
    <row r="48" spans="1:21" s="68" customFormat="1" ht="15" x14ac:dyDescent="0.25">
      <c r="A48" s="60"/>
      <c r="B48" s="65"/>
      <c r="C48" s="60"/>
      <c r="D48" s="61"/>
      <c r="E48" s="60"/>
      <c r="F48" s="61"/>
      <c r="G48" s="60"/>
      <c r="H48" s="60"/>
      <c r="I48" s="60"/>
      <c r="J48" s="61"/>
      <c r="K48" s="61"/>
      <c r="L48" s="61"/>
      <c r="M48" s="61"/>
      <c r="N48" s="60"/>
      <c r="O48" s="67"/>
      <c r="P48" s="60"/>
      <c r="Q48" s="61"/>
      <c r="R48" s="61"/>
      <c r="S48" s="80"/>
    </row>
    <row r="49" spans="1:20" s="68" customFormat="1" ht="15" x14ac:dyDescent="0.25">
      <c r="A49" s="60"/>
      <c r="C49" s="60"/>
      <c r="D49" s="61"/>
      <c r="E49" s="60"/>
      <c r="F49" s="61"/>
      <c r="G49" s="60"/>
      <c r="H49" s="60"/>
      <c r="I49" s="60"/>
      <c r="J49" s="61"/>
      <c r="K49" s="61"/>
      <c r="L49" s="61"/>
      <c r="M49" s="61"/>
      <c r="N49" s="60"/>
      <c r="O49" s="67"/>
      <c r="P49" s="60"/>
      <c r="Q49" s="61"/>
      <c r="R49" s="61"/>
      <c r="S49" s="80"/>
    </row>
    <row r="50" spans="1:20" s="24" customFormat="1" x14ac:dyDescent="0.25">
      <c r="A50" s="56"/>
      <c r="B50" s="27"/>
      <c r="C50" s="56"/>
      <c r="E50" s="56"/>
      <c r="F50" s="56"/>
      <c r="G50" s="56"/>
      <c r="H50" s="56"/>
      <c r="I50" s="56"/>
      <c r="N50" s="56"/>
      <c r="O50" s="31"/>
      <c r="P50" s="56"/>
      <c r="R50" s="56"/>
      <c r="S50" s="78"/>
      <c r="T50" s="40"/>
    </row>
    <row r="51" spans="1:20" s="24" customFormat="1" x14ac:dyDescent="0.25">
      <c r="A51" s="56"/>
      <c r="B51" s="27"/>
      <c r="C51" s="56"/>
      <c r="E51" s="56"/>
      <c r="F51" s="56"/>
      <c r="G51" s="56"/>
      <c r="H51" s="56"/>
      <c r="I51" s="56"/>
      <c r="N51" s="56"/>
      <c r="O51" s="31"/>
      <c r="P51" s="56"/>
      <c r="R51" s="56"/>
      <c r="S51" s="78"/>
      <c r="T51" s="40"/>
    </row>
    <row r="52" spans="1:20" s="24" customFormat="1" x14ac:dyDescent="0.25">
      <c r="A52" s="56"/>
      <c r="B52" s="27"/>
      <c r="C52" s="56"/>
      <c r="E52" s="56"/>
      <c r="F52" s="56"/>
      <c r="G52" s="56"/>
      <c r="H52" s="56"/>
      <c r="I52" s="56"/>
      <c r="N52" s="56"/>
      <c r="O52" s="31"/>
      <c r="P52" s="56"/>
      <c r="R52" s="56"/>
      <c r="S52" s="78"/>
      <c r="T52" s="40"/>
    </row>
  </sheetData>
  <mergeCells count="20">
    <mergeCell ref="B39:S39"/>
    <mergeCell ref="B40:S40"/>
    <mergeCell ref="E43:S43"/>
    <mergeCell ref="B28:N28"/>
    <mergeCell ref="B30:O30"/>
    <mergeCell ref="B32:N32"/>
    <mergeCell ref="B6:N6"/>
    <mergeCell ref="B10:O10"/>
    <mergeCell ref="B8:O8"/>
    <mergeCell ref="B35:N35"/>
    <mergeCell ref="B15:E15"/>
    <mergeCell ref="G16:I16"/>
    <mergeCell ref="B18:O18"/>
    <mergeCell ref="B14:O14"/>
    <mergeCell ref="B12:O12"/>
    <mergeCell ref="A1:T1"/>
    <mergeCell ref="B2:N2"/>
    <mergeCell ref="R2:T2"/>
    <mergeCell ref="B3:I3"/>
    <mergeCell ref="B4:N4"/>
  </mergeCells>
  <pageMargins left="0.25" right="0.25" top="0.57999999999999996" bottom="0.55000000000000004" header="0.3" footer="0.3"/>
  <pageSetup paperSize="9" scale="94" orientation="portrait" horizontalDpi="200" verticalDpi="200" r:id="rId1"/>
  <headerFoot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BreakPreview" topLeftCell="A25" zoomScale="170" zoomScaleSheetLayoutView="170" workbookViewId="0">
      <selection activeCell="L10" sqref="L10"/>
    </sheetView>
  </sheetViews>
  <sheetFormatPr defaultRowHeight="15" x14ac:dyDescent="0.25"/>
  <cols>
    <col min="1" max="1" width="5" customWidth="1"/>
    <col min="2" max="2" width="20.28515625" customWidth="1"/>
    <col min="3" max="3" width="9.85546875" customWidth="1"/>
    <col min="4" max="4" width="6" hidden="1" customWidth="1"/>
    <col min="5" max="5" width="8.28515625" style="14" customWidth="1"/>
    <col min="6" max="6" width="8.85546875" customWidth="1"/>
    <col min="7" max="7" width="8.28515625" customWidth="1"/>
    <col min="8" max="8" width="8.42578125" customWidth="1"/>
    <col min="9" max="9" width="9" customWidth="1"/>
  </cols>
  <sheetData>
    <row r="1" spans="1:10" ht="24.75" customHeight="1" thickBot="1" x14ac:dyDescent="0.3">
      <c r="A1" s="98" t="s">
        <v>7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ht="16.5" thickBot="1" x14ac:dyDescent="0.3">
      <c r="A2" s="2" t="s">
        <v>1</v>
      </c>
      <c r="B2" s="2" t="s">
        <v>8</v>
      </c>
      <c r="C2" s="2" t="s">
        <v>15</v>
      </c>
      <c r="D2" s="2" t="s">
        <v>9</v>
      </c>
      <c r="E2" s="2" t="s">
        <v>9</v>
      </c>
      <c r="F2" s="3" t="s">
        <v>16</v>
      </c>
      <c r="G2" s="2" t="s">
        <v>10</v>
      </c>
      <c r="H2" s="2" t="s">
        <v>11</v>
      </c>
      <c r="I2" s="2" t="s">
        <v>12</v>
      </c>
      <c r="J2" s="2" t="s">
        <v>13</v>
      </c>
    </row>
    <row r="3" spans="1:10" x14ac:dyDescent="0.25">
      <c r="A3" s="1"/>
    </row>
    <row r="4" spans="1:10" s="15" customFormat="1" ht="27.75" customHeight="1" x14ac:dyDescent="0.25">
      <c r="A4" s="23">
        <v>1</v>
      </c>
      <c r="B4" s="24" t="s">
        <v>41</v>
      </c>
      <c r="C4" s="31">
        <v>390</v>
      </c>
      <c r="D4" s="31"/>
      <c r="E4" s="31">
        <v>31</v>
      </c>
      <c r="F4" s="31">
        <v>192</v>
      </c>
      <c r="G4" s="55">
        <v>382</v>
      </c>
      <c r="H4" s="55" t="s">
        <v>57</v>
      </c>
      <c r="I4" s="53" t="s">
        <v>57</v>
      </c>
      <c r="J4" s="53" t="s">
        <v>57</v>
      </c>
    </row>
    <row r="5" spans="1:10" s="15" customFormat="1" ht="27.75" customHeight="1" x14ac:dyDescent="0.25">
      <c r="A5" s="23">
        <v>2</v>
      </c>
      <c r="B5" s="24" t="s">
        <v>43</v>
      </c>
      <c r="C5" s="31">
        <v>2093</v>
      </c>
      <c r="D5" s="31"/>
      <c r="E5" s="31">
        <v>71</v>
      </c>
      <c r="F5" s="31">
        <v>537</v>
      </c>
      <c r="G5" s="53" t="s">
        <v>57</v>
      </c>
      <c r="H5" s="53" t="s">
        <v>57</v>
      </c>
      <c r="I5" s="16">
        <v>28255</v>
      </c>
      <c r="J5" s="53" t="s">
        <v>57</v>
      </c>
    </row>
    <row r="6" spans="1:10" s="15" customFormat="1" ht="27.75" customHeight="1" x14ac:dyDescent="0.25">
      <c r="A6" s="23">
        <v>3</v>
      </c>
      <c r="B6" s="24" t="s">
        <v>60</v>
      </c>
      <c r="C6" s="31">
        <v>661</v>
      </c>
      <c r="D6" s="31"/>
      <c r="E6" s="31">
        <v>30</v>
      </c>
      <c r="F6" s="31">
        <v>225</v>
      </c>
      <c r="G6" s="53">
        <v>661</v>
      </c>
      <c r="H6" s="53" t="s">
        <v>57</v>
      </c>
      <c r="I6" s="53" t="s">
        <v>57</v>
      </c>
      <c r="J6" s="53" t="s">
        <v>57</v>
      </c>
    </row>
    <row r="7" spans="1:10" s="15" customFormat="1" ht="27.75" customHeight="1" x14ac:dyDescent="0.25">
      <c r="A7" s="16">
        <v>3</v>
      </c>
      <c r="B7" s="24" t="s">
        <v>42</v>
      </c>
      <c r="C7" s="31">
        <v>248</v>
      </c>
      <c r="D7" s="31"/>
      <c r="E7" s="31">
        <f>C7*17.6/100</f>
        <v>43.648000000000003</v>
      </c>
      <c r="F7" s="31">
        <v>110</v>
      </c>
      <c r="G7" s="53" t="s">
        <v>57</v>
      </c>
      <c r="H7" s="55">
        <v>218</v>
      </c>
      <c r="I7" s="53" t="s">
        <v>57</v>
      </c>
      <c r="J7" s="53" t="s">
        <v>57</v>
      </c>
    </row>
    <row r="8" spans="1:10" s="15" customFormat="1" ht="27.75" customHeight="1" x14ac:dyDescent="0.25">
      <c r="A8" s="23">
        <v>4</v>
      </c>
      <c r="B8" s="24" t="s">
        <v>54</v>
      </c>
      <c r="C8" s="44">
        <v>13.285</v>
      </c>
      <c r="D8" s="31"/>
      <c r="E8" s="53" t="s">
        <v>57</v>
      </c>
      <c r="F8" s="53" t="s">
        <v>57</v>
      </c>
      <c r="G8" s="53" t="s">
        <v>57</v>
      </c>
      <c r="H8" s="53" t="s">
        <v>57</v>
      </c>
      <c r="I8" s="53" t="s">
        <v>57</v>
      </c>
      <c r="J8" s="16">
        <v>0.66400000000000003</v>
      </c>
    </row>
    <row r="9" spans="1:10" s="15" customFormat="1" ht="27.75" customHeight="1" x14ac:dyDescent="0.25">
      <c r="A9" s="23">
        <v>5</v>
      </c>
      <c r="B9" s="24" t="s">
        <v>44</v>
      </c>
      <c r="C9" s="31">
        <v>1632</v>
      </c>
      <c r="D9" s="31"/>
      <c r="E9" s="31">
        <f>C9*0.53/100</f>
        <v>8.6495999999999995</v>
      </c>
      <c r="F9" s="31">
        <f>C9*4/100</f>
        <v>65.28</v>
      </c>
      <c r="G9" s="53" t="s">
        <v>57</v>
      </c>
      <c r="H9" s="53" t="s">
        <v>57</v>
      </c>
      <c r="I9" s="53" t="s">
        <v>57</v>
      </c>
      <c r="J9" s="53" t="s">
        <v>57</v>
      </c>
    </row>
    <row r="10" spans="1:10" s="15" customFormat="1" ht="27.75" customHeight="1" x14ac:dyDescent="0.25">
      <c r="A10" s="16">
        <v>6</v>
      </c>
      <c r="B10" s="24" t="s">
        <v>46</v>
      </c>
      <c r="C10" s="31">
        <f>C9</f>
        <v>1632</v>
      </c>
      <c r="D10" s="31"/>
      <c r="E10" s="31">
        <v>8</v>
      </c>
      <c r="F10" s="31">
        <f>C10*3/100</f>
        <v>48.96</v>
      </c>
      <c r="G10" s="53" t="s">
        <v>57</v>
      </c>
      <c r="H10" s="53" t="s">
        <v>57</v>
      </c>
      <c r="I10" s="53" t="s">
        <v>57</v>
      </c>
      <c r="J10" s="53" t="s">
        <v>57</v>
      </c>
    </row>
    <row r="11" spans="1:10" s="15" customFormat="1" ht="27.75" customHeight="1" x14ac:dyDescent="0.25">
      <c r="A11" s="23">
        <v>7</v>
      </c>
      <c r="B11" s="24" t="s">
        <v>45</v>
      </c>
      <c r="C11" s="31">
        <v>1405</v>
      </c>
      <c r="D11" s="31"/>
      <c r="E11" s="31">
        <v>11</v>
      </c>
      <c r="F11" s="31">
        <v>26</v>
      </c>
      <c r="G11" s="53" t="s">
        <v>57</v>
      </c>
      <c r="H11" s="53" t="s">
        <v>57</v>
      </c>
      <c r="I11" s="53" t="s">
        <v>57</v>
      </c>
      <c r="J11" s="53" t="s">
        <v>57</v>
      </c>
    </row>
    <row r="12" spans="1:10" s="15" customFormat="1" ht="27.75" customHeight="1" thickBot="1" x14ac:dyDescent="0.3">
      <c r="A12" s="23">
        <v>8</v>
      </c>
      <c r="B12" s="24" t="s">
        <v>53</v>
      </c>
      <c r="C12" s="31">
        <v>1170</v>
      </c>
      <c r="D12" s="31"/>
      <c r="E12" s="31">
        <v>8</v>
      </c>
      <c r="F12" s="31">
        <v>22</v>
      </c>
      <c r="G12" s="53" t="s">
        <v>57</v>
      </c>
      <c r="H12" s="53" t="s">
        <v>57</v>
      </c>
      <c r="I12" s="53" t="s">
        <v>57</v>
      </c>
      <c r="J12" s="53" t="s">
        <v>57</v>
      </c>
    </row>
    <row r="13" spans="1:10" ht="21" customHeight="1" thickBot="1" x14ac:dyDescent="0.3">
      <c r="A13" s="99" t="s">
        <v>14</v>
      </c>
      <c r="B13" s="87"/>
      <c r="C13" s="100"/>
      <c r="D13" s="5">
        <f>SUM(D4:D9)</f>
        <v>0</v>
      </c>
      <c r="E13" s="5">
        <f>SUM(E4:E12)</f>
        <v>211.29759999999999</v>
      </c>
      <c r="F13" s="5">
        <v>1227</v>
      </c>
      <c r="G13" s="5">
        <f>SUM(G4:G12)</f>
        <v>1043</v>
      </c>
      <c r="H13" s="5">
        <f>SUM(H4:H12)</f>
        <v>218</v>
      </c>
      <c r="I13" s="5">
        <f>SUM(I4:I12)</f>
        <v>28255</v>
      </c>
      <c r="J13" s="46">
        <f>SUM(J4:J12)</f>
        <v>0.66400000000000003</v>
      </c>
    </row>
    <row r="14" spans="1:10" s="7" customFormat="1" ht="21" customHeight="1" x14ac:dyDescent="0.25">
      <c r="E14" s="7">
        <v>145.53</v>
      </c>
      <c r="F14" s="49">
        <v>7005.53</v>
      </c>
      <c r="G14" s="50">
        <v>1557.47</v>
      </c>
      <c r="H14" s="50">
        <v>1260.3599999999999</v>
      </c>
      <c r="I14" s="7">
        <v>617.53</v>
      </c>
      <c r="J14" s="7">
        <v>232.54</v>
      </c>
    </row>
    <row r="15" spans="1:10" s="7" customFormat="1" ht="21" customHeight="1" thickBot="1" x14ac:dyDescent="0.3">
      <c r="B15" s="4" t="s">
        <v>55</v>
      </c>
      <c r="E15" s="48">
        <v>30852</v>
      </c>
      <c r="F15" s="48">
        <v>85958</v>
      </c>
      <c r="G15" s="7">
        <v>16244</v>
      </c>
      <c r="H15" s="7">
        <v>2778</v>
      </c>
      <c r="I15" s="7">
        <v>17448</v>
      </c>
      <c r="J15" s="7">
        <v>154</v>
      </c>
    </row>
    <row r="16" spans="1:10" s="47" customFormat="1" ht="15.75" thickBot="1" x14ac:dyDescent="0.3">
      <c r="B16" s="52" t="s">
        <v>56</v>
      </c>
      <c r="C16" s="51"/>
      <c r="D16" s="51"/>
      <c r="E16" s="101">
        <v>153404</v>
      </c>
      <c r="F16" s="102"/>
      <c r="G16" s="102"/>
      <c r="H16" s="102"/>
      <c r="I16" s="102"/>
      <c r="J16" s="103"/>
    </row>
    <row r="17" spans="2:10" s="34" customFormat="1" ht="21" customHeight="1" x14ac:dyDescent="0.25"/>
    <row r="18" spans="2:10" s="34" customFormat="1" ht="21" customHeight="1" x14ac:dyDescent="0.25"/>
    <row r="19" spans="2:10" s="34" customFormat="1" ht="21" customHeight="1" x14ac:dyDescent="0.25"/>
    <row r="20" spans="2:10" ht="15" customHeight="1" x14ac:dyDescent="0.25">
      <c r="B20" s="97"/>
      <c r="C20" s="97"/>
      <c r="D20" s="97"/>
      <c r="I20" s="97"/>
      <c r="J20" s="97"/>
    </row>
    <row r="21" spans="2:10" ht="15" customHeight="1" x14ac:dyDescent="0.25">
      <c r="B21" s="97"/>
      <c r="C21" s="97"/>
      <c r="D21" s="97"/>
      <c r="I21" s="97"/>
      <c r="J21" s="97"/>
    </row>
    <row r="22" spans="2:10" ht="15" customHeight="1" x14ac:dyDescent="0.25">
      <c r="B22" s="97"/>
      <c r="C22" s="97"/>
      <c r="D22" s="97"/>
      <c r="I22" s="97"/>
      <c r="J22" s="97"/>
    </row>
    <row r="23" spans="2:10" ht="15" customHeight="1" x14ac:dyDescent="0.25">
      <c r="B23" s="97"/>
      <c r="C23" s="97"/>
      <c r="D23" s="97"/>
      <c r="I23" s="97"/>
      <c r="J23" s="97"/>
    </row>
    <row r="24" spans="2:10" ht="15" customHeight="1" x14ac:dyDescent="0.25">
      <c r="B24" s="97"/>
      <c r="C24" s="97"/>
      <c r="D24" s="97"/>
      <c r="I24" s="97"/>
      <c r="J24" s="97"/>
    </row>
    <row r="25" spans="2:10" x14ac:dyDescent="0.25">
      <c r="I25" s="97"/>
      <c r="J25" s="97"/>
    </row>
    <row r="26" spans="2:10" x14ac:dyDescent="0.25">
      <c r="I26" s="97"/>
      <c r="J26" s="97"/>
    </row>
    <row r="27" spans="2:10" x14ac:dyDescent="0.25">
      <c r="I27" s="97"/>
      <c r="J27" s="97"/>
    </row>
    <row r="28" spans="2:10" x14ac:dyDescent="0.25">
      <c r="I28" s="97"/>
      <c r="J28" s="97"/>
    </row>
    <row r="29" spans="2:10" x14ac:dyDescent="0.25">
      <c r="I29" s="97"/>
      <c r="J29" s="97"/>
    </row>
    <row r="30" spans="2:10" x14ac:dyDescent="0.25">
      <c r="I30" s="97"/>
      <c r="J30" s="97"/>
    </row>
  </sheetData>
  <mergeCells count="19">
    <mergeCell ref="A1:J1"/>
    <mergeCell ref="A13:C13"/>
    <mergeCell ref="B23:D23"/>
    <mergeCell ref="B24:D24"/>
    <mergeCell ref="I20:J20"/>
    <mergeCell ref="I21:J21"/>
    <mergeCell ref="I22:J22"/>
    <mergeCell ref="I23:J23"/>
    <mergeCell ref="B20:D20"/>
    <mergeCell ref="B21:D21"/>
    <mergeCell ref="B22:D22"/>
    <mergeCell ref="E16:J16"/>
    <mergeCell ref="I29:J29"/>
    <mergeCell ref="I30:J30"/>
    <mergeCell ref="I24:J24"/>
    <mergeCell ref="I25:J25"/>
    <mergeCell ref="I26:J26"/>
    <mergeCell ref="I27:J27"/>
    <mergeCell ref="I28:J28"/>
  </mergeCells>
  <pageMargins left="0.7" right="0.7" top="0.33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Sheet3</vt:lpstr>
      <vt:lpstr>Sheet1</vt:lpstr>
      <vt:lpstr>Sheet2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Falak Enterprises</cp:lastModifiedBy>
  <cp:lastPrinted>2018-04-24T13:23:39Z</cp:lastPrinted>
  <dcterms:created xsi:type="dcterms:W3CDTF">2014-03-04T07:22:02Z</dcterms:created>
  <dcterms:modified xsi:type="dcterms:W3CDTF">2018-04-24T13:24:30Z</dcterms:modified>
</cp:coreProperties>
</file>