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20055" windowHeight="7950"/>
  </bookViews>
  <sheets>
    <sheet name="Schedule B" sheetId="1" r:id="rId1"/>
  </sheets>
  <externalReferences>
    <externalReference r:id="rId2"/>
  </externalReferences>
  <definedNames>
    <definedName name="_xlnm.Print_Area" localSheetId="0">'Schedule B'!$A$1:$G$309</definedName>
    <definedName name="_xlnm.Print_Titles" localSheetId="0">'Schedule B'!$3:$4</definedName>
  </definedNames>
  <calcPr calcId="124519"/>
</workbook>
</file>

<file path=xl/calcChain.xml><?xml version="1.0" encoding="utf-8"?>
<calcChain xmlns="http://schemas.openxmlformats.org/spreadsheetml/2006/main">
  <c r="D258" i="1"/>
  <c r="B258"/>
  <c r="B256"/>
  <c r="B254"/>
  <c r="G205"/>
  <c r="G201"/>
  <c r="G198"/>
  <c r="G194"/>
  <c r="G191"/>
  <c r="C191"/>
  <c r="G187"/>
  <c r="G183"/>
  <c r="G179"/>
  <c r="G175"/>
  <c r="G171"/>
  <c r="C171"/>
  <c r="G167"/>
  <c r="G208" s="1"/>
  <c r="D260" s="1"/>
  <c r="B163"/>
  <c r="G158"/>
  <c r="C158"/>
  <c r="G153"/>
  <c r="C153"/>
  <c r="G148"/>
  <c r="C148"/>
  <c r="G145"/>
  <c r="C145"/>
  <c r="G142"/>
  <c r="C142"/>
  <c r="G139"/>
  <c r="C139"/>
  <c r="G135"/>
  <c r="C135"/>
  <c r="G131"/>
  <c r="C131"/>
  <c r="G123"/>
  <c r="C123"/>
  <c r="G119"/>
  <c r="C119"/>
  <c r="G110"/>
  <c r="C110"/>
  <c r="G108"/>
  <c r="C108"/>
  <c r="G105"/>
  <c r="C105"/>
  <c r="G102"/>
  <c r="C102"/>
  <c r="G99"/>
  <c r="C99"/>
  <c r="G96"/>
  <c r="C96"/>
  <c r="C82"/>
  <c r="C80"/>
  <c r="C78"/>
  <c r="C76"/>
  <c r="C67"/>
  <c r="G67" s="1"/>
  <c r="C64"/>
  <c r="G64" s="1"/>
  <c r="C60"/>
  <c r="G60" s="1"/>
  <c r="C56"/>
  <c r="G56" s="1"/>
  <c r="C54"/>
  <c r="G54" s="1"/>
  <c r="C52"/>
  <c r="G52" s="1"/>
  <c r="C49"/>
  <c r="G49" s="1"/>
  <c r="C46"/>
  <c r="G46" s="1"/>
  <c r="C43"/>
  <c r="G43" s="1"/>
  <c r="C40"/>
  <c r="G40" s="1"/>
  <c r="C37"/>
  <c r="G37" s="1"/>
  <c r="C34"/>
  <c r="G34" s="1"/>
  <c r="C31"/>
  <c r="G31" s="1"/>
  <c r="C28"/>
  <c r="G28" s="1"/>
  <c r="C25"/>
  <c r="G25" s="1"/>
  <c r="C22"/>
  <c r="G22" s="1"/>
  <c r="G19"/>
  <c r="G16"/>
  <c r="C16"/>
  <c r="G13"/>
  <c r="C13"/>
  <c r="G10"/>
  <c r="C10"/>
  <c r="G7"/>
  <c r="C7"/>
  <c r="G70" l="1"/>
  <c r="D254" s="1"/>
</calcChain>
</file>

<file path=xl/sharedStrings.xml><?xml version="1.0" encoding="utf-8"?>
<sst xmlns="http://schemas.openxmlformats.org/spreadsheetml/2006/main" count="310" uniqueCount="183">
  <si>
    <t>REPAIR &amp; RENOVATION OF DIG HOUSE HYDERABAD.</t>
  </si>
  <si>
    <t>Schedule-B</t>
  </si>
  <si>
    <t>Sr. No.</t>
  </si>
  <si>
    <t>Name of Item.</t>
  </si>
  <si>
    <t>Quantity</t>
  </si>
  <si>
    <t>Rate</t>
  </si>
  <si>
    <t>Unit</t>
  </si>
  <si>
    <t>Amount.</t>
  </si>
  <si>
    <t>PART "A" CIVIL WORK.</t>
  </si>
  <si>
    <t>Reinforced Cement Concrete Work including All Labour &amp; Material Except the Cost of Steel Reinforcement &amp; its Labour for Bending &amp; Binding which will be paid Separately. This Rate also includes All Kinds of Forms Moulds: Lifting Shuttering, Curing, Rendering &amp; Finishing the Exposed Surface (Including Screening &amp; Washing of Shingle) (a) R.C Work in Roof, Slab, Beams, Columns, Rafts, Lintels &amp; Other Structural Members Laid in Situ or Precast Laid  in Position Complete in All Respects (I) Ratio (1:2:4) 90 Lbs, Cement 2 Cft, Sand 4 Cft, Shingle 1/8" to 1/4" Gauge (S.I. No:- 6 (a) (I) / P-17).</t>
  </si>
  <si>
    <t>Cft.</t>
  </si>
  <si>
    <t>Rs. Three Hundred Thirty Seven.</t>
  </si>
  <si>
    <t>Fabrication of Tor Bar Steel Reinforcement for Cement Concrete including Cutting, Bending, Laying in Position, Making Joints &amp; Fastenings including Cost of Binding Wire (Also includes Removeal of Rust from Bars) (S.I. No:- 8 (b) / P-17).</t>
  </si>
  <si>
    <t>Cwt.</t>
  </si>
  <si>
    <t>P. Cwt.</t>
  </si>
  <si>
    <t>Rs. Five Thousand One Point Seventy Paisa.</t>
  </si>
  <si>
    <t>Scraping (b) Ordinary Distemper, Oil Bound Distemper or Paint on Walls (S.I. No:- 54 (b) / P-13).</t>
  </si>
  <si>
    <t>Sft.</t>
  </si>
  <si>
    <t>% Sft.</t>
  </si>
  <si>
    <t>Rs. Two Hundred Twenty Six Point Eighty Eight Paisa.</t>
  </si>
  <si>
    <t>Removing Cement or Lime Plaster (S.I. No:- 53 / P-13).</t>
  </si>
  <si>
    <t>Rs. One Hundred Twenty One.</t>
  </si>
  <si>
    <t>Cement Plaster 1:6 Upto 20' Feet Height (a) 1/2" Thick (S.I. No:- 13 (b) / P-52).</t>
  </si>
  <si>
    <t>Rs. Two Thousand Two Hundred Six Point Sixty Paisa.</t>
  </si>
  <si>
    <t>Cement Plaster 1:4 Upto 20' Feet Height (a) 3/8" Thick (S.I. No:- 11 (a) / P-52).</t>
  </si>
  <si>
    <t>Rs. Two Thousand One Hundred Ninety Seven Point Fifty Two Paisa.</t>
  </si>
  <si>
    <t>Preparing the Surface &amp; Painting with Matt Finish including Rubbing the Surface with Bathy (Silicon Carbide Rubbing Brick) Filling the Voids with Zink / Chalk / Plaster of Paris Mixture, Applying First Coat Premix, Making the Surface Smooth &amp; then Painting 3 Coats with Matt Finish of Approved Make etc Complete (New Surface) (b) 2nd &amp; Subsequent Coats (a + b) (Three Coats) (S.I. No:- 36 (b) / P-55).</t>
  </si>
  <si>
    <t>Rs. Three Thousand Four Hundred Forty Four Point Thirty Eight Paisa.</t>
  </si>
  <si>
    <t>Preparing the Surface &amp; Painting with Weather Coat including Rubbing the Surface with Rubbing Brick / Sand  Paper, Filling the Voids with Chalk / Plaster of Paris &amp; then Painting with Weather Coat of Approved Makee (b) 2nd &amp; Subsequent Coat (Three Coats) (a + b) (S.I. No:- 38 (a + b) / P-56).</t>
  </si>
  <si>
    <t>Rs. Two Thousand Five Hundred Sixty Seven Point Ninety Five Paisa.</t>
  </si>
  <si>
    <t>Supplying &amp; Fixing in Position Aluminium Channels Framing for Hinged Doors or Alcop Made with 5 MM Thick Tinted Glass Glazing (Belgium) &amp; Alpha (Japan) Locks including Handles, Stoppers etc (b) Deluxe Model (Bronze) (S.I. No:- 83 (b) / P-108).</t>
  </si>
  <si>
    <t>P. Sft.</t>
  </si>
  <si>
    <t>Rs. One Thousand Five Hundred Seven Point Sixty Six Paisa.</t>
  </si>
  <si>
    <t>Fist Class Deodar Wood Wrought Joinery in Doors &amp; Windows etc Fixed in Position including Chowkats Hold Fasts Hinges, Iron Tower Bolts, Chocks Cleats, Handles &amp; Cords with Hooks, etc Deodar Panelled or Panelled &amp; Glazed or Fully Glazed (b) 1-3/4" Thick (Only Shutter) (S.I. No:- 7 (b) / P-58).</t>
  </si>
  <si>
    <t>Rs. Nine Hundred Two Point Ninety Three Paisa.</t>
  </si>
  <si>
    <t>Providing &amp; Fixing G.I. Frames / Chokhats of Size 7" x 2"  or 4-1/2" x 3" for Windows Using 20 Gauge G.I. Sheet including Welded Hinges &amp; Fixing @ Site with Necessary Hold Fasts, Filling with Cement Sand Slurry of Ratio 1:6 &amp; Repairing the Jambs. The Cost also iincludes All Carriage, Tools &amp; Plants Used in Making &amp; Fixing (S.I. No:- 29 / P-93).</t>
  </si>
  <si>
    <t>Rft.</t>
  </si>
  <si>
    <t>P. Rft.</t>
  </si>
  <si>
    <t>Rs. Two Hundred Twenty Eight Point Ninety Paisa.</t>
  </si>
  <si>
    <t>Pacca Brick Work other than Building including Striking of Joints Upto 20' Feet Height in (I) (e) Cement Sand Mortar 1:6 (S.I. No:- 7 (I) (e) / P-22).</t>
  </si>
  <si>
    <t>% Cft.</t>
  </si>
  <si>
    <t>Rs. Twelve Thousand Three Hundred Forty Six Point Sixty Five Paisa.</t>
  </si>
  <si>
    <t>Cement Concrete Brick or Stone Ballast 1 1/2" to 2" Gauge (b) Ratio 1:4:8 (S.I. No:- 4 (b) / P-15).</t>
  </si>
  <si>
    <t>Rs. Nine Thousand Four Hundred Sixteen Point Twenty Eight Paisa.</t>
  </si>
  <si>
    <t>Providing &amp; Fixing Cement Paving Blocks Flooring having Size of 197 x 97 x 60 (MM) of City / Quddra / Cobble Shape with Natural Colours, having Strength between 5000 PSI to 8500 PSI including Filling the Joints with Hill Sand &amp; Laying in Specified Manner / Pattern &amp; Design etc, Complete (S.I. No:- 71 / P-49).</t>
  </si>
  <si>
    <t>Rs. One Hundred Ninety Nine Point Seventy Seven Paisa.</t>
  </si>
  <si>
    <t>Dismantling Cement Concrete Reinforced Separating Reinfor Cement from Concrete Cleaning &amp; Straightening the Same (S.I. No:- 20 / P-10).</t>
  </si>
  <si>
    <t>Rs. Five Thousand Four Hundred Forty Five.</t>
  </si>
  <si>
    <t>(a) Removing door with chowket. (S.I. No:- 33-a / P-13).</t>
  </si>
  <si>
    <t>Nos</t>
  </si>
  <si>
    <t>P.Nos</t>
  </si>
  <si>
    <t>Rs. One Hundred Forty Two Rupees and Eighteen Paisa.</t>
  </si>
  <si>
    <t>(b) Removing Window and sky light with chowkets.. (S.I. No:- 33-b / P-13).</t>
  </si>
  <si>
    <t>Rs. One Hundred Two Rupees and Eighty Five Paisa.</t>
  </si>
  <si>
    <t>C.C.plain I/c placing compacting finishing &amp; curring complete (I/c screening washing of stone aggregate without shuttering ratio 1:2:4 (SINO.5( c  )P-15).</t>
  </si>
  <si>
    <t>Cft</t>
  </si>
  <si>
    <t>% Cft</t>
  </si>
  <si>
    <t>Rs. Fourteen Thousand Four Hundred Twenty Nine Rupees and Twenty Five Paisa.</t>
  </si>
  <si>
    <t>P/L 2" thick topping  c.c. 1:2:4 including surface finishing and dividing into panels.(SINO.16(c) P-47)</t>
  </si>
  <si>
    <t>Sft</t>
  </si>
  <si>
    <t>% Sft</t>
  </si>
  <si>
    <t>Rs. Thirty Two Hundred Seventy Five Rupees and Fifty Paisa.</t>
  </si>
  <si>
    <t>Khapriel of cement concrete 12" x 8" x 1" of approved design/shape laid flat in 1:2 grey cement mortar over a bed of 3/4" thick grey cement mortar 1:2. (S.I. No:- 39 P-38).</t>
  </si>
  <si>
    <t>Rs. Eight Thousand Nine Hundred Seventy Seven Rupees and Ninety Paisa.</t>
  </si>
  <si>
    <t>Providing and fixing deodar wooden wardrobe including boxing with back shelves , shutters drawers and brass fittings such as handles locking arranjgement, hanger rod shoe rod and mirror measuring 2' x 1' Complete as per approved design.  (S.I. No:- 24 P-61).</t>
  </si>
  <si>
    <t>P.Sft</t>
  </si>
  <si>
    <t>Rs. Two Thousand Three Hundred Sixty Four Rupees and Sixty Three Paisa.</t>
  </si>
  <si>
    <t>Total Rs:</t>
  </si>
  <si>
    <t>NON-SCHEDULE ITEM.</t>
  </si>
  <si>
    <t xml:space="preserve">Providing and Fixing Ceramix Hard Floor tiles with wood texture over wall facing or floor (Size 6" x 24" x 1/2" ir above) jointed in white cement and laid over bed of 3/4" thick grey cement sand motar 1:3 washing / filling of joints with white cement etc complete in all respect. </t>
  </si>
  <si>
    <t>Providing and Fixing of Granite Marble 3/4" thick size (12"x48") redish / blackish over a bed of 3/4" cement mortor ratio 1:3 i/c rubbing and polishing of the joints etc complete in all respect also i/c chemical polish.</t>
  </si>
  <si>
    <t xml:space="preserve">Supplying &amp; Fixing Imported Wall Paper Fixed with adhesive solution over base of matt finish putti etc complete in all respects (First Quality) </t>
  </si>
  <si>
    <t xml:space="preserve">Supplying &amp; Fixing of Decorative False Ceiling made of imported Gypsum Sheet 12mm Thick Fixed with M.S Suspension &amp; Decorative Glass. (First Glass). </t>
  </si>
  <si>
    <t>Providing &amp; Fixing English Commode Seat i/c Glazed Flushing Cistern, Nyloon Tube etc Complete. (Porta Royal Classic Model 1st Quality or Equavalent).</t>
  </si>
  <si>
    <t>Each</t>
  </si>
  <si>
    <t>Providing and Fixing Wash Basin 24"x18" i/c Padestal, C.P Waste, Syphon System, P.V.C, Waste Pipe, Bolt Kit, Nyloon Connection etc Complete 
(Porta Royal Classic Model 1st Quality or Equavalent).</t>
  </si>
  <si>
    <t>P/F Indian W.C. (Porta).</t>
  </si>
  <si>
    <t>Providing &amp; Fixing Bath Shower Set (Wall Mounted) i/c Telephonic Shower C.P Rods etc completed.(MASTER / SONEX OR EQUAVALENT).</t>
  </si>
  <si>
    <t>Total Rs.</t>
  </si>
  <si>
    <t>PART "B" W/S &amp; S/F.</t>
  </si>
  <si>
    <t>P/F 6"x2" or 6"x3" C.I floor trap of the approved self cleaning design with a C.I screwed down gritting with or without a vent arm complete with and i/c making req: No; of holes in walls plinth &amp; floor for pipe connection and making good in C.C 1:2:4. (SI No:20 P-6)</t>
  </si>
  <si>
    <t>Nos:</t>
  </si>
  <si>
    <t>(Rs: Two Thoud: Fourty Two &amp; Ps: Fourty Three) Only</t>
  </si>
  <si>
    <t>P/F in position nyloon connections complete with 1/2" dia brass stop cock with pair of brass nuts and lining joints to nyloon connection. (SI No:23 P-6)</t>
  </si>
  <si>
    <t>(Rs: Four Hund: Fourty Seven 
&amp; Ps: Fifteen) Only</t>
  </si>
  <si>
    <t>P/F 4" dia C.I soil &amp; vent pipe i/c cutting &amp; fitting &amp; extra painting to match the colour of the building. 
(SI No:1 P-9)</t>
  </si>
  <si>
    <t>Rft</t>
  </si>
  <si>
    <t>P.Rft</t>
  </si>
  <si>
    <t>(Rs: Three Hund: Thirty Three 
&amp; Ps: Twenty Nine) Only</t>
  </si>
  <si>
    <r>
      <t xml:space="preserve">P/F M.S clamps of the approved design to 4" dia C.I pipe sockets i/c the cost of cutting &amp; making good to wall or </t>
    </r>
    <r>
      <rPr>
        <sz val="9"/>
        <rFont val="Arial"/>
        <family val="2"/>
      </rPr>
      <t>M.S bolts &amp; nuts, 4" into wall i/c pipe distance pieces extra painting to match the colour of the building. (SI No:2 P-9)</t>
    </r>
  </si>
  <si>
    <t>(Rs: Seventy Two &amp; Ps: Sixteen) Only</t>
  </si>
  <si>
    <t>P/F 4"x4" dia C.I branch of the required degree with access doors, rubber washer 3/8" thick &amp; bolts &amp; nuts &amp; extra painting to match the colour of the building. 
(SI No:4 P-9)</t>
  </si>
  <si>
    <t>(Rs: Seventy Two ) Only</t>
  </si>
  <si>
    <t>P/F 24"x18" lav: basin in white glazed earthen ware complete with &amp; including the cost of W.I. Or C.I. Contilever brackets 6 inches built into walls painted white in two coats after a primary coat of red lead paint a pair of 1/2" dia chrome plated pillar taps, 1-1/2" dia rubber plug and chrome plated brass chain 1-1/4" dia malleable iron or c.p.brass traps malleable iron or brass union and making requisite No. of holes in walls, plinth and floor for pipe connection and making good in c.c. 1:2:4 ( foreign or equivalent) (SINO. 13 P-4).</t>
  </si>
  <si>
    <t>Nos.</t>
  </si>
  <si>
    <t>(Rs: Six Thousand two Hundred Thirty Seven Paisa) Only</t>
  </si>
  <si>
    <t>Add extra labour for providing and fixing of earthen ware padestal white or coloured glazed (Standard Pattern) (S.I.No. 11 P-3)</t>
  </si>
  <si>
    <t>(Rs: Twenty Five Hundred Thirty Three Rupees and Fourty Seven Paisa ) Only</t>
  </si>
  <si>
    <t>P/F steel sink stainless local make complete with cast iron or wrough iron bracksts 6" built in wall 1-1/2" rubber plug chorme brass chain 1-1/2" C.P brass waste with 1-1/2" plate PVC waste pipe and making requisite nof holes in walls and plinth floor for pipe connection and making good in c.c 1:2:4 (b) steel sink stainless sized 36"x18" local making (Standard pattern) S.I.No.19-b P-5</t>
  </si>
  <si>
    <t>(Rs: Five Thousand One Hundred Sixty Two Rupees and Thirty Paisa ) Only</t>
  </si>
  <si>
    <t>Providing &amp; fixing chrome plated brass towel rail complete with brackets fixing on wooden cleats with 1" long c.p brass screws.(a) 3/4" dia round or square (Standard Pattern)(II) Towel rail 30" long (S.I.No.1 P-7)</t>
  </si>
  <si>
    <t>(Rs: One Thousand Eighty Two Rupees and Ninety Five Paisa ) Only</t>
  </si>
  <si>
    <t>Providing &amp; fixing 15" x 12" bavelled edge mirror of belgium glass complete with 1/8" thick hard board and c.p screws fixed to wooden pleat.(a) Standard Pattern.(S.I.No.4 P-7)</t>
  </si>
  <si>
    <t>(Rs: Elven Hundred Sixty One Rupees and Sixty Paisa ) Only</t>
  </si>
  <si>
    <t>S/Fixing concealed stop cock of superior quality with Crystal head 1/2" dia (SINO.14(b) P-15)</t>
  </si>
  <si>
    <t>(Rs: Eight Hundred Eighty Nine Rupees and Fourty Six Paisa ) Only</t>
  </si>
  <si>
    <t>(a)  S/Fixing long bib- cock of superir quality with c.p head 1/2" dia. (SINO.13 P-19)</t>
  </si>
  <si>
    <t>(Rs: Elven Hundred Nine Rupees and Fourty Six Paisa ) Only</t>
  </si>
  <si>
    <t>Supplying &amp; Fixing jet shower with rod of superior quality single c.p head 1/2" dia (S.I.No.15 P-19)</t>
  </si>
  <si>
    <t>(Rs: Elven Hundred Forty Two Rupees and Twenty Four Paisa ) Only</t>
  </si>
  <si>
    <t>Providing  F.C. pressure pipe with collar (Dedex or  equivalent) I/c digging the trenche to required deoth and fixing in position and jointing with rubber rings including testing to water pressure head of 200 feet.(b)  4"  dia   F.C. pressure pipe. (S.I.No.3 P-25)</t>
  </si>
  <si>
    <t>(Rs: One Hundred Eighty Eight Rupees and Forty Four Paisa) Only</t>
  </si>
  <si>
    <t>Constructing manhole for the required dia of circular sewer and 7'-9" depth with walls of B.B in cement mortor 1:3 cement plastered 1:3, 1/2" thick, inside of walls and 1" (25 mm) thick over benching and channel i/c fixing C.I manhole cover with frame of clear opening      2' x 2' (610x610 mm) of 4.5 cwt. embaded in plain C.C 1:2:4 and two way rainforced 6" thickness i/c fixing 1" (25  mm) dia M.S steps 6" (150 mm) wide projecting 4" (102 mm) from the face of wall at 12" (305 mm) C/C duly painted etc, complete as per standard specification and drawing.</t>
  </si>
  <si>
    <t>(Rs: Twenty Five Hundred Twenty Four Rupees and Twenty Five Paisa ) Only</t>
  </si>
  <si>
    <t>Providing, Laying  uPVC Pressure Pipes of Class 'C' (equivalent make) fixing in trench i/c cutting, fitting and jointing with 'Z' joint with one rubber ring  i/c testing with water to a head 91.5meter or 300 ft. 100 mm (4" dia)(S.I.No.1 P-22)</t>
  </si>
  <si>
    <t>(Rs: One Hundred Seventy Four Rupees ) Only</t>
  </si>
  <si>
    <t>Part-C Schedule Item (E.I Work)</t>
  </si>
  <si>
    <t xml:space="preserve">Wiring for light or fan point with 3/.029 PVC insulated wire in 20mm (3/4’’) PVC conduit  recessed in the wall or column as required.(S.I.No.1234 P-15)
</t>
  </si>
  <si>
    <t>(Rs: Eleven Hundred Thirty Rupees Only)</t>
  </si>
  <si>
    <t>Wiring for pug point with 3/.029 PVC insulated wire in 20mm (3/4”) channel patti on surface as required (S.I. No. 126/P-15)</t>
  </si>
  <si>
    <t>(Rs: Nine Hundred Eighty Five Rupees Only)</t>
  </si>
  <si>
    <t>Wiring for Call bell point with 3/.029 PVC insulated wire in 20mm (3/4”) PVC conduit recessed in the wall or column as required (S.I. No. 128/P-15)</t>
  </si>
  <si>
    <t>(Rs: Seventeen Hundred Sixty Four Rupees Only)</t>
  </si>
  <si>
    <t xml:space="preserve">P/L (Main or Sub Main) PVC insulated with size 2-7/.029 copper conductor in (3/4”) dia PVC conduit recessed in the wall or column as required(SI No.10 P-2). </t>
  </si>
  <si>
    <t>MTR</t>
  </si>
  <si>
    <t>P.MTR</t>
  </si>
  <si>
    <t>(Rs: Two Hundred Twenty Two Rupees Only)</t>
  </si>
  <si>
    <t xml:space="preserve">P/L (Main or Sub Main) PVC insulated with size 2-7/.044 copper conductor in (3/4”) dia PVC conduit recessed in the wall or column as required (SI No. 12 P-2). </t>
  </si>
  <si>
    <t>(Rs: Three Hundred Forty One Rupees Only)</t>
  </si>
  <si>
    <t xml:space="preserve">P/L (Main or Sub Main) PVC insulated with size 2-7/.064 copper conductor in (3/4”) dia PVC conduit recessed in the wall or column as required (SI No. 14 P-2). </t>
  </si>
  <si>
    <t>(Rs: Six Hundred Forty One Rupees Only)</t>
  </si>
  <si>
    <t>P/F B.C Bakelite angular type bittern holder (S.I.No.1 P-14)</t>
  </si>
  <si>
    <t>(Rs: Sixty Nine Rupees Only)</t>
  </si>
  <si>
    <t>P/F Circuit breaker 15, 20, 30, 40, 50, 60, 75 &amp; 100amp TP (XS-100NS) on a prepared board as required. (Si-204, P-31)</t>
  </si>
  <si>
    <t>(Rs: Twenty Four Hundred Fifty Six Rupees Only)</t>
  </si>
  <si>
    <t>Providing &amp; Fixing 6,10,15,20,30,40,50 &amp; 63 amp SP(TB-5S) on prepared board as required.(S.I.No.204 P-31)</t>
  </si>
  <si>
    <t>(Rs: Nine Hundred Sixteen Rupees Only)</t>
  </si>
  <si>
    <t>Providing &amp; fixing circuit breaker 15,20,30,40,50,60,75 &amp; 100amp TP (XS-100NS) on prepared board as required.(S.I.No.207 P-31).</t>
  </si>
  <si>
    <t>(Rs: Nine Thousand Two Hundred Sixty One Rupees Only)</t>
  </si>
  <si>
    <t xml:space="preserve">P/F Bakelite ceiling rose with two terminals (S.I.No. 228  P-33) </t>
  </si>
  <si>
    <t>(Rs: Seventy Two Rupees  Only)</t>
  </si>
  <si>
    <t>Total Amount Part-C</t>
  </si>
  <si>
    <t>PART - B  NON – SCHEDULE ITEMS</t>
  </si>
  <si>
    <t>P/F A.C or D.C electric bell 200/250 volts 70mm (2.3/4") imported</t>
  </si>
  <si>
    <t xml:space="preserve"> Nos</t>
  </si>
  <si>
    <t>P/F 10amp[ Polycarbonate flame retardant bell push with fancy base plate fixed in dia fabricated power coated metal board recessed in wall or column i/c connection.</t>
  </si>
  <si>
    <t>P/F Mild steel bar fan clamp 15.8mm (5/8") dia suitable for RCC roof</t>
  </si>
  <si>
    <t>S/F Distribution panel board of 3/8" thick sheeting double shutter to accommodate circuit breaker i/c painting with enameled paint</t>
  </si>
  <si>
    <t>P/F 1-40 watt tube light complete with 40 watt 4'-0 long rod, choke, starter and pase putty with Philips components i/c necessary electric connection and fixing on wall or celling etc. complete (Philips)</t>
  </si>
  <si>
    <t>P/F Energy saver (18 to 24 watts) superior quality i/c fixing on existing holder etc conplete.</t>
  </si>
  <si>
    <t>P/F Hard drawn bare copper wire No.16 SWG as earth continuity conductor with any given mains or sub main in all system of wiring i/c metallic electrical accessories (1st class quality)</t>
  </si>
  <si>
    <t>P/installing 140 CM (56") sweep ceiling fan with blade canopy standard length of down rod i/c connection with 14.0076" flexible wire complete as required with dimmer (millat,pak,asia, youns , climax, royal)</t>
  </si>
  <si>
    <t>P/F 10amp polycarbonate flame retardant one way switch with fancy base plate fixed on die fabricated powder coated metallic board recessed in wall or column i/c connection as required (#31/2/3A Clipsal make)</t>
  </si>
  <si>
    <t xml:space="preserve">(i) One Switch plate </t>
  </si>
  <si>
    <t xml:space="preserve">Each </t>
  </si>
  <si>
    <t xml:space="preserve">(ii) Five switch plate </t>
  </si>
  <si>
    <t>(iii) Six switch plate</t>
  </si>
  <si>
    <t>P/F LED light 18/20 watt complete i/c cutting in false ceiling fixing of light with necessary connection i/c testing as philips / orient etc as required.</t>
  </si>
  <si>
    <t>P/F 10 amps polycarbonate flame retardant 2-pin switch socket unit (universal) with fancy base plate fixed on die fabricated powder coated metallic board recessed in wall or column i/c connection as required (E-14U Clipsal make)</t>
  </si>
  <si>
    <t>P/F Earth Set With 2'x2' 1/4" copper plate buried in the ground at a depth of 10 feet or les ( with slat and charcoal or earth chemical power) etc. making the pit 10 feet deep by excavation off all type of soil i/c fixing of 8-SWG copper wire in 3/4" G.I conduit complete in all respect as required.</t>
  </si>
  <si>
    <t>P/F Exhaust fan 280mm (12") Sweep butterfly shutter for exhaust fan complete as required this rte also i/c in cutting of wall &amp; beam upto required site fixing exhaust fan with connection &amp; finishing the hole with cement etc complete in all respects (is class quality)</t>
  </si>
  <si>
    <t>P/F fancy capsule light complete with metallic body, glass shade, holder etc complete.</t>
  </si>
  <si>
    <t>Total Part "B"</t>
  </si>
  <si>
    <t>( G E N E R A L - A B S T R A C T )</t>
  </si>
  <si>
    <t>Rs:</t>
  </si>
  <si>
    <t>PART "C" E.I WORK.</t>
  </si>
  <si>
    <t>PART "C" E.I WORK. (NON-SCHEDULE ITEM).</t>
  </si>
  <si>
    <t>Says Rs.</t>
  </si>
  <si>
    <t>TERMS &amp; CONDITIONS</t>
  </si>
  <si>
    <t>* Non premium shall be allowed on item based on Market rates sanction by competent authority outside the schedule of rates enforced.</t>
  </si>
  <si>
    <t>* Nothing shall be paid for cartage of any material what so ever brought at the sight of work including the material cartage from Govt: store.</t>
  </si>
  <si>
    <t>* The material was use in the name of work of the finish redact can be got tasted from any approved Laboratory as per directed by the Executive Engineer, In charge or his representative all expenses in condition with such testing shall be born by the contractor exclusively without any re-embossment or claim against the Govt: on this account.</t>
  </si>
  <si>
    <t>CONTRACTOR</t>
  </si>
  <si>
    <t>Senior Superintedent of Police</t>
  </si>
  <si>
    <t>Senior Superintendent of Police</t>
  </si>
  <si>
    <t>Tando Allahyar / Member</t>
  </si>
  <si>
    <t>Matiari/Member</t>
  </si>
  <si>
    <t>Executive Engineer</t>
  </si>
  <si>
    <t>Assistant Engineer</t>
  </si>
  <si>
    <t>Provincial Building Hyd/Member</t>
  </si>
  <si>
    <t>Provincial Buildings (EL) Hyd/Member</t>
  </si>
  <si>
    <t xml:space="preserve">Senior Superintendent of Police </t>
  </si>
  <si>
    <t>Jamshoro &amp; Chairman Procurement Committee</t>
  </si>
</sst>
</file>

<file path=xl/styles.xml><?xml version="1.0" encoding="utf-8"?>
<styleSheet xmlns="http://schemas.openxmlformats.org/spreadsheetml/2006/main">
  <numFmts count="2">
    <numFmt numFmtId="43" formatCode="_(* #,##0.00_);_(* \(#,##0.00\);_(* &quot;-&quot;??_);_(@_)"/>
    <numFmt numFmtId="164" formatCode="_(* #,##0_);_(* \(#,##0\);_(* &quot;-&quot;??_);_(@_)"/>
  </numFmts>
  <fonts count="30">
    <font>
      <sz val="10"/>
      <name val="Arial"/>
    </font>
    <font>
      <sz val="11"/>
      <color theme="1"/>
      <name val="Calibri"/>
      <family val="2"/>
      <scheme val="minor"/>
    </font>
    <font>
      <sz val="10"/>
      <name val="Arial"/>
    </font>
    <font>
      <b/>
      <sz val="11"/>
      <name val="Bookman Old Style"/>
      <family val="1"/>
    </font>
    <font>
      <b/>
      <sz val="10"/>
      <name val="Bookman Old Style"/>
      <family val="1"/>
    </font>
    <font>
      <sz val="10"/>
      <name val="Bookman Old Style"/>
      <family val="1"/>
    </font>
    <font>
      <b/>
      <u/>
      <sz val="10"/>
      <name val="Bookman Old Style"/>
      <family val="1"/>
    </font>
    <font>
      <sz val="10"/>
      <name val="Arial"/>
      <family val="2"/>
    </font>
    <font>
      <sz val="8"/>
      <name val="Arial"/>
      <family val="2"/>
    </font>
    <font>
      <sz val="8"/>
      <color theme="0"/>
      <name val="Arial"/>
      <family val="2"/>
    </font>
    <font>
      <sz val="10"/>
      <color theme="1"/>
      <name val="Arial"/>
      <family val="2"/>
    </font>
    <font>
      <sz val="9"/>
      <name val="Arial"/>
      <family val="2"/>
    </font>
    <font>
      <b/>
      <sz val="9"/>
      <name val="Comic Sans MS"/>
      <family val="4"/>
    </font>
    <font>
      <b/>
      <sz val="8"/>
      <color indexed="9"/>
      <name val="Bookman Old Style"/>
      <family val="1"/>
    </font>
    <font>
      <b/>
      <sz val="8"/>
      <name val="Arial"/>
      <family val="2"/>
    </font>
    <font>
      <sz val="10"/>
      <color indexed="8"/>
      <name val="Bookman Old Style"/>
      <family val="1"/>
    </font>
    <font>
      <sz val="11"/>
      <color indexed="8"/>
      <name val="Calibri"/>
      <family val="2"/>
    </font>
    <font>
      <sz val="10"/>
      <color indexed="9"/>
      <name val="Bookman Old Style"/>
      <family val="1"/>
    </font>
    <font>
      <b/>
      <u/>
      <sz val="10"/>
      <name val="Arial"/>
      <family val="2"/>
    </font>
    <font>
      <b/>
      <sz val="10"/>
      <name val="Arial"/>
      <family val="2"/>
    </font>
    <font>
      <b/>
      <sz val="12"/>
      <name val="Times New Roman"/>
      <family val="1"/>
    </font>
    <font>
      <sz val="12"/>
      <name val="Times New Roman"/>
      <family val="1"/>
    </font>
    <font>
      <sz val="12"/>
      <color theme="1"/>
      <name val="Arial"/>
      <family val="2"/>
    </font>
    <font>
      <sz val="11"/>
      <color theme="1"/>
      <name val="Arial"/>
      <family val="2"/>
    </font>
    <font>
      <b/>
      <sz val="16"/>
      <name val="Arial"/>
      <family val="2"/>
    </font>
    <font>
      <b/>
      <sz val="11"/>
      <color theme="1"/>
      <name val="Berlin Sans FB Demi"/>
      <family val="2"/>
    </font>
    <font>
      <b/>
      <sz val="12"/>
      <color theme="1"/>
      <name val="Berlin Sans FB Demi"/>
      <family val="2"/>
    </font>
    <font>
      <b/>
      <sz val="12"/>
      <color theme="1"/>
      <name val="Verdana"/>
      <family val="2"/>
    </font>
    <font>
      <sz val="12"/>
      <name val="Verdana"/>
      <family val="2"/>
    </font>
    <font>
      <sz val="12"/>
      <color theme="1"/>
      <name val="Verdana"/>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1" fillId="0" borderId="0"/>
    <xf numFmtId="43" fontId="7" fillId="0" borderId="0" applyFont="0" applyFill="0" applyBorder="0" applyAlignment="0" applyProtection="0"/>
    <xf numFmtId="0" fontId="7" fillId="0" borderId="0"/>
    <xf numFmtId="43" fontId="16" fillId="0" borderId="0" applyFont="0" applyFill="0" applyBorder="0" applyAlignment="0" applyProtection="0"/>
    <xf numFmtId="0" fontId="7" fillId="0" borderId="0"/>
    <xf numFmtId="43" fontId="16" fillId="0" borderId="0" applyFont="0" applyFill="0" applyBorder="0" applyAlignment="0" applyProtection="0"/>
    <xf numFmtId="0" fontId="2" fillId="0" borderId="0"/>
  </cellStyleXfs>
  <cellXfs count="175">
    <xf numFmtId="0" fontId="0" fillId="0" borderId="0" xfId="0"/>
    <xf numFmtId="0" fontId="3"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4" fillId="0" borderId="1" xfId="0" applyFont="1" applyBorder="1" applyAlignment="1">
      <alignment horizontal="justify" vertical="top"/>
    </xf>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Fill="1" applyBorder="1" applyAlignment="1">
      <alignment horizontal="center" vertical="center"/>
    </xf>
    <xf numFmtId="0" fontId="6" fillId="0" borderId="0" xfId="0" applyFont="1" applyAlignment="1">
      <alignment horizontal="center"/>
    </xf>
    <xf numFmtId="0" fontId="6" fillId="0" borderId="0" xfId="0" applyFont="1" applyAlignment="1">
      <alignment horizontal="left"/>
    </xf>
    <xf numFmtId="0" fontId="5" fillId="0" borderId="0" xfId="0" applyFont="1" applyAlignment="1">
      <alignment horizontal="center"/>
    </xf>
    <xf numFmtId="0" fontId="5" fillId="0" borderId="0" xfId="0" applyFont="1" applyFill="1" applyAlignment="1">
      <alignment horizontal="center"/>
    </xf>
    <xf numFmtId="0" fontId="5" fillId="0" borderId="0" xfId="0" applyFont="1" applyAlignment="1">
      <alignment horizontal="center" vertical="top"/>
    </xf>
    <xf numFmtId="0" fontId="7" fillId="0" borderId="0" xfId="1" applyFont="1" applyAlignment="1">
      <alignment horizontal="justify" vertical="top"/>
    </xf>
    <xf numFmtId="1" fontId="7" fillId="0" borderId="0" xfId="1" applyNumberFormat="1" applyFont="1" applyAlignment="1">
      <alignment horizontal="right" vertical="center"/>
    </xf>
    <xf numFmtId="0" fontId="7" fillId="0" borderId="0" xfId="1" applyFont="1" applyAlignment="1">
      <alignment horizontal="left" vertical="center"/>
    </xf>
    <xf numFmtId="2" fontId="7" fillId="0" borderId="0" xfId="1" applyNumberFormat="1" applyFont="1" applyFill="1" applyAlignment="1">
      <alignment horizontal="center" vertical="center"/>
    </xf>
    <xf numFmtId="0" fontId="7" fillId="0" borderId="0" xfId="1" applyFont="1" applyAlignment="1">
      <alignment horizontal="center" vertical="center"/>
    </xf>
    <xf numFmtId="3" fontId="7" fillId="0" borderId="0" xfId="1" applyNumberFormat="1" applyFont="1" applyAlignment="1">
      <alignment horizontal="right" vertical="center"/>
    </xf>
    <xf numFmtId="0" fontId="8" fillId="0" borderId="0" xfId="1" applyFont="1" applyAlignment="1">
      <alignment horizontal="center" vertical="top" wrapText="1"/>
    </xf>
    <xf numFmtId="0" fontId="7" fillId="0" borderId="0" xfId="1" applyFont="1" applyAlignment="1">
      <alignment horizontal="justify" vertical="top"/>
    </xf>
    <xf numFmtId="2" fontId="7" fillId="0" borderId="0" xfId="1" applyNumberFormat="1" applyFont="1" applyAlignment="1">
      <alignment horizontal="right" vertical="center"/>
    </xf>
    <xf numFmtId="0" fontId="7" fillId="0" borderId="0" xfId="1" applyFont="1" applyAlignment="1">
      <alignment vertical="top"/>
    </xf>
    <xf numFmtId="0" fontId="9" fillId="0" borderId="0" xfId="1" applyFont="1" applyAlignment="1">
      <alignment vertical="top" wrapText="1"/>
    </xf>
    <xf numFmtId="0" fontId="9" fillId="0" borderId="0" xfId="1" applyFont="1" applyFill="1" applyAlignment="1">
      <alignment vertical="top" wrapText="1"/>
    </xf>
    <xf numFmtId="0" fontId="7" fillId="0" borderId="0" xfId="1" applyFont="1" applyAlignment="1">
      <alignment horizontal="justify" vertical="top" wrapText="1"/>
    </xf>
    <xf numFmtId="0" fontId="7" fillId="0" borderId="0" xfId="1" applyFont="1" applyAlignment="1">
      <alignment horizontal="justify" vertical="top" wrapText="1"/>
    </xf>
    <xf numFmtId="0" fontId="10" fillId="0" borderId="0" xfId="1" applyFont="1"/>
    <xf numFmtId="0" fontId="8" fillId="0" borderId="0" xfId="1" applyFont="1" applyAlignment="1">
      <alignment vertical="top" wrapText="1"/>
    </xf>
    <xf numFmtId="0" fontId="8" fillId="0" borderId="0" xfId="1" applyFont="1" applyFill="1" applyAlignment="1">
      <alignment vertical="top" wrapText="1"/>
    </xf>
    <xf numFmtId="0" fontId="11" fillId="0" borderId="0" xfId="1" applyFont="1" applyAlignment="1">
      <alignment horizontal="center" vertical="center"/>
    </xf>
    <xf numFmtId="0" fontId="7" fillId="0" borderId="0" xfId="1" applyFont="1"/>
    <xf numFmtId="0" fontId="8" fillId="0" borderId="0" xfId="1" applyFont="1" applyAlignment="1">
      <alignment horizontal="center" vertical="top" wrapText="1"/>
    </xf>
    <xf numFmtId="0" fontId="8" fillId="0" borderId="0" xfId="1" applyFont="1" applyFill="1" applyAlignment="1">
      <alignment horizontal="center" vertical="top" wrapText="1"/>
    </xf>
    <xf numFmtId="0" fontId="7" fillId="0" borderId="0" xfId="1" applyFont="1" applyAlignment="1">
      <alignment horizontal="center"/>
    </xf>
    <xf numFmtId="164" fontId="7" fillId="0" borderId="0" xfId="1" applyNumberFormat="1" applyFont="1"/>
    <xf numFmtId="1" fontId="5" fillId="0" borderId="0" xfId="1" applyNumberFormat="1" applyFont="1" applyAlignment="1">
      <alignment horizontal="center"/>
    </xf>
    <xf numFmtId="0" fontId="5" fillId="0" borderId="0" xfId="1" applyFont="1" applyAlignment="1">
      <alignment horizontal="center"/>
    </xf>
    <xf numFmtId="2" fontId="5" fillId="0" borderId="0" xfId="1" applyNumberFormat="1" applyFont="1" applyFill="1" applyAlignment="1">
      <alignment horizontal="center"/>
    </xf>
    <xf numFmtId="164" fontId="5" fillId="0" borderId="0" xfId="2" applyNumberFormat="1" applyFont="1" applyAlignment="1">
      <alignment horizontal="right"/>
    </xf>
    <xf numFmtId="0" fontId="12" fillId="0" borderId="0" xfId="1" applyFont="1" applyAlignment="1">
      <alignment vertical="top" wrapText="1"/>
    </xf>
    <xf numFmtId="0" fontId="12" fillId="0" borderId="0" xfId="1" applyFont="1" applyFill="1" applyAlignment="1">
      <alignment vertical="top" wrapText="1"/>
    </xf>
    <xf numFmtId="0" fontId="7" fillId="0" borderId="0" xfId="1" applyFont="1" applyFill="1"/>
    <xf numFmtId="0" fontId="8" fillId="0" borderId="0" xfId="1" applyFont="1" applyAlignment="1">
      <alignment horizontal="center" vertical="center" wrapText="1"/>
    </xf>
    <xf numFmtId="3" fontId="7" fillId="0" borderId="2" xfId="1" applyNumberFormat="1" applyFont="1" applyBorder="1" applyAlignment="1">
      <alignment horizontal="right" vertical="center"/>
    </xf>
    <xf numFmtId="1" fontId="5" fillId="0" borderId="0" xfId="0" applyNumberFormat="1" applyFont="1"/>
    <xf numFmtId="0" fontId="4" fillId="0" borderId="0" xfId="0" applyFont="1" applyAlignment="1">
      <alignment horizontal="right"/>
    </xf>
    <xf numFmtId="164" fontId="4" fillId="0" borderId="0" xfId="2" applyNumberFormat="1" applyFont="1" applyBorder="1" applyAlignment="1">
      <alignment horizontal="right"/>
    </xf>
    <xf numFmtId="0" fontId="4" fillId="0" borderId="0" xfId="0" applyFont="1" applyBorder="1" applyAlignment="1">
      <alignment horizontal="center" vertical="center"/>
    </xf>
    <xf numFmtId="0" fontId="6" fillId="0" borderId="0" xfId="0" applyFont="1" applyFill="1" applyAlignment="1">
      <alignment horizontal="left" vertical="top"/>
    </xf>
    <xf numFmtId="0" fontId="7" fillId="0" borderId="0" xfId="0" applyFont="1" applyAlignment="1">
      <alignment horizontal="justify" vertical="top" wrapText="1"/>
    </xf>
    <xf numFmtId="1" fontId="0" fillId="0" borderId="0" xfId="0" applyNumberFormat="1" applyAlignment="1">
      <alignment horizontal="right" vertical="top" wrapText="1"/>
    </xf>
    <xf numFmtId="0" fontId="7" fillId="0" borderId="0" xfId="0" applyFont="1" applyAlignment="1">
      <alignment horizontal="left" vertical="top" wrapText="1"/>
    </xf>
    <xf numFmtId="2" fontId="0" fillId="0" borderId="0" xfId="0" applyNumberFormat="1" applyFill="1" applyAlignment="1">
      <alignment horizontal="center" vertical="top" wrapText="1"/>
    </xf>
    <xf numFmtId="0" fontId="7" fillId="0" borderId="0" xfId="0" applyFont="1" applyAlignment="1">
      <alignment horizontal="center" vertical="top" wrapText="1"/>
    </xf>
    <xf numFmtId="3" fontId="7" fillId="0" borderId="0" xfId="1" applyNumberFormat="1" applyFont="1" applyAlignment="1">
      <alignment horizontal="right" vertical="top"/>
    </xf>
    <xf numFmtId="0" fontId="0" fillId="0" borderId="0" xfId="0" applyAlignment="1">
      <alignment horizontal="left" vertical="top" wrapText="1"/>
    </xf>
    <xf numFmtId="0" fontId="0" fillId="0" borderId="0" xfId="0" applyAlignment="1">
      <alignment horizontal="center" vertical="top" wrapText="1"/>
    </xf>
    <xf numFmtId="0" fontId="0" fillId="0" borderId="0" xfId="0" applyAlignment="1">
      <alignment horizontal="justify" vertical="top" wrapText="1"/>
    </xf>
    <xf numFmtId="164" fontId="4" fillId="0" borderId="3" xfId="2" applyNumberFormat="1" applyFont="1" applyBorder="1" applyAlignment="1">
      <alignment horizontal="right"/>
    </xf>
    <xf numFmtId="164" fontId="0" fillId="0" borderId="0" xfId="0" applyNumberFormat="1"/>
    <xf numFmtId="0" fontId="13" fillId="0" borderId="0" xfId="0" applyFont="1" applyAlignment="1">
      <alignment vertical="top" wrapText="1"/>
    </xf>
    <xf numFmtId="0" fontId="13" fillId="0" borderId="0" xfId="0" applyFont="1" applyFill="1" applyAlignment="1">
      <alignment vertical="top" wrapText="1"/>
    </xf>
    <xf numFmtId="1" fontId="5" fillId="0" borderId="0" xfId="0" applyNumberFormat="1" applyFont="1" applyBorder="1" applyAlignment="1">
      <alignment horizontal="right" vertical="top" wrapText="1"/>
    </xf>
    <xf numFmtId="2" fontId="5" fillId="0" borderId="0" xfId="0" applyNumberFormat="1" applyFont="1" applyAlignment="1">
      <alignment vertical="top" wrapText="1"/>
    </xf>
    <xf numFmtId="2" fontId="0" fillId="0" borderId="0" xfId="0" applyNumberFormat="1" applyAlignment="1">
      <alignment horizontal="justify" vertical="top" wrapText="1"/>
    </xf>
    <xf numFmtId="1" fontId="7" fillId="0" borderId="0" xfId="0" applyNumberFormat="1" applyFont="1" applyAlignment="1">
      <alignment horizontal="right" vertical="top" wrapText="1"/>
    </xf>
    <xf numFmtId="0" fontId="14" fillId="0" borderId="0" xfId="0" applyFont="1" applyAlignment="1">
      <alignment horizontal="center" vertical="top" wrapText="1"/>
    </xf>
    <xf numFmtId="2" fontId="7" fillId="0" borderId="0" xfId="0" applyNumberFormat="1" applyFont="1" applyFill="1" applyAlignment="1">
      <alignment horizontal="center" vertical="top" wrapText="1"/>
    </xf>
    <xf numFmtId="0" fontId="15" fillId="0" borderId="0" xfId="3" applyFont="1" applyAlignment="1">
      <alignment horizontal="center"/>
    </xf>
    <xf numFmtId="0" fontId="7" fillId="0" borderId="0" xfId="3" applyFont="1" applyAlignment="1">
      <alignment horizontal="justify" vertical="top"/>
    </xf>
    <xf numFmtId="1" fontId="5" fillId="0" borderId="0" xfId="3" applyNumberFormat="1" applyFont="1" applyAlignment="1">
      <alignment horizontal="center"/>
    </xf>
    <xf numFmtId="0" fontId="5" fillId="0" borderId="0" xfId="3" applyFont="1" applyAlignment="1">
      <alignment horizontal="center"/>
    </xf>
    <xf numFmtId="2" fontId="5" fillId="0" borderId="0" xfId="3" applyNumberFormat="1" applyFont="1" applyFill="1" applyAlignment="1">
      <alignment horizontal="center"/>
    </xf>
    <xf numFmtId="164" fontId="5" fillId="0" borderId="0" xfId="4" applyNumberFormat="1" applyFont="1" applyAlignment="1">
      <alignment horizontal="right"/>
    </xf>
    <xf numFmtId="0" fontId="15" fillId="0" borderId="0" xfId="3" applyFont="1"/>
    <xf numFmtId="0" fontId="5" fillId="0" borderId="0" xfId="3" applyFont="1" applyAlignment="1">
      <alignment horizontal="justify" vertical="top"/>
    </xf>
    <xf numFmtId="0" fontId="5" fillId="0" borderId="0" xfId="3" applyFont="1" applyFill="1" applyAlignment="1">
      <alignment horizontal="center"/>
    </xf>
    <xf numFmtId="164" fontId="5" fillId="0" borderId="0" xfId="4" applyNumberFormat="1" applyFont="1" applyAlignment="1">
      <alignment horizontal="center"/>
    </xf>
    <xf numFmtId="164" fontId="15" fillId="0" borderId="0" xfId="3" applyNumberFormat="1" applyFont="1"/>
    <xf numFmtId="0" fontId="7" fillId="0" borderId="0" xfId="3" applyFont="1" applyAlignment="1">
      <alignment horizontal="justify" vertical="top"/>
    </xf>
    <xf numFmtId="0" fontId="5" fillId="0" borderId="0" xfId="0" applyFont="1" applyFill="1" applyBorder="1" applyAlignment="1">
      <alignment horizontal="center" vertical="top"/>
    </xf>
    <xf numFmtId="0" fontId="7" fillId="0" borderId="0" xfId="0" applyFont="1" applyFill="1" applyBorder="1" applyAlignment="1">
      <alignment horizontal="justify" vertical="justify" wrapText="1"/>
    </xf>
    <xf numFmtId="1" fontId="5" fillId="0" borderId="0" xfId="0" applyNumberFormat="1" applyFont="1" applyFill="1" applyBorder="1" applyAlignment="1">
      <alignment horizontal="center"/>
    </xf>
    <xf numFmtId="2" fontId="5" fillId="0" borderId="0" xfId="0" applyNumberFormat="1" applyFont="1" applyFill="1" applyBorder="1" applyAlignment="1">
      <alignment horizontal="center"/>
    </xf>
    <xf numFmtId="164" fontId="5" fillId="0" borderId="0" xfId="4" applyNumberFormat="1" applyFont="1" applyFill="1" applyBorder="1" applyAlignment="1">
      <alignment horizontal="center"/>
    </xf>
    <xf numFmtId="0" fontId="5" fillId="0" borderId="0" xfId="0" applyFont="1" applyFill="1" applyBorder="1"/>
    <xf numFmtId="164" fontId="4" fillId="0" borderId="0" xfId="4" applyNumberFormat="1" applyFont="1" applyFill="1" applyBorder="1" applyAlignment="1">
      <alignment horizontal="center"/>
    </xf>
    <xf numFmtId="0" fontId="5" fillId="0" borderId="0" xfId="0" applyFont="1"/>
    <xf numFmtId="0" fontId="5" fillId="0" borderId="0" xfId="0" applyFont="1" applyFill="1"/>
    <xf numFmtId="0" fontId="7" fillId="0" borderId="0" xfId="0" applyFont="1" applyFill="1" applyBorder="1" applyAlignment="1">
      <alignment horizontal="justify" vertical="justify" wrapText="1"/>
    </xf>
    <xf numFmtId="1" fontId="0" fillId="0" borderId="2" xfId="0" applyNumberFormat="1" applyBorder="1" applyAlignment="1">
      <alignment horizontal="right" vertical="top" wrapText="1"/>
    </xf>
    <xf numFmtId="1" fontId="17" fillId="0" borderId="0" xfId="0" applyNumberFormat="1" applyFont="1"/>
    <xf numFmtId="0" fontId="18" fillId="0" borderId="0" xfId="0" applyFont="1" applyFill="1" applyBorder="1" applyAlignment="1">
      <alignment horizontal="left" vertical="center" wrapText="1"/>
    </xf>
    <xf numFmtId="0" fontId="18" fillId="0" borderId="0" xfId="0" applyFont="1" applyFill="1" applyBorder="1" applyAlignment="1">
      <alignment vertical="center" wrapText="1"/>
    </xf>
    <xf numFmtId="0" fontId="7" fillId="0" borderId="0" xfId="5" applyBorder="1"/>
    <xf numFmtId="0" fontId="7" fillId="0" borderId="0" xfId="5"/>
    <xf numFmtId="0" fontId="19" fillId="0" borderId="0" xfId="0" applyFont="1" applyFill="1" applyBorder="1" applyAlignment="1">
      <alignment horizontal="center" vertical="top"/>
    </xf>
    <xf numFmtId="0" fontId="7" fillId="0" borderId="0" xfId="0" applyFont="1" applyFill="1" applyBorder="1" applyAlignment="1">
      <alignment horizontal="justify" vertical="center" wrapText="1"/>
    </xf>
    <xf numFmtId="1" fontId="7" fillId="0" borderId="0" xfId="0" applyNumberFormat="1" applyFont="1" applyFill="1" applyBorder="1" applyAlignment="1">
      <alignment horizontal="center" vertical="center"/>
    </xf>
    <xf numFmtId="43" fontId="7" fillId="0" borderId="0" xfId="6" applyFont="1" applyFill="1" applyBorder="1" applyAlignment="1">
      <alignment horizontal="center" vertical="center"/>
    </xf>
    <xf numFmtId="0" fontId="7" fillId="0" borderId="0" xfId="0" applyFont="1" applyFill="1" applyBorder="1" applyAlignment="1">
      <alignment horizontal="center" vertical="center"/>
    </xf>
    <xf numFmtId="164" fontId="7" fillId="0" borderId="0" xfId="6" applyNumberFormat="1" applyFont="1" applyFill="1" applyBorder="1" applyAlignment="1">
      <alignment horizontal="center" vertical="center"/>
    </xf>
    <xf numFmtId="1" fontId="7" fillId="0" borderId="0" xfId="0" applyNumberFormat="1" applyFont="1" applyFill="1" applyBorder="1" applyAlignment="1">
      <alignment horizontal="center" vertical="center" wrapText="1"/>
    </xf>
    <xf numFmtId="43" fontId="7" fillId="0" borderId="0" xfId="6" applyFont="1" applyFill="1" applyBorder="1" applyAlignment="1">
      <alignment horizontal="center" vertical="center" wrapText="1"/>
    </xf>
    <xf numFmtId="0" fontId="7" fillId="0" borderId="0" xfId="0" applyFont="1" applyBorder="1" applyAlignment="1">
      <alignment horizontal="center" vertical="center"/>
    </xf>
    <xf numFmtId="164" fontId="7" fillId="0" borderId="0" xfId="6" applyNumberFormat="1" applyFont="1" applyBorder="1" applyAlignment="1">
      <alignment horizontal="center" vertical="center"/>
    </xf>
    <xf numFmtId="164" fontId="7" fillId="0" borderId="0" xfId="5" applyNumberFormat="1" applyBorder="1"/>
    <xf numFmtId="164" fontId="7" fillId="0" borderId="0" xfId="5" applyNumberFormat="1"/>
    <xf numFmtId="0" fontId="4" fillId="0" borderId="0" xfId="0" applyFont="1" applyAlignment="1">
      <alignment horizontal="center" vertical="center" wrapText="1"/>
    </xf>
    <xf numFmtId="0" fontId="0" fillId="0" borderId="0" xfId="0" applyBorder="1" applyAlignment="1">
      <alignment vertical="top"/>
    </xf>
    <xf numFmtId="0" fontId="19" fillId="0" borderId="0" xfId="0" applyFont="1" applyFill="1" applyBorder="1" applyAlignment="1">
      <alignment horizontal="right"/>
    </xf>
    <xf numFmtId="164" fontId="19" fillId="0" borderId="3" xfId="6" applyNumberFormat="1" applyFont="1" applyFill="1" applyBorder="1"/>
    <xf numFmtId="0" fontId="20" fillId="0" borderId="0" xfId="0" applyFont="1" applyAlignment="1">
      <alignment vertical="center"/>
    </xf>
    <xf numFmtId="0" fontId="7" fillId="0" borderId="0" xfId="0" applyFont="1" applyAlignment="1">
      <alignment vertical="center"/>
    </xf>
    <xf numFmtId="0" fontId="21" fillId="0" borderId="0" xfId="0" applyFont="1" applyBorder="1" applyAlignment="1">
      <alignment horizontal="center" vertical="top" wrapText="1"/>
    </xf>
    <xf numFmtId="0" fontId="21" fillId="0" borderId="0" xfId="0" applyFont="1" applyBorder="1" applyAlignment="1">
      <alignment horizontal="justify" vertical="justify" wrapText="1"/>
    </xf>
    <xf numFmtId="0" fontId="21" fillId="0" borderId="0" xfId="0" applyFont="1" applyBorder="1" applyAlignment="1">
      <alignment horizontal="center" wrapText="1"/>
    </xf>
    <xf numFmtId="2" fontId="21" fillId="0" borderId="0" xfId="0" applyNumberFormat="1" applyFont="1" applyBorder="1" applyAlignment="1">
      <alignment horizontal="center" wrapText="1"/>
    </xf>
    <xf numFmtId="0" fontId="0" fillId="0" borderId="0" xfId="0" applyAlignment="1">
      <alignment horizontal="center" wrapText="1"/>
    </xf>
    <xf numFmtId="0" fontId="22" fillId="0" borderId="0" xfId="0" applyFont="1" applyAlignment="1">
      <alignment horizontal="center" vertical="top"/>
    </xf>
    <xf numFmtId="0" fontId="22" fillId="0" borderId="0" xfId="0" applyFont="1" applyAlignment="1">
      <alignment horizontal="justify"/>
    </xf>
    <xf numFmtId="2" fontId="22" fillId="0" borderId="0" xfId="0" applyNumberFormat="1" applyFont="1" applyAlignment="1">
      <alignment horizontal="center" vertical="top"/>
    </xf>
    <xf numFmtId="0" fontId="23" fillId="0" borderId="0" xfId="0" applyFont="1" applyAlignment="1">
      <alignment horizontal="center" vertical="top"/>
    </xf>
    <xf numFmtId="0" fontId="23" fillId="0" borderId="0" xfId="0" applyFont="1" applyAlignment="1">
      <alignment horizontal="justify" vertical="top"/>
    </xf>
    <xf numFmtId="0" fontId="22" fillId="0" borderId="0" xfId="0" applyFont="1" applyAlignment="1">
      <alignment horizontal="justify" vertical="top"/>
    </xf>
    <xf numFmtId="0" fontId="23" fillId="0" borderId="0" xfId="0" applyFont="1" applyAlignment="1">
      <alignment horizontal="justify" vertical="top"/>
    </xf>
    <xf numFmtId="1" fontId="23" fillId="0" borderId="0" xfId="0" applyNumberFormat="1" applyFont="1" applyAlignment="1">
      <alignment horizontal="center" vertical="top"/>
    </xf>
    <xf numFmtId="0" fontId="23" fillId="0" borderId="0" xfId="0" applyFont="1" applyAlignment="1">
      <alignment horizontal="center" vertical="center"/>
    </xf>
    <xf numFmtId="2" fontId="23" fillId="0" borderId="0" xfId="0" applyNumberFormat="1" applyFont="1" applyAlignment="1">
      <alignment horizontal="center" vertical="top"/>
    </xf>
    <xf numFmtId="3" fontId="23" fillId="0" borderId="0" xfId="0" applyNumberFormat="1" applyFont="1" applyAlignment="1">
      <alignment horizontal="center" vertical="center"/>
    </xf>
    <xf numFmtId="0" fontId="24" fillId="0" borderId="0" xfId="0" applyFont="1" applyBorder="1"/>
    <xf numFmtId="0" fontId="24" fillId="0" borderId="0" xfId="0" applyFont="1"/>
    <xf numFmtId="0" fontId="21" fillId="0" borderId="0" xfId="0" applyFont="1" applyBorder="1" applyAlignment="1">
      <alignment vertical="top" wrapText="1"/>
    </xf>
    <xf numFmtId="0" fontId="21" fillId="0" borderId="4" xfId="0" applyFont="1" applyBorder="1" applyAlignment="1">
      <alignment horizontal="center" wrapText="1"/>
    </xf>
    <xf numFmtId="0" fontId="21" fillId="0" borderId="3" xfId="0" applyFont="1" applyBorder="1" applyAlignment="1">
      <alignment horizontal="center" wrapText="1"/>
    </xf>
    <xf numFmtId="0" fontId="21" fillId="0" borderId="5" xfId="0" applyFont="1" applyBorder="1" applyAlignment="1">
      <alignment horizontal="center" wrapText="1"/>
    </xf>
    <xf numFmtId="0" fontId="21" fillId="0" borderId="1" xfId="0" applyFont="1" applyBorder="1" applyAlignment="1">
      <alignment horizontal="center" wrapText="1"/>
    </xf>
    <xf numFmtId="0" fontId="4" fillId="0" borderId="0" xfId="0" applyFont="1" applyAlignment="1">
      <alignment horizontal="center" vertical="top"/>
    </xf>
    <xf numFmtId="0" fontId="4" fillId="0" borderId="0" xfId="0" applyFont="1" applyAlignment="1">
      <alignment horizontal="left"/>
    </xf>
    <xf numFmtId="0" fontId="4" fillId="0" borderId="0" xfId="0" applyFont="1" applyAlignment="1">
      <alignment horizontal="center"/>
    </xf>
    <xf numFmtId="164" fontId="4" fillId="0" borderId="0" xfId="0" applyNumberFormat="1" applyFont="1" applyAlignment="1">
      <alignment horizontal="center"/>
    </xf>
    <xf numFmtId="164" fontId="4" fillId="0" borderId="0" xfId="0" applyNumberFormat="1" applyFont="1" applyAlignment="1"/>
    <xf numFmtId="164" fontId="4" fillId="0" borderId="0" xfId="0" applyNumberFormat="1" applyFont="1" applyAlignment="1">
      <alignment horizontal="center"/>
    </xf>
    <xf numFmtId="164" fontId="4" fillId="0" borderId="0" xfId="0" applyNumberFormat="1" applyFont="1" applyFill="1" applyAlignment="1">
      <alignment horizontal="center"/>
    </xf>
    <xf numFmtId="164" fontId="4" fillId="0" borderId="0" xfId="0" applyNumberFormat="1" applyFont="1" applyFill="1" applyAlignment="1"/>
    <xf numFmtId="0" fontId="4" fillId="0" borderId="0" xfId="0" applyFont="1" applyFill="1" applyAlignment="1">
      <alignment horizontal="center"/>
    </xf>
    <xf numFmtId="0" fontId="5" fillId="0" borderId="0" xfId="0" applyFont="1" applyAlignment="1">
      <alignment horizontal="center" vertical="center"/>
    </xf>
    <xf numFmtId="0" fontId="4" fillId="0" borderId="0" xfId="0" applyFont="1" applyAlignment="1">
      <alignment horizontal="right" vertical="center"/>
    </xf>
    <xf numFmtId="164" fontId="4" fillId="0" borderId="3" xfId="2" applyNumberFormat="1" applyFont="1" applyBorder="1" applyAlignment="1">
      <alignment horizontal="center" vertical="center"/>
    </xf>
    <xf numFmtId="164" fontId="4" fillId="0" borderId="0" xfId="2" applyNumberFormat="1" applyFont="1" applyBorder="1" applyAlignment="1">
      <alignment vertical="center"/>
    </xf>
    <xf numFmtId="1" fontId="0" fillId="0" borderId="0" xfId="0" applyNumberFormat="1" applyAlignment="1">
      <alignment horizontal="right" vertical="center" wrapText="1"/>
    </xf>
    <xf numFmtId="0" fontId="0" fillId="0" borderId="0" xfId="0" applyAlignment="1">
      <alignment horizontal="justify" vertical="center" wrapText="1"/>
    </xf>
    <xf numFmtId="0" fontId="7" fillId="0" borderId="0" xfId="0" applyFont="1" applyAlignment="1">
      <alignment horizontal="left" vertical="center" wrapText="1"/>
    </xf>
    <xf numFmtId="2" fontId="0" fillId="0" borderId="0" xfId="0" applyNumberFormat="1" applyFill="1" applyAlignment="1">
      <alignment horizontal="center" vertical="center" wrapText="1"/>
    </xf>
    <xf numFmtId="0" fontId="0" fillId="0" borderId="0" xfId="0" applyAlignment="1">
      <alignment horizontal="center" vertical="center" wrapText="1"/>
    </xf>
    <xf numFmtId="0" fontId="0" fillId="0" borderId="0" xfId="0" applyAlignment="1">
      <alignment vertical="top"/>
    </xf>
    <xf numFmtId="0" fontId="25" fillId="0" borderId="0" xfId="0" applyFont="1"/>
    <xf numFmtId="1" fontId="0" fillId="0" borderId="0" xfId="0" applyNumberFormat="1" applyFill="1"/>
    <xf numFmtId="0" fontId="0" fillId="0" borderId="0" xfId="0" applyFill="1"/>
    <xf numFmtId="43" fontId="7" fillId="0" borderId="0" xfId="6" applyFont="1"/>
    <xf numFmtId="0" fontId="23" fillId="0" borderId="0" xfId="0" applyFont="1" applyAlignment="1">
      <alignment horizontal="justify" vertical="justify" wrapText="1"/>
    </xf>
    <xf numFmtId="0" fontId="26" fillId="0" borderId="0" xfId="0" applyFont="1"/>
    <xf numFmtId="0" fontId="27" fillId="0" borderId="0" xfId="0" applyFont="1"/>
    <xf numFmtId="0" fontId="27" fillId="0" borderId="0" xfId="0" applyFont="1" applyAlignment="1">
      <alignment horizontal="center" vertical="center"/>
    </xf>
    <xf numFmtId="0" fontId="28" fillId="0" borderId="0" xfId="0" applyFont="1" applyFill="1"/>
    <xf numFmtId="0" fontId="29" fillId="0" borderId="0" xfId="0" applyFont="1" applyAlignment="1">
      <alignment horizontal="center" vertical="center"/>
    </xf>
    <xf numFmtId="0" fontId="28" fillId="0" borderId="0" xfId="5" applyFont="1" applyBorder="1"/>
    <xf numFmtId="2" fontId="28" fillId="0" borderId="0" xfId="0" applyNumberFormat="1" applyFont="1" applyAlignment="1">
      <alignment vertical="top" wrapText="1"/>
    </xf>
    <xf numFmtId="0" fontId="28" fillId="0" borderId="0" xfId="0" applyFont="1"/>
    <xf numFmtId="0" fontId="28" fillId="0" borderId="0" xfId="0" applyFont="1" applyAlignment="1">
      <alignment horizontal="center" vertical="top" wrapText="1"/>
    </xf>
    <xf numFmtId="0" fontId="28" fillId="0" borderId="0" xfId="0" applyFont="1" applyAlignment="1">
      <alignment horizontal="center"/>
    </xf>
    <xf numFmtId="0" fontId="27" fillId="0" borderId="0" xfId="0" applyFont="1" applyAlignment="1">
      <alignment horizontal="center"/>
    </xf>
    <xf numFmtId="0" fontId="28" fillId="0" borderId="0" xfId="0" applyFont="1" applyFill="1" applyAlignment="1">
      <alignment horizontal="center"/>
    </xf>
  </cellXfs>
  <cellStyles count="8">
    <cellStyle name="Comma 2" xfId="2"/>
    <cellStyle name="Comma 7" xfId="4"/>
    <cellStyle name="Comma 8 2" xfId="6"/>
    <cellStyle name="Normal" xfId="0" builtinId="0"/>
    <cellStyle name="Normal 2" xfId="1"/>
    <cellStyle name="Normal 3" xfId="7"/>
    <cellStyle name="Normal 7" xfId="3"/>
    <cellStyle name="Normal_Electric work for MM sb"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xdr:col>
      <xdr:colOff>2171700</xdr:colOff>
      <xdr:row>301</xdr:row>
      <xdr:rowOff>0</xdr:rowOff>
    </xdr:from>
    <xdr:to>
      <xdr:col>1</xdr:col>
      <xdr:colOff>2247900</xdr:colOff>
      <xdr:row>302</xdr:row>
      <xdr:rowOff>9525</xdr:rowOff>
    </xdr:to>
    <xdr:sp macro="" textlink="">
      <xdr:nvSpPr>
        <xdr:cNvPr id="2" name="Text Box 5"/>
        <xdr:cNvSpPr txBox="1">
          <a:spLocks noChangeArrowheads="1"/>
        </xdr:cNvSpPr>
      </xdr:nvSpPr>
      <xdr:spPr bwMode="auto">
        <a:xfrm>
          <a:off x="2476500" y="69151500"/>
          <a:ext cx="76200" cy="200025"/>
        </a:xfrm>
        <a:prstGeom prst="rect">
          <a:avLst/>
        </a:prstGeom>
        <a:noFill/>
        <a:ln w="9525">
          <a:noFill/>
          <a:miter lim="800000"/>
          <a:headEnd/>
          <a:tailEnd/>
        </a:ln>
      </xdr:spPr>
    </xdr:sp>
    <xdr:clientData/>
  </xdr:twoCellAnchor>
  <xdr:twoCellAnchor editAs="oneCell">
    <xdr:from>
      <xdr:col>1</xdr:col>
      <xdr:colOff>2171700</xdr:colOff>
      <xdr:row>301</xdr:row>
      <xdr:rowOff>0</xdr:rowOff>
    </xdr:from>
    <xdr:to>
      <xdr:col>1</xdr:col>
      <xdr:colOff>2247900</xdr:colOff>
      <xdr:row>302</xdr:row>
      <xdr:rowOff>9525</xdr:rowOff>
    </xdr:to>
    <xdr:sp macro="" textlink="">
      <xdr:nvSpPr>
        <xdr:cNvPr id="3" name="Text Box 6"/>
        <xdr:cNvSpPr txBox="1">
          <a:spLocks noChangeArrowheads="1"/>
        </xdr:cNvSpPr>
      </xdr:nvSpPr>
      <xdr:spPr bwMode="auto">
        <a:xfrm>
          <a:off x="2476500" y="69151500"/>
          <a:ext cx="76200" cy="200025"/>
        </a:xfrm>
        <a:prstGeom prst="rect">
          <a:avLst/>
        </a:prstGeom>
        <a:noFill/>
        <a:ln w="9525">
          <a:noFill/>
          <a:miter lim="800000"/>
          <a:headEnd/>
          <a:tailEnd/>
        </a:ln>
      </xdr:spPr>
    </xdr:sp>
    <xdr:clientData/>
  </xdr:twoCellAnchor>
  <xdr:twoCellAnchor editAs="oneCell">
    <xdr:from>
      <xdr:col>1</xdr:col>
      <xdr:colOff>2171700</xdr:colOff>
      <xdr:row>301</xdr:row>
      <xdr:rowOff>0</xdr:rowOff>
    </xdr:from>
    <xdr:to>
      <xdr:col>1</xdr:col>
      <xdr:colOff>2247900</xdr:colOff>
      <xdr:row>302</xdr:row>
      <xdr:rowOff>9525</xdr:rowOff>
    </xdr:to>
    <xdr:sp macro="" textlink="">
      <xdr:nvSpPr>
        <xdr:cNvPr id="4" name="Text Box 7"/>
        <xdr:cNvSpPr txBox="1">
          <a:spLocks noChangeArrowheads="1"/>
        </xdr:cNvSpPr>
      </xdr:nvSpPr>
      <xdr:spPr bwMode="auto">
        <a:xfrm>
          <a:off x="2476500" y="69151500"/>
          <a:ext cx="76200" cy="200025"/>
        </a:xfrm>
        <a:prstGeom prst="rect">
          <a:avLst/>
        </a:prstGeom>
        <a:noFill/>
        <a:ln w="9525">
          <a:noFill/>
          <a:miter lim="800000"/>
          <a:headEnd/>
          <a:tailEnd/>
        </a:ln>
      </xdr:spPr>
    </xdr:sp>
    <xdr:clientData/>
  </xdr:twoCellAnchor>
  <xdr:twoCellAnchor editAs="oneCell">
    <xdr:from>
      <xdr:col>1</xdr:col>
      <xdr:colOff>2171700</xdr:colOff>
      <xdr:row>301</xdr:row>
      <xdr:rowOff>0</xdr:rowOff>
    </xdr:from>
    <xdr:to>
      <xdr:col>1</xdr:col>
      <xdr:colOff>2247900</xdr:colOff>
      <xdr:row>302</xdr:row>
      <xdr:rowOff>9525</xdr:rowOff>
    </xdr:to>
    <xdr:sp macro="" textlink="">
      <xdr:nvSpPr>
        <xdr:cNvPr id="5" name="Text Box 8"/>
        <xdr:cNvSpPr txBox="1">
          <a:spLocks noChangeArrowheads="1"/>
        </xdr:cNvSpPr>
      </xdr:nvSpPr>
      <xdr:spPr bwMode="auto">
        <a:xfrm>
          <a:off x="2476500" y="69151500"/>
          <a:ext cx="76200" cy="200025"/>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ender%20Police%20F.Y%2017-18/Repair%20of%20Build%20F.Y%2017-18/DIGP%20Camp%20Offce%208%20miln/Estimate%20&amp;%20BOQ/BOQ%20final%20DIGP%20Camp%20offic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chedule B (2)"/>
      <sheetName val="Schedule B"/>
      <sheetName val="Face Sheet"/>
      <sheetName val="Abstract"/>
      <sheetName val="Measurement"/>
      <sheetName val="Materal Statement"/>
      <sheetName val="SCHEDULE-B"/>
      <sheetName val="Abstract  (2)"/>
    </sheetNames>
    <sheetDataSet>
      <sheetData sheetId="0"/>
      <sheetData sheetId="1"/>
      <sheetData sheetId="2"/>
      <sheetData sheetId="3"/>
      <sheetData sheetId="4">
        <row r="38">
          <cell r="H38">
            <v>2547</v>
          </cell>
        </row>
        <row r="89">
          <cell r="H89">
            <v>230.38</v>
          </cell>
        </row>
        <row r="103">
          <cell r="H103">
            <v>4811</v>
          </cell>
        </row>
        <row r="108">
          <cell r="H108">
            <v>4811</v>
          </cell>
        </row>
        <row r="146">
          <cell r="H146">
            <v>11530</v>
          </cell>
        </row>
        <row r="149">
          <cell r="H149">
            <v>11530</v>
          </cell>
        </row>
        <row r="153">
          <cell r="H153">
            <v>3732</v>
          </cell>
        </row>
        <row r="161">
          <cell r="H161">
            <v>369</v>
          </cell>
        </row>
        <row r="170">
          <cell r="H170">
            <v>352</v>
          </cell>
        </row>
        <row r="182">
          <cell r="H182">
            <v>201</v>
          </cell>
        </row>
        <row r="203">
          <cell r="H203">
            <v>1703</v>
          </cell>
        </row>
        <row r="217">
          <cell r="H217">
            <v>1062</v>
          </cell>
        </row>
        <row r="221">
          <cell r="H221">
            <v>800</v>
          </cell>
        </row>
        <row r="235">
          <cell r="H235">
            <v>894</v>
          </cell>
        </row>
        <row r="238">
          <cell r="H238">
            <v>6</v>
          </cell>
        </row>
        <row r="241">
          <cell r="H241">
            <v>2</v>
          </cell>
        </row>
        <row r="244">
          <cell r="H244">
            <v>1062</v>
          </cell>
        </row>
        <row r="248">
          <cell r="H248">
            <v>3720</v>
          </cell>
        </row>
        <row r="253">
          <cell r="H253">
            <v>230</v>
          </cell>
        </row>
        <row r="258">
          <cell r="H258">
            <v>180</v>
          </cell>
        </row>
        <row r="266">
          <cell r="H266">
            <v>2665</v>
          </cell>
        </row>
        <row r="271">
          <cell r="H271">
            <v>36</v>
          </cell>
        </row>
        <row r="275">
          <cell r="H275">
            <v>830</v>
          </cell>
        </row>
        <row r="279">
          <cell r="H279">
            <v>1089</v>
          </cell>
        </row>
        <row r="296">
          <cell r="H296">
            <v>12</v>
          </cell>
        </row>
        <row r="299">
          <cell r="H299">
            <v>35</v>
          </cell>
        </row>
        <row r="302">
          <cell r="H302">
            <v>35</v>
          </cell>
        </row>
        <row r="305">
          <cell r="H305">
            <v>30</v>
          </cell>
        </row>
        <row r="308">
          <cell r="H308">
            <v>15</v>
          </cell>
        </row>
        <row r="358">
          <cell r="H358">
            <v>5</v>
          </cell>
        </row>
        <row r="361">
          <cell r="H361">
            <v>5</v>
          </cell>
        </row>
        <row r="364">
          <cell r="H364">
            <v>2</v>
          </cell>
        </row>
        <row r="367">
          <cell r="H367">
            <v>5</v>
          </cell>
        </row>
        <row r="370">
          <cell r="H370">
            <v>5</v>
          </cell>
        </row>
        <row r="373">
          <cell r="H373">
            <v>15</v>
          </cell>
        </row>
        <row r="376">
          <cell r="H376">
            <v>15</v>
          </cell>
        </row>
        <row r="379">
          <cell r="H379">
            <v>10</v>
          </cell>
        </row>
        <row r="382">
          <cell r="H382">
            <v>320</v>
          </cell>
        </row>
        <row r="385">
          <cell r="H385">
            <v>10</v>
          </cell>
        </row>
        <row r="388">
          <cell r="H388">
            <v>280</v>
          </cell>
        </row>
        <row r="398">
          <cell r="H398">
            <v>21</v>
          </cell>
        </row>
        <row r="413">
          <cell r="H413">
            <v>9</v>
          </cell>
        </row>
      </sheetData>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306"/>
  <sheetViews>
    <sheetView tabSelected="1" zoomScaleSheetLayoutView="100" workbookViewId="0">
      <selection sqref="A1:G1"/>
    </sheetView>
  </sheetViews>
  <sheetFormatPr defaultRowHeight="15"/>
  <cols>
    <col min="1" max="1" width="4.5703125" style="89" customWidth="1"/>
    <col min="2" max="2" width="48.5703125" style="89" customWidth="1"/>
    <col min="3" max="3" width="6.5703125" style="89" customWidth="1"/>
    <col min="4" max="4" width="5" style="89" customWidth="1"/>
    <col min="5" max="5" width="11.28515625" style="90" customWidth="1"/>
    <col min="6" max="6" width="9.28515625" style="89" customWidth="1"/>
    <col min="7" max="7" width="12.42578125" style="89" customWidth="1"/>
    <col min="9" max="9" width="10.28515625" bestFit="1" customWidth="1"/>
  </cols>
  <sheetData>
    <row r="1" spans="1:7">
      <c r="A1" s="1" t="s">
        <v>0</v>
      </c>
      <c r="B1" s="2"/>
      <c r="C1" s="2"/>
      <c r="D1" s="2"/>
      <c r="E1" s="2"/>
      <c r="F1" s="2"/>
      <c r="G1" s="2"/>
    </row>
    <row r="2" spans="1:7">
      <c r="A2" s="3" t="s">
        <v>1</v>
      </c>
      <c r="B2" s="3"/>
      <c r="C2" s="3"/>
      <c r="D2" s="3"/>
      <c r="E2" s="3"/>
      <c r="F2" s="3"/>
      <c r="G2" s="3"/>
    </row>
    <row r="3" spans="1:7" ht="12.75">
      <c r="A3" s="4" t="s">
        <v>2</v>
      </c>
      <c r="B3" s="5" t="s">
        <v>3</v>
      </c>
      <c r="C3" s="5" t="s">
        <v>4</v>
      </c>
      <c r="D3" s="5"/>
      <c r="E3" s="6" t="s">
        <v>5</v>
      </c>
      <c r="F3" s="5" t="s">
        <v>6</v>
      </c>
      <c r="G3" s="5" t="s">
        <v>7</v>
      </c>
    </row>
    <row r="4" spans="1:7" ht="12.75">
      <c r="A4" s="4"/>
      <c r="B4" s="7"/>
      <c r="C4" s="5"/>
      <c r="D4" s="5"/>
      <c r="E4" s="8"/>
      <c r="F4" s="7"/>
      <c r="G4" s="7"/>
    </row>
    <row r="5" spans="1:7">
      <c r="A5" s="9">
        <v>1</v>
      </c>
      <c r="B5" s="10" t="s">
        <v>8</v>
      </c>
      <c r="C5" s="11"/>
      <c r="D5" s="11"/>
      <c r="E5" s="12"/>
      <c r="F5" s="11"/>
      <c r="G5" s="11"/>
    </row>
    <row r="6" spans="1:7" ht="6.75" customHeight="1">
      <c r="A6" s="9"/>
      <c r="B6" s="10"/>
      <c r="C6" s="11"/>
      <c r="D6" s="11"/>
      <c r="E6" s="12"/>
      <c r="F6" s="11"/>
      <c r="G6" s="11"/>
    </row>
    <row r="7" spans="1:7" ht="15" customHeight="1">
      <c r="A7" s="13">
        <v>1</v>
      </c>
      <c r="B7" s="14" t="s">
        <v>9</v>
      </c>
      <c r="C7" s="15">
        <f>[1]Measurement!H38</f>
        <v>2547</v>
      </c>
      <c r="D7" s="16" t="s">
        <v>10</v>
      </c>
      <c r="E7" s="17">
        <v>337</v>
      </c>
      <c r="F7" s="18" t="s">
        <v>10</v>
      </c>
      <c r="G7" s="19">
        <f>C7*E7</f>
        <v>858339</v>
      </c>
    </row>
    <row r="8" spans="1:7" ht="126" customHeight="1">
      <c r="A8" s="13"/>
      <c r="B8" s="14"/>
      <c r="C8" s="20" t="s">
        <v>11</v>
      </c>
      <c r="D8" s="20"/>
      <c r="E8" s="20"/>
      <c r="F8" s="20"/>
      <c r="G8" s="19"/>
    </row>
    <row r="9" spans="1:7" ht="6.75" customHeight="1">
      <c r="A9" s="13"/>
      <c r="B9" s="21"/>
      <c r="C9" s="22"/>
      <c r="D9" s="16"/>
      <c r="E9" s="17"/>
      <c r="F9" s="18"/>
      <c r="G9" s="19"/>
    </row>
    <row r="10" spans="1:7" ht="15" customHeight="1">
      <c r="A10" s="13">
        <v>2</v>
      </c>
      <c r="B10" s="14" t="s">
        <v>12</v>
      </c>
      <c r="C10" s="22">
        <f>[1]Measurement!H89</f>
        <v>230.38</v>
      </c>
      <c r="D10" s="16" t="s">
        <v>13</v>
      </c>
      <c r="E10" s="17">
        <v>5001.7</v>
      </c>
      <c r="F10" s="18" t="s">
        <v>14</v>
      </c>
      <c r="G10" s="19">
        <f>C10*E10</f>
        <v>1152291.6459999999</v>
      </c>
    </row>
    <row r="11" spans="1:7" ht="51.75" customHeight="1">
      <c r="A11" s="13"/>
      <c r="B11" s="14"/>
      <c r="C11" s="20" t="s">
        <v>15</v>
      </c>
      <c r="D11" s="20"/>
      <c r="E11" s="20"/>
      <c r="F11" s="20"/>
      <c r="G11" s="19"/>
    </row>
    <row r="12" spans="1:7" ht="7.5" customHeight="1">
      <c r="A12" s="13"/>
      <c r="B12" s="23"/>
      <c r="C12" s="24"/>
      <c r="D12" s="24"/>
      <c r="E12" s="25"/>
      <c r="F12" s="24"/>
      <c r="G12" s="19"/>
    </row>
    <row r="13" spans="1:7" ht="15" customHeight="1">
      <c r="A13" s="13">
        <v>3</v>
      </c>
      <c r="B13" s="14" t="s">
        <v>16</v>
      </c>
      <c r="C13" s="15">
        <f>[1]Measurement!H103</f>
        <v>4811</v>
      </c>
      <c r="D13" s="16" t="s">
        <v>17</v>
      </c>
      <c r="E13" s="17">
        <v>226.88</v>
      </c>
      <c r="F13" s="18" t="s">
        <v>18</v>
      </c>
      <c r="G13" s="19">
        <f>SUM(C13*E13/100)</f>
        <v>10915.1968</v>
      </c>
    </row>
    <row r="14" spans="1:7" ht="30" customHeight="1">
      <c r="A14" s="13"/>
      <c r="B14" s="14"/>
      <c r="C14" s="20" t="s">
        <v>19</v>
      </c>
      <c r="D14" s="20"/>
      <c r="E14" s="20"/>
      <c r="F14" s="20"/>
      <c r="G14" s="19"/>
    </row>
    <row r="15" spans="1:7" ht="7.5" customHeight="1">
      <c r="A15" s="13"/>
      <c r="B15" s="23"/>
      <c r="C15" s="24"/>
      <c r="D15" s="24"/>
      <c r="E15" s="25"/>
      <c r="F15" s="24"/>
      <c r="G15" s="19"/>
    </row>
    <row r="16" spans="1:7" ht="15" customHeight="1">
      <c r="A16" s="13">
        <v>4</v>
      </c>
      <c r="B16" s="14" t="s">
        <v>20</v>
      </c>
      <c r="C16" s="15">
        <f>[1]Measurement!H108</f>
        <v>4811</v>
      </c>
      <c r="D16" s="16" t="s">
        <v>17</v>
      </c>
      <c r="E16" s="17">
        <v>121</v>
      </c>
      <c r="F16" s="18" t="s">
        <v>18</v>
      </c>
      <c r="G16" s="19">
        <f>SUM(C16*E16/100)</f>
        <v>5821.31</v>
      </c>
    </row>
    <row r="17" spans="1:10" ht="15" customHeight="1">
      <c r="A17" s="13"/>
      <c r="B17" s="14"/>
      <c r="C17" s="20" t="s">
        <v>21</v>
      </c>
      <c r="D17" s="20"/>
      <c r="E17" s="20"/>
      <c r="F17" s="20"/>
      <c r="G17" s="19"/>
    </row>
    <row r="18" spans="1:10" ht="7.5" customHeight="1">
      <c r="A18" s="13"/>
      <c r="B18" s="23"/>
      <c r="C18" s="24"/>
      <c r="D18" s="24"/>
      <c r="E18" s="25"/>
      <c r="F18" s="24"/>
      <c r="G18" s="19"/>
    </row>
    <row r="19" spans="1:10" ht="15" customHeight="1">
      <c r="A19" s="13">
        <v>5</v>
      </c>
      <c r="B19" s="26" t="s">
        <v>22</v>
      </c>
      <c r="C19" s="15">
        <v>11530</v>
      </c>
      <c r="D19" s="16" t="s">
        <v>17</v>
      </c>
      <c r="E19" s="17">
        <v>2206.6</v>
      </c>
      <c r="F19" s="18" t="s">
        <v>18</v>
      </c>
      <c r="G19" s="19">
        <f>SUM(C19*E19/100)</f>
        <v>254420.98</v>
      </c>
    </row>
    <row r="20" spans="1:10" ht="24.75" customHeight="1">
      <c r="A20" s="13"/>
      <c r="B20" s="26"/>
      <c r="C20" s="20" t="s">
        <v>23</v>
      </c>
      <c r="D20" s="20"/>
      <c r="E20" s="20"/>
      <c r="F20" s="20"/>
      <c r="G20" s="19"/>
    </row>
    <row r="21" spans="1:10" ht="7.5" customHeight="1">
      <c r="A21" s="13"/>
      <c r="B21" s="27"/>
      <c r="C21" s="15"/>
      <c r="D21" s="16"/>
      <c r="E21" s="17"/>
      <c r="F21" s="18"/>
      <c r="G21" s="19"/>
    </row>
    <row r="22" spans="1:10" ht="15" customHeight="1">
      <c r="A22" s="13">
        <v>6</v>
      </c>
      <c r="B22" s="26" t="s">
        <v>24</v>
      </c>
      <c r="C22" s="15">
        <f>[1]Measurement!H146</f>
        <v>11530</v>
      </c>
      <c r="D22" s="16" t="s">
        <v>17</v>
      </c>
      <c r="E22" s="17">
        <v>2197.52</v>
      </c>
      <c r="F22" s="18" t="s">
        <v>18</v>
      </c>
      <c r="G22" s="19">
        <f>SUM(C22*E22/100)</f>
        <v>253374.05600000001</v>
      </c>
    </row>
    <row r="23" spans="1:10" ht="28.5" customHeight="1">
      <c r="A23" s="13"/>
      <c r="B23" s="26"/>
      <c r="C23" s="20" t="s">
        <v>25</v>
      </c>
      <c r="D23" s="20"/>
      <c r="E23" s="20"/>
      <c r="F23" s="20"/>
      <c r="G23" s="19"/>
    </row>
    <row r="24" spans="1:10" ht="7.5" customHeight="1">
      <c r="A24" s="13"/>
      <c r="B24" s="23"/>
      <c r="C24" s="24"/>
      <c r="D24" s="24"/>
      <c r="E24" s="25"/>
      <c r="F24" s="24"/>
      <c r="G24" s="19"/>
    </row>
    <row r="25" spans="1:10" ht="15" customHeight="1">
      <c r="A25" s="13">
        <v>7</v>
      </c>
      <c r="B25" s="26" t="s">
        <v>26</v>
      </c>
      <c r="C25" s="15">
        <f>[1]Measurement!H149</f>
        <v>11530</v>
      </c>
      <c r="D25" s="16" t="s">
        <v>17</v>
      </c>
      <c r="E25" s="17">
        <v>3444.38</v>
      </c>
      <c r="F25" s="18" t="s">
        <v>18</v>
      </c>
      <c r="G25" s="19">
        <f>SUM(C25*E25/100)</f>
        <v>397137.01399999997</v>
      </c>
      <c r="H25" s="28"/>
      <c r="I25" s="28"/>
    </row>
    <row r="26" spans="1:10" ht="87" customHeight="1">
      <c r="A26" s="13"/>
      <c r="B26" s="26"/>
      <c r="C26" s="20" t="s">
        <v>27</v>
      </c>
      <c r="D26" s="20"/>
      <c r="E26" s="20"/>
      <c r="F26" s="20"/>
      <c r="G26" s="19"/>
      <c r="H26" s="28"/>
      <c r="I26" s="28"/>
    </row>
    <row r="27" spans="1:10" ht="7.5" customHeight="1">
      <c r="A27" s="13"/>
      <c r="B27" s="23"/>
      <c r="C27" s="24"/>
      <c r="D27" s="24"/>
      <c r="E27" s="25"/>
      <c r="F27" s="24"/>
      <c r="G27" s="19"/>
    </row>
    <row r="28" spans="1:10" ht="15" customHeight="1">
      <c r="A28" s="13">
        <v>8</v>
      </c>
      <c r="B28" s="26" t="s">
        <v>28</v>
      </c>
      <c r="C28" s="15">
        <f>[1]Measurement!H153</f>
        <v>3732</v>
      </c>
      <c r="D28" s="16" t="s">
        <v>17</v>
      </c>
      <c r="E28" s="17">
        <v>2567.9499999999998</v>
      </c>
      <c r="F28" s="18" t="s">
        <v>18</v>
      </c>
      <c r="G28" s="19">
        <f>SUM(C28*E28/100)</f>
        <v>95835.893999999986</v>
      </c>
      <c r="H28" s="28"/>
      <c r="I28" s="28"/>
      <c r="J28" s="28"/>
    </row>
    <row r="29" spans="1:10" ht="64.5" customHeight="1">
      <c r="A29" s="13"/>
      <c r="B29" s="26"/>
      <c r="C29" s="20" t="s">
        <v>29</v>
      </c>
      <c r="D29" s="20"/>
      <c r="E29" s="20"/>
      <c r="F29" s="20"/>
      <c r="G29" s="19"/>
      <c r="H29" s="28"/>
      <c r="I29" s="28"/>
      <c r="J29" s="28"/>
    </row>
    <row r="30" spans="1:10" ht="7.5" customHeight="1">
      <c r="A30" s="13"/>
      <c r="B30" s="23"/>
      <c r="C30" s="29"/>
      <c r="D30" s="29"/>
      <c r="E30" s="30"/>
      <c r="F30" s="29"/>
      <c r="G30" s="19"/>
    </row>
    <row r="31" spans="1:10" ht="15" customHeight="1">
      <c r="A31" s="13">
        <v>9</v>
      </c>
      <c r="B31" s="14" t="s">
        <v>30</v>
      </c>
      <c r="C31" s="15">
        <f>[1]Measurement!H161</f>
        <v>369</v>
      </c>
      <c r="D31" s="16" t="s">
        <v>17</v>
      </c>
      <c r="E31" s="17">
        <v>1507.66</v>
      </c>
      <c r="F31" s="31" t="s">
        <v>31</v>
      </c>
      <c r="G31" s="19">
        <f>SUM(C31*E31)</f>
        <v>556326.54</v>
      </c>
    </row>
    <row r="32" spans="1:10" ht="51" customHeight="1">
      <c r="A32" s="13"/>
      <c r="B32" s="14"/>
      <c r="C32" s="20" t="s">
        <v>32</v>
      </c>
      <c r="D32" s="20"/>
      <c r="E32" s="20"/>
      <c r="F32" s="20"/>
      <c r="G32" s="19"/>
    </row>
    <row r="33" spans="1:10" ht="7.5" customHeight="1">
      <c r="A33" s="13"/>
      <c r="B33" s="23"/>
      <c r="C33" s="29"/>
      <c r="D33" s="29"/>
      <c r="E33" s="30"/>
      <c r="F33" s="29"/>
      <c r="G33" s="19"/>
    </row>
    <row r="34" spans="1:10" ht="15" customHeight="1">
      <c r="A34" s="13">
        <v>10</v>
      </c>
      <c r="B34" s="26" t="s">
        <v>33</v>
      </c>
      <c r="C34" s="15">
        <f>[1]Measurement!H170</f>
        <v>352</v>
      </c>
      <c r="D34" s="16" t="s">
        <v>17</v>
      </c>
      <c r="E34" s="17">
        <v>902.93</v>
      </c>
      <c r="F34" s="18" t="s">
        <v>31</v>
      </c>
      <c r="G34" s="19">
        <f>SUM(C34*E34)</f>
        <v>317831.36</v>
      </c>
    </row>
    <row r="35" spans="1:10" ht="63.75" customHeight="1">
      <c r="A35" s="13"/>
      <c r="B35" s="26"/>
      <c r="C35" s="20" t="s">
        <v>34</v>
      </c>
      <c r="D35" s="20"/>
      <c r="E35" s="20"/>
      <c r="F35" s="20"/>
      <c r="G35" s="19"/>
    </row>
    <row r="36" spans="1:10" ht="3" customHeight="1">
      <c r="A36" s="13"/>
      <c r="B36" s="23"/>
      <c r="C36" s="29"/>
      <c r="D36" s="29"/>
      <c r="E36" s="30"/>
      <c r="F36" s="29"/>
      <c r="G36" s="19"/>
    </row>
    <row r="37" spans="1:10" ht="15" customHeight="1">
      <c r="A37" s="13">
        <v>11</v>
      </c>
      <c r="B37" s="14" t="s">
        <v>35</v>
      </c>
      <c r="C37" s="15">
        <f>[1]Measurement!H182</f>
        <v>201</v>
      </c>
      <c r="D37" s="16" t="s">
        <v>36</v>
      </c>
      <c r="E37" s="17">
        <v>228.9</v>
      </c>
      <c r="F37" s="31" t="s">
        <v>37</v>
      </c>
      <c r="G37" s="19">
        <f>SUM(C37*E37)</f>
        <v>46008.9</v>
      </c>
    </row>
    <row r="38" spans="1:10" ht="75" customHeight="1">
      <c r="A38" s="13"/>
      <c r="B38" s="14"/>
      <c r="C38" s="20" t="s">
        <v>38</v>
      </c>
      <c r="D38" s="20"/>
      <c r="E38" s="20"/>
      <c r="F38" s="20"/>
      <c r="G38" s="19"/>
    </row>
    <row r="39" spans="1:10" ht="3" customHeight="1">
      <c r="A39" s="13"/>
      <c r="B39" s="23"/>
      <c r="C39" s="29"/>
      <c r="D39" s="29"/>
      <c r="E39" s="30"/>
      <c r="F39" s="29"/>
      <c r="G39" s="19"/>
    </row>
    <row r="40" spans="1:10" ht="15" customHeight="1">
      <c r="A40" s="13">
        <v>12</v>
      </c>
      <c r="B40" s="26" t="s">
        <v>39</v>
      </c>
      <c r="C40" s="15">
        <f>[1]Measurement!H203</f>
        <v>1703</v>
      </c>
      <c r="D40" s="16" t="s">
        <v>10</v>
      </c>
      <c r="E40" s="17">
        <v>12346.65</v>
      </c>
      <c r="F40" s="18" t="s">
        <v>40</v>
      </c>
      <c r="G40" s="19">
        <f>SUM(C40*E40/100)</f>
        <v>210263.44949999999</v>
      </c>
      <c r="H40" s="32"/>
      <c r="I40" s="32"/>
      <c r="J40" s="32"/>
    </row>
    <row r="41" spans="1:10" ht="24" customHeight="1">
      <c r="A41" s="13"/>
      <c r="B41" s="26"/>
      <c r="C41" s="20" t="s">
        <v>41</v>
      </c>
      <c r="D41" s="20"/>
      <c r="E41" s="20"/>
      <c r="F41" s="20"/>
      <c r="G41" s="19"/>
      <c r="H41" s="32"/>
      <c r="I41" s="32"/>
      <c r="J41" s="32"/>
    </row>
    <row r="42" spans="1:10" ht="3" customHeight="1">
      <c r="A42" s="13"/>
      <c r="B42" s="23"/>
      <c r="C42" s="29"/>
      <c r="D42" s="29"/>
      <c r="E42" s="30"/>
      <c r="F42" s="29"/>
      <c r="G42" s="19"/>
    </row>
    <row r="43" spans="1:10" ht="15" customHeight="1">
      <c r="A43" s="13">
        <v>13</v>
      </c>
      <c r="B43" s="14" t="s">
        <v>42</v>
      </c>
      <c r="C43" s="15">
        <f>[1]Measurement!H217</f>
        <v>1062</v>
      </c>
      <c r="D43" s="16" t="s">
        <v>10</v>
      </c>
      <c r="E43" s="17">
        <v>9416.2800000000007</v>
      </c>
      <c r="F43" s="18" t="s">
        <v>40</v>
      </c>
      <c r="G43" s="19">
        <f>SUM(C43*E43/100)</f>
        <v>100000.89360000001</v>
      </c>
      <c r="H43" s="28"/>
      <c r="I43" s="28"/>
    </row>
    <row r="44" spans="1:10" ht="15" customHeight="1">
      <c r="A44" s="13"/>
      <c r="B44" s="14"/>
      <c r="C44" s="20" t="s">
        <v>43</v>
      </c>
      <c r="D44" s="20"/>
      <c r="E44" s="20"/>
      <c r="F44" s="20"/>
      <c r="G44" s="19"/>
      <c r="H44" s="28"/>
      <c r="I44" s="28"/>
    </row>
    <row r="45" spans="1:10" ht="3" customHeight="1">
      <c r="A45" s="13"/>
      <c r="B45" s="23"/>
      <c r="C45" s="29"/>
      <c r="D45" s="29"/>
      <c r="E45" s="30"/>
      <c r="F45" s="29"/>
      <c r="G45" s="19"/>
    </row>
    <row r="46" spans="1:10" ht="15" customHeight="1">
      <c r="A46" s="13">
        <v>14</v>
      </c>
      <c r="B46" s="26" t="s">
        <v>44</v>
      </c>
      <c r="C46" s="15">
        <f>[1]Measurement!H221</f>
        <v>800</v>
      </c>
      <c r="D46" s="16" t="s">
        <v>17</v>
      </c>
      <c r="E46" s="17">
        <v>199.77</v>
      </c>
      <c r="F46" s="18" t="s">
        <v>31</v>
      </c>
      <c r="G46" s="19">
        <f>SUM(C46*E46)</f>
        <v>159816</v>
      </c>
      <c r="H46" s="28"/>
      <c r="I46" s="28"/>
    </row>
    <row r="47" spans="1:10" ht="62.25" customHeight="1">
      <c r="A47" s="13"/>
      <c r="B47" s="26"/>
      <c r="C47" s="20" t="s">
        <v>45</v>
      </c>
      <c r="D47" s="20"/>
      <c r="E47" s="20"/>
      <c r="F47" s="20"/>
      <c r="G47" s="19"/>
      <c r="H47" s="28"/>
      <c r="I47" s="28"/>
    </row>
    <row r="48" spans="1:10" ht="7.5" customHeight="1">
      <c r="A48" s="13"/>
      <c r="B48" s="27"/>
      <c r="C48" s="33"/>
      <c r="D48" s="33"/>
      <c r="E48" s="34"/>
      <c r="F48" s="33"/>
      <c r="G48" s="19"/>
      <c r="H48" s="28"/>
      <c r="I48" s="28"/>
    </row>
    <row r="49" spans="1:10">
      <c r="A49" s="13">
        <v>15</v>
      </c>
      <c r="B49" s="14" t="s">
        <v>46</v>
      </c>
      <c r="C49" s="15">
        <f>[1]Measurement!H235</f>
        <v>894</v>
      </c>
      <c r="D49" s="16" t="s">
        <v>10</v>
      </c>
      <c r="E49" s="17">
        <v>5445</v>
      </c>
      <c r="F49" s="18" t="s">
        <v>40</v>
      </c>
      <c r="G49" s="19">
        <f>SUM(C49*E49/100)</f>
        <v>48678.3</v>
      </c>
      <c r="H49" s="28"/>
      <c r="I49" s="28"/>
      <c r="J49" s="28"/>
    </row>
    <row r="50" spans="1:10" ht="26.25" customHeight="1">
      <c r="A50" s="13"/>
      <c r="B50" s="14"/>
      <c r="C50" s="20" t="s">
        <v>47</v>
      </c>
      <c r="D50" s="20"/>
      <c r="E50" s="20"/>
      <c r="F50" s="20"/>
      <c r="G50" s="19"/>
      <c r="H50" s="28"/>
      <c r="I50" s="28"/>
      <c r="J50" s="28"/>
    </row>
    <row r="51" spans="1:10" ht="7.5" customHeight="1">
      <c r="A51" s="13"/>
      <c r="B51" s="27"/>
      <c r="C51" s="33"/>
      <c r="D51" s="33"/>
      <c r="E51" s="34"/>
      <c r="F51" s="33"/>
      <c r="G51" s="19"/>
      <c r="H51" s="28"/>
      <c r="I51" s="28"/>
    </row>
    <row r="52" spans="1:10">
      <c r="A52" s="13">
        <v>16</v>
      </c>
      <c r="B52" s="21" t="s">
        <v>48</v>
      </c>
      <c r="C52" s="15">
        <f>[1]Measurement!H238</f>
        <v>6</v>
      </c>
      <c r="D52" s="16" t="s">
        <v>49</v>
      </c>
      <c r="E52" s="17">
        <v>142.18</v>
      </c>
      <c r="F52" s="18" t="s">
        <v>50</v>
      </c>
      <c r="G52" s="19">
        <f>SUM(C52*E52)</f>
        <v>853.08</v>
      </c>
      <c r="H52" s="28"/>
      <c r="I52" s="28"/>
      <c r="J52" s="28"/>
    </row>
    <row r="53" spans="1:10" ht="23.25" customHeight="1">
      <c r="A53" s="13"/>
      <c r="B53" s="27"/>
      <c r="C53" s="20" t="s">
        <v>51</v>
      </c>
      <c r="D53" s="20"/>
      <c r="E53" s="20"/>
      <c r="F53" s="20"/>
      <c r="G53" s="19"/>
      <c r="H53" s="28"/>
      <c r="I53" s="28"/>
    </row>
    <row r="54" spans="1:10" ht="25.5">
      <c r="A54" s="13">
        <v>17</v>
      </c>
      <c r="B54" s="21" t="s">
        <v>52</v>
      </c>
      <c r="C54" s="15">
        <f>[1]Measurement!H241</f>
        <v>2</v>
      </c>
      <c r="D54" s="16" t="s">
        <v>49</v>
      </c>
      <c r="E54" s="17">
        <v>102.85</v>
      </c>
      <c r="F54" s="18" t="s">
        <v>50</v>
      </c>
      <c r="G54" s="19">
        <f>SUM(C54*E54)</f>
        <v>205.7</v>
      </c>
      <c r="H54" s="28"/>
      <c r="I54" s="28"/>
      <c r="J54" s="28"/>
    </row>
    <row r="55" spans="1:10" s="32" customFormat="1" ht="23.25" customHeight="1">
      <c r="A55" s="35"/>
      <c r="C55" s="20" t="s">
        <v>53</v>
      </c>
      <c r="D55" s="20"/>
      <c r="E55" s="20"/>
      <c r="F55" s="20"/>
      <c r="G55" s="36"/>
    </row>
    <row r="56" spans="1:10" s="32" customFormat="1">
      <c r="A56" s="35">
        <v>17</v>
      </c>
      <c r="B56" s="14" t="s">
        <v>54</v>
      </c>
      <c r="C56" s="37">
        <f>[1]Measurement!H244</f>
        <v>1062</v>
      </c>
      <c r="D56" s="38" t="s">
        <v>55</v>
      </c>
      <c r="E56" s="39">
        <v>14429.25</v>
      </c>
      <c r="F56" s="38" t="s">
        <v>56</v>
      </c>
      <c r="G56" s="40">
        <f>C56*E56%</f>
        <v>153238.63499999998</v>
      </c>
    </row>
    <row r="57" spans="1:10" s="32" customFormat="1" ht="25.5" customHeight="1">
      <c r="A57" s="35"/>
      <c r="B57" s="14"/>
      <c r="C57" s="20" t="s">
        <v>57</v>
      </c>
      <c r="D57" s="20"/>
      <c r="E57" s="20"/>
      <c r="F57" s="20"/>
      <c r="G57" s="40"/>
    </row>
    <row r="58" spans="1:10" s="32" customFormat="1">
      <c r="A58" s="35"/>
      <c r="B58" s="14"/>
      <c r="C58" s="41"/>
      <c r="D58" s="41"/>
      <c r="E58" s="42"/>
      <c r="F58" s="41"/>
      <c r="G58" s="40"/>
    </row>
    <row r="59" spans="1:10" s="32" customFormat="1" ht="12.75">
      <c r="A59" s="35"/>
      <c r="E59" s="43"/>
      <c r="G59" s="36"/>
    </row>
    <row r="60" spans="1:10" s="32" customFormat="1">
      <c r="A60" s="35">
        <v>19</v>
      </c>
      <c r="B60" s="14" t="s">
        <v>58</v>
      </c>
      <c r="C60" s="37">
        <f>[1]Measurement!H248</f>
        <v>3720</v>
      </c>
      <c r="D60" s="38" t="s">
        <v>59</v>
      </c>
      <c r="E60" s="39">
        <v>3275.5</v>
      </c>
      <c r="F60" s="38" t="s">
        <v>60</v>
      </c>
      <c r="G60" s="40">
        <f>C60*E60%</f>
        <v>121848.6</v>
      </c>
    </row>
    <row r="61" spans="1:10" s="32" customFormat="1">
      <c r="A61" s="35"/>
      <c r="B61" s="14"/>
      <c r="C61" s="44" t="s">
        <v>61</v>
      </c>
      <c r="D61" s="44"/>
      <c r="E61" s="44"/>
      <c r="F61" s="44"/>
      <c r="G61" s="40"/>
    </row>
    <row r="62" spans="1:10" s="32" customFormat="1" ht="15" customHeight="1">
      <c r="A62" s="35"/>
      <c r="B62" s="14"/>
      <c r="C62" s="44"/>
      <c r="D62" s="44"/>
      <c r="E62" s="44"/>
      <c r="F62" s="44"/>
      <c r="G62" s="40"/>
    </row>
    <row r="63" spans="1:10" ht="7.5" customHeight="1">
      <c r="A63" s="13"/>
      <c r="B63" s="23"/>
      <c r="C63" s="29"/>
      <c r="D63" s="29"/>
      <c r="E63" s="30"/>
      <c r="F63" s="29"/>
      <c r="G63" s="19"/>
    </row>
    <row r="64" spans="1:10" ht="15" customHeight="1">
      <c r="A64" s="13">
        <v>20</v>
      </c>
      <c r="B64" s="26" t="s">
        <v>62</v>
      </c>
      <c r="C64" s="15">
        <f>[1]Measurement!H253</f>
        <v>230</v>
      </c>
      <c r="D64" s="16" t="s">
        <v>17</v>
      </c>
      <c r="E64" s="17">
        <v>8977.9</v>
      </c>
      <c r="F64" s="18" t="s">
        <v>18</v>
      </c>
      <c r="G64" s="19">
        <f>SUM(C64*E64/100)</f>
        <v>20649.169999999998</v>
      </c>
      <c r="H64" s="28"/>
      <c r="I64" s="28"/>
      <c r="J64" s="28"/>
    </row>
    <row r="65" spans="1:10" ht="39" customHeight="1">
      <c r="A65" s="13"/>
      <c r="B65" s="26"/>
      <c r="C65" s="20" t="s">
        <v>63</v>
      </c>
      <c r="D65" s="20"/>
      <c r="E65" s="20"/>
      <c r="F65" s="20"/>
      <c r="G65" s="19"/>
      <c r="H65" s="28"/>
      <c r="I65" s="28"/>
      <c r="J65" s="28"/>
    </row>
    <row r="66" spans="1:10" ht="7.5" customHeight="1">
      <c r="A66" s="13"/>
      <c r="B66" s="23"/>
      <c r="C66" s="29"/>
      <c r="D66" s="29"/>
      <c r="E66" s="30"/>
      <c r="F66" s="29"/>
      <c r="G66" s="19"/>
    </row>
    <row r="67" spans="1:10" ht="15" customHeight="1">
      <c r="A67" s="13">
        <v>21</v>
      </c>
      <c r="B67" s="26" t="s">
        <v>64</v>
      </c>
      <c r="C67" s="15">
        <f>[1]Measurement!H258</f>
        <v>180</v>
      </c>
      <c r="D67" s="16" t="s">
        <v>17</v>
      </c>
      <c r="E67" s="17">
        <v>2364.63</v>
      </c>
      <c r="F67" s="18" t="s">
        <v>65</v>
      </c>
      <c r="G67" s="19">
        <f>SUM(C67*E67)</f>
        <v>425633.4</v>
      </c>
      <c r="H67" s="28"/>
      <c r="I67" s="28"/>
      <c r="J67" s="28"/>
    </row>
    <row r="68" spans="1:10" ht="47.25" customHeight="1">
      <c r="A68" s="13"/>
      <c r="B68" s="26"/>
      <c r="C68" s="20" t="s">
        <v>66</v>
      </c>
      <c r="D68" s="20"/>
      <c r="E68" s="20"/>
      <c r="F68" s="20"/>
      <c r="G68" s="19"/>
      <c r="H68" s="28"/>
      <c r="I68" s="28"/>
      <c r="J68" s="28"/>
    </row>
    <row r="69" spans="1:10">
      <c r="A69" s="13"/>
      <c r="B69" s="23"/>
      <c r="C69" s="29"/>
      <c r="D69" s="29"/>
      <c r="E69" s="30"/>
      <c r="F69" s="29"/>
      <c r="G69" s="45"/>
    </row>
    <row r="70" spans="1:10" ht="15" customHeight="1">
      <c r="A70" s="13"/>
      <c r="B70" s="46"/>
      <c r="C70" s="11"/>
      <c r="D70" s="11"/>
      <c r="E70" s="47" t="s">
        <v>67</v>
      </c>
      <c r="F70" s="47"/>
      <c r="G70" s="48">
        <f>SUM(G6:G69)</f>
        <v>5189489.1248999992</v>
      </c>
    </row>
    <row r="71" spans="1:10">
      <c r="A71" s="13"/>
      <c r="B71" s="23"/>
      <c r="C71" s="24"/>
      <c r="D71" s="24"/>
      <c r="E71" s="25"/>
      <c r="F71" s="24"/>
      <c r="G71" s="19"/>
    </row>
    <row r="72" spans="1:10">
      <c r="A72" s="13"/>
      <c r="B72" s="23"/>
      <c r="C72" s="24"/>
      <c r="D72" s="24"/>
      <c r="E72" s="25"/>
      <c r="F72" s="24"/>
      <c r="G72" s="19"/>
    </row>
    <row r="73" spans="1:10">
      <c r="A73" s="13"/>
      <c r="B73" s="23"/>
      <c r="C73" s="24"/>
      <c r="D73" s="24"/>
      <c r="E73" s="25"/>
      <c r="F73" s="24"/>
      <c r="G73" s="19"/>
    </row>
    <row r="74" spans="1:10" ht="15" customHeight="1">
      <c r="A74" s="49">
        <v>2</v>
      </c>
      <c r="B74" s="50" t="s">
        <v>68</v>
      </c>
      <c r="C74" s="24"/>
      <c r="D74" s="24"/>
      <c r="E74" s="25"/>
      <c r="F74" s="24"/>
      <c r="G74" s="19"/>
    </row>
    <row r="75" spans="1:10" ht="6.75" customHeight="1">
      <c r="A75" s="13"/>
      <c r="B75" s="23"/>
      <c r="C75" s="24"/>
      <c r="D75" s="24"/>
      <c r="E75" s="25"/>
      <c r="F75" s="24"/>
      <c r="G75" s="19"/>
    </row>
    <row r="76" spans="1:10" ht="63.75">
      <c r="A76" s="13">
        <v>1</v>
      </c>
      <c r="B76" s="51" t="s">
        <v>69</v>
      </c>
      <c r="C76" s="52">
        <f>[1]Measurement!H266</f>
        <v>2665</v>
      </c>
      <c r="D76" s="53" t="s">
        <v>59</v>
      </c>
      <c r="E76" s="54"/>
      <c r="F76" s="55" t="s">
        <v>65</v>
      </c>
      <c r="G76" s="56"/>
    </row>
    <row r="77" spans="1:10" ht="6.75" customHeight="1">
      <c r="A77" s="13"/>
      <c r="B77" s="23"/>
      <c r="C77" s="24"/>
      <c r="D77" s="24"/>
      <c r="E77" s="25"/>
      <c r="F77" s="24"/>
      <c r="G77" s="56"/>
    </row>
    <row r="78" spans="1:10" ht="51">
      <c r="A78" s="13">
        <v>2</v>
      </c>
      <c r="B78" s="51" t="s">
        <v>70</v>
      </c>
      <c r="C78" s="52">
        <f>[1]Measurement!H271</f>
        <v>36</v>
      </c>
      <c r="D78" s="57" t="s">
        <v>59</v>
      </c>
      <c r="E78" s="54"/>
      <c r="F78" s="58" t="s">
        <v>65</v>
      </c>
      <c r="G78" s="56"/>
    </row>
    <row r="79" spans="1:10" ht="6.75" customHeight="1">
      <c r="A79" s="13"/>
      <c r="B79" s="23"/>
      <c r="C79" s="24"/>
      <c r="D79" s="24"/>
      <c r="E79" s="25"/>
      <c r="F79" s="24"/>
      <c r="G79" s="56"/>
    </row>
    <row r="80" spans="1:10" ht="38.25">
      <c r="A80" s="13">
        <v>3</v>
      </c>
      <c r="B80" s="51" t="s">
        <v>71</v>
      </c>
      <c r="C80" s="52">
        <f>[1]Measurement!H275</f>
        <v>830</v>
      </c>
      <c r="D80" s="57" t="s">
        <v>59</v>
      </c>
      <c r="E80" s="54"/>
      <c r="F80" s="58" t="s">
        <v>65</v>
      </c>
      <c r="G80" s="56"/>
    </row>
    <row r="81" spans="1:9" ht="6.75" customHeight="1">
      <c r="A81" s="13"/>
      <c r="B81" s="23"/>
      <c r="C81" s="24"/>
      <c r="D81" s="24"/>
      <c r="E81" s="25"/>
      <c r="F81" s="24"/>
      <c r="G81" s="56"/>
    </row>
    <row r="82" spans="1:9" ht="38.25">
      <c r="A82" s="13">
        <v>4</v>
      </c>
      <c r="B82" s="59" t="s">
        <v>72</v>
      </c>
      <c r="C82" s="52">
        <f>[1]Measurement!H279</f>
        <v>1089</v>
      </c>
      <c r="D82" s="57" t="s">
        <v>59</v>
      </c>
      <c r="E82" s="54"/>
      <c r="F82" s="58" t="s">
        <v>65</v>
      </c>
      <c r="G82" s="52"/>
    </row>
    <row r="83" spans="1:9" ht="7.5" customHeight="1">
      <c r="A83" s="13"/>
      <c r="B83" s="59"/>
      <c r="C83" s="52"/>
      <c r="D83" s="57"/>
      <c r="E83" s="54"/>
      <c r="F83" s="58"/>
      <c r="G83" s="52"/>
    </row>
    <row r="84" spans="1:9" ht="38.25">
      <c r="A84" s="13">
        <v>5</v>
      </c>
      <c r="B84" s="51" t="s">
        <v>73</v>
      </c>
      <c r="C84" s="52">
        <v>5</v>
      </c>
      <c r="D84" s="53" t="s">
        <v>49</v>
      </c>
      <c r="E84" s="54"/>
      <c r="F84" s="55" t="s">
        <v>74</v>
      </c>
      <c r="G84" s="52"/>
    </row>
    <row r="85" spans="1:9" ht="7.5" customHeight="1">
      <c r="A85" s="13"/>
      <c r="B85" s="59"/>
      <c r="C85" s="52"/>
      <c r="D85" s="57"/>
      <c r="E85" s="54"/>
      <c r="F85" s="58"/>
      <c r="G85" s="52"/>
    </row>
    <row r="86" spans="1:9" ht="51">
      <c r="A86" s="13">
        <v>6</v>
      </c>
      <c r="B86" s="51" t="s">
        <v>75</v>
      </c>
      <c r="C86" s="52">
        <v>5</v>
      </c>
      <c r="D86" s="53" t="s">
        <v>49</v>
      </c>
      <c r="E86" s="54"/>
      <c r="F86" s="55" t="s">
        <v>74</v>
      </c>
      <c r="G86" s="52"/>
    </row>
    <row r="87" spans="1:9" ht="3.75" customHeight="1">
      <c r="A87" s="13"/>
      <c r="B87" s="59"/>
      <c r="C87" s="52"/>
      <c r="D87" s="57"/>
      <c r="E87" s="54"/>
      <c r="F87" s="58"/>
      <c r="G87" s="52"/>
    </row>
    <row r="88" spans="1:9">
      <c r="A88" s="13">
        <v>7</v>
      </c>
      <c r="B88" s="51" t="s">
        <v>76</v>
      </c>
      <c r="C88" s="52">
        <v>5</v>
      </c>
      <c r="D88" s="53" t="s">
        <v>49</v>
      </c>
      <c r="E88" s="54"/>
      <c r="F88" s="55" t="s">
        <v>74</v>
      </c>
      <c r="G88" s="52"/>
    </row>
    <row r="89" spans="1:9" ht="7.5" customHeight="1">
      <c r="A89" s="13"/>
      <c r="B89" s="51"/>
      <c r="C89" s="52"/>
      <c r="D89" s="53"/>
      <c r="E89" s="54"/>
      <c r="F89" s="55"/>
      <c r="G89" s="52"/>
    </row>
    <row r="90" spans="1:9" ht="38.25">
      <c r="A90" s="13">
        <v>8</v>
      </c>
      <c r="B90" s="51" t="s">
        <v>77</v>
      </c>
      <c r="C90" s="52">
        <v>5</v>
      </c>
      <c r="D90" s="53" t="s">
        <v>49</v>
      </c>
      <c r="E90" s="54"/>
      <c r="F90" s="55" t="s">
        <v>74</v>
      </c>
      <c r="G90" s="52"/>
    </row>
    <row r="91" spans="1:9" ht="7.5" customHeight="1">
      <c r="A91" s="13"/>
      <c r="B91" s="23"/>
      <c r="C91" s="24"/>
      <c r="D91" s="24"/>
      <c r="E91" s="25"/>
      <c r="F91" s="24"/>
      <c r="G91" s="19"/>
    </row>
    <row r="92" spans="1:9" ht="34.5" customHeight="1">
      <c r="A92" s="13"/>
      <c r="B92" s="23"/>
      <c r="C92" s="24"/>
      <c r="D92" s="24"/>
      <c r="E92" s="47" t="s">
        <v>78</v>
      </c>
      <c r="F92" s="47"/>
      <c r="G92" s="60"/>
      <c r="I92" s="61"/>
    </row>
    <row r="93" spans="1:9" ht="3" customHeight="1">
      <c r="A93" s="13"/>
      <c r="B93" s="23"/>
      <c r="C93" s="24"/>
      <c r="D93" s="24"/>
      <c r="E93" s="25"/>
      <c r="F93" s="24"/>
      <c r="G93" s="19"/>
    </row>
    <row r="94" spans="1:9" ht="15" customHeight="1">
      <c r="A94" s="49">
        <v>3</v>
      </c>
      <c r="B94" s="50" t="s">
        <v>79</v>
      </c>
      <c r="C94" s="62"/>
      <c r="D94" s="62"/>
      <c r="E94" s="63"/>
      <c r="F94" s="62"/>
      <c r="G94" s="64"/>
    </row>
    <row r="95" spans="1:9" ht="3" customHeight="1">
      <c r="A95" s="13"/>
      <c r="B95" s="65"/>
      <c r="C95" s="62"/>
      <c r="D95" s="62"/>
      <c r="E95" s="63"/>
      <c r="F95" s="62"/>
      <c r="G95" s="64"/>
    </row>
    <row r="96" spans="1:9" ht="15" customHeight="1">
      <c r="A96" s="13">
        <v>1</v>
      </c>
      <c r="B96" s="66" t="s">
        <v>80</v>
      </c>
      <c r="C96" s="52">
        <f>[1]Measurement!H296</f>
        <v>12</v>
      </c>
      <c r="D96" s="57" t="s">
        <v>81</v>
      </c>
      <c r="E96" s="54">
        <v>2042.43</v>
      </c>
      <c r="F96" s="58" t="s">
        <v>74</v>
      </c>
      <c r="G96" s="67">
        <f>C96*E96</f>
        <v>24509.16</v>
      </c>
    </row>
    <row r="97" spans="1:7" ht="54" customHeight="1">
      <c r="A97" s="13"/>
      <c r="B97" s="66"/>
      <c r="C97" s="68" t="s">
        <v>82</v>
      </c>
      <c r="D97" s="68"/>
      <c r="E97" s="68"/>
      <c r="F97" s="68"/>
      <c r="G97" s="67"/>
    </row>
    <row r="98" spans="1:7" ht="7.5" customHeight="1">
      <c r="A98" s="13"/>
      <c r="B98" s="59"/>
      <c r="C98" s="67"/>
      <c r="D98" s="53"/>
      <c r="E98" s="69"/>
      <c r="F98" s="55"/>
      <c r="G98" s="52"/>
    </row>
    <row r="99" spans="1:7" ht="15" customHeight="1">
      <c r="A99" s="13">
        <v>2</v>
      </c>
      <c r="B99" s="66" t="s">
        <v>83</v>
      </c>
      <c r="C99" s="67">
        <f>[1]Measurement!H299</f>
        <v>35</v>
      </c>
      <c r="D99" s="53" t="s">
        <v>81</v>
      </c>
      <c r="E99" s="69">
        <v>447.15</v>
      </c>
      <c r="F99" s="55" t="s">
        <v>74</v>
      </c>
      <c r="G99" s="67">
        <f>C99*E99</f>
        <v>15650.25</v>
      </c>
    </row>
    <row r="100" spans="1:7" ht="25.5" customHeight="1">
      <c r="A100" s="13"/>
      <c r="B100" s="66"/>
      <c r="C100" s="68" t="s">
        <v>84</v>
      </c>
      <c r="D100" s="68"/>
      <c r="E100" s="68"/>
      <c r="F100" s="68"/>
      <c r="G100" s="67"/>
    </row>
    <row r="101" spans="1:7" ht="3" customHeight="1">
      <c r="A101" s="13"/>
      <c r="B101" s="59"/>
      <c r="C101" s="67"/>
      <c r="D101" s="53"/>
      <c r="E101" s="69"/>
      <c r="F101" s="55"/>
      <c r="G101" s="52"/>
    </row>
    <row r="102" spans="1:7" ht="15" customHeight="1">
      <c r="A102" s="13">
        <v>3</v>
      </c>
      <c r="B102" s="66" t="s">
        <v>85</v>
      </c>
      <c r="C102" s="67">
        <f>[1]Measurement!H302</f>
        <v>35</v>
      </c>
      <c r="D102" s="53" t="s">
        <v>86</v>
      </c>
      <c r="E102" s="69">
        <v>333.29</v>
      </c>
      <c r="F102" s="55" t="s">
        <v>87</v>
      </c>
      <c r="G102" s="67">
        <f>C102*E102</f>
        <v>11665.150000000001</v>
      </c>
    </row>
    <row r="103" spans="1:7" ht="24.75" customHeight="1">
      <c r="A103" s="13"/>
      <c r="B103" s="66"/>
      <c r="C103" s="68" t="s">
        <v>88</v>
      </c>
      <c r="D103" s="68"/>
      <c r="E103" s="68"/>
      <c r="F103" s="68"/>
      <c r="G103" s="67"/>
    </row>
    <row r="104" spans="1:7" ht="3" customHeight="1">
      <c r="A104" s="13"/>
      <c r="B104" s="59"/>
      <c r="C104" s="67"/>
      <c r="D104" s="53"/>
      <c r="E104" s="69"/>
      <c r="F104" s="55"/>
      <c r="G104" s="52"/>
    </row>
    <row r="105" spans="1:7" ht="15" customHeight="1">
      <c r="A105" s="13">
        <v>4</v>
      </c>
      <c r="B105" s="66" t="s">
        <v>89</v>
      </c>
      <c r="C105" s="67">
        <f>[1]Measurement!H305</f>
        <v>30</v>
      </c>
      <c r="D105" s="53" t="s">
        <v>81</v>
      </c>
      <c r="E105" s="69">
        <v>72.16</v>
      </c>
      <c r="F105" s="55" t="s">
        <v>74</v>
      </c>
      <c r="G105" s="67">
        <f>C105*E105</f>
        <v>2164.7999999999997</v>
      </c>
    </row>
    <row r="106" spans="1:7" ht="34.5" customHeight="1">
      <c r="A106" s="13"/>
      <c r="B106" s="66"/>
      <c r="C106" s="68" t="s">
        <v>90</v>
      </c>
      <c r="D106" s="68"/>
      <c r="E106" s="68"/>
      <c r="F106" s="68"/>
      <c r="G106" s="67"/>
    </row>
    <row r="107" spans="1:7" ht="3" customHeight="1">
      <c r="A107" s="13"/>
      <c r="B107" s="59"/>
      <c r="C107" s="67"/>
      <c r="D107" s="53"/>
      <c r="E107" s="69"/>
      <c r="F107" s="55"/>
      <c r="G107" s="52"/>
    </row>
    <row r="108" spans="1:7" ht="15" customHeight="1">
      <c r="A108" s="13">
        <v>5</v>
      </c>
      <c r="B108" s="66" t="s">
        <v>91</v>
      </c>
      <c r="C108" s="67">
        <f>[1]Measurement!H308</f>
        <v>15</v>
      </c>
      <c r="D108" s="53" t="s">
        <v>81</v>
      </c>
      <c r="E108" s="69">
        <v>702</v>
      </c>
      <c r="F108" s="55" t="s">
        <v>74</v>
      </c>
      <c r="G108" s="67">
        <f>C108*E108</f>
        <v>10530</v>
      </c>
    </row>
    <row r="109" spans="1:7" ht="39" customHeight="1">
      <c r="A109" s="13"/>
      <c r="B109" s="66"/>
      <c r="C109" s="68" t="s">
        <v>92</v>
      </c>
      <c r="D109" s="68"/>
      <c r="E109" s="68"/>
      <c r="F109" s="68"/>
      <c r="G109" s="67"/>
    </row>
    <row r="110" spans="1:7" s="76" customFormat="1" ht="15" customHeight="1">
      <c r="A110" s="70">
        <v>6</v>
      </c>
      <c r="B110" s="71" t="s">
        <v>93</v>
      </c>
      <c r="C110" s="72">
        <f>[1]Measurement!H358</f>
        <v>5</v>
      </c>
      <c r="D110" s="73" t="s">
        <v>94</v>
      </c>
      <c r="E110" s="74">
        <v>6237</v>
      </c>
      <c r="F110" s="73" t="s">
        <v>74</v>
      </c>
      <c r="G110" s="75">
        <f>C110*E110</f>
        <v>31185</v>
      </c>
    </row>
    <row r="111" spans="1:7" s="76" customFormat="1">
      <c r="A111" s="70"/>
      <c r="B111" s="71"/>
      <c r="C111" s="68" t="s">
        <v>95</v>
      </c>
      <c r="D111" s="68"/>
      <c r="E111" s="68"/>
      <c r="F111" s="68"/>
      <c r="G111" s="75"/>
    </row>
    <row r="112" spans="1:7" s="76" customFormat="1">
      <c r="A112" s="70"/>
      <c r="B112" s="71"/>
      <c r="C112" s="68"/>
      <c r="D112" s="68"/>
      <c r="E112" s="68"/>
      <c r="F112" s="68"/>
      <c r="G112" s="75"/>
    </row>
    <row r="113" spans="1:7" s="76" customFormat="1">
      <c r="A113" s="70"/>
      <c r="B113" s="71"/>
      <c r="C113" s="73"/>
      <c r="D113" s="73"/>
      <c r="E113" s="74"/>
      <c r="F113" s="73"/>
      <c r="G113" s="75"/>
    </row>
    <row r="114" spans="1:7" s="76" customFormat="1">
      <c r="A114" s="70"/>
      <c r="B114" s="71"/>
      <c r="C114" s="73"/>
      <c r="D114" s="73"/>
      <c r="E114" s="74"/>
      <c r="F114" s="73"/>
      <c r="G114" s="75"/>
    </row>
    <row r="115" spans="1:7" s="76" customFormat="1">
      <c r="A115" s="70"/>
      <c r="B115" s="71"/>
      <c r="C115" s="73"/>
      <c r="D115" s="73"/>
      <c r="E115" s="74"/>
      <c r="F115" s="73"/>
      <c r="G115" s="75"/>
    </row>
    <row r="116" spans="1:7" s="76" customFormat="1">
      <c r="A116" s="70"/>
      <c r="B116" s="71"/>
      <c r="C116" s="73"/>
      <c r="D116" s="73"/>
      <c r="E116" s="74"/>
      <c r="F116" s="73"/>
      <c r="G116" s="75"/>
    </row>
    <row r="117" spans="1:7" s="76" customFormat="1">
      <c r="A117" s="70"/>
      <c r="B117" s="71"/>
      <c r="C117" s="73"/>
      <c r="D117" s="73"/>
      <c r="E117" s="74"/>
      <c r="F117" s="73"/>
      <c r="G117" s="75"/>
    </row>
    <row r="118" spans="1:7" s="76" customFormat="1">
      <c r="A118" s="70"/>
      <c r="B118" s="77"/>
      <c r="C118" s="73"/>
      <c r="D118" s="73"/>
      <c r="E118" s="78"/>
      <c r="F118" s="73"/>
      <c r="G118" s="79"/>
    </row>
    <row r="119" spans="1:7" s="76" customFormat="1" ht="15.75" customHeight="1">
      <c r="A119" s="70">
        <v>7</v>
      </c>
      <c r="B119" s="71" t="s">
        <v>96</v>
      </c>
      <c r="C119" s="72">
        <f>[1]Measurement!H361</f>
        <v>5</v>
      </c>
      <c r="D119" s="73" t="s">
        <v>94</v>
      </c>
      <c r="E119" s="74">
        <v>2533.4699999999998</v>
      </c>
      <c r="F119" s="73" t="s">
        <v>74</v>
      </c>
      <c r="G119" s="75">
        <f>C119*E119</f>
        <v>12667.349999999999</v>
      </c>
    </row>
    <row r="120" spans="1:7" s="76" customFormat="1">
      <c r="A120" s="70"/>
      <c r="B120" s="71"/>
      <c r="C120" s="68" t="s">
        <v>97</v>
      </c>
      <c r="D120" s="68"/>
      <c r="E120" s="68"/>
      <c r="F120" s="68"/>
      <c r="G120" s="75"/>
    </row>
    <row r="121" spans="1:7" s="76" customFormat="1">
      <c r="A121" s="70"/>
      <c r="B121" s="71"/>
      <c r="C121" s="68"/>
      <c r="D121" s="68"/>
      <c r="E121" s="68"/>
      <c r="F121" s="68"/>
      <c r="G121" s="80"/>
    </row>
    <row r="122" spans="1:7" s="76" customFormat="1">
      <c r="A122" s="70"/>
      <c r="B122" s="81"/>
      <c r="C122" s="73"/>
      <c r="D122" s="73"/>
      <c r="E122" s="74"/>
      <c r="F122" s="73"/>
      <c r="G122" s="75"/>
    </row>
    <row r="123" spans="1:7" s="87" customFormat="1" ht="15" customHeight="1">
      <c r="A123" s="82">
        <v>8</v>
      </c>
      <c r="B123" s="83" t="s">
        <v>98</v>
      </c>
      <c r="C123" s="84">
        <f>[1]Measurement!H364</f>
        <v>2</v>
      </c>
      <c r="D123" s="85" t="s">
        <v>74</v>
      </c>
      <c r="E123" s="85">
        <v>5162.3</v>
      </c>
      <c r="F123" s="85" t="s">
        <v>74</v>
      </c>
      <c r="G123" s="86">
        <f>C123*E123</f>
        <v>10324.6</v>
      </c>
    </row>
    <row r="124" spans="1:7" s="87" customFormat="1">
      <c r="A124" s="82"/>
      <c r="B124" s="83"/>
      <c r="C124" s="68" t="s">
        <v>99</v>
      </c>
      <c r="D124" s="68"/>
      <c r="E124" s="68"/>
      <c r="F124" s="68"/>
      <c r="G124" s="88"/>
    </row>
    <row r="125" spans="1:7" s="87" customFormat="1">
      <c r="A125" s="82"/>
      <c r="B125" s="83"/>
      <c r="C125" s="68"/>
      <c r="D125" s="68"/>
      <c r="E125" s="68"/>
      <c r="F125" s="68"/>
      <c r="G125" s="88"/>
    </row>
    <row r="126" spans="1:7" s="87" customFormat="1">
      <c r="A126" s="82"/>
      <c r="B126" s="83"/>
      <c r="C126" s="84"/>
      <c r="D126" s="85"/>
      <c r="E126" s="85"/>
      <c r="F126" s="85"/>
      <c r="G126" s="88"/>
    </row>
    <row r="127" spans="1:7" s="87" customFormat="1">
      <c r="A127" s="82"/>
      <c r="B127" s="83"/>
      <c r="C127" s="84"/>
      <c r="D127" s="85"/>
      <c r="E127" s="85"/>
      <c r="F127" s="85"/>
      <c r="G127" s="88"/>
    </row>
    <row r="128" spans="1:7" s="87" customFormat="1">
      <c r="A128" s="82"/>
      <c r="B128" s="83"/>
      <c r="C128" s="84"/>
      <c r="D128" s="85"/>
      <c r="E128" s="85"/>
      <c r="F128" s="85"/>
      <c r="G128" s="88"/>
    </row>
    <row r="129" spans="1:7" s="87" customFormat="1">
      <c r="A129" s="82"/>
      <c r="B129" s="83"/>
      <c r="C129" s="84"/>
      <c r="D129" s="85"/>
      <c r="E129" s="85"/>
      <c r="F129" s="85"/>
      <c r="G129" s="88"/>
    </row>
    <row r="130" spans="1:7">
      <c r="A130" s="13"/>
      <c r="B130" s="59"/>
      <c r="C130" s="67"/>
      <c r="D130" s="53"/>
      <c r="E130" s="69"/>
      <c r="F130" s="55"/>
      <c r="G130" s="67"/>
    </row>
    <row r="131" spans="1:7" ht="15" customHeight="1">
      <c r="A131" s="13">
        <v>9</v>
      </c>
      <c r="B131" s="66" t="s">
        <v>100</v>
      </c>
      <c r="C131" s="67">
        <f>[1]Measurement!H367</f>
        <v>5</v>
      </c>
      <c r="D131" s="53" t="s">
        <v>81</v>
      </c>
      <c r="E131" s="69">
        <v>1082.95</v>
      </c>
      <c r="F131" s="55" t="s">
        <v>74</v>
      </c>
      <c r="G131" s="67">
        <f>C131*E131</f>
        <v>5414.75</v>
      </c>
    </row>
    <row r="132" spans="1:7" ht="15" customHeight="1">
      <c r="A132" s="13"/>
      <c r="B132" s="66"/>
      <c r="C132" s="68" t="s">
        <v>101</v>
      </c>
      <c r="D132" s="68"/>
      <c r="E132" s="68"/>
      <c r="F132" s="68"/>
      <c r="G132" s="67"/>
    </row>
    <row r="133" spans="1:7" ht="15" customHeight="1">
      <c r="A133" s="13"/>
      <c r="B133" s="66"/>
      <c r="C133" s="68"/>
      <c r="D133" s="68"/>
      <c r="E133" s="68"/>
      <c r="F133" s="68"/>
      <c r="G133" s="67"/>
    </row>
    <row r="134" spans="1:7">
      <c r="A134" s="13"/>
      <c r="B134" s="59"/>
      <c r="C134" s="67"/>
      <c r="D134" s="53"/>
      <c r="E134" s="69"/>
      <c r="F134" s="55"/>
      <c r="G134" s="67"/>
    </row>
    <row r="135" spans="1:7" ht="15" customHeight="1">
      <c r="A135" s="13">
        <v>10</v>
      </c>
      <c r="B135" s="66" t="s">
        <v>102</v>
      </c>
      <c r="C135" s="67">
        <f>[1]Measurement!H370</f>
        <v>5</v>
      </c>
      <c r="D135" s="53" t="s">
        <v>81</v>
      </c>
      <c r="E135" s="69">
        <v>1161.5999999999999</v>
      </c>
      <c r="F135" s="55" t="s">
        <v>74</v>
      </c>
      <c r="G135" s="67">
        <f>C135*E135</f>
        <v>5808</v>
      </c>
    </row>
    <row r="136" spans="1:7" ht="15" customHeight="1">
      <c r="A136" s="13"/>
      <c r="B136" s="66"/>
      <c r="C136" s="68" t="s">
        <v>103</v>
      </c>
      <c r="D136" s="68"/>
      <c r="E136" s="68"/>
      <c r="F136" s="68"/>
      <c r="G136" s="67"/>
    </row>
    <row r="137" spans="1:7" ht="15" customHeight="1">
      <c r="A137" s="13"/>
      <c r="B137" s="66"/>
      <c r="C137" s="68"/>
      <c r="D137" s="68"/>
      <c r="E137" s="68"/>
      <c r="F137" s="68"/>
      <c r="G137" s="67"/>
    </row>
    <row r="138" spans="1:7" ht="15" customHeight="1">
      <c r="A138" s="13"/>
      <c r="B138" s="66"/>
      <c r="G138" s="67"/>
    </row>
    <row r="139" spans="1:7" s="87" customFormat="1" ht="15" customHeight="1">
      <c r="A139" s="82">
        <v>11</v>
      </c>
      <c r="B139" s="83" t="s">
        <v>104</v>
      </c>
      <c r="C139" s="84">
        <f>[1]Measurement!H373</f>
        <v>15</v>
      </c>
      <c r="D139" s="85" t="s">
        <v>74</v>
      </c>
      <c r="E139" s="85">
        <v>889.46</v>
      </c>
      <c r="F139" s="85" t="s">
        <v>74</v>
      </c>
      <c r="G139" s="86">
        <f>C139*E139</f>
        <v>13341.900000000001</v>
      </c>
    </row>
    <row r="140" spans="1:7" s="87" customFormat="1">
      <c r="A140" s="82"/>
      <c r="B140" s="83"/>
      <c r="C140" s="68" t="s">
        <v>105</v>
      </c>
      <c r="D140" s="68"/>
      <c r="E140" s="68"/>
      <c r="F140" s="68"/>
      <c r="G140" s="88"/>
    </row>
    <row r="141" spans="1:7" s="87" customFormat="1">
      <c r="A141" s="82"/>
      <c r="B141" s="91"/>
      <c r="C141" s="68"/>
      <c r="D141" s="68"/>
      <c r="E141" s="68"/>
      <c r="F141" s="68"/>
      <c r="G141" s="86"/>
    </row>
    <row r="142" spans="1:7" s="87" customFormat="1" ht="15" customHeight="1">
      <c r="A142" s="82">
        <v>12</v>
      </c>
      <c r="B142" s="83" t="s">
        <v>106</v>
      </c>
      <c r="C142" s="84">
        <f>[1]Measurement!H376</f>
        <v>15</v>
      </c>
      <c r="D142" s="85" t="s">
        <v>74</v>
      </c>
      <c r="E142" s="85">
        <v>1109.46</v>
      </c>
      <c r="F142" s="85" t="s">
        <v>74</v>
      </c>
      <c r="G142" s="86">
        <f>C142*E142</f>
        <v>16641.900000000001</v>
      </c>
    </row>
    <row r="143" spans="1:7" s="87" customFormat="1">
      <c r="A143" s="82"/>
      <c r="B143" s="83"/>
      <c r="C143" s="68" t="s">
        <v>107</v>
      </c>
      <c r="D143" s="68"/>
      <c r="E143" s="68"/>
      <c r="F143" s="68"/>
      <c r="G143" s="88"/>
    </row>
    <row r="144" spans="1:7" s="87" customFormat="1">
      <c r="A144" s="82"/>
      <c r="B144" s="91"/>
      <c r="C144" s="68"/>
      <c r="D144" s="68"/>
      <c r="E144" s="68"/>
      <c r="F144" s="68"/>
      <c r="G144" s="86"/>
    </row>
    <row r="145" spans="1:7" s="87" customFormat="1" ht="15" customHeight="1">
      <c r="A145" s="82">
        <v>13</v>
      </c>
      <c r="B145" s="83" t="s">
        <v>108</v>
      </c>
      <c r="C145" s="84">
        <f>[1]Measurement!H379</f>
        <v>10</v>
      </c>
      <c r="D145" s="85" t="s">
        <v>74</v>
      </c>
      <c r="E145" s="85">
        <v>1142.24</v>
      </c>
      <c r="F145" s="85" t="s">
        <v>74</v>
      </c>
      <c r="G145" s="86">
        <f>C145*E145</f>
        <v>11422.4</v>
      </c>
    </row>
    <row r="146" spans="1:7" s="87" customFormat="1">
      <c r="A146" s="82"/>
      <c r="B146" s="83"/>
      <c r="C146" s="68" t="s">
        <v>109</v>
      </c>
      <c r="D146" s="68"/>
      <c r="E146" s="68"/>
      <c r="F146" s="68"/>
      <c r="G146" s="86"/>
    </row>
    <row r="147" spans="1:7">
      <c r="A147" s="13"/>
      <c r="B147" s="59"/>
      <c r="C147" s="68"/>
      <c r="D147" s="68"/>
      <c r="E147" s="68"/>
      <c r="F147" s="68"/>
      <c r="G147" s="67"/>
    </row>
    <row r="148" spans="1:7" ht="20.25" customHeight="1">
      <c r="A148" s="13">
        <v>14</v>
      </c>
      <c r="B148" s="66" t="s">
        <v>110</v>
      </c>
      <c r="C148" s="67">
        <f>[1]Measurement!H382</f>
        <v>320</v>
      </c>
      <c r="D148" s="53" t="s">
        <v>86</v>
      </c>
      <c r="E148" s="69">
        <v>188.44</v>
      </c>
      <c r="F148" s="55" t="s">
        <v>87</v>
      </c>
      <c r="G148" s="67">
        <f>C148*E148</f>
        <v>60300.800000000003</v>
      </c>
    </row>
    <row r="149" spans="1:7" ht="15" customHeight="1">
      <c r="A149" s="13"/>
      <c r="B149" s="66"/>
      <c r="C149" s="68" t="s">
        <v>111</v>
      </c>
      <c r="D149" s="68"/>
      <c r="E149" s="68"/>
      <c r="F149" s="68"/>
      <c r="G149" s="67"/>
    </row>
    <row r="150" spans="1:7" ht="15" customHeight="1">
      <c r="A150" s="13"/>
      <c r="B150" s="66"/>
      <c r="C150" s="68"/>
      <c r="D150" s="68"/>
      <c r="E150" s="68"/>
      <c r="F150" s="68"/>
      <c r="G150" s="67"/>
    </row>
    <row r="151" spans="1:7" ht="15" customHeight="1">
      <c r="A151" s="13"/>
      <c r="B151" s="66"/>
      <c r="G151" s="67"/>
    </row>
    <row r="152" spans="1:7" ht="9" customHeight="1">
      <c r="A152" s="13"/>
      <c r="B152" s="59"/>
      <c r="C152" s="67"/>
      <c r="D152" s="53"/>
      <c r="E152" s="69"/>
      <c r="F152" s="55"/>
      <c r="G152" s="67"/>
    </row>
    <row r="153" spans="1:7" ht="20.25" customHeight="1">
      <c r="A153" s="13">
        <v>15</v>
      </c>
      <c r="B153" s="66" t="s">
        <v>112</v>
      </c>
      <c r="C153" s="67">
        <f>[1]Measurement!H385</f>
        <v>10</v>
      </c>
      <c r="D153" s="53" t="s">
        <v>49</v>
      </c>
      <c r="E153" s="69">
        <v>2524.25</v>
      </c>
      <c r="F153" s="55" t="s">
        <v>50</v>
      </c>
      <c r="G153" s="67">
        <f>C153*E153</f>
        <v>25242.5</v>
      </c>
    </row>
    <row r="154" spans="1:7" ht="15" customHeight="1">
      <c r="A154" s="13"/>
      <c r="B154" s="66"/>
      <c r="C154" s="68" t="s">
        <v>113</v>
      </c>
      <c r="D154" s="68"/>
      <c r="E154" s="68"/>
      <c r="F154" s="68"/>
      <c r="G154" s="67"/>
    </row>
    <row r="155" spans="1:7" ht="15" customHeight="1">
      <c r="A155" s="13"/>
      <c r="B155" s="66"/>
      <c r="C155" s="68"/>
      <c r="D155" s="68"/>
      <c r="E155" s="68"/>
      <c r="F155" s="68"/>
      <c r="G155" s="67"/>
    </row>
    <row r="156" spans="1:7" ht="15" customHeight="1">
      <c r="A156" s="13"/>
      <c r="B156" s="66"/>
      <c r="G156" s="67"/>
    </row>
    <row r="157" spans="1:7" ht="7.5" customHeight="1">
      <c r="A157" s="13"/>
      <c r="B157" s="59"/>
      <c r="C157" s="67"/>
      <c r="D157" s="53"/>
      <c r="E157" s="69"/>
      <c r="F157" s="55"/>
      <c r="G157" s="67"/>
    </row>
    <row r="158" spans="1:7" ht="20.25" customHeight="1">
      <c r="A158" s="13">
        <v>16</v>
      </c>
      <c r="B158" s="66" t="s">
        <v>114</v>
      </c>
      <c r="C158" s="67">
        <f>[1]Measurement!H388</f>
        <v>280</v>
      </c>
      <c r="D158" s="53" t="s">
        <v>86</v>
      </c>
      <c r="E158" s="69">
        <v>174</v>
      </c>
      <c r="F158" s="55" t="s">
        <v>87</v>
      </c>
      <c r="G158" s="67">
        <f>C158*E158</f>
        <v>48720</v>
      </c>
    </row>
    <row r="159" spans="1:7" ht="15" customHeight="1">
      <c r="A159" s="13"/>
      <c r="B159" s="66"/>
      <c r="C159" s="68" t="s">
        <v>115</v>
      </c>
      <c r="D159" s="68"/>
      <c r="E159" s="68"/>
      <c r="F159" s="68"/>
      <c r="G159" s="67"/>
    </row>
    <row r="160" spans="1:7" ht="15" customHeight="1">
      <c r="A160" s="13"/>
      <c r="B160" s="66"/>
      <c r="C160" s="68"/>
      <c r="D160" s="68"/>
      <c r="E160" s="68"/>
      <c r="F160" s="68"/>
      <c r="G160" s="67"/>
    </row>
    <row r="161" spans="1:9" ht="15" customHeight="1">
      <c r="A161" s="13"/>
      <c r="B161" s="66"/>
      <c r="G161" s="67"/>
    </row>
    <row r="162" spans="1:9" ht="8.25" customHeight="1">
      <c r="A162" s="13"/>
      <c r="B162" s="59"/>
      <c r="C162" s="67"/>
      <c r="D162" s="53"/>
      <c r="E162" s="69"/>
      <c r="F162" s="55"/>
      <c r="G162" s="92"/>
    </row>
    <row r="163" spans="1:9" ht="15" customHeight="1">
      <c r="A163" s="13"/>
      <c r="B163" s="93" t="e">
        <f>#REF!*20/100</f>
        <v>#REF!</v>
      </c>
      <c r="C163" s="11"/>
      <c r="D163" s="11"/>
      <c r="E163" s="47" t="s">
        <v>78</v>
      </c>
      <c r="F163" s="47"/>
      <c r="G163" s="48">
        <v>305589</v>
      </c>
    </row>
    <row r="164" spans="1:9" ht="15" customHeight="1">
      <c r="A164" s="13"/>
      <c r="B164" s="23"/>
      <c r="C164" s="24"/>
      <c r="D164" s="24"/>
      <c r="E164" s="25"/>
      <c r="F164" s="24"/>
      <c r="G164" s="19"/>
    </row>
    <row r="165" spans="1:9" s="97" customFormat="1" ht="12.75" customHeight="1">
      <c r="A165" s="94" t="s">
        <v>116</v>
      </c>
      <c r="B165" s="94"/>
      <c r="C165" s="94"/>
      <c r="D165" s="94"/>
      <c r="E165" s="94"/>
      <c r="F165" s="95"/>
      <c r="G165" s="95"/>
      <c r="H165" s="96"/>
    </row>
    <row r="166" spans="1:9" s="97" customFormat="1" ht="9" customHeight="1">
      <c r="A166" s="98"/>
      <c r="B166" s="99"/>
      <c r="C166" s="100"/>
      <c r="D166" s="100"/>
      <c r="E166" s="101"/>
      <c r="F166" s="102"/>
      <c r="G166" s="103"/>
      <c r="H166" s="96"/>
    </row>
    <row r="167" spans="1:9" s="97" customFormat="1" ht="12.75" customHeight="1">
      <c r="A167" s="98">
        <v>1</v>
      </c>
      <c r="B167" s="83" t="s">
        <v>117</v>
      </c>
      <c r="C167" s="104">
        <v>60</v>
      </c>
      <c r="D167" s="104" t="s">
        <v>49</v>
      </c>
      <c r="E167" s="105">
        <v>1130</v>
      </c>
      <c r="F167" s="106" t="s">
        <v>74</v>
      </c>
      <c r="G167" s="107">
        <f>C167*E167</f>
        <v>67800</v>
      </c>
      <c r="H167" s="108"/>
      <c r="I167" s="109"/>
    </row>
    <row r="168" spans="1:9" s="97" customFormat="1" ht="12.75">
      <c r="A168" s="98"/>
      <c r="B168" s="83"/>
      <c r="C168" s="110" t="s">
        <v>118</v>
      </c>
      <c r="D168" s="110"/>
      <c r="E168" s="110"/>
      <c r="F168" s="110"/>
      <c r="G168" s="110"/>
      <c r="H168" s="108"/>
      <c r="I168" s="109"/>
    </row>
    <row r="169" spans="1:9" s="97" customFormat="1" ht="12.75">
      <c r="A169" s="98"/>
      <c r="B169" s="83"/>
      <c r="C169" s="110"/>
      <c r="D169" s="110"/>
      <c r="E169" s="110"/>
      <c r="F169" s="110"/>
      <c r="G169" s="110"/>
      <c r="H169" s="108"/>
      <c r="I169" s="109"/>
    </row>
    <row r="170" spans="1:9" s="97" customFormat="1" ht="9.9499999999999993" customHeight="1">
      <c r="A170" s="98"/>
      <c r="B170" s="91"/>
      <c r="C170" s="104"/>
      <c r="D170" s="104"/>
      <c r="E170" s="105"/>
      <c r="F170" s="106"/>
      <c r="G170" s="107"/>
      <c r="H170" s="108"/>
      <c r="I170" s="109"/>
    </row>
    <row r="171" spans="1:9" s="97" customFormat="1" ht="12.75">
      <c r="A171" s="98">
        <v>2</v>
      </c>
      <c r="B171" s="83" t="s">
        <v>119</v>
      </c>
      <c r="C171" s="104">
        <f>[1]Measurement!H398</f>
        <v>21</v>
      </c>
      <c r="D171" s="104" t="s">
        <v>49</v>
      </c>
      <c r="E171" s="105">
        <v>985</v>
      </c>
      <c r="F171" s="106" t="s">
        <v>74</v>
      </c>
      <c r="G171" s="107">
        <f>C171*E171</f>
        <v>20685</v>
      </c>
      <c r="H171" s="108"/>
      <c r="I171" s="109"/>
    </row>
    <row r="172" spans="1:9" s="97" customFormat="1" ht="12.75">
      <c r="A172" s="98"/>
      <c r="B172" s="83"/>
      <c r="C172" s="110" t="s">
        <v>120</v>
      </c>
      <c r="D172" s="110"/>
      <c r="E172" s="110"/>
      <c r="F172" s="110"/>
      <c r="G172" s="110"/>
      <c r="H172" s="108"/>
      <c r="I172" s="109"/>
    </row>
    <row r="173" spans="1:9" s="97" customFormat="1" ht="12.75">
      <c r="A173" s="98"/>
      <c r="B173" s="83"/>
      <c r="C173" s="110"/>
      <c r="D173" s="110"/>
      <c r="E173" s="110"/>
      <c r="F173" s="110"/>
      <c r="G173" s="110"/>
      <c r="H173" s="108"/>
      <c r="I173" s="109"/>
    </row>
    <row r="174" spans="1:9" s="97" customFormat="1" ht="9.9499999999999993" customHeight="1">
      <c r="A174" s="98"/>
      <c r="B174" s="99"/>
      <c r="C174" s="100"/>
      <c r="D174" s="100"/>
      <c r="E174" s="101"/>
      <c r="F174" s="106"/>
      <c r="G174" s="107"/>
      <c r="H174" s="96"/>
    </row>
    <row r="175" spans="1:9" s="97" customFormat="1" ht="12.75">
      <c r="A175" s="98">
        <v>3</v>
      </c>
      <c r="B175" s="83" t="s">
        <v>121</v>
      </c>
      <c r="C175" s="104">
        <v>3</v>
      </c>
      <c r="D175" s="104" t="s">
        <v>49</v>
      </c>
      <c r="E175" s="105">
        <v>1764</v>
      </c>
      <c r="F175" s="106" t="s">
        <v>74</v>
      </c>
      <c r="G175" s="107">
        <f>C175*E175</f>
        <v>5292</v>
      </c>
      <c r="H175" s="108"/>
      <c r="I175" s="109"/>
    </row>
    <row r="176" spans="1:9" s="97" customFormat="1" ht="12.75">
      <c r="A176" s="98"/>
      <c r="B176" s="83"/>
      <c r="C176" s="110" t="s">
        <v>122</v>
      </c>
      <c r="D176" s="110"/>
      <c r="E176" s="110"/>
      <c r="F176" s="110"/>
      <c r="G176" s="110"/>
      <c r="H176" s="108"/>
      <c r="I176" s="109"/>
    </row>
    <row r="177" spans="1:9" s="97" customFormat="1" ht="12.75">
      <c r="A177" s="98"/>
      <c r="B177" s="83"/>
      <c r="C177" s="110"/>
      <c r="D177" s="110"/>
      <c r="E177" s="110"/>
      <c r="F177" s="110"/>
      <c r="G177" s="110"/>
      <c r="H177" s="108"/>
      <c r="I177" s="109"/>
    </row>
    <row r="178" spans="1:9" s="97" customFormat="1" ht="9.9499999999999993" customHeight="1">
      <c r="A178" s="98"/>
      <c r="B178" s="99"/>
      <c r="C178" s="100"/>
      <c r="D178" s="100"/>
      <c r="E178" s="101"/>
      <c r="F178" s="106"/>
      <c r="G178" s="107"/>
      <c r="H178" s="96"/>
    </row>
    <row r="179" spans="1:9" s="97" customFormat="1" ht="12.75">
      <c r="A179" s="98">
        <v>4</v>
      </c>
      <c r="B179" s="83" t="s">
        <v>123</v>
      </c>
      <c r="C179" s="104">
        <v>300</v>
      </c>
      <c r="D179" s="104" t="s">
        <v>124</v>
      </c>
      <c r="E179" s="105">
        <v>222</v>
      </c>
      <c r="F179" s="106" t="s">
        <v>125</v>
      </c>
      <c r="G179" s="107">
        <f>C179*E179</f>
        <v>66600</v>
      </c>
      <c r="H179" s="108"/>
      <c r="I179" s="109"/>
    </row>
    <row r="180" spans="1:9" s="97" customFormat="1" ht="12.75">
      <c r="A180" s="98"/>
      <c r="B180" s="83"/>
      <c r="C180" s="110" t="s">
        <v>126</v>
      </c>
      <c r="D180" s="110"/>
      <c r="E180" s="110"/>
      <c r="F180" s="110"/>
      <c r="G180" s="110"/>
      <c r="H180" s="108"/>
      <c r="I180" s="109"/>
    </row>
    <row r="181" spans="1:9" s="97" customFormat="1" ht="12.75">
      <c r="A181" s="98"/>
      <c r="B181" s="83"/>
      <c r="C181" s="110"/>
      <c r="D181" s="110"/>
      <c r="E181" s="110"/>
      <c r="F181" s="110"/>
      <c r="G181" s="110"/>
      <c r="H181" s="108"/>
      <c r="I181" s="109"/>
    </row>
    <row r="182" spans="1:9" s="97" customFormat="1" ht="9.9499999999999993" customHeight="1">
      <c r="A182" s="98"/>
      <c r="B182" s="91"/>
      <c r="C182" s="104"/>
      <c r="D182" s="104"/>
      <c r="E182" s="105"/>
      <c r="F182" s="106"/>
      <c r="G182" s="107"/>
      <c r="H182" s="108"/>
      <c r="I182" s="109"/>
    </row>
    <row r="183" spans="1:9" s="97" customFormat="1" ht="12.75">
      <c r="A183" s="98">
        <v>5</v>
      </c>
      <c r="B183" s="83" t="s">
        <v>127</v>
      </c>
      <c r="C183" s="104">
        <v>250</v>
      </c>
      <c r="D183" s="104" t="s">
        <v>124</v>
      </c>
      <c r="E183" s="105">
        <v>341</v>
      </c>
      <c r="F183" s="106" t="s">
        <v>125</v>
      </c>
      <c r="G183" s="107">
        <f>C183*E183</f>
        <v>85250</v>
      </c>
      <c r="H183" s="108"/>
      <c r="I183" s="109"/>
    </row>
    <row r="184" spans="1:9" s="97" customFormat="1" ht="12.75">
      <c r="A184" s="98"/>
      <c r="B184" s="83"/>
      <c r="C184" s="110" t="s">
        <v>128</v>
      </c>
      <c r="D184" s="110"/>
      <c r="E184" s="110"/>
      <c r="F184" s="110"/>
      <c r="G184" s="110"/>
      <c r="H184" s="108"/>
      <c r="I184" s="109"/>
    </row>
    <row r="185" spans="1:9" s="97" customFormat="1" ht="12.75">
      <c r="A185" s="98"/>
      <c r="B185" s="83"/>
      <c r="C185" s="110"/>
      <c r="D185" s="110"/>
      <c r="E185" s="110"/>
      <c r="F185" s="110"/>
      <c r="G185" s="110"/>
      <c r="H185" s="108"/>
      <c r="I185" s="109"/>
    </row>
    <row r="186" spans="1:9" s="97" customFormat="1" ht="9.9499999999999993" customHeight="1">
      <c r="A186" s="98"/>
      <c r="B186" s="91"/>
      <c r="C186" s="104"/>
      <c r="D186" s="104"/>
      <c r="E186" s="105"/>
      <c r="F186" s="106"/>
      <c r="G186" s="107"/>
      <c r="H186" s="108"/>
      <c r="I186" s="109"/>
    </row>
    <row r="187" spans="1:9" s="97" customFormat="1" ht="12.75">
      <c r="A187" s="98">
        <v>6</v>
      </c>
      <c r="B187" s="83" t="s">
        <v>129</v>
      </c>
      <c r="C187" s="104">
        <v>100</v>
      </c>
      <c r="D187" s="104" t="s">
        <v>124</v>
      </c>
      <c r="E187" s="105">
        <v>641</v>
      </c>
      <c r="F187" s="106" t="s">
        <v>125</v>
      </c>
      <c r="G187" s="107">
        <f>C187*E187</f>
        <v>64100</v>
      </c>
      <c r="H187" s="108"/>
      <c r="I187" s="109"/>
    </row>
    <row r="188" spans="1:9" s="97" customFormat="1" ht="12.75">
      <c r="A188" s="98"/>
      <c r="B188" s="83"/>
      <c r="C188" s="110" t="s">
        <v>130</v>
      </c>
      <c r="D188" s="110"/>
      <c r="E188" s="110"/>
      <c r="F188" s="110"/>
      <c r="G188" s="110"/>
      <c r="H188" s="108"/>
      <c r="I188" s="109"/>
    </row>
    <row r="189" spans="1:9" s="97" customFormat="1" ht="12.75">
      <c r="A189" s="98"/>
      <c r="B189" s="83"/>
      <c r="C189" s="110"/>
      <c r="D189" s="110"/>
      <c r="E189" s="110"/>
      <c r="F189" s="110"/>
      <c r="G189" s="110"/>
      <c r="H189" s="108"/>
      <c r="I189" s="109"/>
    </row>
    <row r="190" spans="1:9" s="97" customFormat="1" ht="9.9499999999999993" customHeight="1">
      <c r="A190" s="98"/>
      <c r="B190" s="91"/>
      <c r="C190" s="104"/>
      <c r="D190" s="104"/>
      <c r="E190" s="105"/>
      <c r="F190" s="106"/>
      <c r="G190" s="107"/>
      <c r="H190" s="108"/>
      <c r="I190" s="109"/>
    </row>
    <row r="191" spans="1:9" s="97" customFormat="1" ht="12.75">
      <c r="A191" s="98">
        <v>7</v>
      </c>
      <c r="B191" s="83" t="s">
        <v>131</v>
      </c>
      <c r="C191" s="104">
        <f>[1]Measurement!H413</f>
        <v>9</v>
      </c>
      <c r="D191" s="104" t="s">
        <v>49</v>
      </c>
      <c r="E191" s="105">
        <v>69</v>
      </c>
      <c r="F191" s="106" t="s">
        <v>74</v>
      </c>
      <c r="G191" s="107">
        <f>C191*E191</f>
        <v>621</v>
      </c>
      <c r="H191" s="108"/>
      <c r="I191" s="109"/>
    </row>
    <row r="192" spans="1:9" s="97" customFormat="1" ht="12.75">
      <c r="A192" s="98"/>
      <c r="B192" s="83"/>
      <c r="C192" s="110" t="s">
        <v>132</v>
      </c>
      <c r="D192" s="110"/>
      <c r="E192" s="110"/>
      <c r="F192" s="110"/>
      <c r="G192" s="110"/>
      <c r="H192" s="108"/>
      <c r="I192" s="109"/>
    </row>
    <row r="193" spans="1:9" s="97" customFormat="1" ht="9.9499999999999993" customHeight="1">
      <c r="A193" s="98"/>
      <c r="B193" s="91"/>
      <c r="C193" s="110"/>
      <c r="D193" s="110"/>
      <c r="E193" s="110"/>
      <c r="F193" s="110"/>
      <c r="G193" s="110"/>
      <c r="H193" s="108"/>
      <c r="I193" s="109"/>
    </row>
    <row r="194" spans="1:9" s="97" customFormat="1" ht="12.75">
      <c r="A194" s="98">
        <v>8</v>
      </c>
      <c r="B194" s="83" t="s">
        <v>133</v>
      </c>
      <c r="C194" s="104">
        <v>13</v>
      </c>
      <c r="D194" s="104" t="s">
        <v>49</v>
      </c>
      <c r="E194" s="105">
        <v>2456</v>
      </c>
      <c r="F194" s="106" t="s">
        <v>74</v>
      </c>
      <c r="G194" s="107">
        <f>C194*E194</f>
        <v>31928</v>
      </c>
      <c r="H194" s="108"/>
      <c r="I194" s="109"/>
    </row>
    <row r="195" spans="1:9" s="97" customFormat="1" ht="12.75">
      <c r="A195" s="98"/>
      <c r="B195" s="83"/>
      <c r="C195" s="110" t="s">
        <v>134</v>
      </c>
      <c r="D195" s="110"/>
      <c r="E195" s="110"/>
      <c r="F195" s="110"/>
      <c r="G195" s="110"/>
      <c r="H195" s="108"/>
      <c r="I195" s="109"/>
    </row>
    <row r="196" spans="1:9" s="97" customFormat="1" ht="12.75">
      <c r="A196" s="98"/>
      <c r="B196" s="83"/>
      <c r="C196" s="110"/>
      <c r="D196" s="110"/>
      <c r="E196" s="110"/>
      <c r="F196" s="110"/>
      <c r="G196" s="110"/>
      <c r="H196" s="108"/>
      <c r="I196" s="109"/>
    </row>
    <row r="197" spans="1:9" s="97" customFormat="1" ht="9.9499999999999993" customHeight="1">
      <c r="A197" s="98"/>
      <c r="B197" s="99"/>
      <c r="C197" s="100"/>
      <c r="D197" s="100"/>
      <c r="E197" s="101"/>
      <c r="F197" s="106"/>
      <c r="G197" s="107"/>
      <c r="H197" s="96"/>
    </row>
    <row r="198" spans="1:9" s="97" customFormat="1" ht="12.75">
      <c r="A198" s="98">
        <v>9</v>
      </c>
      <c r="B198" s="83" t="s">
        <v>135</v>
      </c>
      <c r="C198" s="104">
        <v>4</v>
      </c>
      <c r="D198" s="104" t="s">
        <v>49</v>
      </c>
      <c r="E198" s="105">
        <v>916</v>
      </c>
      <c r="F198" s="106" t="s">
        <v>74</v>
      </c>
      <c r="G198" s="107">
        <f>C198*E198</f>
        <v>3664</v>
      </c>
      <c r="H198" s="108"/>
      <c r="I198" s="109"/>
    </row>
    <row r="199" spans="1:9" s="97" customFormat="1" ht="12.75">
      <c r="A199" s="98"/>
      <c r="B199" s="83"/>
      <c r="C199" s="110" t="s">
        <v>136</v>
      </c>
      <c r="D199" s="110"/>
      <c r="E199" s="110"/>
      <c r="F199" s="110"/>
      <c r="G199" s="110"/>
      <c r="H199" s="108"/>
      <c r="I199" s="109"/>
    </row>
    <row r="200" spans="1:9" s="97" customFormat="1" ht="9.9499999999999993" customHeight="1">
      <c r="A200" s="98"/>
      <c r="B200" s="91"/>
      <c r="C200" s="110"/>
      <c r="D200" s="110"/>
      <c r="E200" s="110"/>
      <c r="F200" s="110"/>
      <c r="G200" s="110"/>
      <c r="H200" s="108"/>
      <c r="I200" s="109"/>
    </row>
    <row r="201" spans="1:9" s="97" customFormat="1" ht="12.75">
      <c r="A201" s="98">
        <v>10</v>
      </c>
      <c r="B201" s="83" t="s">
        <v>137</v>
      </c>
      <c r="C201" s="104">
        <v>1</v>
      </c>
      <c r="D201" s="104" t="s">
        <v>49</v>
      </c>
      <c r="E201" s="105">
        <v>9261</v>
      </c>
      <c r="F201" s="106" t="s">
        <v>74</v>
      </c>
      <c r="G201" s="107">
        <f>C201*E201</f>
        <v>9261</v>
      </c>
      <c r="H201" s="108"/>
      <c r="I201" s="109"/>
    </row>
    <row r="202" spans="1:9" s="97" customFormat="1" ht="12.75">
      <c r="A202" s="98"/>
      <c r="B202" s="83"/>
      <c r="C202" s="110" t="s">
        <v>138</v>
      </c>
      <c r="D202" s="110"/>
      <c r="E202" s="110"/>
      <c r="F202" s="110"/>
      <c r="G202" s="110"/>
      <c r="H202" s="108"/>
      <c r="I202" s="109"/>
    </row>
    <row r="203" spans="1:9" s="97" customFormat="1" ht="12.75">
      <c r="A203" s="98"/>
      <c r="B203" s="83"/>
      <c r="C203" s="110"/>
      <c r="D203" s="110"/>
      <c r="E203" s="110"/>
      <c r="F203" s="110"/>
      <c r="G203" s="110"/>
      <c r="H203" s="108"/>
      <c r="I203" s="109"/>
    </row>
    <row r="204" spans="1:9" s="97" customFormat="1" ht="9.9499999999999993" customHeight="1">
      <c r="A204" s="98"/>
      <c r="B204" s="99"/>
      <c r="C204" s="100"/>
      <c r="D204" s="100"/>
      <c r="E204" s="101"/>
      <c r="F204" s="106"/>
      <c r="G204" s="107"/>
      <c r="H204" s="96"/>
    </row>
    <row r="205" spans="1:9" s="97" customFormat="1" ht="12.75">
      <c r="A205" s="98">
        <v>11</v>
      </c>
      <c r="B205" s="83" t="s">
        <v>139</v>
      </c>
      <c r="C205" s="104">
        <v>10</v>
      </c>
      <c r="D205" s="104" t="s">
        <v>49</v>
      </c>
      <c r="E205" s="105">
        <v>72</v>
      </c>
      <c r="F205" s="106" t="s">
        <v>74</v>
      </c>
      <c r="G205" s="107">
        <f>C205*E205</f>
        <v>720</v>
      </c>
      <c r="H205" s="108"/>
      <c r="I205" s="109"/>
    </row>
    <row r="206" spans="1:9" s="97" customFormat="1" ht="12.75">
      <c r="A206" s="98"/>
      <c r="B206" s="83"/>
      <c r="C206" s="110" t="s">
        <v>140</v>
      </c>
      <c r="D206" s="110"/>
      <c r="E206" s="110"/>
      <c r="F206" s="110"/>
      <c r="G206" s="110"/>
      <c r="H206" s="108"/>
      <c r="I206" s="109"/>
    </row>
    <row r="207" spans="1:9" s="97" customFormat="1" ht="9.9499999999999993" customHeight="1">
      <c r="A207" s="98"/>
      <c r="B207" s="99"/>
      <c r="C207" s="110"/>
      <c r="D207" s="110"/>
      <c r="E207" s="110"/>
      <c r="F207" s="110"/>
      <c r="G207" s="110"/>
      <c r="H207" s="96"/>
    </row>
    <row r="208" spans="1:9" s="97" customFormat="1" ht="12.75">
      <c r="A208" s="111"/>
      <c r="B208" s="112" t="s">
        <v>141</v>
      </c>
      <c r="C208" s="112"/>
      <c r="D208" s="112"/>
      <c r="E208" s="112"/>
      <c r="F208" s="112"/>
      <c r="G208" s="113">
        <f>SUM(G167:G207)</f>
        <v>355921</v>
      </c>
      <c r="H208" s="96"/>
    </row>
    <row r="209" spans="1:7" ht="15" customHeight="1">
      <c r="A209" s="13"/>
      <c r="B209" s="23"/>
      <c r="C209" s="24"/>
      <c r="D209" s="24"/>
      <c r="E209" s="25"/>
      <c r="F209" s="24"/>
      <c r="G209" s="19"/>
    </row>
    <row r="210" spans="1:7" ht="20.25" customHeight="1">
      <c r="A210" s="114"/>
      <c r="B210" s="114" t="s">
        <v>142</v>
      </c>
      <c r="C210" s="115"/>
      <c r="D210" s="115"/>
      <c r="E210" s="115"/>
      <c r="F210" s="115"/>
      <c r="G210" s="115"/>
    </row>
    <row r="211" spans="1:7" ht="31.5">
      <c r="A211" s="116">
        <v>1</v>
      </c>
      <c r="B211" s="117" t="s">
        <v>143</v>
      </c>
      <c r="C211" s="118">
        <v>3</v>
      </c>
      <c r="D211" s="118" t="s">
        <v>144</v>
      </c>
      <c r="E211" s="118"/>
      <c r="F211" s="118" t="s">
        <v>74</v>
      </c>
      <c r="G211" s="118"/>
    </row>
    <row r="212" spans="1:7" ht="6.75" customHeight="1">
      <c r="A212" s="116"/>
      <c r="B212" s="117"/>
      <c r="C212" s="118"/>
      <c r="D212" s="118"/>
      <c r="E212" s="118"/>
      <c r="F212" s="118"/>
      <c r="G212" s="118"/>
    </row>
    <row r="213" spans="1:7" ht="63">
      <c r="A213" s="116">
        <v>2</v>
      </c>
      <c r="B213" s="117" t="s">
        <v>145</v>
      </c>
      <c r="C213" s="118">
        <v>3</v>
      </c>
      <c r="D213" s="118" t="s">
        <v>94</v>
      </c>
      <c r="E213" s="118"/>
      <c r="F213" s="118" t="s">
        <v>74</v>
      </c>
      <c r="G213" s="118"/>
    </row>
    <row r="214" spans="1:7" ht="6.75" customHeight="1">
      <c r="A214" s="116"/>
      <c r="B214" s="117"/>
      <c r="C214" s="118"/>
      <c r="D214" s="118"/>
      <c r="E214" s="118"/>
      <c r="F214" s="118"/>
      <c r="G214" s="118"/>
    </row>
    <row r="215" spans="1:7" ht="30" customHeight="1">
      <c r="A215" s="116">
        <v>3</v>
      </c>
      <c r="B215" s="117" t="s">
        <v>146</v>
      </c>
      <c r="C215" s="118">
        <v>6</v>
      </c>
      <c r="D215" s="118" t="s">
        <v>94</v>
      </c>
      <c r="E215" s="118"/>
      <c r="F215" s="118" t="s">
        <v>74</v>
      </c>
      <c r="G215" s="118"/>
    </row>
    <row r="216" spans="1:7" ht="5.25" customHeight="1">
      <c r="A216" s="116"/>
      <c r="B216" s="117"/>
      <c r="C216" s="118"/>
      <c r="D216" s="118"/>
      <c r="E216" s="118"/>
      <c r="F216" s="118"/>
      <c r="G216" s="118"/>
    </row>
    <row r="217" spans="1:7" ht="47.25">
      <c r="A217" s="116">
        <v>4</v>
      </c>
      <c r="B217" s="117" t="s">
        <v>147</v>
      </c>
      <c r="C217" s="118">
        <v>7</v>
      </c>
      <c r="D217" s="118" t="s">
        <v>59</v>
      </c>
      <c r="E217" s="118"/>
      <c r="F217" s="118" t="s">
        <v>65</v>
      </c>
      <c r="G217" s="118"/>
    </row>
    <row r="218" spans="1:7" ht="5.25" customHeight="1">
      <c r="A218" s="116"/>
      <c r="B218" s="117"/>
      <c r="C218" s="118"/>
      <c r="D218" s="118"/>
      <c r="E218" s="118"/>
      <c r="F218" s="118"/>
      <c r="G218" s="118"/>
    </row>
    <row r="219" spans="1:7" ht="63">
      <c r="A219" s="116">
        <v>5</v>
      </c>
      <c r="B219" s="117" t="s">
        <v>148</v>
      </c>
      <c r="C219" s="118">
        <v>4</v>
      </c>
      <c r="D219" s="118" t="s">
        <v>59</v>
      </c>
      <c r="E219" s="118"/>
      <c r="F219" s="118" t="s">
        <v>65</v>
      </c>
      <c r="G219" s="118"/>
    </row>
    <row r="220" spans="1:7" ht="8.25" customHeight="1">
      <c r="A220" s="116"/>
      <c r="B220" s="117"/>
      <c r="C220" s="118"/>
      <c r="D220" s="118"/>
      <c r="E220" s="118"/>
      <c r="F220" s="118"/>
      <c r="G220" s="118"/>
    </row>
    <row r="221" spans="1:7" ht="31.5">
      <c r="A221" s="116">
        <v>6</v>
      </c>
      <c r="B221" s="117" t="s">
        <v>149</v>
      </c>
      <c r="C221" s="118">
        <v>10</v>
      </c>
      <c r="D221" s="118" t="s">
        <v>49</v>
      </c>
      <c r="E221" s="118"/>
      <c r="F221" s="118" t="s">
        <v>74</v>
      </c>
      <c r="G221" s="118"/>
    </row>
    <row r="222" spans="1:7" ht="15.75">
      <c r="A222" s="116"/>
      <c r="B222" s="117"/>
      <c r="C222" s="118"/>
      <c r="D222" s="118"/>
      <c r="E222" s="118"/>
      <c r="F222" s="118"/>
      <c r="G222" s="118"/>
    </row>
    <row r="223" spans="1:7" ht="63">
      <c r="A223" s="116">
        <v>7</v>
      </c>
      <c r="B223" s="117" t="s">
        <v>150</v>
      </c>
      <c r="C223" s="118">
        <v>150</v>
      </c>
      <c r="D223" s="118" t="s">
        <v>86</v>
      </c>
      <c r="E223" s="118"/>
      <c r="F223" s="118" t="s">
        <v>87</v>
      </c>
      <c r="G223" s="118"/>
    </row>
    <row r="224" spans="1:7" ht="5.25" customHeight="1">
      <c r="A224" s="116"/>
      <c r="B224" s="117"/>
      <c r="C224" s="118"/>
      <c r="D224" s="118"/>
      <c r="E224" s="118"/>
      <c r="F224" s="118"/>
      <c r="G224" s="118"/>
    </row>
    <row r="225" spans="1:8" ht="78.75">
      <c r="A225" s="116">
        <v>8</v>
      </c>
      <c r="B225" s="117" t="s">
        <v>151</v>
      </c>
      <c r="C225" s="118">
        <v>6</v>
      </c>
      <c r="D225" s="118" t="s">
        <v>94</v>
      </c>
      <c r="E225" s="119"/>
      <c r="F225" s="118" t="s">
        <v>74</v>
      </c>
      <c r="G225" s="120"/>
    </row>
    <row r="226" spans="1:8" ht="4.5" customHeight="1">
      <c r="A226" s="116"/>
      <c r="B226" s="117"/>
      <c r="C226" s="118"/>
      <c r="D226" s="118"/>
      <c r="E226" s="118"/>
      <c r="F226" s="118"/>
      <c r="G226" s="118"/>
    </row>
    <row r="227" spans="1:8" s="97" customFormat="1">
      <c r="A227" s="121"/>
      <c r="B227" s="122"/>
      <c r="C227" s="121"/>
      <c r="D227" s="121"/>
      <c r="E227" s="123"/>
      <c r="F227" s="121"/>
      <c r="G227" s="121"/>
      <c r="H227" s="96"/>
    </row>
    <row r="228" spans="1:8" s="97" customFormat="1" ht="31.5">
      <c r="A228" s="124">
        <v>9</v>
      </c>
      <c r="B228" s="125" t="s">
        <v>152</v>
      </c>
      <c r="C228" s="118">
        <v>4</v>
      </c>
      <c r="D228" s="118" t="s">
        <v>94</v>
      </c>
      <c r="E228" s="119"/>
      <c r="F228" s="118" t="s">
        <v>74</v>
      </c>
      <c r="G228" s="121"/>
      <c r="H228" s="96"/>
    </row>
    <row r="229" spans="1:8" s="97" customFormat="1">
      <c r="A229" s="124"/>
      <c r="B229" s="125"/>
      <c r="C229" s="121"/>
      <c r="D229" s="121"/>
      <c r="E229" s="123"/>
      <c r="F229" s="121"/>
      <c r="G229" s="121"/>
      <c r="H229" s="96"/>
    </row>
    <row r="230" spans="1:8" s="97" customFormat="1">
      <c r="A230" s="124"/>
      <c r="B230" s="125"/>
      <c r="C230" s="121"/>
      <c r="D230" s="121"/>
      <c r="E230" s="123"/>
      <c r="F230" s="121"/>
      <c r="G230" s="121"/>
      <c r="H230" s="96"/>
    </row>
    <row r="231" spans="1:8" s="97" customFormat="1" ht="7.5" customHeight="1">
      <c r="A231" s="121"/>
      <c r="B231" s="126"/>
      <c r="C231" s="121"/>
      <c r="D231" s="121"/>
      <c r="E231" s="123"/>
      <c r="F231" s="121"/>
      <c r="G231" s="121"/>
      <c r="H231" s="96"/>
    </row>
    <row r="232" spans="1:8" s="97" customFormat="1">
      <c r="A232" s="121"/>
      <c r="B232" s="127" t="s">
        <v>153</v>
      </c>
      <c r="C232" s="128">
        <v>4</v>
      </c>
      <c r="D232" s="129" t="s">
        <v>49</v>
      </c>
      <c r="E232" s="130"/>
      <c r="F232" s="124" t="s">
        <v>154</v>
      </c>
      <c r="G232" s="131"/>
      <c r="H232" s="96"/>
    </row>
    <row r="233" spans="1:8" s="97" customFormat="1" ht="8.25" customHeight="1">
      <c r="A233" s="121"/>
      <c r="B233" s="126"/>
      <c r="C233" s="121"/>
      <c r="D233" s="121"/>
      <c r="E233" s="123"/>
      <c r="F233" s="121"/>
      <c r="G233" s="121"/>
      <c r="H233" s="96"/>
    </row>
    <row r="234" spans="1:8" s="97" customFormat="1">
      <c r="A234" s="121"/>
      <c r="B234" s="127" t="s">
        <v>155</v>
      </c>
      <c r="C234" s="128">
        <v>2</v>
      </c>
      <c r="D234" s="129" t="s">
        <v>49</v>
      </c>
      <c r="E234" s="130"/>
      <c r="F234" s="124" t="s">
        <v>154</v>
      </c>
      <c r="G234" s="131"/>
      <c r="H234" s="96"/>
    </row>
    <row r="235" spans="1:8" s="97" customFormat="1" ht="10.5" customHeight="1">
      <c r="A235" s="121"/>
      <c r="B235" s="126"/>
      <c r="C235" s="121"/>
      <c r="D235" s="121"/>
      <c r="E235" s="123"/>
      <c r="F235" s="121"/>
      <c r="G235" s="121"/>
      <c r="H235" s="96"/>
    </row>
    <row r="236" spans="1:8" s="97" customFormat="1">
      <c r="A236" s="121"/>
      <c r="B236" s="127" t="s">
        <v>156</v>
      </c>
      <c r="C236" s="128">
        <v>7</v>
      </c>
      <c r="D236" s="129" t="s">
        <v>49</v>
      </c>
      <c r="E236" s="130"/>
      <c r="F236" s="124" t="s">
        <v>154</v>
      </c>
      <c r="G236" s="131"/>
      <c r="H236" s="96"/>
    </row>
    <row r="237" spans="1:8" ht="9.75" customHeight="1">
      <c r="A237" s="116"/>
      <c r="B237" s="117"/>
      <c r="C237" s="118"/>
      <c r="D237" s="118"/>
      <c r="E237" s="118"/>
      <c r="F237" s="118"/>
      <c r="G237" s="118"/>
    </row>
    <row r="238" spans="1:8" ht="7.5" customHeight="1">
      <c r="A238" s="116"/>
      <c r="B238" s="117"/>
      <c r="C238" s="118"/>
      <c r="D238" s="118"/>
      <c r="E238" s="118"/>
      <c r="F238" s="118"/>
      <c r="G238" s="118"/>
    </row>
    <row r="239" spans="1:8" ht="47.25">
      <c r="A239" s="116">
        <v>10</v>
      </c>
      <c r="B239" s="117" t="s">
        <v>157</v>
      </c>
      <c r="C239" s="118">
        <v>40</v>
      </c>
      <c r="D239" s="118" t="s">
        <v>49</v>
      </c>
      <c r="E239" s="118"/>
      <c r="F239" s="118" t="s">
        <v>74</v>
      </c>
      <c r="G239" s="120"/>
    </row>
    <row r="240" spans="1:8" ht="20.25">
      <c r="A240"/>
      <c r="B240" s="117"/>
      <c r="C240" s="132"/>
      <c r="D240"/>
      <c r="E240"/>
      <c r="F240"/>
      <c r="G240"/>
    </row>
    <row r="241" spans="1:7" ht="78.75">
      <c r="A241" s="116">
        <v>11</v>
      </c>
      <c r="B241" s="117" t="s">
        <v>158</v>
      </c>
      <c r="C241" s="118">
        <v>4</v>
      </c>
      <c r="D241" s="118" t="s">
        <v>49</v>
      </c>
      <c r="E241" s="118"/>
      <c r="F241" s="118" t="s">
        <v>74</v>
      </c>
      <c r="G241" s="120"/>
    </row>
    <row r="242" spans="1:7" ht="15.75">
      <c r="A242"/>
      <c r="B242" s="117"/>
      <c r="C242"/>
      <c r="D242"/>
      <c r="E242"/>
      <c r="F242"/>
      <c r="G242"/>
    </row>
    <row r="243" spans="1:7" ht="94.5">
      <c r="A243" s="116">
        <v>12</v>
      </c>
      <c r="B243" s="117" t="s">
        <v>159</v>
      </c>
      <c r="C243" s="118">
        <v>1</v>
      </c>
      <c r="D243" s="118" t="s">
        <v>49</v>
      </c>
      <c r="E243" s="118"/>
      <c r="F243" s="118" t="s">
        <v>74</v>
      </c>
      <c r="G243" s="120"/>
    </row>
    <row r="244" spans="1:7" ht="10.5" customHeight="1">
      <c r="A244"/>
      <c r="B244" s="117"/>
      <c r="C244" s="133"/>
      <c r="D244"/>
      <c r="E244"/>
      <c r="F244"/>
      <c r="G244"/>
    </row>
    <row r="245" spans="1:7" ht="78.75">
      <c r="A245" s="116">
        <v>13</v>
      </c>
      <c r="B245" s="117" t="s">
        <v>160</v>
      </c>
      <c r="C245" s="118">
        <v>3</v>
      </c>
      <c r="D245" s="118" t="s">
        <v>49</v>
      </c>
      <c r="E245" s="118"/>
      <c r="F245" s="118" t="s">
        <v>74</v>
      </c>
      <c r="G245" s="120"/>
    </row>
    <row r="246" spans="1:7" ht="15.75">
      <c r="A246"/>
      <c r="B246" s="117"/>
      <c r="C246"/>
      <c r="D246"/>
      <c r="E246"/>
      <c r="F246"/>
      <c r="G246"/>
    </row>
    <row r="247" spans="1:7" ht="30.75" customHeight="1">
      <c r="A247" s="116">
        <v>14</v>
      </c>
      <c r="B247" s="117" t="s">
        <v>161</v>
      </c>
      <c r="C247" s="118">
        <v>4</v>
      </c>
      <c r="D247" s="118" t="s">
        <v>49</v>
      </c>
      <c r="E247" s="118"/>
      <c r="F247" s="118" t="s">
        <v>74</v>
      </c>
      <c r="G247" s="120"/>
    </row>
    <row r="248" spans="1:7" ht="12.75">
      <c r="A248"/>
      <c r="B248"/>
      <c r="C248"/>
      <c r="D248"/>
      <c r="E248"/>
      <c r="F248"/>
      <c r="G248"/>
    </row>
    <row r="249" spans="1:7" ht="15.75" customHeight="1">
      <c r="A249" s="116"/>
      <c r="B249" s="134"/>
      <c r="C249" s="118"/>
      <c r="D249" s="135" t="s">
        <v>162</v>
      </c>
      <c r="E249" s="136"/>
      <c r="F249" s="137"/>
      <c r="G249" s="138"/>
    </row>
    <row r="250" spans="1:7" ht="15" customHeight="1">
      <c r="A250" s="13"/>
      <c r="B250" s="23"/>
      <c r="C250" s="24"/>
      <c r="D250" s="24"/>
      <c r="E250" s="25"/>
      <c r="F250" s="24"/>
      <c r="G250" s="19"/>
    </row>
    <row r="251" spans="1:7" ht="27" customHeight="1">
      <c r="A251" s="13"/>
      <c r="B251" s="23"/>
      <c r="C251" s="24"/>
      <c r="D251" s="24"/>
      <c r="E251" s="25"/>
      <c r="F251" s="24"/>
      <c r="G251" s="19"/>
    </row>
    <row r="252" spans="1:7">
      <c r="A252" s="13"/>
      <c r="B252" s="9" t="s">
        <v>163</v>
      </c>
      <c r="C252" s="11"/>
      <c r="D252" s="11"/>
      <c r="E252" s="12"/>
      <c r="F252" s="11"/>
      <c r="G252" s="52"/>
    </row>
    <row r="253" spans="1:7" ht="6.75" customHeight="1">
      <c r="A253" s="13"/>
      <c r="B253" s="9"/>
      <c r="C253" s="11"/>
      <c r="D253" s="11"/>
      <c r="E253" s="12"/>
      <c r="F253" s="11"/>
      <c r="G253" s="52"/>
    </row>
    <row r="254" spans="1:7" ht="15" customHeight="1">
      <c r="A254" s="139">
        <v>1</v>
      </c>
      <c r="B254" s="140" t="str">
        <f>B5</f>
        <v>PART "A" CIVIL WORK.</v>
      </c>
      <c r="C254" s="141" t="s">
        <v>164</v>
      </c>
      <c r="D254" s="142">
        <f>G70</f>
        <v>5189489.1248999992</v>
      </c>
      <c r="E254" s="142"/>
      <c r="F254" s="143"/>
      <c r="G254" s="52"/>
    </row>
    <row r="255" spans="1:7" ht="12.75">
      <c r="A255" s="139"/>
      <c r="B255" s="140"/>
      <c r="C255" s="141"/>
      <c r="D255" s="144"/>
      <c r="E255" s="145"/>
      <c r="F255" s="143"/>
      <c r="G255" s="52"/>
    </row>
    <row r="256" spans="1:7" ht="15" customHeight="1">
      <c r="A256" s="139">
        <v>2</v>
      </c>
      <c r="B256" s="140" t="str">
        <f>B74</f>
        <v>NON-SCHEDULE ITEM.</v>
      </c>
      <c r="C256" s="141" t="s">
        <v>164</v>
      </c>
      <c r="D256" s="142"/>
      <c r="E256" s="142"/>
      <c r="F256" s="143"/>
      <c r="G256" s="52"/>
    </row>
    <row r="257" spans="1:7" ht="15" customHeight="1">
      <c r="A257" s="139"/>
      <c r="B257" s="140"/>
      <c r="C257" s="141"/>
      <c r="D257" s="143"/>
      <c r="E257" s="146"/>
      <c r="F257" s="143"/>
      <c r="G257" s="52"/>
    </row>
    <row r="258" spans="1:7" ht="15" customHeight="1">
      <c r="A258" s="139">
        <v>3</v>
      </c>
      <c r="B258" s="140" t="str">
        <f>B94</f>
        <v>PART "B" W/S &amp; S/F.</v>
      </c>
      <c r="C258" s="141" t="s">
        <v>164</v>
      </c>
      <c r="D258" s="142">
        <f>G163</f>
        <v>305589</v>
      </c>
      <c r="E258" s="142"/>
      <c r="F258" s="143"/>
      <c r="G258" s="52"/>
    </row>
    <row r="259" spans="1:7" ht="15" customHeight="1">
      <c r="A259" s="139"/>
      <c r="B259" s="140"/>
      <c r="C259" s="141"/>
      <c r="D259" s="144"/>
      <c r="E259" s="145"/>
      <c r="F259" s="143"/>
      <c r="G259" s="52"/>
    </row>
    <row r="260" spans="1:7" ht="15" customHeight="1">
      <c r="A260" s="139">
        <v>4</v>
      </c>
      <c r="B260" s="140" t="s">
        <v>165</v>
      </c>
      <c r="C260" s="141" t="s">
        <v>164</v>
      </c>
      <c r="D260" s="142">
        <f>G208</f>
        <v>355921</v>
      </c>
      <c r="E260" s="142"/>
      <c r="F260" s="143"/>
      <c r="G260" s="52"/>
    </row>
    <row r="261" spans="1:7" ht="15" customHeight="1">
      <c r="A261" s="139"/>
      <c r="B261" s="140"/>
      <c r="C261" s="141"/>
      <c r="D261" s="144"/>
      <c r="E261" s="145"/>
      <c r="F261" s="143"/>
      <c r="G261" s="52"/>
    </row>
    <row r="262" spans="1:7" ht="15" customHeight="1">
      <c r="A262" s="139">
        <v>5</v>
      </c>
      <c r="B262" s="140" t="s">
        <v>166</v>
      </c>
      <c r="C262" s="141" t="s">
        <v>164</v>
      </c>
      <c r="D262" s="142"/>
      <c r="E262" s="142"/>
      <c r="F262" s="143"/>
      <c r="G262" s="52"/>
    </row>
    <row r="263" spans="1:7">
      <c r="A263" s="13"/>
      <c r="B263" s="140"/>
      <c r="C263" s="11"/>
      <c r="D263" s="141"/>
      <c r="E263" s="147"/>
      <c r="F263" s="141"/>
      <c r="G263" s="52"/>
    </row>
    <row r="264" spans="1:7" ht="30" customHeight="1">
      <c r="A264" s="148"/>
      <c r="B264" s="149" t="s">
        <v>78</v>
      </c>
      <c r="C264" s="149"/>
      <c r="D264" s="150"/>
      <c r="E264" s="150"/>
      <c r="F264" s="151"/>
      <c r="G264" s="152"/>
    </row>
    <row r="265" spans="1:7">
      <c r="A265" s="148"/>
      <c r="B265" s="153"/>
      <c r="C265" s="152"/>
      <c r="D265" s="154"/>
      <c r="E265" s="155"/>
      <c r="F265" s="156"/>
      <c r="G265" s="152"/>
    </row>
    <row r="266" spans="1:7" ht="25.5" customHeight="1">
      <c r="A266" s="148"/>
      <c r="B266" s="149" t="s">
        <v>167</v>
      </c>
      <c r="C266" s="149"/>
      <c r="D266" s="150"/>
      <c r="E266" s="150"/>
      <c r="F266" s="156"/>
      <c r="G266" s="152"/>
    </row>
    <row r="267" spans="1:7" ht="25.5" customHeight="1">
      <c r="A267" s="13"/>
      <c r="B267" s="59"/>
      <c r="C267" s="52"/>
      <c r="D267" s="53"/>
      <c r="E267" s="54"/>
      <c r="F267" s="58"/>
      <c r="G267" s="52"/>
    </row>
    <row r="268" spans="1:7" s="97" customFormat="1" ht="14.25">
      <c r="A268" s="157"/>
      <c r="B268" s="158" t="s">
        <v>168</v>
      </c>
      <c r="C268" s="159"/>
      <c r="D268" s="160"/>
      <c r="E268"/>
      <c r="F268" s="161"/>
      <c r="G268" s="96"/>
    </row>
    <row r="269" spans="1:7" s="97" customFormat="1" ht="9.9499999999999993" customHeight="1">
      <c r="A269" s="157"/>
      <c r="B269" s="160"/>
      <c r="C269" s="159"/>
      <c r="D269" s="160"/>
      <c r="E269"/>
      <c r="F269" s="161"/>
      <c r="G269" s="96"/>
    </row>
    <row r="270" spans="1:7" s="97" customFormat="1" ht="12.75">
      <c r="A270" s="157"/>
      <c r="B270" s="162" t="s">
        <v>169</v>
      </c>
      <c r="C270" s="162"/>
      <c r="D270" s="162"/>
      <c r="E270" s="162"/>
      <c r="F270" s="162"/>
      <c r="G270" s="96"/>
    </row>
    <row r="271" spans="1:7" s="97" customFormat="1" ht="3.75" customHeight="1">
      <c r="A271" s="157"/>
      <c r="B271" s="162"/>
      <c r="C271" s="162"/>
      <c r="D271" s="162"/>
      <c r="E271" s="162"/>
      <c r="F271" s="162"/>
      <c r="G271" s="96"/>
    </row>
    <row r="272" spans="1:7" s="97" customFormat="1" ht="12.75">
      <c r="A272" s="157"/>
      <c r="B272" s="162"/>
      <c r="C272" s="162"/>
      <c r="D272" s="162"/>
      <c r="E272" s="162"/>
      <c r="F272" s="162"/>
      <c r="G272" s="96"/>
    </row>
    <row r="273" spans="1:7" s="97" customFormat="1" ht="9.9499999999999993" customHeight="1">
      <c r="A273" s="157"/>
      <c r="B273" s="160"/>
      <c r="C273" s="159"/>
      <c r="D273" s="160"/>
      <c r="E273"/>
      <c r="F273" s="161"/>
      <c r="G273" s="96"/>
    </row>
    <row r="274" spans="1:7" s="97" customFormat="1" ht="12.75">
      <c r="A274" s="157"/>
      <c r="B274" s="162" t="s">
        <v>170</v>
      </c>
      <c r="C274" s="162"/>
      <c r="D274" s="162"/>
      <c r="E274" s="162"/>
      <c r="F274" s="162"/>
      <c r="G274" s="96"/>
    </row>
    <row r="275" spans="1:7" s="97" customFormat="1" ht="2.25" customHeight="1">
      <c r="A275" s="157"/>
      <c r="B275" s="162"/>
      <c r="C275" s="162"/>
      <c r="D275" s="162"/>
      <c r="E275" s="162"/>
      <c r="F275" s="162"/>
      <c r="G275" s="96"/>
    </row>
    <row r="276" spans="1:7" s="97" customFormat="1" ht="12.75">
      <c r="A276" s="157"/>
      <c r="B276" s="162"/>
      <c r="C276" s="162"/>
      <c r="D276" s="162"/>
      <c r="E276" s="162"/>
      <c r="F276" s="162"/>
      <c r="G276" s="96"/>
    </row>
    <row r="277" spans="1:7" s="97" customFormat="1" ht="9.9499999999999993" customHeight="1">
      <c r="A277" s="157"/>
      <c r="B277" s="160"/>
      <c r="C277" s="159"/>
      <c r="D277" s="160"/>
      <c r="E277"/>
      <c r="F277" s="161"/>
      <c r="G277" s="96"/>
    </row>
    <row r="278" spans="1:7" s="97" customFormat="1" ht="12.75">
      <c r="A278" s="157"/>
      <c r="B278" s="162" t="s">
        <v>171</v>
      </c>
      <c r="C278" s="162"/>
      <c r="D278" s="162"/>
      <c r="E278" s="162"/>
      <c r="F278" s="162"/>
      <c r="G278" s="96"/>
    </row>
    <row r="279" spans="1:7" s="97" customFormat="1" ht="12.75">
      <c r="A279" s="157"/>
      <c r="B279" s="162"/>
      <c r="C279" s="162"/>
      <c r="D279" s="162"/>
      <c r="E279" s="162"/>
      <c r="F279" s="162"/>
      <c r="G279" s="96"/>
    </row>
    <row r="280" spans="1:7" s="97" customFormat="1" ht="12.75">
      <c r="A280" s="157"/>
      <c r="B280" s="162"/>
      <c r="C280" s="162"/>
      <c r="D280" s="162"/>
      <c r="E280" s="162"/>
      <c r="F280" s="162"/>
      <c r="G280" s="96"/>
    </row>
    <row r="281" spans="1:7" s="97" customFormat="1" ht="12.75">
      <c r="A281" s="157"/>
      <c r="B281" s="162"/>
      <c r="C281" s="162"/>
      <c r="D281" s="162"/>
      <c r="E281" s="162"/>
      <c r="F281" s="162"/>
      <c r="G281" s="96"/>
    </row>
    <row r="282" spans="1:7" s="97" customFormat="1" ht="12.75">
      <c r="A282" s="157"/>
      <c r="B282" s="162"/>
      <c r="C282" s="162"/>
      <c r="D282" s="162"/>
      <c r="E282" s="162"/>
      <c r="F282" s="162"/>
      <c r="G282" s="96"/>
    </row>
    <row r="283" spans="1:7" s="97" customFormat="1" ht="12.75">
      <c r="A283" s="157"/>
      <c r="B283" s="162"/>
      <c r="C283" s="162"/>
      <c r="D283" s="162"/>
      <c r="E283" s="162"/>
      <c r="F283" s="162"/>
      <c r="G283" s="96"/>
    </row>
    <row r="284" spans="1:7" s="97" customFormat="1" ht="9.9499999999999993" customHeight="1">
      <c r="A284" s="157"/>
      <c r="B284" s="160"/>
      <c r="C284" s="159"/>
      <c r="D284" s="160"/>
      <c r="E284"/>
      <c r="F284" s="161"/>
      <c r="G284" s="96"/>
    </row>
    <row r="285" spans="1:7" s="97" customFormat="1" ht="12.75">
      <c r="A285" s="157"/>
      <c r="B285" s="160"/>
      <c r="C285" s="159"/>
      <c r="D285" s="160"/>
      <c r="E285"/>
      <c r="F285" s="161"/>
      <c r="G285" s="96"/>
    </row>
    <row r="286" spans="1:7" s="97" customFormat="1" ht="12.75">
      <c r="A286" s="157"/>
      <c r="B286" s="160"/>
      <c r="C286" s="159"/>
      <c r="D286" s="160"/>
      <c r="E286"/>
      <c r="F286" s="161"/>
      <c r="G286" s="96"/>
    </row>
    <row r="287" spans="1:7" s="97" customFormat="1" ht="12.75">
      <c r="A287" s="157"/>
      <c r="B287" s="160"/>
      <c r="C287" s="159"/>
      <c r="D287" s="160"/>
      <c r="E287"/>
      <c r="F287" s="161"/>
      <c r="G287" s="96"/>
    </row>
    <row r="288" spans="1:7" s="97" customFormat="1" ht="12.75">
      <c r="A288" s="157"/>
      <c r="B288" s="160"/>
      <c r="C288" s="159"/>
      <c r="D288" s="160"/>
      <c r="E288"/>
      <c r="F288" s="161"/>
      <c r="G288" s="96"/>
    </row>
    <row r="289" spans="1:7" s="97" customFormat="1">
      <c r="A289" s="157"/>
      <c r="B289" s="163" t="s">
        <v>172</v>
      </c>
      <c r="C289" s="159"/>
      <c r="D289" s="160"/>
      <c r="E289"/>
      <c r="F289" s="161"/>
      <c r="G289" s="96"/>
    </row>
    <row r="290" spans="1:7" s="97" customFormat="1" ht="12.75">
      <c r="A290" s="157"/>
      <c r="B290" s="160"/>
      <c r="C290" s="159"/>
      <c r="D290" s="160"/>
      <c r="E290"/>
      <c r="F290" s="161"/>
      <c r="G290" s="96"/>
    </row>
    <row r="291" spans="1:7" s="97" customFormat="1" ht="12.75">
      <c r="A291" s="157"/>
      <c r="B291" s="160"/>
      <c r="C291" s="159"/>
      <c r="D291" s="160"/>
      <c r="E291"/>
      <c r="F291" s="161"/>
      <c r="G291" s="96"/>
    </row>
    <row r="292" spans="1:7" s="97" customFormat="1" ht="12.75">
      <c r="A292" s="157"/>
      <c r="B292" s="160"/>
      <c r="C292" s="159"/>
      <c r="D292" s="160"/>
      <c r="E292"/>
      <c r="F292" s="161"/>
      <c r="G292" s="96"/>
    </row>
    <row r="293" spans="1:7" s="97" customFormat="1" ht="12.75">
      <c r="A293" s="157"/>
      <c r="B293" s="160"/>
      <c r="C293" s="159"/>
      <c r="D293" s="160"/>
      <c r="E293"/>
      <c r="F293" s="161"/>
      <c r="G293" s="96"/>
    </row>
    <row r="294" spans="1:7" s="97" customFormat="1">
      <c r="A294" s="157"/>
      <c r="B294" s="164" t="s">
        <v>173</v>
      </c>
      <c r="C294" s="165" t="s">
        <v>174</v>
      </c>
      <c r="D294" s="165"/>
      <c r="E294" s="165"/>
      <c r="F294" s="165"/>
      <c r="G294" s="165"/>
    </row>
    <row r="295" spans="1:7" s="97" customFormat="1">
      <c r="A295" s="157"/>
      <c r="B295" s="166" t="s">
        <v>175</v>
      </c>
      <c r="C295" s="167" t="s">
        <v>176</v>
      </c>
      <c r="D295" s="167"/>
      <c r="E295" s="167"/>
      <c r="F295" s="167"/>
      <c r="G295" s="167"/>
    </row>
    <row r="296" spans="1:7" s="97" customFormat="1">
      <c r="A296" s="157"/>
      <c r="B296" s="166"/>
      <c r="C296" s="165"/>
      <c r="D296" s="165"/>
      <c r="E296" s="165"/>
      <c r="F296" s="165"/>
      <c r="G296" s="168"/>
    </row>
    <row r="297" spans="1:7">
      <c r="A297" s="13"/>
      <c r="B297" s="169"/>
      <c r="C297" s="170"/>
      <c r="D297" s="170"/>
      <c r="E297" s="166"/>
      <c r="F297" s="170"/>
      <c r="G297" s="170"/>
    </row>
    <row r="298" spans="1:7">
      <c r="A298" s="13"/>
      <c r="B298" s="171"/>
      <c r="C298" s="172"/>
      <c r="D298" s="172"/>
      <c r="E298" s="172"/>
      <c r="F298" s="172"/>
      <c r="G298" s="172"/>
    </row>
    <row r="299" spans="1:7">
      <c r="A299" s="13"/>
      <c r="B299" s="164" t="s">
        <v>177</v>
      </c>
      <c r="C299" s="165" t="s">
        <v>178</v>
      </c>
      <c r="D299" s="165"/>
      <c r="E299" s="165"/>
      <c r="F299" s="165"/>
      <c r="G299" s="165"/>
    </row>
    <row r="300" spans="1:7">
      <c r="A300" s="13"/>
      <c r="B300" s="166" t="s">
        <v>179</v>
      </c>
      <c r="C300" s="167" t="s">
        <v>180</v>
      </c>
      <c r="D300" s="167"/>
      <c r="E300" s="167"/>
      <c r="F300" s="167"/>
      <c r="G300" s="167"/>
    </row>
    <row r="301" spans="1:7">
      <c r="A301" s="11"/>
    </row>
    <row r="305" spans="2:7" ht="16.5">
      <c r="B305" s="173" t="s">
        <v>181</v>
      </c>
      <c r="C305" s="173"/>
      <c r="D305" s="173"/>
      <c r="E305" s="173"/>
      <c r="F305" s="173"/>
      <c r="G305" s="173"/>
    </row>
    <row r="306" spans="2:7" ht="16.5">
      <c r="B306" s="174" t="s">
        <v>182</v>
      </c>
      <c r="C306" s="174"/>
      <c r="D306" s="174"/>
      <c r="E306" s="174"/>
      <c r="F306" s="174"/>
      <c r="G306" s="174"/>
    </row>
  </sheetData>
  <mergeCells count="129">
    <mergeCell ref="B306:G306"/>
    <mergeCell ref="C295:G295"/>
    <mergeCell ref="C296:F296"/>
    <mergeCell ref="C298:G298"/>
    <mergeCell ref="C299:G299"/>
    <mergeCell ref="C300:G300"/>
    <mergeCell ref="B305:G305"/>
    <mergeCell ref="B266:C266"/>
    <mergeCell ref="D266:E266"/>
    <mergeCell ref="B270:F272"/>
    <mergeCell ref="B274:F276"/>
    <mergeCell ref="B278:F283"/>
    <mergeCell ref="C294:G294"/>
    <mergeCell ref="D256:E256"/>
    <mergeCell ref="D258:E258"/>
    <mergeCell ref="D260:E260"/>
    <mergeCell ref="D262:E262"/>
    <mergeCell ref="B264:C264"/>
    <mergeCell ref="D264:E264"/>
    <mergeCell ref="B205:B206"/>
    <mergeCell ref="C206:G207"/>
    <mergeCell ref="B208:F208"/>
    <mergeCell ref="B228:B230"/>
    <mergeCell ref="D249:F249"/>
    <mergeCell ref="D254:E254"/>
    <mergeCell ref="B194:B196"/>
    <mergeCell ref="C195:G196"/>
    <mergeCell ref="B198:B199"/>
    <mergeCell ref="C199:G200"/>
    <mergeCell ref="B201:B203"/>
    <mergeCell ref="C202:G203"/>
    <mergeCell ref="B183:B185"/>
    <mergeCell ref="C184:G185"/>
    <mergeCell ref="B187:B189"/>
    <mergeCell ref="C188:G189"/>
    <mergeCell ref="B191:B192"/>
    <mergeCell ref="C192:G193"/>
    <mergeCell ref="B171:B173"/>
    <mergeCell ref="C172:G173"/>
    <mergeCell ref="B175:B177"/>
    <mergeCell ref="C176:G177"/>
    <mergeCell ref="B179:B181"/>
    <mergeCell ref="C180:G181"/>
    <mergeCell ref="B158:B161"/>
    <mergeCell ref="C159:F160"/>
    <mergeCell ref="E163:F163"/>
    <mergeCell ref="A165:E165"/>
    <mergeCell ref="B167:B169"/>
    <mergeCell ref="C168:G169"/>
    <mergeCell ref="B145:B146"/>
    <mergeCell ref="C146:F147"/>
    <mergeCell ref="B148:B151"/>
    <mergeCell ref="C149:F150"/>
    <mergeCell ref="B153:B156"/>
    <mergeCell ref="C154:F155"/>
    <mergeCell ref="B135:B138"/>
    <mergeCell ref="C136:F137"/>
    <mergeCell ref="B139:B140"/>
    <mergeCell ref="C140:F141"/>
    <mergeCell ref="B142:B143"/>
    <mergeCell ref="C143:F144"/>
    <mergeCell ref="B119:B121"/>
    <mergeCell ref="C120:F121"/>
    <mergeCell ref="B123:B129"/>
    <mergeCell ref="C124:F125"/>
    <mergeCell ref="B131:B133"/>
    <mergeCell ref="C132:F133"/>
    <mergeCell ref="B105:B106"/>
    <mergeCell ref="C106:F106"/>
    <mergeCell ref="B108:B109"/>
    <mergeCell ref="C109:F109"/>
    <mergeCell ref="B110:B117"/>
    <mergeCell ref="C111:F112"/>
    <mergeCell ref="B96:B97"/>
    <mergeCell ref="C97:F97"/>
    <mergeCell ref="B99:B100"/>
    <mergeCell ref="C100:F100"/>
    <mergeCell ref="B102:B103"/>
    <mergeCell ref="C103:F103"/>
    <mergeCell ref="B64:B65"/>
    <mergeCell ref="C65:F65"/>
    <mergeCell ref="B67:B68"/>
    <mergeCell ref="C68:F68"/>
    <mergeCell ref="E70:F70"/>
    <mergeCell ref="E92:F92"/>
    <mergeCell ref="C53:F53"/>
    <mergeCell ref="C55:F55"/>
    <mergeCell ref="B56:B58"/>
    <mergeCell ref="C57:F57"/>
    <mergeCell ref="B60:B62"/>
    <mergeCell ref="C61:F62"/>
    <mergeCell ref="B43:B44"/>
    <mergeCell ref="C44:F44"/>
    <mergeCell ref="B46:B47"/>
    <mergeCell ref="C47:F47"/>
    <mergeCell ref="B49:B50"/>
    <mergeCell ref="C50:F50"/>
    <mergeCell ref="B34:B35"/>
    <mergeCell ref="C35:F35"/>
    <mergeCell ref="B37:B38"/>
    <mergeCell ref="C38:F38"/>
    <mergeCell ref="B40:B41"/>
    <mergeCell ref="C41:F41"/>
    <mergeCell ref="B25:B26"/>
    <mergeCell ref="C26:F26"/>
    <mergeCell ref="B28:B29"/>
    <mergeCell ref="C29:F29"/>
    <mergeCell ref="B31:B32"/>
    <mergeCell ref="C32:F32"/>
    <mergeCell ref="B16:B17"/>
    <mergeCell ref="C17:F17"/>
    <mergeCell ref="B19:B20"/>
    <mergeCell ref="C20:F20"/>
    <mergeCell ref="B22:B23"/>
    <mergeCell ref="C23:F23"/>
    <mergeCell ref="B7:B8"/>
    <mergeCell ref="C8:F8"/>
    <mergeCell ref="B10:B11"/>
    <mergeCell ref="C11:F11"/>
    <mergeCell ref="B13:B14"/>
    <mergeCell ref="C14:F14"/>
    <mergeCell ref="A1:G1"/>
    <mergeCell ref="A2:G2"/>
    <mergeCell ref="A3:A4"/>
    <mergeCell ref="B3:B4"/>
    <mergeCell ref="C3:D4"/>
    <mergeCell ref="E3:E4"/>
    <mergeCell ref="F3:F4"/>
    <mergeCell ref="G3:G4"/>
  </mergeCells>
  <pageMargins left="0.75" right="0.25" top="0.75" bottom="0.75" header="0.5" footer="0.25"/>
  <pageSetup paperSize="9" scale="90" orientation="portrait" r:id="rId1"/>
  <headerFooter alignWithMargins="0">
    <oddFooter>&amp;R&amp;8Page No.&amp;N</oddFooter>
  </headerFooter>
  <rowBreaks count="5" manualBreakCount="5">
    <brk id="73" max="6" man="1"/>
    <brk id="93" max="6" man="1"/>
    <brk id="164" max="6" man="1"/>
    <brk id="209" max="6" man="1"/>
    <brk id="251"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Schedule B</vt:lpstr>
      <vt:lpstr>'Schedule B'!Print_Area</vt:lpstr>
      <vt:lpstr>'Schedule 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hp123</dc:creator>
  <cp:lastModifiedBy>hp123</cp:lastModifiedBy>
  <dcterms:created xsi:type="dcterms:W3CDTF">2017-10-19T21:27:57Z</dcterms:created>
  <dcterms:modified xsi:type="dcterms:W3CDTF">2017-10-19T21:29:03Z</dcterms:modified>
</cp:coreProperties>
</file>