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18840" windowHeight="7065"/>
  </bookViews>
  <sheets>
    <sheet name="Sheet1" sheetId="1" r:id="rId1"/>
    <sheet name="Sheet2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6" i="1" s="1"/>
  <c r="E12" i="1"/>
  <c r="K7" i="1"/>
  <c r="R7" i="1" s="1"/>
  <c r="E16" i="1" l="1"/>
  <c r="K16" i="1" s="1"/>
  <c r="K12" i="1"/>
  <c r="C7" i="2"/>
  <c r="F7" i="2" s="1"/>
  <c r="R12" i="1" l="1"/>
  <c r="C6" i="2"/>
  <c r="R16" i="1"/>
  <c r="R17" i="1" l="1"/>
  <c r="G6" i="2"/>
  <c r="G8" i="2" s="1"/>
  <c r="D6" i="2"/>
  <c r="E6" i="2"/>
  <c r="E7" i="2" l="1"/>
  <c r="E8" i="2" s="1"/>
  <c r="F8" i="2" l="1"/>
  <c r="D7" i="2"/>
  <c r="D8" i="2" s="1"/>
</calcChain>
</file>

<file path=xl/sharedStrings.xml><?xml version="1.0" encoding="utf-8"?>
<sst xmlns="http://schemas.openxmlformats.org/spreadsheetml/2006/main" count="64" uniqueCount="41">
  <si>
    <t>x</t>
  </si>
  <si>
    <t>Cft</t>
  </si>
  <si>
    <t>@</t>
  </si>
  <si>
    <t>Rs:</t>
  </si>
  <si>
    <t>Rs.</t>
  </si>
  <si>
    <t>=</t>
  </si>
  <si>
    <t>Total</t>
  </si>
  <si>
    <t>S.No</t>
  </si>
  <si>
    <t>Description</t>
  </si>
  <si>
    <t>Qty</t>
  </si>
  <si>
    <t>Rate</t>
  </si>
  <si>
    <t>Unit</t>
  </si>
  <si>
    <t>Amount</t>
  </si>
  <si>
    <t>Qty:</t>
  </si>
  <si>
    <t>Cement</t>
  </si>
  <si>
    <t xml:space="preserve">H.Sand </t>
  </si>
  <si>
    <t>Bajri</t>
  </si>
  <si>
    <t>Item</t>
  </si>
  <si>
    <t xml:space="preserve">Material Statement </t>
  </si>
  <si>
    <t>P.%Cft</t>
  </si>
  <si>
    <t>Municipal Committee</t>
  </si>
  <si>
    <t xml:space="preserve">Nawabshah </t>
  </si>
  <si>
    <r>
      <t xml:space="preserve">Cement concrete plain i/c placing compacting finishing and curing completed i/c screening and washing of stone aggregate without shuttering </t>
    </r>
    <r>
      <rPr>
        <u/>
        <sz val="10"/>
        <rFont val="Times New Roman"/>
        <family val="1"/>
      </rPr>
      <t>(CSI No: 5 (f) P-16)</t>
    </r>
  </si>
  <si>
    <t>C.C 1:2:4</t>
  </si>
  <si>
    <t>Ratio:1:4:8</t>
  </si>
  <si>
    <t xml:space="preserve">Name of work: </t>
  </si>
  <si>
    <t>Cement concrete brick or stone ballast 1 1/2" to 2" gauge Ratio 1:4:8 (GSI No. 5 P-15)</t>
  </si>
  <si>
    <t>Providing sub-grade  i/c earth excavation  of filling to an average  depth  of 9” dia  dressing  to chamber &amp; consolidation  with power Roller   (CSI.No:6. P/12)</t>
  </si>
  <si>
    <t>Sft</t>
  </si>
  <si>
    <t>P.%Sft</t>
  </si>
  <si>
    <t xml:space="preserve">C.C 1:4:8 Stone </t>
  </si>
  <si>
    <t>Stone</t>
  </si>
  <si>
    <t xml:space="preserve">Municipal Engineer </t>
  </si>
  <si>
    <t xml:space="preserve">Providing C.C Topping  in Streets of Ghani Brohi  Nawabshah </t>
  </si>
  <si>
    <t>"Schedule-B"</t>
  </si>
  <si>
    <t xml:space="preserve">All works shall be carriedout as  standrad  specification  covered will be  public work Department  </t>
  </si>
  <si>
    <t xml:space="preserve">as &amp;  per  direction  of Municipal Engineer Municipal Committee Nawabshah </t>
  </si>
  <si>
    <t xml:space="preserve">Any error / omission in the  schedule "B"will be reffered  to approved estimate  of works  &amp; schedule  </t>
  </si>
  <si>
    <t xml:space="preserve">of rates decided accordingly </t>
  </si>
  <si>
    <t>No Premium will be  allowed  on non  schedule  items  of schedule"B".</t>
  </si>
  <si>
    <t>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</si>
</sst>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2"/>
      <color theme="1"/>
      <name val="Calibri"/>
      <family val="2"/>
      <scheme val="minor"/>
    </font>
    <font>
      <sz val="10"/>
      <name val="Times New Roman"/>
      <family val="1"/>
    </font>
    <font>
      <u/>
      <sz val="10"/>
      <name val="Times New Roman"/>
      <family val="1"/>
    </font>
    <font>
      <b/>
      <u/>
      <sz val="10"/>
      <color theme="1"/>
      <name val="Times New Roman"/>
      <family val="1"/>
    </font>
    <font>
      <u val="double"/>
      <sz val="12"/>
      <color theme="1"/>
      <name val="Times New Roman"/>
      <family val="1"/>
    </font>
    <font>
      <sz val="10"/>
      <color theme="0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Border="1" applyAlignment="1">
      <alignment horizontal="center"/>
    </xf>
    <xf numFmtId="0" fontId="3" fillId="0" borderId="0" xfId="0" applyFont="1" applyAlignment="1"/>
    <xf numFmtId="3" fontId="3" fillId="0" borderId="0" xfId="0" applyNumberFormat="1" applyFont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2" fontId="0" fillId="0" borderId="2" xfId="0" applyNumberFormat="1" applyBorder="1" applyAlignment="1">
      <alignment horizontal="center" vertical="center"/>
    </xf>
    <xf numFmtId="0" fontId="2" fillId="0" borderId="0" xfId="0" applyFont="1" applyBorder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8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1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tabSelected="1" topLeftCell="A16" zoomScale="170" zoomScaleNormal="170" workbookViewId="0">
      <selection activeCell="E27" sqref="E27"/>
    </sheetView>
  </sheetViews>
  <sheetFormatPr defaultRowHeight="12.75" x14ac:dyDescent="0.2"/>
  <cols>
    <col min="1" max="1" width="5.85546875" style="4" customWidth="1"/>
    <col min="2" max="2" width="5.28515625" style="4" customWidth="1"/>
    <col min="3" max="3" width="4.28515625" style="4" customWidth="1"/>
    <col min="4" max="5" width="5.140625" style="4" customWidth="1"/>
    <col min="6" max="6" width="6" style="4" customWidth="1"/>
    <col min="7" max="7" width="4.42578125" style="4" customWidth="1"/>
    <col min="8" max="8" width="5.140625" style="4" customWidth="1"/>
    <col min="9" max="9" width="4.42578125" style="4" customWidth="1"/>
    <col min="10" max="10" width="8.28515625" style="4" customWidth="1"/>
    <col min="11" max="11" width="7.140625" style="4" customWidth="1"/>
    <col min="12" max="12" width="4" style="4" customWidth="1"/>
    <col min="13" max="13" width="2.85546875" style="4" customWidth="1"/>
    <col min="14" max="14" width="3.28515625" style="4" customWidth="1"/>
    <col min="15" max="15" width="8.28515625" style="4" customWidth="1"/>
    <col min="16" max="16" width="6.5703125" style="4" customWidth="1"/>
    <col min="17" max="17" width="3" style="4" customWidth="1"/>
    <col min="18" max="18" width="8.85546875" style="4" customWidth="1"/>
    <col min="19" max="19" width="1.42578125" style="4" customWidth="1"/>
    <col min="20" max="16384" width="9.140625" style="4"/>
  </cols>
  <sheetData>
    <row r="1" spans="1:18" ht="18" customHeight="1" x14ac:dyDescent="0.2">
      <c r="A1" s="47" t="s">
        <v>34</v>
      </c>
      <c r="B1" s="47"/>
      <c r="C1" s="47"/>
      <c r="D1" s="47"/>
    </row>
    <row r="2" spans="1:18" ht="29.25" customHeight="1" x14ac:dyDescent="0.2">
      <c r="A2" s="37" t="s">
        <v>25</v>
      </c>
      <c r="B2" s="37"/>
      <c r="C2" s="37"/>
      <c r="D2" s="38" t="s">
        <v>33</v>
      </c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 ht="6" customHeight="1" x14ac:dyDescent="0.2">
      <c r="A3" s="31"/>
      <c r="B3" s="31"/>
      <c r="C3" s="31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8" ht="20.25" customHeight="1" x14ac:dyDescent="0.2">
      <c r="A4" s="32" t="s">
        <v>7</v>
      </c>
      <c r="B4" s="39" t="s">
        <v>8</v>
      </c>
      <c r="C4" s="39"/>
      <c r="D4" s="39"/>
      <c r="E4" s="39"/>
      <c r="F4" s="39"/>
      <c r="G4" s="39"/>
      <c r="H4" s="39"/>
      <c r="I4" s="39"/>
      <c r="J4" s="39"/>
      <c r="K4" s="39" t="s">
        <v>9</v>
      </c>
      <c r="L4" s="39"/>
      <c r="M4" s="39" t="s">
        <v>10</v>
      </c>
      <c r="N4" s="39"/>
      <c r="O4" s="39"/>
      <c r="P4" s="32" t="s">
        <v>11</v>
      </c>
      <c r="Q4" s="39" t="s">
        <v>12</v>
      </c>
      <c r="R4" s="39"/>
    </row>
    <row r="5" spans="1:18" ht="36" customHeight="1" x14ac:dyDescent="0.2">
      <c r="A5" s="14">
        <v>1</v>
      </c>
      <c r="B5" s="40" t="s">
        <v>27</v>
      </c>
      <c r="C5" s="40"/>
      <c r="D5" s="40"/>
      <c r="E5" s="40"/>
      <c r="F5" s="40"/>
      <c r="G5" s="40"/>
      <c r="H5" s="40"/>
      <c r="I5" s="40"/>
      <c r="J5" s="40"/>
      <c r="K5" s="7"/>
      <c r="L5" s="7"/>
      <c r="M5" s="7"/>
      <c r="N5" s="7"/>
      <c r="O5" s="7"/>
      <c r="P5" s="13"/>
      <c r="Q5" s="7"/>
      <c r="R5" s="7"/>
    </row>
    <row r="6" spans="1:18" ht="20.25" customHeight="1" x14ac:dyDescent="0.2">
      <c r="A6" s="14"/>
      <c r="B6" s="28"/>
      <c r="C6" s="28"/>
      <c r="D6" s="28"/>
      <c r="E6" s="28"/>
      <c r="F6" s="28"/>
      <c r="G6" s="28"/>
      <c r="H6" s="28"/>
      <c r="I6" s="28"/>
      <c r="J6" s="28"/>
      <c r="K6" s="7"/>
      <c r="L6" s="7"/>
      <c r="M6" s="7"/>
      <c r="N6" s="7"/>
      <c r="O6" s="7"/>
      <c r="P6" s="13"/>
      <c r="Q6" s="7"/>
      <c r="R6" s="7"/>
    </row>
    <row r="7" spans="1:18" ht="20.25" customHeight="1" x14ac:dyDescent="0.2">
      <c r="B7" s="16"/>
      <c r="C7" s="45">
        <v>1</v>
      </c>
      <c r="D7" s="45" t="s">
        <v>0</v>
      </c>
      <c r="E7" s="45">
        <v>300</v>
      </c>
      <c r="F7" s="45" t="s">
        <v>0</v>
      </c>
      <c r="G7" s="45">
        <v>16</v>
      </c>
      <c r="H7" s="45"/>
      <c r="I7" s="27"/>
      <c r="J7" s="5" t="s">
        <v>5</v>
      </c>
      <c r="K7" s="30">
        <f>C7*E7*G7</f>
        <v>4800</v>
      </c>
      <c r="L7" s="29" t="s">
        <v>28</v>
      </c>
      <c r="M7" s="17" t="s">
        <v>2</v>
      </c>
      <c r="N7" s="29" t="s">
        <v>3</v>
      </c>
      <c r="O7" s="19">
        <v>526.28</v>
      </c>
      <c r="P7" s="20" t="s">
        <v>29</v>
      </c>
      <c r="Q7" s="20" t="s">
        <v>4</v>
      </c>
      <c r="R7" s="21">
        <f>K7*O7%</f>
        <v>25261.439999999999</v>
      </c>
    </row>
    <row r="8" spans="1:18" ht="20.25" customHeight="1" x14ac:dyDescent="0.2">
      <c r="A8" s="33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3"/>
      <c r="Q8" s="34"/>
      <c r="R8" s="34"/>
    </row>
    <row r="9" spans="1:18" ht="24" customHeight="1" x14ac:dyDescent="0.2">
      <c r="A9" s="14">
        <v>2</v>
      </c>
      <c r="B9" s="40" t="s">
        <v>26</v>
      </c>
      <c r="C9" s="40"/>
      <c r="D9" s="40"/>
      <c r="E9" s="40"/>
      <c r="F9" s="40"/>
      <c r="G9" s="40"/>
      <c r="H9" s="40"/>
      <c r="I9" s="40"/>
      <c r="J9" s="40"/>
      <c r="K9" s="7"/>
      <c r="L9" s="7"/>
      <c r="M9" s="7"/>
      <c r="N9" s="7"/>
      <c r="O9" s="7"/>
      <c r="P9" s="13"/>
      <c r="Q9" s="7"/>
      <c r="R9" s="7"/>
    </row>
    <row r="10" spans="1:18" ht="6" customHeight="1" x14ac:dyDescent="0.2">
      <c r="A10" s="14"/>
      <c r="B10" s="28"/>
      <c r="C10" s="28"/>
      <c r="D10" s="28"/>
      <c r="E10" s="28"/>
      <c r="F10" s="28"/>
      <c r="G10" s="28"/>
      <c r="H10" s="28"/>
      <c r="I10" s="28"/>
      <c r="J10" s="28"/>
      <c r="K10" s="7"/>
      <c r="L10" s="7"/>
      <c r="M10" s="7"/>
      <c r="N10" s="7"/>
      <c r="O10" s="7"/>
      <c r="P10" s="13"/>
      <c r="Q10" s="7"/>
      <c r="R10" s="7"/>
    </row>
    <row r="11" spans="1:18" ht="20.25" customHeight="1" x14ac:dyDescent="0.2">
      <c r="A11" s="27"/>
      <c r="B11" s="22" t="s">
        <v>24</v>
      </c>
      <c r="C11" s="26"/>
      <c r="D11" s="26"/>
      <c r="E11" s="26"/>
      <c r="F11" s="26"/>
      <c r="G11" s="26"/>
      <c r="H11" s="26"/>
      <c r="I11" s="26"/>
      <c r="J11" s="26"/>
      <c r="K11" s="7"/>
      <c r="L11" s="7"/>
      <c r="M11" s="7"/>
      <c r="N11" s="7"/>
      <c r="O11" s="7"/>
      <c r="P11" s="13"/>
      <c r="Q11" s="7"/>
      <c r="R11" s="7"/>
    </row>
    <row r="12" spans="1:18" ht="20.25" customHeight="1" x14ac:dyDescent="0.2">
      <c r="B12" s="16"/>
      <c r="C12" s="45">
        <v>1</v>
      </c>
      <c r="D12" s="45" t="s">
        <v>0</v>
      </c>
      <c r="E12" s="45">
        <f>E7</f>
        <v>300</v>
      </c>
      <c r="F12" s="45" t="s">
        <v>0</v>
      </c>
      <c r="G12" s="45">
        <f>G7</f>
        <v>16</v>
      </c>
      <c r="H12" s="45" t="s">
        <v>0</v>
      </c>
      <c r="I12" s="45">
        <v>0.33</v>
      </c>
      <c r="J12" s="5" t="s">
        <v>5</v>
      </c>
      <c r="K12" s="30">
        <f>C12*E12*G12*I12</f>
        <v>1584</v>
      </c>
      <c r="L12" s="29" t="s">
        <v>1</v>
      </c>
      <c r="M12" s="17" t="s">
        <v>2</v>
      </c>
      <c r="N12" s="29" t="s">
        <v>3</v>
      </c>
      <c r="O12" s="19">
        <v>9416.2800000000007</v>
      </c>
      <c r="P12" s="20" t="s">
        <v>19</v>
      </c>
      <c r="Q12" s="20" t="s">
        <v>4</v>
      </c>
      <c r="R12" s="21">
        <f>K12*O12%</f>
        <v>149153.87520000001</v>
      </c>
    </row>
    <row r="13" spans="1:18" ht="20.25" customHeight="1" x14ac:dyDescent="0.2">
      <c r="A13" s="33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3"/>
      <c r="Q13" s="34"/>
      <c r="R13" s="34"/>
    </row>
    <row r="14" spans="1:18" ht="45" customHeight="1" x14ac:dyDescent="0.2">
      <c r="A14" s="14">
        <v>3</v>
      </c>
      <c r="B14" s="40" t="s">
        <v>22</v>
      </c>
      <c r="C14" s="40"/>
      <c r="D14" s="40"/>
      <c r="E14" s="40"/>
      <c r="F14" s="40"/>
      <c r="G14" s="40"/>
      <c r="H14" s="40"/>
      <c r="I14" s="40"/>
      <c r="J14" s="40"/>
      <c r="K14" s="7"/>
      <c r="L14" s="7"/>
      <c r="M14" s="7"/>
      <c r="N14" s="7"/>
      <c r="O14" s="7"/>
      <c r="P14" s="13"/>
      <c r="Q14" s="7"/>
      <c r="R14" s="7"/>
    </row>
    <row r="15" spans="1:18" ht="15" customHeight="1" x14ac:dyDescent="0.2">
      <c r="A15" s="2"/>
      <c r="B15" s="22" t="s">
        <v>24</v>
      </c>
      <c r="C15" s="24"/>
      <c r="D15" s="24"/>
      <c r="E15" s="24"/>
      <c r="F15" s="24"/>
      <c r="G15" s="24"/>
      <c r="H15" s="24"/>
      <c r="I15" s="24"/>
      <c r="J15" s="24"/>
      <c r="K15" s="7"/>
      <c r="L15" s="7"/>
      <c r="M15" s="7"/>
      <c r="N15" s="7"/>
      <c r="O15" s="7"/>
      <c r="P15" s="13"/>
      <c r="Q15" s="7"/>
      <c r="R15" s="7"/>
    </row>
    <row r="16" spans="1:18" ht="15" customHeight="1" thickBot="1" x14ac:dyDescent="0.25">
      <c r="B16" s="16"/>
      <c r="C16" s="45">
        <v>1</v>
      </c>
      <c r="D16" s="45" t="s">
        <v>0</v>
      </c>
      <c r="E16" s="46">
        <f>E12</f>
        <v>300</v>
      </c>
      <c r="F16" s="46" t="s">
        <v>0</v>
      </c>
      <c r="G16" s="46">
        <f>G12</f>
        <v>16</v>
      </c>
      <c r="H16" s="45" t="s">
        <v>0</v>
      </c>
      <c r="I16" s="45">
        <v>0.25</v>
      </c>
      <c r="J16" s="5" t="s">
        <v>5</v>
      </c>
      <c r="K16" s="30">
        <f>C16*E16*G16*I16</f>
        <v>1200</v>
      </c>
      <c r="L16" s="18" t="s">
        <v>1</v>
      </c>
      <c r="M16" s="17" t="s">
        <v>2</v>
      </c>
      <c r="N16" s="18" t="s">
        <v>3</v>
      </c>
      <c r="O16" s="19">
        <v>14429.25</v>
      </c>
      <c r="P16" s="20" t="s">
        <v>19</v>
      </c>
      <c r="Q16" s="35" t="s">
        <v>4</v>
      </c>
      <c r="R16" s="36">
        <f>K16*O16%</f>
        <v>173151</v>
      </c>
    </row>
    <row r="17" spans="1:19" ht="15" customHeight="1" thickTop="1" x14ac:dyDescent="0.2">
      <c r="A17" s="2"/>
      <c r="B17" s="3"/>
      <c r="C17" s="3"/>
      <c r="D17" s="6"/>
      <c r="E17" s="41"/>
      <c r="F17" s="41"/>
      <c r="G17" s="41"/>
      <c r="Q17" s="8" t="s">
        <v>4</v>
      </c>
      <c r="R17" s="9">
        <f>SUM(R7:R16)</f>
        <v>347566.31520000001</v>
      </c>
      <c r="S17" s="8"/>
    </row>
    <row r="18" spans="1:19" x14ac:dyDescent="0.2">
      <c r="K18" s="15"/>
    </row>
    <row r="19" spans="1:19" ht="15" x14ac:dyDescent="0.2">
      <c r="A19" s="48">
        <v>1</v>
      </c>
      <c r="B19" s="49" t="s">
        <v>35</v>
      </c>
      <c r="I19" s="15"/>
    </row>
    <row r="20" spans="1:19" ht="15" x14ac:dyDescent="0.2">
      <c r="A20" s="48"/>
      <c r="B20" s="49" t="s">
        <v>36</v>
      </c>
    </row>
    <row r="21" spans="1:19" ht="15" x14ac:dyDescent="0.2">
      <c r="A21" s="48">
        <v>2</v>
      </c>
      <c r="B21" s="49" t="s">
        <v>37</v>
      </c>
    </row>
    <row r="22" spans="1:19" ht="15" x14ac:dyDescent="0.2">
      <c r="A22" s="48"/>
      <c r="B22" s="49" t="s">
        <v>38</v>
      </c>
    </row>
    <row r="23" spans="1:19" ht="15.75" x14ac:dyDescent="0.2">
      <c r="A23" s="50">
        <v>3</v>
      </c>
      <c r="B23" s="49" t="s">
        <v>39</v>
      </c>
    </row>
    <row r="28" spans="1:19" x14ac:dyDescent="0.2">
      <c r="B28" s="6" t="s">
        <v>40</v>
      </c>
      <c r="C28" s="6"/>
      <c r="D28" s="6"/>
      <c r="E28" s="6"/>
      <c r="F28" s="6"/>
      <c r="G28" s="6"/>
      <c r="I28" s="15"/>
      <c r="O28" s="15" t="s">
        <v>32</v>
      </c>
    </row>
    <row r="29" spans="1:19" x14ac:dyDescent="0.2">
      <c r="I29" s="15"/>
      <c r="O29" s="15" t="s">
        <v>20</v>
      </c>
    </row>
    <row r="30" spans="1:19" x14ac:dyDescent="0.2">
      <c r="O30" s="15" t="s">
        <v>21</v>
      </c>
    </row>
  </sheetData>
  <mergeCells count="11">
    <mergeCell ref="A1:D1"/>
    <mergeCell ref="B14:J14"/>
    <mergeCell ref="E17:G17"/>
    <mergeCell ref="A2:C2"/>
    <mergeCell ref="D2:R2"/>
    <mergeCell ref="K4:L4"/>
    <mergeCell ref="M4:O4"/>
    <mergeCell ref="Q4:R4"/>
    <mergeCell ref="B4:J4"/>
    <mergeCell ref="B9:J9"/>
    <mergeCell ref="B5:J5"/>
  </mergeCells>
  <pageMargins left="0.49" right="0.23" top="0.75" bottom="0.75" header="0.3" footer="0.3"/>
  <pageSetup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7"/>
  <sheetViews>
    <sheetView topLeftCell="A2" workbookViewId="0">
      <selection activeCell="E15" sqref="E15:E17"/>
    </sheetView>
  </sheetViews>
  <sheetFormatPr defaultRowHeight="15" x14ac:dyDescent="0.25"/>
  <cols>
    <col min="2" max="2" width="16" customWidth="1"/>
    <col min="3" max="6" width="11.140625" customWidth="1"/>
  </cols>
  <sheetData>
    <row r="3" spans="1:7" ht="25.5" customHeight="1" x14ac:dyDescent="0.25">
      <c r="B3" s="42" t="s">
        <v>18</v>
      </c>
      <c r="C3" s="42"/>
      <c r="D3" s="42"/>
      <c r="E3" s="42"/>
      <c r="F3" s="42"/>
    </row>
    <row r="5" spans="1:7" s="1" customFormat="1" ht="46.5" customHeight="1" x14ac:dyDescent="0.25">
      <c r="A5" s="10" t="s">
        <v>7</v>
      </c>
      <c r="B5" s="10" t="s">
        <v>17</v>
      </c>
      <c r="C5" s="10" t="s">
        <v>13</v>
      </c>
      <c r="D5" s="10" t="s">
        <v>14</v>
      </c>
      <c r="E5" s="10" t="s">
        <v>15</v>
      </c>
      <c r="F5" s="10" t="s">
        <v>16</v>
      </c>
      <c r="G5" s="10" t="s">
        <v>31</v>
      </c>
    </row>
    <row r="6" spans="1:7" s="1" customFormat="1" ht="46.5" customHeight="1" x14ac:dyDescent="0.25">
      <c r="A6" s="10">
        <v>1</v>
      </c>
      <c r="B6" s="11" t="s">
        <v>30</v>
      </c>
      <c r="C6" s="12">
        <f>Sheet1!K12</f>
        <v>1584</v>
      </c>
      <c r="D6" s="12">
        <f>C6*9.6%</f>
        <v>152.06399999999999</v>
      </c>
      <c r="E6" s="12">
        <f>C6*48%</f>
        <v>760.31999999999994</v>
      </c>
      <c r="F6" s="12"/>
      <c r="G6" s="12">
        <f>C6*96%</f>
        <v>1520.6399999999999</v>
      </c>
    </row>
    <row r="7" spans="1:7" s="1" customFormat="1" ht="46.5" customHeight="1" x14ac:dyDescent="0.25">
      <c r="A7" s="10">
        <v>2</v>
      </c>
      <c r="B7" s="11" t="s">
        <v>23</v>
      </c>
      <c r="C7" s="12">
        <f>Sheet1!K16</f>
        <v>1200</v>
      </c>
      <c r="D7" s="12">
        <f>C7*17.6%</f>
        <v>211.20000000000002</v>
      </c>
      <c r="E7" s="12">
        <f>C7*44%</f>
        <v>528</v>
      </c>
      <c r="F7" s="12">
        <f>C7*88%</f>
        <v>1056</v>
      </c>
      <c r="G7" s="12"/>
    </row>
    <row r="8" spans="1:7" s="1" customFormat="1" ht="46.5" customHeight="1" x14ac:dyDescent="0.25">
      <c r="A8" s="11"/>
      <c r="B8" s="43" t="s">
        <v>6</v>
      </c>
      <c r="C8" s="44"/>
      <c r="D8" s="23">
        <f>SUM(D6:D7)</f>
        <v>363.26400000000001</v>
      </c>
      <c r="E8" s="23">
        <f>SUM(E6:E7)</f>
        <v>1288.32</v>
      </c>
      <c r="F8" s="23">
        <f>SUM(F6:F7)</f>
        <v>1056</v>
      </c>
      <c r="G8" s="23">
        <f>SUM(G6:G7)</f>
        <v>1520.6399999999999</v>
      </c>
    </row>
    <row r="15" spans="1:7" x14ac:dyDescent="0.25">
      <c r="E15" s="15" t="s">
        <v>32</v>
      </c>
    </row>
    <row r="16" spans="1:7" x14ac:dyDescent="0.25">
      <c r="E16" s="15" t="s">
        <v>20</v>
      </c>
    </row>
    <row r="17" spans="5:5" x14ac:dyDescent="0.25">
      <c r="E17" s="15" t="s">
        <v>21</v>
      </c>
    </row>
  </sheetData>
  <mergeCells count="2">
    <mergeCell ref="B3:F3"/>
    <mergeCell ref="B8:C8"/>
  </mergeCells>
  <pageMargins left="1.56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 Jan</cp:lastModifiedBy>
  <cp:lastPrinted>2017-09-11T12:48:15Z</cp:lastPrinted>
  <dcterms:created xsi:type="dcterms:W3CDTF">2016-04-08T10:52:49Z</dcterms:created>
  <dcterms:modified xsi:type="dcterms:W3CDTF">2017-09-11T12:48:16Z</dcterms:modified>
</cp:coreProperties>
</file>