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360" windowHeight="718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C14" i="2"/>
  <c r="E14" i="2" s="1"/>
  <c r="C13" i="2"/>
  <c r="E13" i="2" s="1"/>
  <c r="D14" i="2" l="1"/>
  <c r="D13" i="2"/>
  <c r="G15" i="2"/>
  <c r="N32" i="1"/>
  <c r="U32" i="1" s="1"/>
  <c r="N28" i="1"/>
  <c r="U28" i="1" s="1"/>
  <c r="N24" i="1"/>
  <c r="U24" i="1" s="1"/>
  <c r="N20" i="1"/>
  <c r="U20" i="1" s="1"/>
  <c r="N16" i="1"/>
  <c r="U16" i="1" s="1"/>
  <c r="N12" i="1"/>
  <c r="U12" i="1" s="1"/>
  <c r="N8" i="1"/>
  <c r="U8" i="1" s="1"/>
  <c r="C12" i="2" l="1"/>
  <c r="E12" i="2" l="1"/>
  <c r="F12" i="2"/>
  <c r="D12" i="2"/>
  <c r="C11" i="2"/>
  <c r="C10" i="2"/>
  <c r="C9" i="2"/>
  <c r="C8" i="2"/>
  <c r="D8" i="2" s="1"/>
  <c r="F10" i="2" l="1"/>
  <c r="H10" i="2"/>
  <c r="H15" i="2" s="1"/>
  <c r="D10" i="2"/>
  <c r="E9" i="2"/>
  <c r="D9" i="2"/>
  <c r="F9" i="2"/>
  <c r="H11" i="2"/>
  <c r="D11" i="2"/>
  <c r="F11" i="2"/>
  <c r="F8" i="2"/>
  <c r="F15" i="2" s="1"/>
  <c r="D15" i="2"/>
  <c r="E8" i="2"/>
  <c r="E15" i="2" s="1"/>
  <c r="U33" i="1" l="1"/>
</calcChain>
</file>

<file path=xl/sharedStrings.xml><?xml version="1.0" encoding="utf-8"?>
<sst xmlns="http://schemas.openxmlformats.org/spreadsheetml/2006/main" count="113" uniqueCount="52">
  <si>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</si>
  <si>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</si>
  <si>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</si>
  <si>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</si>
  <si>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</si>
  <si>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</si>
  <si>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</si>
  <si>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</si>
  <si>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</si>
  <si>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</si>
  <si>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</si>
  <si>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</si>
  <si>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</si>
  <si>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</si>
  <si>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>Bajri</t>
  </si>
  <si>
    <t>Item</t>
  </si>
  <si>
    <t>Municipal Committee</t>
  </si>
  <si>
    <t xml:space="preserve">Nawabshah </t>
  </si>
  <si>
    <t>Material Statement</t>
  </si>
  <si>
    <t>H.Sand</t>
  </si>
  <si>
    <t xml:space="preserve">Bricks </t>
  </si>
  <si>
    <t>--</t>
  </si>
  <si>
    <t>Steel</t>
  </si>
  <si>
    <t>C.C Plain(1:4:8)</t>
  </si>
  <si>
    <t>C.C Plain(1:2:4)</t>
  </si>
  <si>
    <t>Pacca Brick Work (1:4)</t>
  </si>
  <si>
    <t>Pacca Brick Work (1:6)</t>
  </si>
  <si>
    <t>Cement Plaster 3/8" (1:6)</t>
  </si>
  <si>
    <t>Municipal Engineer</t>
  </si>
  <si>
    <t xml:space="preserve">Name of work: </t>
  </si>
  <si>
    <t>Each</t>
  </si>
  <si>
    <t>Providing Fixing Jointing Testing or conectiong of stain less steel sub-meurged pump for water 25 GPM type max flow complete in all respect i/c auto float switch complete in all respect (R.A).</t>
  </si>
  <si>
    <t>No</t>
  </si>
  <si>
    <t>Under water light with switched as step down transformer 12 volts 100 walts</t>
  </si>
  <si>
    <t>Allied Electricla work i/c power wiring to pump motor and under water light i/c complete as instruction of Engineering Incharges.</t>
  </si>
  <si>
    <t>Providing &amp; installation of PVC Class-D pipe header with fiber coated i/c fitting union flange etc specified as per detail .</t>
  </si>
  <si>
    <t>4"dia</t>
  </si>
  <si>
    <t xml:space="preserve">PVC Ball valve </t>
  </si>
  <si>
    <t>2"dia</t>
  </si>
  <si>
    <t>PVC cost iron butterfly vlalve with flange.</t>
  </si>
  <si>
    <t>PVC cost iron check valve with flange.</t>
  </si>
  <si>
    <t>RCC Work (1:2:4)</t>
  </si>
  <si>
    <t>Cement Plaster 1/2" (1:4)</t>
  </si>
  <si>
    <t xml:space="preserve">Providing &amp; Fixing Saniatry fitting i/c lighting  Fountain @ D.C Chowk Road Nawabshah </t>
  </si>
  <si>
    <t>Schedule 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</si>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</sst>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b/>
      <u/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Book Antiqua"/>
      <family val="1"/>
    </font>
    <font>
      <i/>
      <u/>
      <sz val="12"/>
      <color theme="1"/>
      <name val="Book Antiqua"/>
      <family val="1"/>
    </font>
    <font>
      <u val="double"/>
      <sz val="12"/>
      <color theme="1"/>
      <name val="Book Antiqua"/>
      <family val="1"/>
    </font>
    <font>
      <b/>
      <sz val="10"/>
      <color theme="1"/>
      <name val="Book Antiqua"/>
      <family val="1"/>
    </font>
    <font>
      <u val="double"/>
      <sz val="10"/>
      <color theme="1"/>
      <name val="Book Antiqua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color theme="0"/>
      <name val="Book Antiqua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11"/>
      <name val="Cambria"/>
      <family val="1"/>
    </font>
    <font>
      <sz val="12"/>
      <name val="Times New Roman"/>
      <family val="1"/>
    </font>
    <font>
      <sz val="10"/>
      <name val="Cambria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8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3" fillId="0" borderId="3" xfId="0" quotePrefix="1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distributed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2" fontId="0" fillId="0" borderId="3" xfId="0" quotePrefix="1" applyNumberForma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3" fontId="10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horizontal="left" vertical="center"/>
    </xf>
    <xf numFmtId="2" fontId="10" fillId="0" borderId="0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 vertical="distributed"/>
    </xf>
    <xf numFmtId="0" fontId="3" fillId="0" borderId="6" xfId="0" applyFont="1" applyBorder="1" applyAlignment="1">
      <alignment horizontal="right" vertical="distributed"/>
    </xf>
    <xf numFmtId="0" fontId="3" fillId="0" borderId="5" xfId="0" applyFont="1" applyBorder="1" applyAlignment="1">
      <alignment horizontal="right" vertical="distributed"/>
    </xf>
    <xf numFmtId="0" fontId="11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3" fontId="16" fillId="0" borderId="0" xfId="0" applyNumberFormat="1" applyFont="1" applyAlignment="1">
      <alignment horizontal="left" vertical="center"/>
    </xf>
    <xf numFmtId="2" fontId="16" fillId="0" borderId="0" xfId="0" applyNumberFormat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0" fillId="0" borderId="0" xfId="0" applyFont="1" applyAlignment="1"/>
    <xf numFmtId="0" fontId="18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view="pageBreakPreview" topLeftCell="A20" zoomScaleNormal="100" zoomScaleSheetLayoutView="100" workbookViewId="0">
      <selection activeCell="O42" sqref="O42"/>
    </sheetView>
  </sheetViews>
  <sheetFormatPr defaultRowHeight="13.5"/>
  <cols>
    <col min="1" max="1" width="8.28515625" style="16" customWidth="1"/>
    <col min="2" max="2" width="5.28515625" style="16" customWidth="1"/>
    <col min="3" max="3" width="4.28515625" style="16" customWidth="1"/>
    <col min="4" max="4" width="2.140625" style="16" customWidth="1"/>
    <col min="5" max="5" width="6.28515625" style="16" customWidth="1"/>
    <col min="6" max="6" width="2.28515625" style="16" customWidth="1"/>
    <col min="7" max="7" width="5.42578125" style="16" customWidth="1"/>
    <col min="8" max="8" width="3" style="16" customWidth="1"/>
    <col min="9" max="9" width="5.28515625" style="16" customWidth="1"/>
    <col min="10" max="10" width="3" style="16" customWidth="1"/>
    <col min="11" max="11" width="4.28515625" style="16" customWidth="1"/>
    <col min="12" max="12" width="4.42578125" style="16" customWidth="1"/>
    <col min="13" max="13" width="6.85546875" style="16" customWidth="1"/>
    <col min="14" max="14" width="8.5703125" style="16" customWidth="1"/>
    <col min="15" max="15" width="3.7109375" style="16" customWidth="1"/>
    <col min="16" max="16" width="2.85546875" style="16" customWidth="1"/>
    <col min="17" max="17" width="3.28515625" style="16" customWidth="1"/>
    <col min="18" max="18" width="8.28515625" style="16" customWidth="1"/>
    <col min="19" max="19" width="7.140625" style="16" customWidth="1"/>
    <col min="20" max="20" width="3" style="16" customWidth="1"/>
    <col min="21" max="21" width="8.85546875" style="16" customWidth="1"/>
    <col min="22" max="22" width="1.42578125" style="16" customWidth="1"/>
    <col min="23" max="16384" width="9.140625" style="16"/>
  </cols>
  <sheetData>
    <row r="1" spans="1:22" hidden="1"/>
    <row r="2" spans="1:22" ht="15.75">
      <c r="A2" s="45" t="s">
        <v>44</v>
      </c>
      <c r="B2" s="45"/>
      <c r="C2" s="45"/>
      <c r="D2" s="45"/>
      <c r="E2" s="45"/>
    </row>
    <row r="3" spans="1:22" ht="18" customHeight="1">
      <c r="A3" s="43" t="s">
        <v>29</v>
      </c>
      <c r="B3" s="43"/>
      <c r="C3" s="44" t="s">
        <v>43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2" ht="20.25" customHeight="1">
      <c r="A4" s="17" t="s">
        <v>6</v>
      </c>
      <c r="B4" s="46" t="s">
        <v>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 t="s">
        <v>8</v>
      </c>
      <c r="O4" s="46"/>
      <c r="P4" s="46" t="s">
        <v>9</v>
      </c>
      <c r="Q4" s="46"/>
      <c r="R4" s="46"/>
      <c r="S4" s="17" t="s">
        <v>10</v>
      </c>
      <c r="T4" s="46" t="s">
        <v>11</v>
      </c>
      <c r="U4" s="46"/>
      <c r="V4" s="18"/>
    </row>
    <row r="5" spans="1:22" ht="15" customHeight="1">
      <c r="A5" s="28"/>
      <c r="B5" s="29"/>
      <c r="C5" s="29"/>
      <c r="D5" s="29"/>
      <c r="E5" s="33"/>
      <c r="F5" s="33"/>
      <c r="G5" s="33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T5" s="25"/>
      <c r="U5" s="26"/>
    </row>
    <row r="6" spans="1:22" ht="34.5" customHeight="1">
      <c r="A6" s="28">
        <v>1</v>
      </c>
      <c r="B6" s="47" t="s">
        <v>31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21"/>
      <c r="P6" s="22"/>
      <c r="Q6" s="23"/>
      <c r="R6" s="24"/>
      <c r="T6" s="25"/>
      <c r="U6" s="26"/>
    </row>
    <row r="7" spans="1:22" ht="15" customHeight="1">
      <c r="A7" s="23"/>
      <c r="C7" s="27"/>
      <c r="D7" s="27"/>
      <c r="E7" s="27"/>
      <c r="F7" s="27"/>
      <c r="G7" s="27"/>
      <c r="H7" s="27"/>
      <c r="I7" s="21"/>
      <c r="J7" s="27"/>
      <c r="K7" s="27"/>
      <c r="L7" s="27"/>
      <c r="M7" s="22"/>
      <c r="N7" s="21"/>
      <c r="P7" s="22"/>
      <c r="Q7" s="23"/>
      <c r="R7" s="24"/>
      <c r="T7" s="25"/>
      <c r="U7" s="26"/>
    </row>
    <row r="8" spans="1:22" ht="15" customHeight="1">
      <c r="A8" s="23"/>
      <c r="C8" s="27"/>
      <c r="D8" s="37"/>
      <c r="E8" s="52">
        <v>1</v>
      </c>
      <c r="F8" s="53" t="s">
        <v>0</v>
      </c>
      <c r="G8" s="53">
        <v>2</v>
      </c>
      <c r="H8" s="54"/>
      <c r="I8" s="54"/>
      <c r="M8" s="31" t="s">
        <v>4</v>
      </c>
      <c r="N8" s="32">
        <f>E8*G8</f>
        <v>2</v>
      </c>
      <c r="O8" s="30" t="s">
        <v>32</v>
      </c>
      <c r="P8" s="31" t="s">
        <v>1</v>
      </c>
      <c r="Q8" s="30" t="s">
        <v>2</v>
      </c>
      <c r="R8" s="36">
        <v>65000</v>
      </c>
      <c r="S8" s="29" t="s">
        <v>30</v>
      </c>
      <c r="T8" s="29" t="s">
        <v>3</v>
      </c>
      <c r="U8" s="35">
        <f>N8*R8</f>
        <v>130000</v>
      </c>
    </row>
    <row r="9" spans="1:22" ht="15" customHeight="1">
      <c r="A9" s="23"/>
      <c r="C9" s="27"/>
      <c r="D9" s="29"/>
      <c r="E9" s="34"/>
      <c r="F9" s="34"/>
      <c r="G9" s="34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T9" s="25"/>
      <c r="U9" s="26"/>
    </row>
    <row r="10" spans="1:22" ht="40.5" customHeight="1">
      <c r="A10" s="28">
        <v>2</v>
      </c>
      <c r="B10" s="47" t="s">
        <v>33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21"/>
      <c r="P10" s="22"/>
      <c r="Q10" s="23"/>
      <c r="R10" s="24"/>
      <c r="T10" s="25"/>
      <c r="U10" s="26"/>
    </row>
    <row r="11" spans="1:22" ht="15" customHeight="1">
      <c r="A11" s="23"/>
      <c r="C11" s="27"/>
      <c r="D11" s="27"/>
      <c r="E11" s="27"/>
      <c r="F11" s="27"/>
      <c r="G11" s="27"/>
      <c r="H11" s="27"/>
      <c r="I11" s="21"/>
      <c r="J11" s="27"/>
      <c r="K11" s="27"/>
      <c r="L11" s="27"/>
      <c r="M11" s="22"/>
      <c r="N11" s="21"/>
      <c r="P11" s="22"/>
      <c r="Q11" s="23"/>
      <c r="R11" s="24"/>
      <c r="T11" s="25"/>
      <c r="U11" s="26"/>
    </row>
    <row r="12" spans="1:22" ht="15" customHeight="1">
      <c r="A12" s="23"/>
      <c r="C12" s="27"/>
      <c r="D12" s="37"/>
      <c r="E12" s="52">
        <v>1</v>
      </c>
      <c r="F12" s="53" t="s">
        <v>0</v>
      </c>
      <c r="G12" s="53">
        <v>4</v>
      </c>
      <c r="H12" s="54"/>
      <c r="I12" s="54"/>
      <c r="M12" s="31" t="s">
        <v>4</v>
      </c>
      <c r="N12" s="32">
        <f>E12*G12</f>
        <v>4</v>
      </c>
      <c r="O12" s="30" t="s">
        <v>32</v>
      </c>
      <c r="P12" s="31" t="s">
        <v>1</v>
      </c>
      <c r="Q12" s="30" t="s">
        <v>2</v>
      </c>
      <c r="R12" s="36">
        <v>25000</v>
      </c>
      <c r="S12" s="29" t="s">
        <v>30</v>
      </c>
      <c r="T12" s="29" t="s">
        <v>3</v>
      </c>
      <c r="U12" s="35">
        <f>N12*R12</f>
        <v>100000</v>
      </c>
    </row>
    <row r="13" spans="1:22" ht="15" customHeight="1">
      <c r="A13" s="23"/>
      <c r="C13" s="27"/>
      <c r="D13" s="27"/>
      <c r="E13" s="27"/>
      <c r="F13" s="27"/>
      <c r="G13" s="27"/>
      <c r="H13" s="27"/>
      <c r="I13" s="21"/>
      <c r="J13" s="27"/>
      <c r="K13" s="27"/>
      <c r="L13" s="27"/>
      <c r="M13" s="22"/>
      <c r="N13" s="21"/>
      <c r="P13" s="22"/>
      <c r="Q13" s="23"/>
      <c r="R13" s="24"/>
      <c r="T13" s="25"/>
      <c r="U13" s="26"/>
    </row>
    <row r="14" spans="1:22" ht="42" customHeight="1">
      <c r="A14" s="28">
        <v>3</v>
      </c>
      <c r="B14" s="47" t="s">
        <v>34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21"/>
      <c r="P14" s="22"/>
      <c r="Q14" s="23"/>
      <c r="R14" s="24"/>
      <c r="T14" s="25"/>
      <c r="U14" s="26"/>
    </row>
    <row r="15" spans="1:22" ht="15" customHeight="1">
      <c r="A15" s="23"/>
      <c r="C15" s="27"/>
      <c r="D15" s="27"/>
      <c r="E15" s="27"/>
      <c r="F15" s="27"/>
      <c r="G15" s="27"/>
      <c r="H15" s="27"/>
      <c r="I15" s="21"/>
      <c r="J15" s="27"/>
      <c r="K15" s="27"/>
      <c r="L15" s="27"/>
      <c r="M15" s="22"/>
      <c r="N15" s="21"/>
      <c r="P15" s="22"/>
      <c r="Q15" s="23"/>
      <c r="R15" s="24"/>
      <c r="T15" s="25"/>
      <c r="U15" s="26"/>
    </row>
    <row r="16" spans="1:22" ht="15" customHeight="1">
      <c r="A16" s="23"/>
      <c r="C16" s="27"/>
      <c r="D16" s="37"/>
      <c r="E16" s="52">
        <v>1</v>
      </c>
      <c r="F16" s="53" t="s">
        <v>0</v>
      </c>
      <c r="G16" s="53">
        <v>1</v>
      </c>
      <c r="H16" s="54"/>
      <c r="I16" s="54"/>
      <c r="J16" s="55"/>
      <c r="M16" s="31" t="s">
        <v>4</v>
      </c>
      <c r="N16" s="32">
        <f>E16*G16</f>
        <v>1</v>
      </c>
      <c r="O16" s="30" t="s">
        <v>32</v>
      </c>
      <c r="P16" s="31" t="s">
        <v>1</v>
      </c>
      <c r="Q16" s="30" t="s">
        <v>2</v>
      </c>
      <c r="R16" s="36">
        <v>125000</v>
      </c>
      <c r="S16" s="29" t="s">
        <v>30</v>
      </c>
      <c r="T16" s="29" t="s">
        <v>3</v>
      </c>
      <c r="U16" s="35">
        <f>N16*R16</f>
        <v>125000</v>
      </c>
    </row>
    <row r="17" spans="1:21" ht="15" customHeight="1">
      <c r="A17" s="23"/>
      <c r="C17" s="27"/>
      <c r="D17" s="27"/>
      <c r="E17" s="27"/>
      <c r="F17" s="27"/>
      <c r="G17" s="27"/>
      <c r="H17" s="27"/>
      <c r="I17" s="21"/>
      <c r="J17" s="27"/>
      <c r="K17" s="27"/>
      <c r="L17" s="27"/>
      <c r="M17" s="22"/>
      <c r="N17" s="21"/>
      <c r="P17" s="22"/>
      <c r="Q17" s="23"/>
      <c r="R17" s="24"/>
      <c r="T17" s="25"/>
      <c r="U17" s="26"/>
    </row>
    <row r="18" spans="1:21" ht="33.75" customHeight="1">
      <c r="A18" s="28">
        <v>4</v>
      </c>
      <c r="B18" s="47" t="s">
        <v>35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21"/>
      <c r="P18" s="22"/>
      <c r="Q18" s="23"/>
      <c r="R18" s="24"/>
      <c r="T18" s="25"/>
      <c r="U18" s="26"/>
    </row>
    <row r="19" spans="1:21" ht="15" customHeight="1">
      <c r="A19" s="23"/>
      <c r="C19" s="27"/>
      <c r="D19" s="27"/>
      <c r="E19" s="27"/>
      <c r="F19" s="27"/>
      <c r="G19" s="27"/>
      <c r="H19" s="27"/>
      <c r="I19" s="21"/>
      <c r="J19" s="27"/>
      <c r="K19" s="27"/>
      <c r="L19" s="27"/>
      <c r="M19" s="22"/>
      <c r="N19" s="21"/>
      <c r="P19" s="22"/>
      <c r="Q19" s="23"/>
      <c r="R19" s="24"/>
      <c r="T19" s="25"/>
      <c r="U19" s="26"/>
    </row>
    <row r="20" spans="1:21" ht="15" customHeight="1">
      <c r="A20" s="23"/>
      <c r="B20" s="16" t="s">
        <v>36</v>
      </c>
      <c r="C20" s="27"/>
      <c r="D20" s="37"/>
      <c r="E20" s="52">
        <v>1</v>
      </c>
      <c r="F20" s="53" t="s">
        <v>0</v>
      </c>
      <c r="G20" s="53">
        <v>1</v>
      </c>
      <c r="H20" s="54"/>
      <c r="I20" s="54"/>
      <c r="M20" s="31" t="s">
        <v>4</v>
      </c>
      <c r="N20" s="32">
        <f>E20*G20</f>
        <v>1</v>
      </c>
      <c r="O20" s="30" t="s">
        <v>32</v>
      </c>
      <c r="P20" s="31" t="s">
        <v>1</v>
      </c>
      <c r="Q20" s="30" t="s">
        <v>2</v>
      </c>
      <c r="R20" s="36">
        <v>30000</v>
      </c>
      <c r="S20" s="29" t="s">
        <v>30</v>
      </c>
      <c r="T20" s="29" t="s">
        <v>3</v>
      </c>
      <c r="U20" s="35">
        <f>N20*R20</f>
        <v>30000</v>
      </c>
    </row>
    <row r="21" spans="1:21" ht="15" customHeight="1">
      <c r="A21" s="23"/>
      <c r="C21" s="27"/>
      <c r="D21" s="27"/>
      <c r="E21" s="27"/>
      <c r="F21" s="27"/>
      <c r="G21" s="27"/>
      <c r="H21" s="27"/>
      <c r="I21" s="21"/>
      <c r="J21" s="27"/>
      <c r="K21" s="27"/>
      <c r="L21" s="27"/>
      <c r="M21" s="22"/>
      <c r="N21" s="21"/>
      <c r="P21" s="22"/>
      <c r="Q21" s="23"/>
      <c r="R21" s="24"/>
      <c r="T21" s="25"/>
      <c r="U21" s="26"/>
    </row>
    <row r="22" spans="1:21" ht="15" customHeight="1">
      <c r="A22" s="28">
        <v>5</v>
      </c>
      <c r="B22" s="47" t="s">
        <v>37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21"/>
      <c r="P22" s="22"/>
      <c r="Q22" s="23"/>
      <c r="R22" s="24"/>
      <c r="T22" s="25"/>
      <c r="U22" s="26"/>
    </row>
    <row r="23" spans="1:21" ht="15" customHeight="1">
      <c r="A23" s="23"/>
      <c r="C23" s="27"/>
      <c r="D23" s="27"/>
      <c r="E23" s="27"/>
      <c r="F23" s="27"/>
      <c r="G23" s="27"/>
      <c r="H23" s="27"/>
      <c r="I23" s="21"/>
      <c r="J23" s="27"/>
      <c r="K23" s="27"/>
      <c r="L23" s="27"/>
      <c r="M23" s="22"/>
      <c r="N23" s="21"/>
      <c r="P23" s="22"/>
      <c r="Q23" s="23"/>
      <c r="R23" s="24"/>
      <c r="T23" s="25"/>
      <c r="U23" s="26"/>
    </row>
    <row r="24" spans="1:21" ht="15" customHeight="1">
      <c r="A24" s="23"/>
      <c r="B24" s="16" t="s">
        <v>38</v>
      </c>
      <c r="C24" s="27"/>
      <c r="D24" s="37"/>
      <c r="E24" s="52">
        <v>1</v>
      </c>
      <c r="F24" s="53" t="s">
        <v>0</v>
      </c>
      <c r="G24" s="53">
        <v>6</v>
      </c>
      <c r="H24" s="54"/>
      <c r="I24" s="28"/>
      <c r="M24" s="31" t="s">
        <v>4</v>
      </c>
      <c r="N24" s="32">
        <f>E24*G24</f>
        <v>6</v>
      </c>
      <c r="O24" s="30" t="s">
        <v>32</v>
      </c>
      <c r="P24" s="31" t="s">
        <v>1</v>
      </c>
      <c r="Q24" s="30" t="s">
        <v>2</v>
      </c>
      <c r="R24" s="36">
        <v>3550</v>
      </c>
      <c r="S24" s="29" t="s">
        <v>30</v>
      </c>
      <c r="T24" s="29" t="s">
        <v>3</v>
      </c>
      <c r="U24" s="35">
        <f>N24*R24</f>
        <v>21300</v>
      </c>
    </row>
    <row r="25" spans="1:21" ht="15" customHeight="1">
      <c r="A25" s="23"/>
      <c r="C25" s="27"/>
      <c r="D25" s="27"/>
      <c r="E25" s="27"/>
      <c r="F25" s="27"/>
      <c r="G25" s="27"/>
      <c r="H25" s="27"/>
      <c r="I25" s="21"/>
      <c r="J25" s="27"/>
      <c r="K25" s="27"/>
      <c r="L25" s="27"/>
      <c r="M25" s="22"/>
      <c r="N25" s="21"/>
      <c r="P25" s="22"/>
      <c r="Q25" s="23"/>
      <c r="R25" s="24"/>
      <c r="T25" s="25"/>
      <c r="U25" s="26"/>
    </row>
    <row r="26" spans="1:21" ht="15" customHeight="1">
      <c r="A26" s="28">
        <v>6</v>
      </c>
      <c r="B26" s="47" t="s">
        <v>39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21"/>
      <c r="P26" s="22"/>
      <c r="Q26" s="23"/>
      <c r="R26" s="24"/>
      <c r="T26" s="25"/>
      <c r="U26" s="26"/>
    </row>
    <row r="27" spans="1:21" ht="15" customHeight="1">
      <c r="A27" s="23"/>
      <c r="C27" s="27"/>
      <c r="D27" s="27"/>
      <c r="E27" s="27"/>
      <c r="F27" s="27"/>
      <c r="G27" s="27"/>
      <c r="H27" s="27"/>
      <c r="I27" s="21"/>
      <c r="J27" s="27"/>
      <c r="K27" s="27"/>
      <c r="L27" s="27"/>
      <c r="M27" s="22"/>
      <c r="N27" s="21"/>
      <c r="P27" s="22"/>
      <c r="Q27" s="23"/>
      <c r="R27" s="24"/>
      <c r="T27" s="25"/>
      <c r="U27" s="26"/>
    </row>
    <row r="28" spans="1:21" ht="15" customHeight="1">
      <c r="A28" s="23"/>
      <c r="B28" s="16" t="s">
        <v>38</v>
      </c>
      <c r="C28" s="27"/>
      <c r="D28" s="37"/>
      <c r="E28" s="52">
        <v>1</v>
      </c>
      <c r="F28" s="53" t="s">
        <v>0</v>
      </c>
      <c r="G28" s="53">
        <v>1</v>
      </c>
      <c r="H28" s="28"/>
      <c r="I28" s="28"/>
      <c r="M28" s="31" t="s">
        <v>4</v>
      </c>
      <c r="N28" s="32">
        <f>E28*G28</f>
        <v>1</v>
      </c>
      <c r="O28" s="30" t="s">
        <v>32</v>
      </c>
      <c r="P28" s="31" t="s">
        <v>1</v>
      </c>
      <c r="Q28" s="30" t="s">
        <v>2</v>
      </c>
      <c r="R28" s="36">
        <v>3050</v>
      </c>
      <c r="S28" s="29" t="s">
        <v>30</v>
      </c>
      <c r="T28" s="29" t="s">
        <v>3</v>
      </c>
      <c r="U28" s="35">
        <f>N28*R28</f>
        <v>3050</v>
      </c>
    </row>
    <row r="29" spans="1:21" ht="15" customHeight="1">
      <c r="A29" s="23"/>
      <c r="C29" s="27"/>
      <c r="D29" s="27"/>
      <c r="E29" s="27"/>
      <c r="F29" s="27"/>
      <c r="G29" s="27"/>
      <c r="H29" s="27"/>
      <c r="I29" s="21"/>
      <c r="J29" s="27"/>
      <c r="K29" s="27"/>
      <c r="L29" s="27"/>
      <c r="M29" s="22"/>
      <c r="N29" s="21"/>
      <c r="P29" s="22"/>
      <c r="Q29" s="23"/>
      <c r="R29" s="24"/>
      <c r="T29" s="25"/>
      <c r="U29" s="26"/>
    </row>
    <row r="30" spans="1:21" ht="15" customHeight="1">
      <c r="A30" s="28">
        <v>7</v>
      </c>
      <c r="B30" s="47" t="s">
        <v>40</v>
      </c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21"/>
      <c r="P30" s="22"/>
      <c r="Q30" s="23"/>
      <c r="R30" s="24"/>
      <c r="T30" s="25"/>
      <c r="U30" s="26"/>
    </row>
    <row r="31" spans="1:21" ht="15" customHeight="1">
      <c r="A31" s="23"/>
      <c r="C31" s="27"/>
      <c r="D31" s="27"/>
      <c r="E31" s="27"/>
      <c r="F31" s="27"/>
      <c r="G31" s="27"/>
      <c r="H31" s="27"/>
      <c r="I31" s="21"/>
      <c r="J31" s="27"/>
      <c r="K31" s="27"/>
      <c r="L31" s="27"/>
      <c r="M31" s="22"/>
      <c r="N31" s="21"/>
      <c r="P31" s="22"/>
      <c r="Q31" s="23"/>
      <c r="R31" s="24"/>
      <c r="T31" s="25"/>
      <c r="U31" s="26"/>
    </row>
    <row r="32" spans="1:21" ht="15" customHeight="1" thickBot="1">
      <c r="A32" s="23"/>
      <c r="B32" s="16" t="s">
        <v>38</v>
      </c>
      <c r="C32" s="27"/>
      <c r="D32" s="37"/>
      <c r="E32" s="52">
        <v>1</v>
      </c>
      <c r="F32" s="53" t="s">
        <v>0</v>
      </c>
      <c r="G32" s="53">
        <v>3</v>
      </c>
      <c r="H32" s="54"/>
      <c r="I32" s="28"/>
      <c r="M32" s="31" t="s">
        <v>4</v>
      </c>
      <c r="N32" s="32">
        <f>E32*G32</f>
        <v>3</v>
      </c>
      <c r="O32" s="30" t="s">
        <v>32</v>
      </c>
      <c r="P32" s="31" t="s">
        <v>1</v>
      </c>
      <c r="Q32" s="30" t="s">
        <v>2</v>
      </c>
      <c r="R32" s="36">
        <v>15650</v>
      </c>
      <c r="S32" s="29" t="s">
        <v>30</v>
      </c>
      <c r="T32" s="38" t="s">
        <v>3</v>
      </c>
      <c r="U32" s="39">
        <f>N32*R32</f>
        <v>46950</v>
      </c>
    </row>
    <row r="33" spans="1:28" ht="18" customHeight="1" thickTop="1">
      <c r="A33" s="23"/>
      <c r="B33" s="20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22"/>
      <c r="N33" s="21"/>
      <c r="R33" s="42" t="s">
        <v>5</v>
      </c>
      <c r="S33" s="42"/>
      <c r="T33" s="25" t="s">
        <v>3</v>
      </c>
      <c r="U33" s="26">
        <f>SUM(U5:U32)</f>
        <v>456300</v>
      </c>
    </row>
    <row r="34" spans="1:28" ht="18" customHeight="1">
      <c r="A34" s="23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22"/>
      <c r="N34" s="21"/>
      <c r="R34" s="41"/>
      <c r="S34" s="41"/>
      <c r="T34" s="25"/>
      <c r="U34" s="26"/>
    </row>
    <row r="35" spans="1:28" s="61" customFormat="1" ht="15.75" customHeight="1">
      <c r="A35" s="56">
        <v>1</v>
      </c>
      <c r="B35" s="57" t="s">
        <v>45</v>
      </c>
      <c r="C35" s="58"/>
      <c r="D35" s="58"/>
      <c r="E35" s="58"/>
      <c r="F35" s="58"/>
      <c r="G35" s="58"/>
      <c r="H35" s="58"/>
      <c r="I35" s="59"/>
      <c r="J35" s="58"/>
      <c r="K35" s="58"/>
      <c r="L35" s="58"/>
      <c r="M35" s="58"/>
      <c r="N35" s="58"/>
      <c r="O35" s="58"/>
      <c r="P35" s="58"/>
      <c r="Q35" s="60"/>
      <c r="V35" s="62"/>
      <c r="W35" s="63"/>
      <c r="X35" s="63"/>
      <c r="Y35" s="63"/>
      <c r="AA35" s="64"/>
      <c r="AB35" s="64"/>
    </row>
    <row r="36" spans="1:28" s="61" customFormat="1" ht="15.75" customHeight="1">
      <c r="A36" s="56"/>
      <c r="B36" s="57" t="s">
        <v>46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W36" s="63"/>
      <c r="X36" s="63"/>
      <c r="Y36" s="63"/>
      <c r="AA36" s="64"/>
      <c r="AB36" s="64"/>
    </row>
    <row r="37" spans="1:28" s="61" customFormat="1" ht="15.75" customHeight="1">
      <c r="A37" s="56">
        <v>2</v>
      </c>
      <c r="B37" s="57" t="s">
        <v>47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W37" s="63"/>
      <c r="X37" s="63"/>
      <c r="Y37" s="63"/>
      <c r="AA37" s="64"/>
      <c r="AB37" s="64"/>
    </row>
    <row r="38" spans="1:28" s="61" customFormat="1" ht="15.75" customHeight="1">
      <c r="A38" s="56"/>
      <c r="B38" s="57" t="s">
        <v>48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W38" s="63"/>
      <c r="X38" s="63"/>
      <c r="Y38" s="63"/>
      <c r="AA38" s="64"/>
      <c r="AB38" s="64"/>
    </row>
    <row r="39" spans="1:28" s="61" customFormat="1" ht="15.75" customHeight="1">
      <c r="A39" s="65">
        <v>3</v>
      </c>
      <c r="B39" s="57" t="s">
        <v>49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W39" s="63"/>
      <c r="X39" s="63"/>
      <c r="Y39" s="63"/>
      <c r="AA39" s="64"/>
      <c r="AB39" s="64"/>
    </row>
    <row r="40" spans="1:28" s="61" customFormat="1" ht="20.2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W40" s="63"/>
      <c r="X40" s="63"/>
      <c r="Y40" s="63"/>
      <c r="AA40" s="64"/>
      <c r="AB40" s="64"/>
    </row>
    <row r="41" spans="1:28" s="61" customFormat="1" ht="24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W41" s="63"/>
      <c r="X41" s="63"/>
      <c r="Y41" s="63"/>
      <c r="AA41" s="64"/>
      <c r="AB41" s="64"/>
    </row>
    <row r="42" spans="1:28" s="61" customFormat="1" ht="12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W42" s="63"/>
      <c r="X42" s="63"/>
      <c r="Y42" s="63"/>
      <c r="AA42" s="64"/>
      <c r="AB42" s="64"/>
    </row>
    <row r="43" spans="1:28" s="61" customFormat="1" ht="12" customHeight="1">
      <c r="A43" s="58"/>
      <c r="B43" s="66" t="s">
        <v>50</v>
      </c>
      <c r="C43" s="66"/>
      <c r="D43" s="66"/>
      <c r="E43" s="66"/>
      <c r="F43" s="66"/>
      <c r="G43" s="66"/>
      <c r="H43" s="58"/>
      <c r="I43" s="59"/>
      <c r="J43" s="58"/>
      <c r="K43" s="58"/>
      <c r="L43" s="58"/>
      <c r="M43" s="58"/>
      <c r="P43" s="58"/>
      <c r="T43" s="59" t="s">
        <v>51</v>
      </c>
      <c r="U43" s="58"/>
      <c r="W43" s="63"/>
      <c r="X43" s="63"/>
      <c r="Y43" s="63"/>
      <c r="AA43" s="64"/>
      <c r="AB43" s="64"/>
    </row>
    <row r="44" spans="1:28" s="61" customFormat="1" ht="12" customHeight="1">
      <c r="A44" s="58"/>
      <c r="B44" s="58"/>
      <c r="C44" s="58"/>
      <c r="D44" s="58"/>
      <c r="E44" s="58"/>
      <c r="F44" s="58"/>
      <c r="G44" s="58"/>
      <c r="H44" s="58"/>
      <c r="I44" s="59"/>
      <c r="J44" s="58"/>
      <c r="K44" s="58"/>
      <c r="L44" s="58"/>
      <c r="M44" s="58"/>
      <c r="P44" s="58"/>
      <c r="T44" s="59" t="s">
        <v>16</v>
      </c>
      <c r="U44" s="58"/>
      <c r="W44" s="63"/>
      <c r="X44" s="63"/>
      <c r="Y44" s="63"/>
      <c r="AA44" s="64"/>
      <c r="AB44" s="64"/>
    </row>
    <row r="45" spans="1:28" s="61" customFormat="1" ht="12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P45" s="58"/>
      <c r="T45" s="59" t="s">
        <v>17</v>
      </c>
      <c r="U45" s="58"/>
      <c r="W45" s="63"/>
      <c r="X45" s="63"/>
      <c r="Y45" s="63"/>
      <c r="AA45" s="64"/>
      <c r="AB45" s="64"/>
    </row>
    <row r="46" spans="1:28" s="67" customFormat="1" ht="14.25" customHeight="1"/>
    <row r="47" spans="1:28" s="67" customFormat="1" ht="14.25" customHeight="1"/>
  </sheetData>
  <mergeCells count="15">
    <mergeCell ref="R33:S33"/>
    <mergeCell ref="A3:B3"/>
    <mergeCell ref="C3:U3"/>
    <mergeCell ref="A2:E2"/>
    <mergeCell ref="N4:O4"/>
    <mergeCell ref="P4:R4"/>
    <mergeCell ref="T4:U4"/>
    <mergeCell ref="B4:M4"/>
    <mergeCell ref="B6:M6"/>
    <mergeCell ref="B22:M22"/>
    <mergeCell ref="B26:M26"/>
    <mergeCell ref="B30:M30"/>
    <mergeCell ref="B10:M10"/>
    <mergeCell ref="B14:M14"/>
    <mergeCell ref="B18:M18"/>
  </mergeCells>
  <pageMargins left="0.49" right="0.23" top="0.44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1"/>
  <sheetViews>
    <sheetView topLeftCell="A7" workbookViewId="0">
      <selection activeCell="C21" sqref="C21"/>
    </sheetView>
  </sheetViews>
  <sheetFormatPr defaultRowHeight="15"/>
  <cols>
    <col min="1" max="1" width="7.28515625" customWidth="1"/>
    <col min="2" max="2" width="18.5703125" customWidth="1"/>
    <col min="3" max="6" width="11.140625" customWidth="1"/>
    <col min="7" max="7" width="11.5703125" customWidth="1"/>
  </cols>
  <sheetData>
    <row r="5" spans="1:8" ht="15.75">
      <c r="A5" s="1"/>
      <c r="B5" s="48" t="s">
        <v>18</v>
      </c>
      <c r="C5" s="48"/>
      <c r="D5" s="48"/>
      <c r="E5" s="48"/>
      <c r="F5" s="48"/>
      <c r="G5" s="48"/>
    </row>
    <row r="6" spans="1:8" ht="15.75">
      <c r="A6" s="1"/>
      <c r="B6" s="1"/>
      <c r="C6" s="1"/>
      <c r="D6" s="1"/>
      <c r="E6" s="1"/>
      <c r="F6" s="1"/>
      <c r="G6" s="1"/>
    </row>
    <row r="7" spans="1:8" ht="45.75" customHeight="1">
      <c r="A7" s="2" t="s">
        <v>6</v>
      </c>
      <c r="B7" s="2" t="s">
        <v>15</v>
      </c>
      <c r="C7" s="2" t="s">
        <v>12</v>
      </c>
      <c r="D7" s="2" t="s">
        <v>13</v>
      </c>
      <c r="E7" s="2" t="s">
        <v>19</v>
      </c>
      <c r="F7" s="2" t="s">
        <v>14</v>
      </c>
      <c r="G7" s="2" t="s">
        <v>22</v>
      </c>
      <c r="H7" s="13" t="s">
        <v>20</v>
      </c>
    </row>
    <row r="8" spans="1:8" ht="45.75" customHeight="1">
      <c r="A8" s="3">
        <v>1</v>
      </c>
      <c r="B8" s="12" t="s">
        <v>23</v>
      </c>
      <c r="C8" s="4" t="e">
        <f>Sheet1!#REF!</f>
        <v>#REF!</v>
      </c>
      <c r="D8" s="5" t="e">
        <f>C8*9.6%</f>
        <v>#REF!</v>
      </c>
      <c r="E8" s="6" t="e">
        <f>C8*48%</f>
        <v>#REF!</v>
      </c>
      <c r="F8" s="5" t="e">
        <f>C8*96%</f>
        <v>#REF!</v>
      </c>
      <c r="G8" s="6" t="s">
        <v>21</v>
      </c>
      <c r="H8" s="14" t="s">
        <v>21</v>
      </c>
    </row>
    <row r="9" spans="1:8" ht="45.75" customHeight="1">
      <c r="A9" s="3">
        <v>2</v>
      </c>
      <c r="B9" s="12" t="s">
        <v>24</v>
      </c>
      <c r="C9" s="4" t="e">
        <f>Sheet1!#REF!</f>
        <v>#REF!</v>
      </c>
      <c r="D9" s="5" t="e">
        <f>C9*17.6%</f>
        <v>#REF!</v>
      </c>
      <c r="E9" s="6" t="e">
        <f>C9*44%</f>
        <v>#REF!</v>
      </c>
      <c r="F9" s="5" t="e">
        <f>C9*88%</f>
        <v>#REF!</v>
      </c>
      <c r="G9" s="6" t="s">
        <v>21</v>
      </c>
      <c r="H9" s="14" t="s">
        <v>21</v>
      </c>
    </row>
    <row r="10" spans="1:8" ht="45.75" customHeight="1">
      <c r="A10" s="3">
        <v>3</v>
      </c>
      <c r="B10" s="12" t="s">
        <v>26</v>
      </c>
      <c r="C10" s="4" t="e">
        <f>Sheet1!#REF!</f>
        <v>#REF!</v>
      </c>
      <c r="D10" s="5" t="e">
        <f>C10*3.44%</f>
        <v>#REF!</v>
      </c>
      <c r="E10" s="6">
        <v>55.25</v>
      </c>
      <c r="F10" s="6" t="e">
        <f>C10*25.7%</f>
        <v>#REF!</v>
      </c>
      <c r="G10" s="6" t="s">
        <v>21</v>
      </c>
      <c r="H10" s="14" t="e">
        <f>C10*1350/100</f>
        <v>#REF!</v>
      </c>
    </row>
    <row r="11" spans="1:8" ht="45.75" customHeight="1">
      <c r="A11" s="3">
        <v>4</v>
      </c>
      <c r="B11" s="12" t="s">
        <v>25</v>
      </c>
      <c r="C11" s="4" t="e">
        <f>Sheet1!#REF!</f>
        <v>#REF!</v>
      </c>
      <c r="D11" s="5" t="e">
        <f>C11*3.44%</f>
        <v>#REF!</v>
      </c>
      <c r="E11" s="6">
        <v>194.4</v>
      </c>
      <c r="F11" s="6" t="e">
        <f>C11*24%</f>
        <v>#REF!</v>
      </c>
      <c r="G11" s="6" t="s">
        <v>21</v>
      </c>
      <c r="H11" s="14" t="e">
        <f>C11*1350/100</f>
        <v>#REF!</v>
      </c>
    </row>
    <row r="12" spans="1:8" ht="45.75" customHeight="1">
      <c r="A12" s="3">
        <v>5</v>
      </c>
      <c r="B12" s="12" t="s">
        <v>41</v>
      </c>
      <c r="C12" s="4" t="e">
        <f>Sheet1!#REF!</f>
        <v>#REF!</v>
      </c>
      <c r="D12" s="5" t="e">
        <f>C12*17.6%</f>
        <v>#REF!</v>
      </c>
      <c r="E12" s="6" t="e">
        <f>C12*44%</f>
        <v>#REF!</v>
      </c>
      <c r="F12" s="6" t="e">
        <f>C12*88%</f>
        <v>#REF!</v>
      </c>
      <c r="G12" s="6" t="e">
        <f>Sheet1!#REF!</f>
        <v>#REF!</v>
      </c>
      <c r="H12" s="14" t="s">
        <v>21</v>
      </c>
    </row>
    <row r="13" spans="1:8" ht="45.75" customHeight="1">
      <c r="A13" s="3">
        <v>6</v>
      </c>
      <c r="B13" s="12" t="s">
        <v>42</v>
      </c>
      <c r="C13" s="4" t="e">
        <f>Sheet1!#REF!</f>
        <v>#REF!</v>
      </c>
      <c r="D13" s="5" t="e">
        <f>C13*0.73%</f>
        <v>#REF!</v>
      </c>
      <c r="E13" s="6" t="e">
        <f>C13*3.6%</f>
        <v>#REF!</v>
      </c>
      <c r="F13" s="6" t="s">
        <v>21</v>
      </c>
      <c r="G13" s="6" t="s">
        <v>21</v>
      </c>
      <c r="H13" s="14" t="s">
        <v>21</v>
      </c>
    </row>
    <row r="14" spans="1:8" ht="28.5" customHeight="1">
      <c r="A14" s="3">
        <v>7</v>
      </c>
      <c r="B14" s="12" t="s">
        <v>27</v>
      </c>
      <c r="C14" s="4" t="e">
        <f>Sheet1!#REF!</f>
        <v>#REF!</v>
      </c>
      <c r="D14" s="5" t="e">
        <f>C14*0.5%</f>
        <v>#REF!</v>
      </c>
      <c r="E14" s="6" t="e">
        <f>C14*4%</f>
        <v>#REF!</v>
      </c>
      <c r="F14" s="6" t="s">
        <v>21</v>
      </c>
      <c r="G14" s="6" t="s">
        <v>21</v>
      </c>
      <c r="H14" s="14" t="s">
        <v>21</v>
      </c>
    </row>
    <row r="15" spans="1:8" ht="29.25" customHeight="1">
      <c r="A15" s="49" t="s">
        <v>5</v>
      </c>
      <c r="B15" s="50"/>
      <c r="C15" s="51"/>
      <c r="D15" s="4" t="e">
        <f>SUM(D8:D14)</f>
        <v>#REF!</v>
      </c>
      <c r="E15" s="8" t="e">
        <f>SUM(E8:E14)</f>
        <v>#REF!</v>
      </c>
      <c r="F15" s="4" t="e">
        <f>SUM(F8:F14)</f>
        <v>#REF!</v>
      </c>
      <c r="G15" s="4" t="e">
        <f>SUM(G8:G14)</f>
        <v>#REF!</v>
      </c>
      <c r="H15" s="15" t="e">
        <f>SUM(H10:H14)</f>
        <v>#REF!</v>
      </c>
    </row>
    <row r="16" spans="1:8">
      <c r="A16" s="7"/>
      <c r="B16" s="10"/>
      <c r="C16" s="9"/>
      <c r="D16" s="9"/>
      <c r="E16" s="9"/>
      <c r="F16" s="9"/>
      <c r="G16" s="9"/>
    </row>
    <row r="17" spans="1:7">
      <c r="A17" s="7"/>
      <c r="B17" s="10"/>
      <c r="C17" s="9"/>
      <c r="D17" s="9"/>
      <c r="E17" s="9"/>
      <c r="F17" s="9"/>
      <c r="G17" s="9"/>
    </row>
    <row r="18" spans="1:7">
      <c r="A18" s="7"/>
      <c r="B18" s="10"/>
      <c r="C18" s="9"/>
      <c r="D18" s="9"/>
      <c r="E18" s="9"/>
      <c r="F18" s="9"/>
      <c r="G18" s="9"/>
    </row>
    <row r="19" spans="1:7">
      <c r="A19" s="7"/>
      <c r="B19" s="10"/>
      <c r="C19" s="9"/>
      <c r="D19" s="9"/>
      <c r="E19" s="9"/>
      <c r="F19" s="11" t="s">
        <v>28</v>
      </c>
      <c r="G19" s="9"/>
    </row>
    <row r="20" spans="1:7">
      <c r="A20" s="7"/>
      <c r="B20" s="10"/>
      <c r="C20" s="9"/>
      <c r="D20" s="9"/>
      <c r="E20" s="9"/>
      <c r="F20" s="11" t="s">
        <v>16</v>
      </c>
      <c r="G20" s="9"/>
    </row>
    <row r="21" spans="1:7">
      <c r="A21" s="7"/>
      <c r="B21" s="10"/>
      <c r="C21" s="9"/>
      <c r="D21" s="9"/>
      <c r="E21" s="9"/>
      <c r="F21" s="11" t="s">
        <v>17</v>
      </c>
      <c r="G21" s="9"/>
    </row>
  </sheetData>
  <mergeCells count="2">
    <mergeCell ref="B5:G5"/>
    <mergeCell ref="A15:C15"/>
  </mergeCells>
  <pageMargins left="0.8" right="0.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2017-09-15T05:17:58Z</cp:lastPrinted>
  <dcterms:created xsi:type="dcterms:W3CDTF">2016-04-08T10:52:49Z</dcterms:created>
  <dcterms:modified xsi:type="dcterms:W3CDTF">2017-09-15T05:17:59Z</dcterms:modified>
</cp:coreProperties>
</file>