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05" windowWidth="19440" windowHeight="9210" activeTab="1"/>
  </bookViews>
  <sheets>
    <sheet name="Sch B 1" sheetId="18" r:id="rId1"/>
    <sheet name="Sch B 2" sheetId="19" r:id="rId2"/>
    <sheet name="Sch B 3" sheetId="20" r:id="rId3"/>
  </sheets>
  <externalReferences>
    <externalReference r:id="rId4"/>
    <externalReference r:id="rId5"/>
    <externalReference r:id="rId6"/>
    <externalReference r:id="rId7"/>
    <externalReference r:id="rId8"/>
    <externalReference r:id="rId9"/>
  </externalReferences>
  <calcPr calcId="124519"/>
</workbook>
</file>

<file path=xl/calcChain.xml><?xml version="1.0" encoding="utf-8"?>
<calcChain xmlns="http://schemas.openxmlformats.org/spreadsheetml/2006/main">
  <c r="J12" i="19"/>
  <c r="J14"/>
  <c r="J16"/>
  <c r="J20"/>
  <c r="J22"/>
  <c r="J24"/>
  <c r="J26"/>
  <c r="J28"/>
  <c r="A33"/>
  <c r="J34"/>
  <c r="A35"/>
  <c r="J36"/>
  <c r="A37"/>
  <c r="J38"/>
  <c r="A39"/>
  <c r="J40"/>
  <c r="A41"/>
  <c r="J42"/>
  <c r="A44"/>
  <c r="J45"/>
  <c r="A46"/>
  <c r="J47"/>
  <c r="A48"/>
  <c r="J49"/>
  <c r="A50"/>
  <c r="J51"/>
  <c r="A52"/>
  <c r="J53"/>
  <c r="A55"/>
  <c r="J56"/>
  <c r="A57"/>
  <c r="J58"/>
  <c r="A59"/>
  <c r="J60"/>
  <c r="A61"/>
  <c r="J62"/>
  <c r="J66"/>
  <c r="J68"/>
  <c r="J70"/>
  <c r="J72"/>
  <c r="A74"/>
  <c r="J75"/>
  <c r="A76"/>
  <c r="J77"/>
  <c r="A78"/>
  <c r="J79"/>
  <c r="A81"/>
  <c r="J82"/>
  <c r="A83"/>
  <c r="J84"/>
  <c r="A85"/>
  <c r="A93" s="1"/>
  <c r="J86"/>
  <c r="A89"/>
  <c r="J90"/>
  <c r="A91"/>
  <c r="J92"/>
  <c r="J94"/>
  <c r="J101" s="1"/>
  <c r="J97"/>
  <c r="J100"/>
  <c r="J12" i="18"/>
  <c r="J15"/>
  <c r="J17"/>
  <c r="J20"/>
  <c r="J22"/>
  <c r="J24"/>
  <c r="J26"/>
  <c r="J28"/>
  <c r="J29"/>
  <c r="J34"/>
  <c r="J37"/>
  <c r="A39"/>
  <c r="J39"/>
  <c r="A41"/>
  <c r="J41"/>
  <c r="J44"/>
  <c r="J46"/>
  <c r="J48"/>
  <c r="J51"/>
  <c r="J54"/>
  <c r="B56"/>
  <c r="J56"/>
  <c r="B58"/>
  <c r="J58"/>
  <c r="J60"/>
  <c r="J61"/>
  <c r="A62"/>
  <c r="D62"/>
  <c r="J65"/>
  <c r="A67"/>
  <c r="J68"/>
  <c r="J72"/>
  <c r="A73"/>
  <c r="J74"/>
  <c r="A75"/>
  <c r="J76"/>
  <c r="J78"/>
  <c r="A79"/>
  <c r="J80"/>
  <c r="J82"/>
  <c r="J100" s="1"/>
  <c r="J258" s="1"/>
  <c r="J84"/>
  <c r="J86"/>
  <c r="A88"/>
  <c r="J89"/>
  <c r="A91"/>
  <c r="J93"/>
  <c r="J96"/>
  <c r="J99"/>
  <c r="A103"/>
  <c r="D103"/>
  <c r="J106"/>
  <c r="J110"/>
  <c r="A114"/>
  <c r="J115"/>
  <c r="A117"/>
  <c r="J118"/>
  <c r="J122"/>
  <c r="J124"/>
  <c r="J125"/>
  <c r="A128"/>
  <c r="J129"/>
  <c r="J131"/>
  <c r="A132"/>
  <c r="J133"/>
  <c r="J135"/>
  <c r="J137"/>
  <c r="J139"/>
  <c r="J142"/>
  <c r="J144"/>
  <c r="J147"/>
  <c r="J149"/>
  <c r="J152"/>
  <c r="J155"/>
  <c r="J157"/>
  <c r="J159"/>
  <c r="B161"/>
  <c r="J161"/>
  <c r="J163"/>
  <c r="A165"/>
  <c r="B166"/>
  <c r="J166"/>
  <c r="A168"/>
  <c r="B169"/>
  <c r="J169" s="1"/>
  <c r="J171"/>
  <c r="J175"/>
  <c r="B177"/>
  <c r="J177"/>
  <c r="J179"/>
  <c r="J182"/>
  <c r="J184"/>
  <c r="J185"/>
  <c r="J190"/>
  <c r="B192"/>
  <c r="J192" s="1"/>
  <c r="J207" s="1"/>
  <c r="J266" s="1"/>
  <c r="J194"/>
  <c r="J196"/>
  <c r="J199"/>
  <c r="J201"/>
  <c r="J204"/>
  <c r="J206"/>
  <c r="D208"/>
  <c r="J211"/>
  <c r="J239" s="1"/>
  <c r="J268" s="1"/>
  <c r="J213"/>
  <c r="J215"/>
  <c r="J217"/>
  <c r="J220"/>
  <c r="J222"/>
  <c r="J224"/>
  <c r="J226"/>
  <c r="J228"/>
  <c r="J230"/>
  <c r="J232"/>
  <c r="J236"/>
  <c r="J238"/>
  <c r="J254"/>
  <c r="J256"/>
  <c r="J260"/>
  <c r="J264"/>
  <c r="J172" l="1"/>
  <c r="J262" s="1"/>
  <c r="J272" s="1"/>
</calcChain>
</file>

<file path=xl/sharedStrings.xml><?xml version="1.0" encoding="utf-8"?>
<sst xmlns="http://schemas.openxmlformats.org/spreadsheetml/2006/main" count="839" uniqueCount="212">
  <si>
    <t>Rs.</t>
  </si>
  <si>
    <t>Total</t>
  </si>
  <si>
    <t>Sub-Work No. 3</t>
  </si>
  <si>
    <t>Rft</t>
  </si>
  <si>
    <t>P.%sft.</t>
  </si>
  <si>
    <t>at Rs.</t>
  </si>
  <si>
    <t>Cft</t>
  </si>
  <si>
    <t>Qty.</t>
  </si>
  <si>
    <t>P.%cft.</t>
  </si>
  <si>
    <t>cft.</t>
  </si>
  <si>
    <t xml:space="preserve"> Rs.</t>
  </si>
  <si>
    <t xml:space="preserve">P.sft      </t>
  </si>
  <si>
    <t>sft.</t>
  </si>
  <si>
    <t>Part-I Schedule Items</t>
  </si>
  <si>
    <t>Total Part-I Rs.</t>
  </si>
  <si>
    <t>P.%0 Cft</t>
  </si>
  <si>
    <t>P. Rft</t>
  </si>
  <si>
    <t>P.cwt.</t>
  </si>
  <si>
    <t>Cwt</t>
  </si>
  <si>
    <t>P.cft.</t>
  </si>
  <si>
    <t>atRs.</t>
  </si>
  <si>
    <t>P.%0cft.</t>
  </si>
  <si>
    <t>Nos.</t>
  </si>
  <si>
    <t>Each</t>
  </si>
  <si>
    <t xml:space="preserve">15)Refilling the excaveted stuff in trench 6" layer i/c watering ramming to full compaction  etc.complete.           ( P.H.S.I.No.24 P.No.77  )  </t>
  </si>
  <si>
    <t>For Special fittings</t>
  </si>
  <si>
    <t>9)Butt Fusion Joint (Mat.S.I.No.H P.No.20)</t>
  </si>
  <si>
    <t>(ii)Bend 90</t>
  </si>
  <si>
    <t>(i)Elbow 45</t>
  </si>
  <si>
    <t>For PN-8 Fittings</t>
  </si>
  <si>
    <t>P.N.08</t>
  </si>
  <si>
    <t>P%0 Cft</t>
  </si>
  <si>
    <t>Total Part-I  Rs.</t>
  </si>
  <si>
    <t>AMOUNT</t>
  </si>
  <si>
    <t>UNIT</t>
  </si>
  <si>
    <t xml:space="preserve">RATE </t>
  </si>
  <si>
    <t>QTY</t>
  </si>
  <si>
    <t>DESCRIPTION</t>
  </si>
  <si>
    <t>S.#</t>
  </si>
  <si>
    <t>HEAD OF ACCOUNT:</t>
  </si>
  <si>
    <t>NAME OF WORK:</t>
  </si>
  <si>
    <t>SCHEDULE "B"</t>
  </si>
  <si>
    <t>2)Dismantalling of road metalling. (C.S.I.No.51 P.No.13)</t>
  </si>
  <si>
    <t>(b)Ratio 1:2:4</t>
  </si>
  <si>
    <t>(a) Vertical</t>
  </si>
  <si>
    <t>Total Part-I</t>
  </si>
  <si>
    <t xml:space="preserve">1)Dismantalling cement concerete plain 1:2:4.                      ( C.S.I.No.19(c)P.No.10)  </t>
  </si>
  <si>
    <r>
      <t xml:space="preserve">3)Excavation for pipe line in trenches and pits </t>
    </r>
    <r>
      <rPr>
        <b/>
        <sz val="11"/>
        <rFont val="Courier New"/>
        <family val="3"/>
      </rPr>
      <t>in soft soil</t>
    </r>
    <r>
      <rPr>
        <sz val="11"/>
        <rFont val="Courier New"/>
        <family val="3"/>
      </rPr>
      <t xml:space="preserve"> i/c trimming and dressing sides of true alighment and shape levelling of beds 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P.H.S.I.No.1 P.No.60)  </t>
    </r>
  </si>
  <si>
    <t xml:space="preserve">4)Providing,Laying &amp; fixing in trench i/c cutting fitting and jointing &amp; testing etc. complete in all respect the high Density Polythylene P.E. pipe (HDPE-100) for W/S confirming ISO 4427/DIN8074/8075 B.S.3580 &amp; PSI 3051.  (P.H.S.I.No.1 P.No.25) </t>
  </si>
  <si>
    <t>i)50-90 Outer dia(O/O mm) (1-1/2" to 3")</t>
  </si>
  <si>
    <t>ii)110-160 Outer dia(O/O mm) (4" to 6")</t>
  </si>
  <si>
    <t>iii)180-250 Outer dia(O/O mm) (7" to 10")</t>
  </si>
  <si>
    <t>P.E Pipe Lines</t>
  </si>
  <si>
    <t>a)Ratio 1:4:8</t>
  </si>
  <si>
    <t>P%cft.</t>
  </si>
  <si>
    <t>For T-I Drains</t>
  </si>
  <si>
    <t>P.Rft.</t>
  </si>
  <si>
    <t>For T-II Drains</t>
  </si>
  <si>
    <t>1)Barrow pit excavation undressed lead upto 100 ft. (b)In Ordinary soil with three miles extra lead.(C.S.I.No.3P.No.1)</t>
  </si>
  <si>
    <t>P%0cft.</t>
  </si>
  <si>
    <t xml:space="preserve">2)Earth work compaction (soft,Ordinary or hard soil)(a)Laying earth in 6" layers levelling and dressing complete.( C.S.I.No.13(a) P.No.3)  </t>
  </si>
  <si>
    <t>(a)Ratio 1:4:8</t>
  </si>
  <si>
    <t>Surface Drains</t>
  </si>
  <si>
    <t>Compound Wall</t>
  </si>
  <si>
    <t>Sub-Work No. 8</t>
  </si>
  <si>
    <t>Paving Blocks</t>
  </si>
  <si>
    <t>Sub-Work No. 7</t>
  </si>
  <si>
    <t>Repair of Oxidation Ponds</t>
  </si>
  <si>
    <t>Sub-Work No. 6</t>
  </si>
  <si>
    <t>Pump House</t>
  </si>
  <si>
    <t>Sub-Work No. 5</t>
  </si>
  <si>
    <t>P.E Rising Main</t>
  </si>
  <si>
    <t>Sub-Work No. 4</t>
  </si>
  <si>
    <t>RCC Screening Chamber</t>
  </si>
  <si>
    <t>Collecting Tank</t>
  </si>
  <si>
    <t>Sub-Work No. 2</t>
  </si>
  <si>
    <t>Sub-Work No. 1</t>
  </si>
  <si>
    <t>P%sft.</t>
  </si>
  <si>
    <t>Sft</t>
  </si>
  <si>
    <r>
      <t>12)</t>
    </r>
    <r>
      <rPr>
        <u/>
        <sz val="12"/>
        <rFont val="Arial"/>
        <family val="2"/>
      </rPr>
      <t xml:space="preserve">Painting New Surfaces
</t>
    </r>
    <r>
      <rPr>
        <sz val="12"/>
        <rFont val="Arial"/>
        <family val="2"/>
      </rPr>
      <t>(d)Painting of doors and windows of any type
 (C.S.I.No.5(d) P.No.06 )</t>
    </r>
  </si>
  <si>
    <t>11) Preparing the surface &amp; paiting with weather coat i/c rubbling the surface with rubbibg brick / sand paper filling the voids with chalk / plaster of paris and then paiting with weather coat of approved make. (CSI No. 38A P-56) 2 coats</t>
  </si>
  <si>
    <t>P.Cwt</t>
  </si>
  <si>
    <t>10) Errection &amp; fitting in poistion of iron trusses.</t>
  </si>
  <si>
    <t xml:space="preserve">     P.cwt.      </t>
  </si>
  <si>
    <t>cwt.</t>
  </si>
  <si>
    <t xml:space="preserve">9) Fabrication of heavy steel work with angles tees, flat iron, round iron and sheet iron for making trusses, gridders tands etc incluing cutting tanks etc including cutting, drilling, riverting, handling assembling and fixing but excluding errction in position. (CSI No. 2 P-91) </t>
  </si>
  <si>
    <t>8)Cement pointing struck joints on walls (b)1:3  ( C.S.I.No.19(b)P.No.53)</t>
  </si>
  <si>
    <r>
      <t>7)Cement plaster 1:4 upto 20' height                                                                      ( C.S.I.No.11(b)P.No.52)</t>
    </r>
    <r>
      <rPr>
        <b/>
        <sz val="12"/>
        <rFont val="Arial"/>
        <family val="2"/>
      </rPr>
      <t>(b)3/8"thick</t>
    </r>
  </si>
  <si>
    <r>
      <t>7)Cement plaster 1:4 upto 20' height                                                                      ( C.S.I.No.11(b)P.No.52)</t>
    </r>
    <r>
      <rPr>
        <b/>
        <sz val="12"/>
        <rFont val="Arial"/>
        <family val="2"/>
      </rPr>
      <t>(b)1/2"thick</t>
    </r>
  </si>
  <si>
    <t xml:space="preserve">6)Pacca brick work other than building including striking of joints upto 20' height in(i)Cement sand morter(e) Ratio1:6 ( C.S.I.No.7(i)(e) P.No.22)  </t>
  </si>
  <si>
    <t xml:space="preserve">7)Fabrication of mild steel reinforcement for cement concrerte including cutting bending laying in position making joints and fastenings includiug cost of binding wire (also includes removal of rust from bars).  (b) using Tor bars.               (C.S.I.No.8(b) P.No.17)  </t>
  </si>
  <si>
    <t xml:space="preserve">6)Reinforced cement concrete work including all labour and materialexcept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memberlaid in situ or precost laid in position complete in all respests (i)Ratio (1:2:4)90Lbs cement 2cft,sand 4cft shingles1/8" to 1/4" guage( C.S.I.No.6(a)(i)P.No.17)  </t>
  </si>
  <si>
    <t xml:space="preserve">5)Damp proof course with cement sand Ratio 1:2 mixed with .(a)1-1/2" thick.      ( C.S.I.No.28 P.No.19)  </t>
  </si>
  <si>
    <t xml:space="preserve">5)Pacca brick work in foundation and plinth 1:6.( C.S.I.No.4(e)P.No.21)  </t>
  </si>
  <si>
    <t>2)Cement concerte brick or stone ballost 1-1/2" to 2" guage    (C.S.I.No.4(c)P.No.15) Ratio 1:4:8</t>
  </si>
  <si>
    <t xml:space="preserve">1)Excavation In foundation of Building Bridges and and other structures including dagbelling dressing refilling around structure with excavated earth watering and ramming lead upto 5 feet  (a) In ordinary soil.( C.S.I.No.18(b) P.No.4)  </t>
  </si>
  <si>
    <t xml:space="preserve">7)Hard Murrum or fine powdery murrum(SMI No.71 ) </t>
  </si>
  <si>
    <t xml:space="preserve">6)Errection and removal of centering for R.C.C. or Plain cement concerete work of Partal wood. ( C.S.I.No.19(b)(ii) P.No.18)  </t>
  </si>
  <si>
    <t xml:space="preserve">5)Cement concrete plain including placing compacting finishing and curing complete(including screening and washing ofstone aggregate without shuttering.                ( C.S.I.No.5 P.No.16)  </t>
  </si>
  <si>
    <r>
      <t xml:space="preserve">4)Providing &amp; fixing cement paving blocks flooring having size of 197 x  97 x 60 (mm) of city / quddra / cobble shape </t>
    </r>
    <r>
      <rPr>
        <b/>
        <sz val="12"/>
        <rFont val="Arial"/>
        <family val="2"/>
      </rPr>
      <t>with pigmented,</t>
    </r>
    <r>
      <rPr>
        <sz val="12"/>
        <rFont val="Arial"/>
        <family val="2"/>
      </rPr>
      <t xml:space="preserve"> having strength b/w 5000 psi to 8500 psi i/c filling the joints with hill sand and laying in specified manner/ pattern and design etc: complete.(C.S.I.No.72 P.No.49)</t>
    </r>
  </si>
  <si>
    <r>
      <t xml:space="preserve">3)Providing &amp; fixing cement paving blocks flooring having size of 197 x  97 x 60 (mm) of city / quddra / cobble shape </t>
    </r>
    <r>
      <rPr>
        <b/>
        <sz val="12"/>
        <rFont val="Arial"/>
        <family val="2"/>
      </rPr>
      <t>with natural Colours,</t>
    </r>
    <r>
      <rPr>
        <sz val="12"/>
        <rFont val="Arial"/>
        <family val="2"/>
      </rPr>
      <t xml:space="preserve"> having strength b/w 5000 psi to 8500 psi I/c filling the joints with hill sand and laying in specified manner/ pattern and design etc: complete.(C.S.I. No.71 P.No.49)</t>
    </r>
  </si>
  <si>
    <t>Sub-Work No. 7 Paving Block Flooring</t>
  </si>
  <si>
    <t xml:space="preserve">5)Refilling the excaveted stuff in trench 6" layer i/c watering ramming to full compaction  etc. complete. ( P.H.S.I.No.24 P.No. 53  )  </t>
  </si>
  <si>
    <t>12" Dia</t>
  </si>
  <si>
    <t>4) Providing RCC pipes of A.S.T.M. C-76-62, T/C-76-70 class wall B fixing in trench i/c cutting, fitting and jointing with rubber ring i/c testing with water to specified pressure.</t>
  </si>
  <si>
    <r>
      <t xml:space="preserve">3)Excavation for pipe line in trenches and pits in </t>
    </r>
    <r>
      <rPr>
        <b/>
        <sz val="12"/>
        <rFont val="Arial"/>
        <family val="2"/>
      </rPr>
      <t>wet soil clay or mud</t>
    </r>
    <r>
      <rPr>
        <sz val="12"/>
        <rFont val="Arial"/>
        <family val="2"/>
      </rPr>
      <t xml:space="preserve"> i/c trimming and dressing sides of true alighment and shape levelling of bedsof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 P.No.46)  </t>
    </r>
  </si>
  <si>
    <t xml:space="preserve">2)Earth work compaction (soft,Ordinary or hard soil)(a)Laying earth in 6" layers levelling and dressing complete.( C.S.I.No.13 P.No.3)  </t>
  </si>
  <si>
    <r>
      <t xml:space="preserve">1)Excavation for tanks and reservoirs in </t>
    </r>
    <r>
      <rPr>
        <b/>
        <sz val="12"/>
        <rFont val="Arial"/>
        <family val="2"/>
      </rPr>
      <t>soft soil</t>
    </r>
    <r>
      <rPr>
        <sz val="12"/>
        <rFont val="Arial"/>
        <family val="2"/>
      </rPr>
      <t xml:space="preserve"> i/c trimming and dressing sides to true alignment design section/ profiles and shape levelling of bed of tank to correct level and grade i.c laying of earth in 6" layers for construction of banks and dressing, disposal of surplus excavated earth with in one chain as directed by Engineer incharge i/c providing fence guard light flags where ever required lift upto 5 feet (1.52 M) and lead upto one chain (30.50 M).( P.H.S.I.No.14 P.No. 52)  </t>
    </r>
  </si>
  <si>
    <t xml:space="preserve">Total Part-I </t>
  </si>
  <si>
    <t xml:space="preserve">P.%sft.      </t>
  </si>
  <si>
    <t xml:space="preserve">21)Providing 1" thick  topping cement concrete (1:2:4) i/c surface finishing and dividing in to panels.    (C.S.I.No.16(d) P.No.42)  </t>
  </si>
  <si>
    <t xml:space="preserve">P.%sft      </t>
  </si>
  <si>
    <t>sft</t>
  </si>
  <si>
    <t xml:space="preserve">18)White washing two coat.   (C.S.I.No.26 P.No.54)  </t>
  </si>
  <si>
    <t xml:space="preserve">17)Cement plaster 1:4 upto 12' height (a)3/8" thick. (C.S.I.No.11(a) P.No.52)  </t>
  </si>
  <si>
    <t xml:space="preserve">16)Cement plaster 1:4 upto 12' height(b) 1/2" thick.    C.S.I.No.11(b) P.No.52)  </t>
  </si>
  <si>
    <t xml:space="preserve">15)Cement pointing struck joints on walls.(b)Ratio 1:3 (C.S.I.No.19(b) P.No.53)  </t>
  </si>
  <si>
    <t xml:space="preserve">14)Errection &amp; fitting in position of iron trusses stagging of water tank etc complete. (G.S.I.No.3 P.No. 91)  </t>
  </si>
  <si>
    <r>
      <t xml:space="preserve">Perparing surface and painting of doors and windows any type i/c edges.(C.S.I.No.4(c) P.No.68) </t>
    </r>
    <r>
      <rPr>
        <b/>
        <sz val="12"/>
        <rFont val="Arial"/>
        <family val="2"/>
      </rPr>
      <t>Three Coats</t>
    </r>
  </si>
  <si>
    <t>13)Painting new surfaces.</t>
  </si>
  <si>
    <t xml:space="preserve">P%0cft      </t>
  </si>
  <si>
    <t>cft</t>
  </si>
  <si>
    <t xml:space="preserve">12)Filling watering and ramming earth in floor with surplus earth excavated from foundation lead upto one chain and lift upto 5 ft. (C.S.7.No.21 P.No.4)  </t>
  </si>
  <si>
    <t xml:space="preserve">11)Supplying and fixing in position iron steel girl of 3/4"x1/4" size flat iron of approved design i/c painting 3coats etc.weight not less than  3.70 Lbs./sft of finished grill.  (C.S.7.No.26 P.No.93)  </t>
  </si>
  <si>
    <t xml:space="preserve">10)Fabrication of mild steel reinforcement for cement concrerte including cutting bending laying in position making joints and fastenings includiug cost of binding wire (also includes removal of rust from bars).(b) using Tor bars      ( C.S.I.No.8 (b) P.No.17)  </t>
  </si>
  <si>
    <t xml:space="preserve">P.cft </t>
  </si>
  <si>
    <t>Lintels</t>
  </si>
  <si>
    <t xml:space="preserve">9)Reinforced cement concrete work including all labour and materialexcept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memberlaid in situ or precost laid in position complete in all respests (i)Ratio (1:2:4)90Lbs cement 2cft,sand 4cft shingles1/8" to 1/4" guage( C.S.I.No.6(a)(i) P.No.17)  </t>
  </si>
  <si>
    <t xml:space="preserve">8) Fabrication of heavy steel work with angles tees, flat iron, round iron and sheet iron for making trusses, gridders tands etc incluing cutting tanks etc including cutting, drilling, riverting, handling assembling and fixing but excluding errction in position. (CSI No. 2 P-91) </t>
  </si>
  <si>
    <t xml:space="preserve">P%cft.      </t>
  </si>
  <si>
    <t xml:space="preserve">7)Pacca brick work in ground floor(e) in  cement sand morter  1:6       ( C.S.I.No.5 (I) (e) P.No.21)  </t>
  </si>
  <si>
    <t xml:space="preserve">     P%sft.      </t>
  </si>
  <si>
    <t xml:space="preserve">5)Damp proof course with cement,sand and shingle concrete (1:2:4) including 2 coats of asphaltic mixture.(C.S.I.No.28 P.No.19)  </t>
  </si>
  <si>
    <t xml:space="preserve">   P%cft.      </t>
  </si>
  <si>
    <r>
      <t xml:space="preserve">2)Cement concerte brick or stone ballost 1-1/2" to 2" guage    (C.S.I.No.4(b)P.No.15) </t>
    </r>
    <r>
      <rPr>
        <b/>
        <sz val="12"/>
        <rFont val="Arial"/>
        <family val="2"/>
      </rPr>
      <t>Ratio 1:4:8</t>
    </r>
  </si>
  <si>
    <t xml:space="preserve">   P%0cft      </t>
  </si>
  <si>
    <t>i)110-160 Outer dia(O/O mm) (4" to 6")</t>
  </si>
  <si>
    <r>
      <t xml:space="preserve">8)High Density Polythelene fittings(PE-100)equivalent make ( Mat.S.I.No.IX  P.No.18  )  </t>
    </r>
    <r>
      <rPr>
        <b/>
        <sz val="12"/>
        <rFont val="Arial"/>
        <family val="2"/>
      </rPr>
      <t>(For PN-8)</t>
    </r>
  </si>
  <si>
    <t>for 6" dia (160 mm outer dia)</t>
  </si>
  <si>
    <t xml:space="preserve">7)Providing,Laying &amp; fixing in trench i/c cutting fitting and jointing &amp; testing etc. complete in all respect the high Density Polythylene P.E. pipe (HDPE-100) for W/S confirming ISO 4427/DIN8074/8075 B.S.3580 &amp; PSI 3051.  (P.H.S.I.No.1 P.No.25) </t>
  </si>
  <si>
    <r>
      <t xml:space="preserve">1)Excavation for pipe line in trenches and pits </t>
    </r>
    <r>
      <rPr>
        <b/>
        <sz val="12"/>
        <rFont val="Arial"/>
        <family val="2"/>
      </rPr>
      <t>in soft soil</t>
    </r>
    <r>
      <rPr>
        <sz val="12"/>
        <rFont val="Arial"/>
        <family val="2"/>
      </rPr>
      <t xml:space="preserve"> i/c trimming and dressing sides of true alighment and shape levelling of beds 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 P.No.60)  </t>
    </r>
  </si>
  <si>
    <t>Total Part-II Rs.</t>
  </si>
  <si>
    <t>15" dia pipe</t>
  </si>
  <si>
    <t>10) Providing RCC pipes of A.S.T.M. C-76-62, T/C-76-70 class wall B fixing in trench i/c cutting, fitting and jointing with rubber ring i/c testing with water to specified pressure.(PHSI No. 1 Page No. 15)</t>
  </si>
  <si>
    <t xml:space="preserve">8)Refilling the excaveted stuff in trench 6" layer i/c watering ramming to full compaction  etc.complete.           ( P.H.S.I.No.24 P.No. 77  )  </t>
  </si>
  <si>
    <t>For 15" dia pipe</t>
  </si>
  <si>
    <t>P% Sft</t>
  </si>
  <si>
    <t>P% Cft</t>
  </si>
  <si>
    <t>10)Pacca brick work in foundation and plinth in cement sand mortor (1:6)(CSI No. 4(e) P-21)</t>
  </si>
  <si>
    <t>P. Cwt</t>
  </si>
  <si>
    <t>9)Errection &amp; Fitting in position of iron trusses staging of water tanks etc. (CSI No. 3 P-91)</t>
  </si>
  <si>
    <t>8)Providing &amp; fixing C.I Man Hole cover with frame i/c cost of material etc. (P.H.S.I. No.J(1) P-35)</t>
  </si>
  <si>
    <t xml:space="preserve">5)Providing construction joint in concrete work of 9" dia wide corugated PVC water stop (with bulb) i/c sold cost of material and labour etc complete.                            ( P.H.S.I.No.2 P.No.56)  </t>
  </si>
  <si>
    <t>P. cft</t>
  </si>
  <si>
    <t>Ratio 1:4:8</t>
  </si>
  <si>
    <t xml:space="preserve">6)Cement concrete brick or stone ballast 1-1/2" to guage.( C.S.I.No.4 P.No.15)  </t>
  </si>
  <si>
    <t>0'-5' depth</t>
  </si>
  <si>
    <t xml:space="preserve">1) Excavation In foundation of Building Bridges and and other structures including dag belling dressing refilling around structure with excavated earth watering and ramming lead upto 5 feet  (a) In ordinary soil.    ( C.S.I.No.18(b) P.No.4)  </t>
  </si>
  <si>
    <t>8)Bailing or pumping out sub-soil water during excavation concreting cost in situ concrete or masonary work in foundation etc (f) only three operation to be allowed trench volume under water to be measured 1st time for excavation second time for concreting and third time for cost in situ concrete or masonary work in foundation etc.(PHSI No. 18 P- 75 ).</t>
  </si>
  <si>
    <t>P.% Cft</t>
  </si>
  <si>
    <t>c) Ratio 1:4:8</t>
  </si>
  <si>
    <t>b) Ratio 1:2:4</t>
  </si>
  <si>
    <t>a) Ratio 1:3:6</t>
  </si>
  <si>
    <t>7)Cement concrete plain i/c placing compacting, finishing and curing complete i/c screening and washing of stone aggregate without shuttering. (CSI No. 5 P- 16 ).</t>
  </si>
  <si>
    <t xml:space="preserve">5)Providing expansion joint in concrete work of 9" dia wide corugated PVC water stop (with bulb) i/c sold cost of material and labour etc complete. ( P.H.S.I.No.1 P.No.56)  </t>
  </si>
  <si>
    <t xml:space="preserve">4)Fabrication of mild steel reinforcement for cement concrerte including cutting bending laying in position making joints and fastenings includiug cost of binding wire (also includes removal of rust from bars).  (b) using Tor bars.     (C.S.I.No.8(b) P.No.17)  </t>
  </si>
  <si>
    <t>P. Cft</t>
  </si>
  <si>
    <t xml:space="preserve">3)Reinforced cement concrete work including all labour and materialexcept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memberlaid in situ or precost laid in position complete in all respests (i)Ratio (1:2:4)90Lbs cement 2cft,sand 4cft shingles1/8" to 1/4" guage( C.S.I.No.6(a)(i)P.No.17)  </t>
  </si>
  <si>
    <t>15.1'-20' depth</t>
  </si>
  <si>
    <t>10.1'-15' depth</t>
  </si>
  <si>
    <t>5.1'-10' depth</t>
  </si>
  <si>
    <t>2)Wet sinking of well for depth below spring level by mean of drivers including all charges of shoring loading and removing excavated material within one chain. (CSI 3(a) P- 87)</t>
  </si>
  <si>
    <t>1)Excavation of well dry up to 20' below ground level and disposal of soil with in one chain (CSI 1(a) P- 86)</t>
  </si>
  <si>
    <t>Ft.dia</t>
  </si>
  <si>
    <t>Sub-Work No. 2     RCC Collecting Tank</t>
  </si>
  <si>
    <r>
      <t xml:space="preserve">5)Cement plaster 1:4 upto 20' height ( C.S.I.No.11(b)P.No.52) </t>
    </r>
    <r>
      <rPr>
        <b/>
        <sz val="11"/>
        <rFont val="Arial"/>
        <family val="2"/>
      </rPr>
      <t>(b) 1/2"thick</t>
    </r>
  </si>
  <si>
    <t xml:space="preserve">4)Construction of standard open drain connette block of cement concrete (1:2:4) in situe to design profile i.e.cost of mould as per drawing i/c applying floating coat of cement 1/32" thick to the exposed face finished smooth curring etc. complete as per detailed drawing (P.H.S.I.No.D P.No.58)  </t>
  </si>
  <si>
    <t xml:space="preserve">3)Pacca brick work in foundation and plinth 1:6.                  ( C.S.I.No.4(e)P.No.21)  </t>
  </si>
  <si>
    <t xml:space="preserve">2)Cement concrete plain including placing compacting finishing and curing complete(including screening and washing ofstone aggregate without shuttering ( C.S.I.No.5 P.No.16)  </t>
  </si>
  <si>
    <t xml:space="preserve">1)Excavation In foundation of Building Bridges and and other structures including dag belling dressing refilling around structure with excavated earth watering and ramming lead upto 5 feet  (a) In ordinary soil( C.S.I.No.18(b)P.No.4)  </t>
  </si>
  <si>
    <t xml:space="preserve">Construction of Surface Drains, Collecting Tank, Screening Chamber, Repair of Oxidation Ponds, Compound Wall &amp; P/L/J &amp; Testing P.E Rising Main for Rural Drainage Scheme Village Loung Bhatti, Najamuddin Abro and Sodo Khan Sarwari Taluka Rohri District Sukkur </t>
  </si>
  <si>
    <t xml:space="preserve">10)Refilling the excaveted stuff in trench 6" layer i/c watering ramming to full compaction  etc.complete.           ( P.H.S.I.No.24 P.No.77  )  </t>
  </si>
  <si>
    <t>No.</t>
  </si>
  <si>
    <t xml:space="preserve">10)Providing chamber 2-1/2'x2-1/2' (750x750 mm.)inside diamension4-1/2'(1372mm.) deepas per approved design for sluice valve 3"to12" dia with 18" (457 mm.)dia inside cost iron cover and frame (wt.=1 cwt.=3 qr.)fixed in R.C.C. 1:2:4 ("4) (102mm) thick brick masonary wallsset in 1:6 cement morter 6" (152mm.)thick cement concrete 1:3:6 in foundation 1" (25 mm.)thick cement concrete   1:2:4 flooring 1/2"(12.5 mm.)thick cement plaster 1:3to inside wall surface and top i/cproviding and fixing  M.S. foot rest at every one foot beyond 2-1/2' curring excavation  back filling and dis posal of surplus earth etc. complete.(P.H.S.I.No.Q1 P.No.49)  </t>
  </si>
  <si>
    <t>9) Providing &amp; fixing M.S flanges.</t>
  </si>
  <si>
    <t>8) Providing &amp; fixing flange adapter.</t>
  </si>
  <si>
    <t>7) C.I Sluice Valve heavy pattern test pressure..</t>
  </si>
  <si>
    <t>iv)280-355 Outer dia(O/O mm) (11" to 14")</t>
  </si>
  <si>
    <t>6)Butt Fusion Joint (Mat.S.I.No.H P.No.20)</t>
  </si>
  <si>
    <t>iii) P.E Tee</t>
  </si>
  <si>
    <t>(ii)Elbow 90</t>
  </si>
  <si>
    <r>
      <t xml:space="preserve">5)High Density Polythelene fittings(PE-100)equivalent make ( Mat.S.I.No.IX  P.No.18  )  </t>
    </r>
    <r>
      <rPr>
        <b/>
        <sz val="12"/>
        <rFont val="Courier New"/>
        <family val="3"/>
      </rPr>
      <t>(For PN-8)</t>
    </r>
  </si>
  <si>
    <t>for 12" dia (315 mm outer dia)</t>
  </si>
  <si>
    <t>for 8" dia (225 mm outer dia)</t>
  </si>
  <si>
    <t>for 4" dia (110 mm outer dia)</t>
  </si>
  <si>
    <t>for 3" dia (90 mm outer dia)</t>
  </si>
  <si>
    <t>Providing, Laying, Jointing &amp; Testing P.E Pipe Delivery Main &amp; Distribution System for Water Supply Scheme Bachal Shah Miani &amp; Village Gul Labano for UC-24 &amp; 26 District Sukkur</t>
  </si>
  <si>
    <t>Total :-</t>
  </si>
  <si>
    <t>P Rft</t>
  </si>
  <si>
    <t>@Rs.</t>
  </si>
  <si>
    <t>132</t>
  </si>
  <si>
    <t>Construction of CC Foundation 1:3:6 Wall Size 10"x3' Height for Errection of Solar Panels (RA Attached).</t>
  </si>
  <si>
    <t>each</t>
  </si>
  <si>
    <t>Set</t>
  </si>
  <si>
    <t>AC/DC Wires, Circuit Breakers, Distribution Boards, Insulation and other Installation Materials (for 140 feet distance from Panel to Inverter) including all Taxes (excluding Civil Work)</t>
  </si>
  <si>
    <t>G.I Sheet (14 Gauge) Panel Frames x 12</t>
  </si>
  <si>
    <t>(1 year for ABB Inverter against manufacturers defect)</t>
  </si>
  <si>
    <t>ABB (German) VFD MPPT Solar Inverter x 1</t>
  </si>
  <si>
    <t>(25 years warranty of Solar Modules against manufacturers defect)</t>
  </si>
  <si>
    <r>
      <t xml:space="preserve">Supplying Installing, Commissioning and Transportation at Site of Solar Modules (PERLIGHT) Mono Crystalline 280 watt x </t>
    </r>
    <r>
      <rPr>
        <b/>
        <sz val="12"/>
        <color theme="1"/>
        <rFont val="Arial"/>
        <family val="2"/>
      </rPr>
      <t>36</t>
    </r>
    <r>
      <rPr>
        <b/>
        <sz val="10"/>
        <color theme="1"/>
        <rFont val="Arial"/>
        <family val="2"/>
      </rPr>
      <t xml:space="preserve"> Panels</t>
    </r>
  </si>
  <si>
    <t>PROVIDING SOLAR POWER SYSTEM FOR 10 BHP PUMPING MACHINERY RURAL DRAINAGE SCHEME FAZALABAD TALUKA ROHRI DISTRICT SUKKUR</t>
  </si>
  <si>
    <t>ABSTRACT</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</si>
</sst>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29">
    <font>
      <sz val="11"/>
      <color theme="1"/>
      <name val="Calibri"/>
      <family val="2"/>
      <scheme val="minor"/>
    </font>
    <font>
      <sz val="12"/>
      <name val="Courier New"/>
      <family val="3"/>
    </font>
    <font>
      <b/>
      <sz val="12"/>
      <name val="Arial"/>
      <family val="2"/>
    </font>
    <font>
      <sz val="10"/>
      <name val="Arial"/>
      <family val="2"/>
    </font>
    <font>
      <b/>
      <sz val="14"/>
      <name val="Arial"/>
      <family val="2"/>
    </font>
    <font>
      <sz val="12"/>
      <name val="Courier New"/>
      <family val="3"/>
    </font>
    <font>
      <b/>
      <sz val="12"/>
      <name val="Courier New"/>
      <family val="3"/>
    </font>
    <font>
      <b/>
      <sz val="14"/>
      <name val="Courier New"/>
      <family val="3"/>
    </font>
    <font>
      <sz val="10"/>
      <name val="Arial"/>
      <family val="2"/>
    </font>
    <font>
      <sz val="12"/>
      <name val="Courier New"/>
      <family val="3"/>
    </font>
    <font>
      <sz val="11"/>
      <name val="Courier New"/>
      <family val="3"/>
    </font>
    <font>
      <b/>
      <sz val="10"/>
      <name val="Courier New"/>
      <family val="3"/>
    </font>
    <font>
      <b/>
      <sz val="11"/>
      <name val="Courier New"/>
      <family val="3"/>
    </font>
    <font>
      <b/>
      <u/>
      <sz val="14"/>
      <name val="Courier New"/>
      <family val="3"/>
    </font>
    <font>
      <b/>
      <u/>
      <sz val="12"/>
      <name val="Courier New"/>
      <family val="3"/>
    </font>
    <font>
      <u/>
      <sz val="12"/>
      <name val="Courier New"/>
      <family val="3"/>
    </font>
    <font>
      <sz val="12"/>
      <name val="Courier New"/>
    </font>
    <font>
      <sz val="12"/>
      <name val="Arial"/>
      <family val="2"/>
    </font>
    <font>
      <u/>
      <sz val="12"/>
      <name val="Arial"/>
      <family val="2"/>
    </font>
    <font>
      <sz val="11"/>
      <name val="Arial"/>
      <family val="2"/>
    </font>
    <font>
      <b/>
      <u/>
      <sz val="12"/>
      <name val="Arial"/>
      <family val="2"/>
    </font>
    <font>
      <b/>
      <sz val="11"/>
      <name val="Arial"/>
      <family val="2"/>
    </font>
    <font>
      <b/>
      <u/>
      <sz val="14"/>
      <name val="Arial"/>
      <family val="2"/>
    </font>
    <font>
      <b/>
      <sz val="10"/>
      <name val="Arial"/>
      <family val="2"/>
    </font>
    <font>
      <sz val="10"/>
      <name val="Arial"/>
    </font>
    <font>
      <b/>
      <sz val="10"/>
      <color theme="1"/>
      <name val="Arial"/>
      <family val="2"/>
    </font>
    <font>
      <sz val="10"/>
      <color theme="1"/>
      <name val="Arial"/>
      <family val="2"/>
    </font>
    <font>
      <sz val="10"/>
      <color rgb="FFFF0000"/>
      <name val="Arial"/>
      <family val="2"/>
    </font>
    <font>
      <b/>
      <sz val="12"/>
      <color theme="1"/>
      <name val="Arial"/>
      <family val="2"/>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4">
    <xf numFmtId="0" fontId="0" fillId="0" borderId="0"/>
    <xf numFmtId="0" fontId="1" fillId="0" borderId="0"/>
    <xf numFmtId="0" fontId="3"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0" fontId="5" fillId="0" borderId="0"/>
    <xf numFmtId="9" fontId="3"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43" fontId="5" fillId="0" borderId="0" applyFont="0" applyFill="0" applyBorder="0" applyAlignment="0" applyProtection="0"/>
    <xf numFmtId="0" fontId="8" fillId="0" borderId="0"/>
    <xf numFmtId="43" fontId="8" fillId="0" borderId="0" applyFont="0" applyFill="0" applyBorder="0" applyAlignment="0" applyProtection="0"/>
    <xf numFmtId="0" fontId="9" fillId="0" borderId="0"/>
    <xf numFmtId="0" fontId="1" fillId="0" borderId="0"/>
    <xf numFmtId="0" fontId="16"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4" fillId="0" borderId="0"/>
    <xf numFmtId="0" fontId="16" fillId="0" borderId="0"/>
    <xf numFmtId="0" fontId="1" fillId="0" borderId="0"/>
  </cellStyleXfs>
  <cellXfs count="319">
    <xf numFmtId="0" fontId="0" fillId="0" borderId="0" xfId="0"/>
    <xf numFmtId="0" fontId="16" fillId="0" borderId="0" xfId="17"/>
    <xf numFmtId="0" fontId="17" fillId="0" borderId="0" xfId="17" applyFont="1" applyAlignment="1">
      <alignment vertical="top"/>
    </xf>
    <xf numFmtId="0" fontId="2" fillId="0" borderId="0" xfId="17" applyFont="1" applyAlignment="1">
      <alignment horizontal="left" vertical="top" wrapText="1"/>
    </xf>
    <xf numFmtId="2" fontId="2" fillId="0" borderId="0" xfId="17" applyNumberFormat="1" applyFont="1" applyAlignment="1">
      <alignment horizontal="right" vertical="top"/>
    </xf>
    <xf numFmtId="0" fontId="2" fillId="0" borderId="0" xfId="17" applyFont="1" applyAlignment="1">
      <alignment horizontal="right" vertical="top"/>
    </xf>
    <xf numFmtId="0" fontId="17" fillId="0" borderId="0" xfId="17" applyFont="1" applyAlignment="1">
      <alignment horizontal="left" vertical="top"/>
    </xf>
    <xf numFmtId="0" fontId="2" fillId="0" borderId="0" xfId="17" applyFont="1" applyFill="1" applyAlignment="1">
      <alignment horizontal="left" vertical="top"/>
    </xf>
    <xf numFmtId="0" fontId="17" fillId="0" borderId="0" xfId="17" applyFont="1" applyAlignment="1">
      <alignment vertical="top" wrapText="1"/>
    </xf>
    <xf numFmtId="2" fontId="17" fillId="0" borderId="1" xfId="17" applyNumberFormat="1" applyFont="1" applyBorder="1" applyAlignment="1">
      <alignment horizontal="right" vertical="top"/>
    </xf>
    <xf numFmtId="0" fontId="17" fillId="0" borderId="0" xfId="17" applyFont="1" applyAlignment="1">
      <alignment horizontal="right" vertical="top"/>
    </xf>
    <xf numFmtId="2" fontId="2" fillId="0" borderId="0" xfId="17" applyNumberFormat="1" applyFont="1" applyAlignment="1">
      <alignment horizontal="center" vertical="top" wrapText="1"/>
    </xf>
    <xf numFmtId="2" fontId="17" fillId="0" borderId="0" xfId="17" applyNumberFormat="1" applyFont="1" applyAlignment="1">
      <alignment horizontal="right" vertical="top"/>
    </xf>
    <xf numFmtId="0" fontId="2" fillId="0" borderId="0" xfId="17" applyFont="1" applyFill="1" applyAlignment="1">
      <alignment horizontal="left" vertical="top"/>
    </xf>
    <xf numFmtId="164" fontId="2" fillId="0" borderId="0" xfId="17" applyNumberFormat="1" applyFont="1" applyAlignment="1">
      <alignment horizontal="right"/>
    </xf>
    <xf numFmtId="0" fontId="2" fillId="0" borderId="0" xfId="17" applyFont="1" applyAlignment="1">
      <alignment horizontal="right"/>
    </xf>
    <xf numFmtId="2" fontId="17" fillId="0" borderId="0" xfId="17" applyNumberFormat="1" applyFont="1" applyAlignment="1">
      <alignment horizontal="center"/>
    </xf>
    <xf numFmtId="0" fontId="17" fillId="0" borderId="0" xfId="17" applyFont="1" applyAlignment="1">
      <alignment horizontal="center"/>
    </xf>
    <xf numFmtId="0" fontId="17" fillId="0" borderId="0" xfId="17" applyFont="1" applyAlignment="1">
      <alignment horizontal="left"/>
    </xf>
    <xf numFmtId="2" fontId="17" fillId="0" borderId="0" xfId="17" applyNumberFormat="1" applyFont="1"/>
    <xf numFmtId="0" fontId="17" fillId="0" borderId="0" xfId="17" applyFont="1"/>
    <xf numFmtId="2" fontId="17" fillId="0" borderId="1" xfId="17" applyNumberFormat="1" applyFont="1" applyBorder="1" applyAlignment="1">
      <alignment vertical="top"/>
    </xf>
    <xf numFmtId="0" fontId="17" fillId="0" borderId="0" xfId="17" applyFont="1" applyAlignment="1">
      <alignment horizontal="center" vertical="top"/>
    </xf>
    <xf numFmtId="2" fontId="17" fillId="0" borderId="0" xfId="17" applyNumberFormat="1" applyFont="1" applyAlignment="1">
      <alignment horizontal="center" vertical="top"/>
    </xf>
    <xf numFmtId="0" fontId="17" fillId="0" borderId="0" xfId="17" applyFont="1" applyAlignment="1">
      <alignment horizontal="center" vertical="top"/>
    </xf>
    <xf numFmtId="2" fontId="17" fillId="0" borderId="0" xfId="17" applyNumberFormat="1" applyFont="1" applyAlignment="1">
      <alignment vertical="top"/>
    </xf>
    <xf numFmtId="0" fontId="17" fillId="0" borderId="0" xfId="17" applyFont="1" applyAlignment="1">
      <alignment horizontal="right"/>
    </xf>
    <xf numFmtId="0" fontId="17" fillId="0" borderId="0" xfId="17" applyFont="1" applyAlignment="1">
      <alignment horizontal="justify" vertical="top" wrapText="1"/>
    </xf>
    <xf numFmtId="0" fontId="17" fillId="0" borderId="0" xfId="17" applyFont="1" applyAlignment="1">
      <alignment horizontal="right" vertical="top"/>
    </xf>
    <xf numFmtId="2" fontId="17" fillId="0" borderId="0" xfId="17" applyNumberFormat="1" applyFont="1" applyAlignment="1">
      <alignment horizontal="justify" vertical="top"/>
    </xf>
    <xf numFmtId="0" fontId="17" fillId="0" borderId="0" xfId="17" applyFont="1" applyAlignment="1">
      <alignment horizontal="justify" vertical="top"/>
    </xf>
    <xf numFmtId="0" fontId="17" fillId="0" borderId="0" xfId="17" applyFont="1" applyAlignment="1">
      <alignment horizontal="justify" vertical="top"/>
    </xf>
    <xf numFmtId="2" fontId="19" fillId="0" borderId="0" xfId="17" applyNumberFormat="1" applyFont="1" applyAlignment="1">
      <alignment horizontal="center" vertical="top"/>
    </xf>
    <xf numFmtId="2" fontId="17" fillId="0" borderId="0" xfId="17" applyNumberFormat="1" applyFont="1" applyBorder="1" applyAlignment="1">
      <alignment horizontal="right"/>
    </xf>
    <xf numFmtId="0" fontId="17" fillId="0" borderId="0" xfId="17" applyFont="1" applyBorder="1" applyAlignment="1">
      <alignment horizontal="right"/>
    </xf>
    <xf numFmtId="0" fontId="17" fillId="0" borderId="0" xfId="17" applyFont="1" applyAlignment="1"/>
    <xf numFmtId="2" fontId="17" fillId="0" borderId="0" xfId="17" applyNumberFormat="1" applyFont="1" applyAlignment="1">
      <alignment horizontal="left"/>
    </xf>
    <xf numFmtId="0" fontId="19" fillId="0" borderId="0" xfId="17" applyFont="1" applyAlignment="1">
      <alignment horizontal="justify" vertical="top" wrapText="1"/>
    </xf>
    <xf numFmtId="2" fontId="17" fillId="0" borderId="0" xfId="17" applyNumberFormat="1" applyFont="1" applyAlignment="1">
      <alignment horizontal="right"/>
    </xf>
    <xf numFmtId="2" fontId="17" fillId="0" borderId="0" xfId="17" applyNumberFormat="1" applyFont="1" applyAlignment="1">
      <alignment horizontal="left"/>
    </xf>
    <xf numFmtId="2" fontId="17" fillId="0" borderId="0" xfId="17" applyNumberFormat="1" applyFont="1" applyAlignment="1">
      <alignment horizontal="left" vertical="top"/>
    </xf>
    <xf numFmtId="0" fontId="17" fillId="0" borderId="0" xfId="17" applyFont="1" applyAlignment="1">
      <alignment horizontal="center"/>
    </xf>
    <xf numFmtId="0" fontId="2" fillId="0" borderId="0" xfId="17" applyFont="1" applyAlignment="1">
      <alignment horizontal="justify" vertical="top"/>
    </xf>
    <xf numFmtId="0" fontId="2" fillId="0" borderId="0" xfId="17" applyFont="1" applyAlignment="1">
      <alignment horizontal="left" vertical="top" wrapText="1"/>
    </xf>
    <xf numFmtId="0" fontId="3" fillId="0" borderId="0" xfId="17" applyFont="1"/>
    <xf numFmtId="0" fontId="2" fillId="0" borderId="0" xfId="17" applyFont="1" applyAlignment="1">
      <alignment horizontal="left" vertical="top"/>
    </xf>
    <xf numFmtId="0" fontId="2" fillId="0" borderId="0" xfId="17" applyFont="1" applyBorder="1" applyAlignment="1">
      <alignment horizontal="left" vertical="top"/>
    </xf>
    <xf numFmtId="2" fontId="2" fillId="0" borderId="0" xfId="17" applyNumberFormat="1" applyFont="1" applyFill="1"/>
    <xf numFmtId="0" fontId="2" fillId="0" borderId="0" xfId="17" applyFont="1" applyFill="1"/>
    <xf numFmtId="0" fontId="2" fillId="0" borderId="0" xfId="17" applyFont="1" applyFill="1" applyAlignment="1">
      <alignment horizontal="right"/>
    </xf>
    <xf numFmtId="0" fontId="17" fillId="0" borderId="0" xfId="17" applyFont="1" applyFill="1"/>
    <xf numFmtId="2" fontId="17" fillId="0" borderId="1" xfId="17" applyNumberFormat="1" applyFont="1" applyFill="1" applyBorder="1"/>
    <xf numFmtId="0" fontId="17" fillId="0" borderId="1" xfId="17" applyFont="1" applyFill="1" applyBorder="1" applyAlignment="1">
      <alignment horizontal="right"/>
    </xf>
    <xf numFmtId="0" fontId="17" fillId="0" borderId="0" xfId="17" applyFont="1" applyFill="1" applyAlignment="1">
      <alignment horizontal="center"/>
    </xf>
    <xf numFmtId="2" fontId="17" fillId="0" borderId="0" xfId="17" applyNumberFormat="1" applyFont="1" applyFill="1" applyAlignment="1">
      <alignment horizontal="center"/>
    </xf>
    <xf numFmtId="0" fontId="17" fillId="0" borderId="0" xfId="17" applyFont="1" applyFill="1" applyAlignment="1">
      <alignment horizontal="center"/>
    </xf>
    <xf numFmtId="0" fontId="17" fillId="0" borderId="0" xfId="17" applyFont="1" applyFill="1" applyAlignment="1">
      <alignment horizontal="left"/>
    </xf>
    <xf numFmtId="2" fontId="17" fillId="0" borderId="0" xfId="17" applyNumberFormat="1" applyFont="1" applyFill="1"/>
    <xf numFmtId="0" fontId="17" fillId="0" borderId="0" xfId="17" applyFont="1" applyFill="1" applyAlignment="1">
      <alignment horizontal="justify" vertical="top" wrapText="1"/>
    </xf>
    <xf numFmtId="2" fontId="17" fillId="0" borderId="0" xfId="1" applyNumberFormat="1" applyFont="1" applyFill="1" applyBorder="1"/>
    <xf numFmtId="0" fontId="17" fillId="0" borderId="0" xfId="1" applyFont="1" applyFill="1" applyBorder="1" applyAlignment="1">
      <alignment horizontal="right"/>
    </xf>
    <xf numFmtId="0" fontId="17" fillId="0" borderId="0" xfId="1" applyFont="1" applyFill="1" applyAlignment="1">
      <alignment horizontal="center"/>
    </xf>
    <xf numFmtId="2" fontId="17" fillId="0" borderId="0" xfId="1" applyNumberFormat="1" applyFont="1" applyFill="1" applyAlignment="1">
      <alignment horizontal="center"/>
    </xf>
    <xf numFmtId="0" fontId="17" fillId="0" borderId="0" xfId="1" applyFont="1" applyFill="1" applyAlignment="1">
      <alignment horizontal="center"/>
    </xf>
    <xf numFmtId="0" fontId="17" fillId="0" borderId="0" xfId="1" applyFont="1" applyFill="1" applyAlignment="1">
      <alignment horizontal="left"/>
    </xf>
    <xf numFmtId="2" fontId="17" fillId="0" borderId="0" xfId="1" applyNumberFormat="1" applyFont="1" applyFill="1"/>
    <xf numFmtId="0" fontId="17" fillId="0" borderId="0" xfId="1" applyFont="1" applyFill="1"/>
    <xf numFmtId="0" fontId="17" fillId="0" borderId="0" xfId="1" applyFont="1" applyFill="1" applyAlignment="1">
      <alignment horizontal="center" vertical="top"/>
    </xf>
    <xf numFmtId="0" fontId="2" fillId="0" borderId="0" xfId="1" applyFont="1" applyFill="1" applyBorder="1" applyAlignment="1">
      <alignment horizontal="left" vertical="top" wrapText="1"/>
    </xf>
    <xf numFmtId="0" fontId="17" fillId="0" borderId="0" xfId="1" applyFont="1" applyFill="1" applyAlignment="1">
      <alignment horizontal="justify" vertical="top" wrapText="1"/>
    </xf>
    <xf numFmtId="2" fontId="17" fillId="0" borderId="0" xfId="17" applyNumberFormat="1" applyFont="1" applyFill="1" applyAlignment="1">
      <alignment horizontal="right"/>
    </xf>
    <xf numFmtId="0" fontId="17" fillId="0" borderId="0" xfId="17" applyFont="1" applyFill="1" applyAlignment="1">
      <alignment horizontal="right"/>
    </xf>
    <xf numFmtId="2" fontId="17" fillId="0" borderId="0" xfId="17" applyNumberFormat="1" applyFont="1" applyFill="1" applyAlignment="1">
      <alignment horizontal="left"/>
    </xf>
    <xf numFmtId="0" fontId="19" fillId="0" borderId="0" xfId="17" applyFont="1" applyFill="1" applyAlignment="1">
      <alignment horizontal="justify" vertical="top"/>
    </xf>
    <xf numFmtId="0" fontId="2" fillId="0" borderId="0" xfId="17" applyFont="1" applyFill="1" applyAlignment="1">
      <alignment vertical="top"/>
    </xf>
    <xf numFmtId="0" fontId="17" fillId="0" borderId="0" xfId="17" applyFont="1" applyFill="1" applyAlignment="1">
      <alignment vertical="top" wrapText="1"/>
    </xf>
    <xf numFmtId="2" fontId="17" fillId="0" borderId="0" xfId="17" applyNumberFormat="1" applyFont="1" applyFill="1" applyBorder="1" applyAlignment="1">
      <alignment horizontal="right" vertical="top"/>
    </xf>
    <xf numFmtId="0" fontId="17" fillId="0" borderId="0" xfId="17" applyFont="1" applyFill="1" applyBorder="1" applyAlignment="1">
      <alignment horizontal="center" vertical="top"/>
    </xf>
    <xf numFmtId="0" fontId="17" fillId="0" borderId="0" xfId="17" applyFont="1" applyFill="1" applyAlignment="1">
      <alignment vertical="top"/>
    </xf>
    <xf numFmtId="2" fontId="17" fillId="0" borderId="0" xfId="17" applyNumberFormat="1" applyFont="1" applyFill="1" applyAlignment="1">
      <alignment horizontal="center" vertical="top"/>
    </xf>
    <xf numFmtId="0" fontId="17" fillId="0" borderId="0" xfId="17" applyFont="1" applyFill="1" applyAlignment="1">
      <alignment horizontal="right" vertical="top"/>
    </xf>
    <xf numFmtId="0" fontId="17" fillId="0" borderId="0" xfId="17" applyFont="1" applyFill="1" applyAlignment="1">
      <alignment horizontal="justify" vertical="top"/>
    </xf>
    <xf numFmtId="2" fontId="17" fillId="0" borderId="0" xfId="17" applyNumberFormat="1" applyFont="1" applyFill="1" applyAlignment="1">
      <alignment horizontal="right" vertical="top"/>
    </xf>
    <xf numFmtId="2" fontId="17" fillId="0" borderId="0" xfId="17" applyNumberFormat="1" applyFont="1" applyBorder="1" applyAlignment="1">
      <alignment vertical="top"/>
    </xf>
    <xf numFmtId="2" fontId="17" fillId="0" borderId="0" xfId="17" applyNumberFormat="1" applyFont="1" applyFill="1" applyAlignment="1">
      <alignment horizontal="center" vertical="top"/>
    </xf>
    <xf numFmtId="0" fontId="2" fillId="0" borderId="0" xfId="17" applyFont="1" applyFill="1" applyAlignment="1">
      <alignment horizontal="left" vertical="top" wrapText="1"/>
    </xf>
    <xf numFmtId="0" fontId="4" fillId="0" borderId="0" xfId="17" applyFont="1" applyFill="1" applyAlignment="1">
      <alignment horizontal="justify" vertical="top"/>
    </xf>
    <xf numFmtId="0" fontId="4" fillId="0" borderId="0" xfId="17" applyFont="1" applyFill="1" applyAlignment="1">
      <alignment horizontal="left" vertical="top"/>
    </xf>
    <xf numFmtId="2" fontId="2" fillId="0" borderId="0" xfId="17" applyNumberFormat="1" applyFont="1" applyAlignment="1">
      <alignment vertical="top"/>
    </xf>
    <xf numFmtId="2" fontId="2" fillId="0" borderId="0" xfId="2" applyNumberFormat="1" applyFont="1" applyBorder="1" applyAlignment="1">
      <alignment horizontal="right" vertical="top"/>
    </xf>
    <xf numFmtId="0" fontId="2" fillId="0" borderId="0" xfId="2" applyFont="1" applyAlignment="1">
      <alignment horizontal="right" vertical="top"/>
    </xf>
    <xf numFmtId="0" fontId="17" fillId="0" borderId="0" xfId="2" applyFont="1" applyAlignment="1">
      <alignment horizontal="right" vertical="top"/>
    </xf>
    <xf numFmtId="2" fontId="17" fillId="0" borderId="0" xfId="2" applyNumberFormat="1" applyFont="1" applyAlignment="1">
      <alignment horizontal="justify" vertical="top"/>
    </xf>
    <xf numFmtId="0" fontId="17" fillId="0" borderId="0" xfId="2" applyFont="1" applyAlignment="1">
      <alignment horizontal="justify" vertical="top"/>
    </xf>
    <xf numFmtId="2" fontId="17" fillId="0" borderId="1" xfId="2" applyNumberFormat="1" applyFont="1" applyBorder="1" applyAlignment="1">
      <alignment horizontal="right" vertical="top"/>
    </xf>
    <xf numFmtId="0" fontId="17" fillId="0" borderId="0" xfId="2" applyFont="1" applyAlignment="1">
      <alignment horizontal="center" vertical="top"/>
    </xf>
    <xf numFmtId="2" fontId="17" fillId="0" borderId="0" xfId="2" applyNumberFormat="1" applyFont="1" applyAlignment="1">
      <alignment horizontal="right" vertical="top"/>
    </xf>
    <xf numFmtId="2" fontId="17" fillId="0" borderId="0" xfId="2" applyNumberFormat="1" applyFont="1" applyAlignment="1">
      <alignment horizontal="left" vertical="top"/>
    </xf>
    <xf numFmtId="2" fontId="17" fillId="0" borderId="0" xfId="2" applyNumberFormat="1" applyFont="1" applyAlignment="1">
      <alignment vertical="top"/>
    </xf>
    <xf numFmtId="0" fontId="17" fillId="0" borderId="0" xfId="2" applyFont="1" applyBorder="1" applyAlignment="1">
      <alignment horizontal="justify" vertical="top"/>
    </xf>
    <xf numFmtId="0" fontId="17" fillId="0" borderId="0" xfId="2" applyFont="1" applyAlignment="1">
      <alignment horizontal="justify" vertical="top"/>
    </xf>
    <xf numFmtId="2" fontId="17" fillId="0" borderId="0" xfId="2" applyNumberFormat="1" applyFont="1" applyBorder="1" applyAlignment="1">
      <alignment horizontal="right" vertical="top"/>
    </xf>
    <xf numFmtId="0" fontId="17" fillId="0" borderId="0" xfId="2" applyFont="1"/>
    <xf numFmtId="2" fontId="17" fillId="0" borderId="0" xfId="2" applyNumberFormat="1" applyFont="1" applyFill="1" applyAlignment="1">
      <alignment horizontal="justify" vertical="top"/>
    </xf>
    <xf numFmtId="0" fontId="17" fillId="0" borderId="0" xfId="2" applyFont="1" applyAlignment="1">
      <alignment horizontal="center" vertical="top"/>
    </xf>
    <xf numFmtId="0" fontId="17" fillId="0" borderId="0" xfId="2" applyFont="1" applyAlignment="1">
      <alignment horizontal="left" vertical="top"/>
    </xf>
    <xf numFmtId="0" fontId="17" fillId="0" borderId="0" xfId="2" applyFont="1" applyAlignment="1">
      <alignment horizontal="justify" vertical="top" wrapText="1"/>
    </xf>
    <xf numFmtId="0" fontId="2" fillId="0" borderId="0" xfId="2" applyFont="1" applyAlignment="1">
      <alignment horizontal="center" vertical="top"/>
    </xf>
    <xf numFmtId="0" fontId="17" fillId="0" borderId="0" xfId="2" applyFont="1" applyAlignment="1">
      <alignment horizontal="justify" vertical="top" wrapText="1"/>
    </xf>
    <xf numFmtId="164" fontId="2" fillId="0" borderId="0" xfId="2" applyNumberFormat="1" applyFont="1"/>
    <xf numFmtId="0" fontId="17" fillId="0" borderId="0" xfId="2" applyFont="1" applyAlignment="1">
      <alignment horizontal="right"/>
    </xf>
    <xf numFmtId="0" fontId="17" fillId="0" borderId="0" xfId="2" applyFont="1" applyAlignment="1">
      <alignment horizontal="center"/>
    </xf>
    <xf numFmtId="2" fontId="17" fillId="0" borderId="0" xfId="2" applyNumberFormat="1" applyFont="1" applyAlignment="1">
      <alignment horizontal="center"/>
    </xf>
    <xf numFmtId="0" fontId="17" fillId="0" borderId="0" xfId="2" applyFont="1" applyAlignment="1">
      <alignment horizontal="center"/>
    </xf>
    <xf numFmtId="0" fontId="17" fillId="0" borderId="0" xfId="2" applyFont="1" applyAlignment="1">
      <alignment horizontal="left"/>
    </xf>
    <xf numFmtId="2" fontId="17" fillId="0" borderId="0" xfId="2" applyNumberFormat="1" applyFont="1" applyAlignment="1">
      <alignment horizontal="right"/>
    </xf>
    <xf numFmtId="2" fontId="2" fillId="0" borderId="0" xfId="2" applyNumberFormat="1" applyFont="1" applyFill="1" applyAlignment="1">
      <alignment horizontal="center" vertical="top"/>
    </xf>
    <xf numFmtId="2" fontId="19" fillId="0" borderId="0" xfId="2" applyNumberFormat="1" applyFont="1" applyAlignment="1">
      <alignment horizontal="right"/>
    </xf>
    <xf numFmtId="0" fontId="3" fillId="0" borderId="0" xfId="2" applyFont="1"/>
    <xf numFmtId="0" fontId="2" fillId="0" borderId="0" xfId="2" applyFont="1" applyAlignment="1">
      <alignment horizontal="left" vertical="top"/>
    </xf>
    <xf numFmtId="2" fontId="2" fillId="0" borderId="0" xfId="17" applyNumberFormat="1" applyFont="1" applyAlignment="1">
      <alignment horizontal="right" vertical="top"/>
    </xf>
    <xf numFmtId="0" fontId="17" fillId="0" borderId="0" xfId="17" applyFont="1" applyBorder="1" applyAlignment="1">
      <alignment horizontal="left" vertical="top" wrapText="1"/>
    </xf>
    <xf numFmtId="0" fontId="17" fillId="0" borderId="0" xfId="17" applyFont="1" applyAlignment="1">
      <alignment horizontal="left" vertical="top"/>
    </xf>
    <xf numFmtId="2" fontId="17" fillId="0" borderId="0" xfId="17" applyNumberFormat="1" applyFont="1" applyAlignment="1">
      <alignment horizontal="left" vertical="top"/>
    </xf>
    <xf numFmtId="0" fontId="17" fillId="0" borderId="0" xfId="17" applyFont="1" applyFill="1" applyAlignment="1">
      <alignment horizontal="center" vertical="top"/>
    </xf>
    <xf numFmtId="2" fontId="17" fillId="0" borderId="0" xfId="17" applyNumberFormat="1" applyFont="1" applyFill="1" applyAlignment="1">
      <alignment horizontal="justify" vertical="top"/>
    </xf>
    <xf numFmtId="0" fontId="17" fillId="0" borderId="0" xfId="17" applyFont="1" applyFill="1" applyAlignment="1">
      <alignment horizontal="left" vertical="top"/>
    </xf>
    <xf numFmtId="2" fontId="19" fillId="0" borderId="0" xfId="17" applyNumberFormat="1" applyFont="1" applyAlignment="1">
      <alignment horizontal="justify" vertical="top"/>
    </xf>
    <xf numFmtId="0" fontId="4" fillId="0" borderId="0" xfId="17" applyFont="1" applyAlignment="1">
      <alignment horizontal="left" vertical="top"/>
    </xf>
    <xf numFmtId="0" fontId="4" fillId="0" borderId="0" xfId="17" applyFont="1" applyAlignment="1">
      <alignment horizontal="center" vertical="top"/>
    </xf>
    <xf numFmtId="2" fontId="2" fillId="0" borderId="0" xfId="1" applyNumberFormat="1" applyFont="1"/>
    <xf numFmtId="0" fontId="2" fillId="0" borderId="0" xfId="1" applyFont="1" applyAlignment="1">
      <alignment horizontal="right"/>
    </xf>
    <xf numFmtId="0" fontId="17" fillId="0" borderId="0" xfId="1" applyFont="1"/>
    <xf numFmtId="2" fontId="17" fillId="0" borderId="1" xfId="1" applyNumberFormat="1" applyFont="1" applyBorder="1" applyAlignment="1">
      <alignment horizontal="right" vertical="top"/>
    </xf>
    <xf numFmtId="0" fontId="17" fillId="0" borderId="0" xfId="1" applyFont="1" applyAlignment="1">
      <alignment horizontal="right" vertical="top"/>
    </xf>
    <xf numFmtId="0" fontId="17" fillId="0" borderId="0" xfId="1" applyFont="1" applyAlignment="1">
      <alignment horizontal="left" vertical="top"/>
    </xf>
    <xf numFmtId="2" fontId="17" fillId="0" borderId="0" xfId="1" applyNumberFormat="1" applyFont="1" applyAlignment="1">
      <alignment horizontal="left" vertical="top"/>
    </xf>
    <xf numFmtId="2" fontId="17" fillId="0" borderId="0" xfId="1" applyNumberFormat="1" applyFont="1" applyAlignment="1">
      <alignment horizontal="center" vertical="top"/>
    </xf>
    <xf numFmtId="2" fontId="17" fillId="0" borderId="0" xfId="1" applyNumberFormat="1" applyFont="1" applyAlignment="1">
      <alignment horizontal="left" vertical="top"/>
    </xf>
    <xf numFmtId="0" fontId="19" fillId="0" borderId="0" xfId="1" applyFont="1"/>
    <xf numFmtId="0" fontId="17" fillId="0" borderId="0" xfId="1" applyFont="1" applyAlignment="1">
      <alignment horizontal="justify" vertical="top" wrapText="1"/>
    </xf>
    <xf numFmtId="2" fontId="17" fillId="0" borderId="0" xfId="1" applyNumberFormat="1" applyFont="1"/>
    <xf numFmtId="0" fontId="17" fillId="0" borderId="0" xfId="1" applyFont="1" applyAlignment="1">
      <alignment horizontal="right"/>
    </xf>
    <xf numFmtId="0" fontId="17" fillId="0" borderId="0" xfId="1" applyFont="1" applyAlignment="1"/>
    <xf numFmtId="2" fontId="17" fillId="0" borderId="0" xfId="1" applyNumberFormat="1" applyFont="1" applyAlignment="1">
      <alignment horizontal="left"/>
    </xf>
    <xf numFmtId="2" fontId="17" fillId="0" borderId="0" xfId="1" applyNumberFormat="1" applyFont="1" applyAlignment="1"/>
    <xf numFmtId="0" fontId="17" fillId="0" borderId="0" xfId="1" applyFont="1" applyAlignment="1">
      <alignment horizontal="left"/>
    </xf>
    <xf numFmtId="0" fontId="2" fillId="0" borderId="0" xfId="1" applyFont="1" applyAlignment="1">
      <alignment horizontal="left"/>
    </xf>
    <xf numFmtId="0" fontId="17" fillId="0" borderId="0" xfId="1" applyFont="1" applyAlignment="1">
      <alignment horizontal="justify" vertical="top" wrapText="1"/>
    </xf>
    <xf numFmtId="0" fontId="2" fillId="0" borderId="0" xfId="1" applyFont="1" applyAlignment="1">
      <alignment horizontal="left" vertical="top" wrapText="1"/>
    </xf>
    <xf numFmtId="2" fontId="17" fillId="0" borderId="0" xfId="1" applyNumberFormat="1" applyFont="1" applyBorder="1" applyAlignment="1">
      <alignment horizontal="right"/>
    </xf>
    <xf numFmtId="0" fontId="2" fillId="0" borderId="0" xfId="1" applyFont="1" applyAlignment="1">
      <alignment horizontal="right"/>
    </xf>
    <xf numFmtId="0" fontId="18" fillId="0" borderId="0" xfId="1" applyFont="1" applyAlignment="1">
      <alignment horizontal="left" vertical="top" wrapText="1"/>
    </xf>
    <xf numFmtId="2" fontId="17" fillId="0" borderId="0" xfId="1" applyNumberFormat="1" applyFont="1" applyAlignment="1">
      <alignment horizontal="left"/>
    </xf>
    <xf numFmtId="0" fontId="20" fillId="0" borderId="0" xfId="1" applyFont="1" applyAlignment="1">
      <alignment horizontal="left" vertical="top"/>
    </xf>
    <xf numFmtId="0" fontId="21" fillId="0" borderId="0" xfId="1" applyFont="1" applyAlignment="1">
      <alignment horizontal="right"/>
    </xf>
    <xf numFmtId="0" fontId="19" fillId="0" borderId="0" xfId="1" applyFont="1" applyAlignment="1">
      <alignment horizontal="center" vertical="top"/>
    </xf>
    <xf numFmtId="0" fontId="22" fillId="0" borderId="0" xfId="1" applyFont="1" applyAlignment="1">
      <alignment horizontal="center" vertical="top" wrapText="1"/>
    </xf>
    <xf numFmtId="0" fontId="17" fillId="0" borderId="0" xfId="1" applyFont="1" applyAlignment="1">
      <alignment horizontal="left"/>
    </xf>
    <xf numFmtId="0" fontId="17" fillId="0" borderId="0" xfId="1" applyFont="1" applyAlignment="1">
      <alignment vertical="top" wrapText="1"/>
    </xf>
    <xf numFmtId="0" fontId="19" fillId="0" borderId="0" xfId="1" applyFont="1" applyAlignment="1">
      <alignment horizontal="justify" vertical="top" wrapText="1"/>
    </xf>
    <xf numFmtId="0" fontId="22" fillId="0" borderId="0" xfId="1" applyFont="1" applyAlignment="1">
      <alignment horizontal="left" vertical="top"/>
    </xf>
    <xf numFmtId="164" fontId="17" fillId="0" borderId="0" xfId="1" applyNumberFormat="1" applyFont="1"/>
    <xf numFmtId="0" fontId="17" fillId="0" borderId="0" xfId="1" applyFont="1" applyAlignment="1">
      <alignment horizontal="justify" vertical="top"/>
    </xf>
    <xf numFmtId="0" fontId="2" fillId="0" borderId="0" xfId="1" applyFont="1" applyAlignment="1">
      <alignment horizontal="center"/>
    </xf>
    <xf numFmtId="0" fontId="2" fillId="0" borderId="6" xfId="1" applyFont="1" applyBorder="1" applyAlignment="1">
      <alignment horizontal="center"/>
    </xf>
    <xf numFmtId="0" fontId="2" fillId="0" borderId="0" xfId="2" applyFont="1" applyAlignment="1">
      <alignment horizontal="right"/>
    </xf>
    <xf numFmtId="2" fontId="17" fillId="0" borderId="0" xfId="2" applyNumberFormat="1" applyFont="1" applyAlignment="1">
      <alignment horizontal="center" vertical="top"/>
    </xf>
    <xf numFmtId="164" fontId="17" fillId="0" borderId="0" xfId="2" applyNumberFormat="1" applyFont="1"/>
    <xf numFmtId="2" fontId="17" fillId="0" borderId="0" xfId="2" applyNumberFormat="1" applyFont="1" applyAlignment="1">
      <alignment horizontal="left"/>
    </xf>
    <xf numFmtId="0" fontId="2" fillId="0" borderId="0" xfId="2" applyFont="1" applyAlignment="1">
      <alignment horizontal="left"/>
    </xf>
    <xf numFmtId="0" fontId="17" fillId="0" borderId="0" xfId="2" applyFont="1" applyAlignment="1">
      <alignment vertical="top"/>
    </xf>
    <xf numFmtId="0" fontId="2" fillId="0" borderId="0" xfId="2" applyFont="1" applyAlignment="1">
      <alignment horizontal="justify" vertical="top"/>
    </xf>
    <xf numFmtId="0" fontId="20" fillId="0" borderId="0" xfId="2" applyFont="1" applyAlignment="1">
      <alignment horizontal="left"/>
    </xf>
    <xf numFmtId="0" fontId="19" fillId="0" borderId="0" xfId="2" applyFont="1" applyAlignment="1">
      <alignment horizontal="justify" vertical="top" wrapText="1"/>
    </xf>
    <xf numFmtId="0" fontId="17" fillId="0" borderId="0" xfId="2" applyFont="1" applyAlignment="1">
      <alignment vertical="top" wrapText="1"/>
    </xf>
    <xf numFmtId="0" fontId="21" fillId="0" borderId="0" xfId="2" applyFont="1" applyAlignment="1">
      <alignment horizontal="center" vertical="top" wrapText="1"/>
    </xf>
    <xf numFmtId="0" fontId="4" fillId="0" borderId="0" xfId="2" applyFont="1" applyAlignment="1">
      <alignment horizontal="center" vertical="top" wrapText="1"/>
    </xf>
    <xf numFmtId="0" fontId="17" fillId="0" borderId="0" xfId="1" applyFont="1" applyAlignment="1">
      <alignment horizontal="center" vertical="top"/>
    </xf>
    <xf numFmtId="2" fontId="17" fillId="0" borderId="0" xfId="1" applyNumberFormat="1" applyFont="1" applyAlignment="1">
      <alignment horizontal="justify" vertical="top"/>
    </xf>
    <xf numFmtId="0" fontId="17" fillId="0" borderId="0" xfId="1" applyFont="1" applyAlignment="1">
      <alignment horizontal="center" vertical="top"/>
    </xf>
    <xf numFmtId="0" fontId="17" fillId="0" borderId="0" xfId="1" applyFont="1" applyAlignment="1">
      <alignment horizontal="left" vertical="top"/>
    </xf>
    <xf numFmtId="2" fontId="17" fillId="0" borderId="0" xfId="1" applyNumberFormat="1" applyFont="1" applyAlignment="1">
      <alignment horizontal="right" vertical="top"/>
    </xf>
    <xf numFmtId="2" fontId="19" fillId="0" borderId="0" xfId="1" applyNumberFormat="1" applyFont="1" applyAlignment="1">
      <alignment horizontal="justify" vertical="top"/>
    </xf>
    <xf numFmtId="0" fontId="17" fillId="0" borderId="0" xfId="1" applyFont="1" applyAlignment="1">
      <alignment horizontal="justify" vertical="top"/>
    </xf>
    <xf numFmtId="165" fontId="17" fillId="0" borderId="0" xfId="1" applyNumberFormat="1" applyFont="1" applyAlignment="1">
      <alignment horizontal="justify" vertical="top"/>
    </xf>
    <xf numFmtId="0" fontId="17" fillId="0" borderId="0" xfId="1" applyFont="1" applyAlignment="1">
      <alignment vertical="top"/>
    </xf>
    <xf numFmtId="0" fontId="2" fillId="0" borderId="0" xfId="1" applyFont="1" applyAlignment="1">
      <alignment horizontal="justify" vertical="top"/>
    </xf>
    <xf numFmtId="2" fontId="17" fillId="0" borderId="0" xfId="1" applyNumberFormat="1" applyFont="1" applyAlignment="1">
      <alignment vertical="top" wrapText="1"/>
    </xf>
    <xf numFmtId="0" fontId="2" fillId="0" borderId="0" xfId="1" applyFont="1" applyAlignment="1">
      <alignment horizontal="left" vertical="top"/>
    </xf>
    <xf numFmtId="0" fontId="3" fillId="0" borderId="0" xfId="1" applyFont="1"/>
    <xf numFmtId="2" fontId="2" fillId="0" borderId="0" xfId="1" applyNumberFormat="1" applyFont="1" applyAlignment="1">
      <alignment vertical="top" wrapText="1"/>
    </xf>
    <xf numFmtId="0" fontId="4" fillId="0" borderId="0" xfId="1" applyFont="1" applyAlignment="1">
      <alignment horizontal="center" vertical="top" wrapText="1"/>
    </xf>
    <xf numFmtId="2" fontId="2" fillId="0" borderId="0" xfId="17" applyNumberFormat="1" applyFont="1" applyFill="1" applyAlignment="1">
      <alignment horizontal="right" vertical="top"/>
    </xf>
    <xf numFmtId="0" fontId="2" fillId="0" borderId="0" xfId="17" applyFont="1" applyFill="1" applyAlignment="1">
      <alignment horizontal="right" vertical="top"/>
    </xf>
    <xf numFmtId="2" fontId="17" fillId="0" borderId="1" xfId="17" applyNumberFormat="1" applyFont="1" applyBorder="1" applyAlignment="1">
      <alignment horizontal="right"/>
    </xf>
    <xf numFmtId="2" fontId="17" fillId="0" borderId="0" xfId="17" applyNumberFormat="1" applyFont="1" applyAlignment="1">
      <alignment horizontal="center"/>
    </xf>
    <xf numFmtId="0" fontId="2" fillId="0" borderId="0" xfId="17" applyFont="1" applyAlignment="1">
      <alignment horizontal="left" vertical="center" wrapText="1"/>
    </xf>
    <xf numFmtId="0" fontId="23" fillId="0" borderId="0" xfId="17" applyFont="1" applyAlignment="1">
      <alignment horizontal="justify" vertical="top"/>
    </xf>
    <xf numFmtId="0" fontId="2" fillId="0" borderId="0" xfId="17" applyFont="1" applyAlignment="1">
      <alignment horizontal="center"/>
    </xf>
    <xf numFmtId="0" fontId="6" fillId="0" borderId="2" xfId="17" applyFont="1" applyBorder="1" applyAlignment="1">
      <alignment horizontal="center" vertical="center" wrapText="1"/>
    </xf>
    <xf numFmtId="0" fontId="6" fillId="0" borderId="2" xfId="17" applyFont="1" applyBorder="1" applyAlignment="1">
      <alignment horizontal="center" vertical="center" wrapText="1"/>
    </xf>
    <xf numFmtId="0" fontId="6" fillId="0" borderId="3" xfId="17" applyFont="1" applyBorder="1" applyAlignment="1">
      <alignment horizontal="center" vertical="center" wrapText="1"/>
    </xf>
    <xf numFmtId="0" fontId="6" fillId="0" borderId="4" xfId="17" applyFont="1" applyBorder="1" applyAlignment="1">
      <alignment horizontal="center" vertical="center" wrapText="1"/>
    </xf>
    <xf numFmtId="0" fontId="6" fillId="0" borderId="5" xfId="17" applyFont="1" applyBorder="1" applyAlignment="1">
      <alignment horizontal="center" vertical="center" wrapText="1"/>
    </xf>
    <xf numFmtId="0" fontId="6" fillId="0" borderId="1" xfId="17" applyFont="1" applyBorder="1" applyAlignment="1">
      <alignment horizontal="left"/>
    </xf>
    <xf numFmtId="0" fontId="6" fillId="0" borderId="1" xfId="17" applyFont="1" applyBorder="1" applyAlignment="1"/>
    <xf numFmtId="0" fontId="6" fillId="0" borderId="0" xfId="17" applyFont="1" applyAlignment="1">
      <alignment horizontal="justify" vertical="top" wrapText="1"/>
    </xf>
    <xf numFmtId="0" fontId="6" fillId="0" borderId="0" xfId="17" applyFont="1" applyAlignment="1">
      <alignment horizontal="center"/>
    </xf>
    <xf numFmtId="0" fontId="7" fillId="0" borderId="0" xfId="17" applyFont="1" applyAlignment="1">
      <alignment horizontal="center"/>
    </xf>
    <xf numFmtId="0" fontId="24" fillId="0" borderId="0" xfId="21"/>
    <xf numFmtId="0" fontId="6" fillId="0" borderId="0" xfId="21" applyFont="1" applyAlignment="1">
      <alignment vertical="top"/>
    </xf>
    <xf numFmtId="0" fontId="6" fillId="0" borderId="0" xfId="21" applyFont="1" applyAlignment="1">
      <alignment horizontal="left" vertical="top"/>
    </xf>
    <xf numFmtId="2" fontId="6" fillId="0" borderId="0" xfId="22" applyNumberFormat="1" applyFont="1"/>
    <xf numFmtId="0" fontId="6" fillId="0" borderId="0" xfId="22" applyFont="1" applyAlignment="1">
      <alignment horizontal="right"/>
    </xf>
    <xf numFmtId="0" fontId="1" fillId="0" borderId="0" xfId="22" applyFont="1"/>
    <xf numFmtId="2" fontId="1" fillId="0" borderId="1" xfId="22" applyNumberFormat="1" applyFont="1" applyBorder="1" applyAlignment="1">
      <alignment horizontal="right" vertical="top"/>
    </xf>
    <xf numFmtId="0" fontId="1" fillId="0" borderId="0" xfId="22" applyFont="1" applyAlignment="1">
      <alignment horizontal="right" vertical="top"/>
    </xf>
    <xf numFmtId="0" fontId="1" fillId="0" borderId="0" xfId="22" applyFont="1" applyAlignment="1">
      <alignment horizontal="left" vertical="top"/>
    </xf>
    <xf numFmtId="2" fontId="1" fillId="0" borderId="0" xfId="22" applyNumberFormat="1" applyFont="1" applyAlignment="1">
      <alignment horizontal="left" vertical="top"/>
    </xf>
    <xf numFmtId="2" fontId="1" fillId="0" borderId="0" xfId="22" applyNumberFormat="1" applyFont="1" applyAlignment="1">
      <alignment horizontal="center" vertical="top"/>
    </xf>
    <xf numFmtId="2" fontId="1" fillId="0" borderId="0" xfId="22" applyNumberFormat="1" applyFont="1" applyAlignment="1">
      <alignment horizontal="left" vertical="top"/>
    </xf>
    <xf numFmtId="0" fontId="10" fillId="0" borderId="0" xfId="22" applyFont="1"/>
    <xf numFmtId="0" fontId="1" fillId="0" borderId="0" xfId="22" applyFont="1" applyAlignment="1">
      <alignment horizontal="justify" vertical="top" wrapText="1"/>
    </xf>
    <xf numFmtId="2" fontId="1" fillId="0" borderId="0" xfId="22" applyNumberFormat="1" applyFont="1"/>
    <xf numFmtId="0" fontId="1" fillId="0" borderId="0" xfId="22" applyFont="1" applyAlignment="1">
      <alignment horizontal="right"/>
    </xf>
    <xf numFmtId="0" fontId="1" fillId="0" borderId="0" xfId="22" applyFont="1" applyAlignment="1"/>
    <xf numFmtId="2" fontId="1" fillId="0" borderId="0" xfId="22" applyNumberFormat="1" applyFont="1" applyAlignment="1">
      <alignment horizontal="left"/>
    </xf>
    <xf numFmtId="2" fontId="1" fillId="0" borderId="0" xfId="22" applyNumberFormat="1" applyFont="1" applyAlignment="1"/>
    <xf numFmtId="0" fontId="1" fillId="0" borderId="0" xfId="22" applyFont="1" applyAlignment="1">
      <alignment horizontal="left"/>
    </xf>
    <xf numFmtId="2" fontId="1" fillId="0" borderId="0" xfId="21" applyNumberFormat="1" applyFont="1"/>
    <xf numFmtId="0" fontId="1" fillId="0" borderId="0" xfId="21" applyFont="1" applyAlignment="1">
      <alignment horizontal="right"/>
    </xf>
    <xf numFmtId="0" fontId="1" fillId="0" borderId="0" xfId="21" applyFont="1" applyAlignment="1">
      <alignment horizontal="center"/>
    </xf>
    <xf numFmtId="2" fontId="1" fillId="0" borderId="0" xfId="21" applyNumberFormat="1" applyFont="1" applyAlignment="1">
      <alignment horizontal="center"/>
    </xf>
    <xf numFmtId="0" fontId="1" fillId="0" borderId="0" xfId="21" applyFont="1"/>
    <xf numFmtId="0" fontId="1" fillId="0" borderId="0" xfId="21" applyFont="1" applyAlignment="1"/>
    <xf numFmtId="2" fontId="1" fillId="0" borderId="0" xfId="21" applyNumberFormat="1" applyFont="1" applyAlignment="1"/>
    <xf numFmtId="0" fontId="1" fillId="0" borderId="0" xfId="21" applyFont="1" applyAlignment="1">
      <alignment horizontal="left"/>
    </xf>
    <xf numFmtId="0" fontId="10" fillId="0" borderId="0" xfId="21" applyFont="1"/>
    <xf numFmtId="0" fontId="1" fillId="0" borderId="0" xfId="21" applyFont="1" applyAlignment="1">
      <alignment horizontal="justify" vertical="top" wrapText="1"/>
    </xf>
    <xf numFmtId="2" fontId="1" fillId="0" borderId="0" xfId="22" applyNumberFormat="1" applyFont="1" applyAlignment="1">
      <alignment horizontal="left"/>
    </xf>
    <xf numFmtId="2" fontId="1" fillId="0" borderId="0" xfId="22" applyNumberFormat="1" applyFont="1" applyBorder="1" applyAlignment="1">
      <alignment horizontal="right"/>
    </xf>
    <xf numFmtId="0" fontId="6" fillId="0" borderId="0" xfId="22" applyFont="1" applyAlignment="1">
      <alignment horizontal="right"/>
    </xf>
    <xf numFmtId="0" fontId="14" fillId="0" borderId="0" xfId="22" applyFont="1" applyAlignment="1">
      <alignment horizontal="left" vertical="top" wrapText="1"/>
    </xf>
    <xf numFmtId="0" fontId="6" fillId="0" borderId="0" xfId="22" applyFont="1" applyAlignment="1">
      <alignment horizontal="left"/>
    </xf>
    <xf numFmtId="0" fontId="1" fillId="0" borderId="0" xfId="22" applyFont="1" applyAlignment="1">
      <alignment horizontal="justify" vertical="top" wrapText="1"/>
    </xf>
    <xf numFmtId="0" fontId="6" fillId="0" borderId="0" xfId="22" applyFont="1" applyAlignment="1">
      <alignment horizontal="left" vertical="top" wrapText="1"/>
    </xf>
    <xf numFmtId="0" fontId="15" fillId="0" borderId="0" xfId="22" applyFont="1" applyAlignment="1">
      <alignment horizontal="left" vertical="top" wrapText="1"/>
    </xf>
    <xf numFmtId="0" fontId="14" fillId="0" borderId="0" xfId="22" applyFont="1" applyAlignment="1">
      <alignment horizontal="left" vertical="top"/>
    </xf>
    <xf numFmtId="0" fontId="15" fillId="0" borderId="0" xfId="22" applyFont="1" applyAlignment="1">
      <alignment horizontal="justify" wrapText="1"/>
    </xf>
    <xf numFmtId="0" fontId="12" fillId="0" borderId="0" xfId="22" applyFont="1" applyAlignment="1">
      <alignment horizontal="right"/>
    </xf>
    <xf numFmtId="0" fontId="10" fillId="0" borderId="0" xfId="22" applyFont="1" applyAlignment="1">
      <alignment horizontal="center" vertical="top"/>
    </xf>
    <xf numFmtId="0" fontId="13" fillId="0" borderId="0" xfId="22" applyFont="1" applyAlignment="1">
      <alignment horizontal="center" vertical="top" wrapText="1"/>
    </xf>
    <xf numFmtId="0" fontId="1" fillId="0" borderId="0" xfId="22" applyFont="1" applyAlignment="1">
      <alignment horizontal="left"/>
    </xf>
    <xf numFmtId="0" fontId="1" fillId="0" borderId="0" xfId="22" applyFont="1" applyAlignment="1">
      <alignment vertical="top" wrapText="1"/>
    </xf>
    <xf numFmtId="0" fontId="10" fillId="0" borderId="0" xfId="22" applyFont="1" applyAlignment="1">
      <alignment horizontal="justify" vertical="top" wrapText="1"/>
    </xf>
    <xf numFmtId="0" fontId="13" fillId="0" borderId="0" xfId="22" applyFont="1" applyAlignment="1">
      <alignment horizontal="left" vertical="top"/>
    </xf>
    <xf numFmtId="164" fontId="1" fillId="0" borderId="0" xfId="22" applyNumberFormat="1" applyFont="1"/>
    <xf numFmtId="0" fontId="10" fillId="0" borderId="0" xfId="22" applyFont="1" applyAlignment="1">
      <alignment horizontal="justify" vertical="top" wrapText="1"/>
    </xf>
    <xf numFmtId="2" fontId="1" fillId="0" borderId="0" xfId="22" applyNumberFormat="1" applyFont="1" applyAlignment="1">
      <alignment horizontal="right"/>
    </xf>
    <xf numFmtId="2" fontId="1" fillId="0" borderId="0" xfId="22" applyNumberFormat="1" applyFont="1" applyAlignment="1">
      <alignment horizontal="center"/>
    </xf>
    <xf numFmtId="0" fontId="1" fillId="0" borderId="0" xfId="22" applyFont="1" applyAlignment="1">
      <alignment horizontal="center"/>
    </xf>
    <xf numFmtId="0" fontId="16" fillId="0" borderId="0" xfId="22"/>
    <xf numFmtId="2" fontId="1" fillId="0" borderId="0" xfId="22" applyNumberFormat="1" applyFont="1" applyFill="1" applyAlignment="1">
      <alignment horizontal="right"/>
    </xf>
    <xf numFmtId="0" fontId="1" fillId="0" borderId="0" xfId="22" applyFont="1" applyFill="1" applyAlignment="1">
      <alignment horizontal="right"/>
    </xf>
    <xf numFmtId="0" fontId="1" fillId="0" borderId="0" xfId="22" applyFont="1" applyFill="1" applyAlignment="1"/>
    <xf numFmtId="2" fontId="1" fillId="0" borderId="0" xfId="22" applyNumberFormat="1" applyFont="1" applyFill="1" applyAlignment="1">
      <alignment horizontal="left"/>
    </xf>
    <xf numFmtId="0" fontId="1" fillId="0" borderId="0" xfId="22" applyFont="1" applyFill="1" applyAlignment="1">
      <alignment horizontal="center"/>
    </xf>
    <xf numFmtId="0" fontId="1" fillId="0" borderId="0" xfId="22" applyFont="1" applyFill="1" applyAlignment="1">
      <alignment horizontal="left"/>
    </xf>
    <xf numFmtId="0" fontId="1" fillId="0" borderId="0" xfId="22" applyFont="1" applyFill="1"/>
    <xf numFmtId="0" fontId="11" fillId="0" borderId="0" xfId="22" applyFont="1" applyAlignment="1">
      <alignment horizontal="justify" vertical="top"/>
    </xf>
    <xf numFmtId="0" fontId="1" fillId="0" borderId="0" xfId="22" applyFont="1" applyFill="1" applyAlignment="1">
      <alignment horizontal="justify" vertical="top" wrapText="1"/>
    </xf>
    <xf numFmtId="0" fontId="6" fillId="0" borderId="0" xfId="22" applyFont="1" applyAlignment="1">
      <alignment horizontal="center"/>
    </xf>
    <xf numFmtId="0" fontId="6" fillId="0" borderId="3" xfId="21" applyFont="1" applyBorder="1" applyAlignment="1">
      <alignment horizontal="center" vertical="center" wrapText="1"/>
    </xf>
    <xf numFmtId="0" fontId="6" fillId="0" borderId="4" xfId="21" applyFont="1" applyBorder="1" applyAlignment="1">
      <alignment horizontal="center" vertical="center" wrapText="1"/>
    </xf>
    <xf numFmtId="0" fontId="6" fillId="0" borderId="5" xfId="21" applyFont="1" applyBorder="1" applyAlignment="1">
      <alignment horizontal="center" vertical="center" wrapText="1"/>
    </xf>
    <xf numFmtId="0" fontId="6" fillId="0" borderId="2" xfId="21" applyFont="1" applyBorder="1" applyAlignment="1">
      <alignment horizontal="center" vertical="center" wrapText="1"/>
    </xf>
    <xf numFmtId="0" fontId="6" fillId="0" borderId="1" xfId="21" applyFont="1" applyBorder="1" applyAlignment="1">
      <alignment horizontal="left"/>
    </xf>
    <xf numFmtId="0" fontId="6" fillId="0" borderId="1" xfId="21" applyFont="1" applyBorder="1" applyAlignment="1"/>
    <xf numFmtId="0" fontId="6" fillId="0" borderId="0" xfId="21" applyFont="1" applyAlignment="1">
      <alignment horizontal="justify" vertical="top" wrapText="1"/>
    </xf>
    <xf numFmtId="0" fontId="6" fillId="0" borderId="0" xfId="21" applyFont="1" applyAlignment="1">
      <alignment horizontal="center"/>
    </xf>
    <xf numFmtId="0" fontId="7" fillId="0" borderId="0" xfId="21" applyFont="1" applyAlignment="1">
      <alignment horizontal="center"/>
    </xf>
    <xf numFmtId="0" fontId="3" fillId="0" borderId="0" xfId="23" applyFont="1"/>
    <xf numFmtId="2" fontId="6" fillId="0" borderId="0" xfId="23" applyNumberFormat="1" applyFont="1" applyFill="1"/>
    <xf numFmtId="0" fontId="6" fillId="0" borderId="0" xfId="23" applyFont="1" applyFill="1"/>
    <xf numFmtId="0" fontId="6" fillId="0" borderId="0" xfId="23" applyFont="1" applyFill="1" applyAlignment="1">
      <alignment horizontal="right"/>
    </xf>
    <xf numFmtId="0" fontId="1" fillId="0" borderId="0" xfId="23" applyFill="1"/>
    <xf numFmtId="1" fontId="25" fillId="0" borderId="0" xfId="0" applyNumberFormat="1" applyFont="1" applyAlignment="1">
      <alignment horizontal="left"/>
    </xf>
    <xf numFmtId="49" fontId="25" fillId="0" borderId="0" xfId="0" applyNumberFormat="1" applyFont="1" applyAlignment="1">
      <alignment horizontal="right"/>
    </xf>
    <xf numFmtId="0" fontId="25" fillId="0" borderId="0" xfId="0" applyFont="1"/>
    <xf numFmtId="0" fontId="26" fillId="0" borderId="0" xfId="0" applyFont="1"/>
    <xf numFmtId="0" fontId="27" fillId="0" borderId="0" xfId="0" applyFont="1"/>
    <xf numFmtId="1" fontId="26" fillId="0" borderId="1" xfId="0" applyNumberFormat="1" applyFont="1" applyBorder="1" applyAlignment="1">
      <alignment horizontal="left"/>
    </xf>
    <xf numFmtId="49" fontId="26" fillId="0" borderId="1" xfId="0" applyNumberFormat="1" applyFont="1" applyBorder="1" applyAlignment="1">
      <alignment horizontal="right"/>
    </xf>
    <xf numFmtId="2" fontId="26" fillId="0" borderId="0" xfId="0" applyNumberFormat="1" applyFont="1" applyAlignment="1">
      <alignment horizontal="left"/>
    </xf>
    <xf numFmtId="49" fontId="26" fillId="0" borderId="0" xfId="0" applyNumberFormat="1" applyFont="1" applyAlignment="1">
      <alignment horizontal="right" vertical="center"/>
    </xf>
    <xf numFmtId="0" fontId="11" fillId="0" borderId="0" xfId="23" applyFont="1" applyAlignment="1">
      <alignment horizontal="justify" vertical="top"/>
    </xf>
    <xf numFmtId="1" fontId="26" fillId="0" borderId="0" xfId="0" applyNumberFormat="1" applyFont="1"/>
    <xf numFmtId="0" fontId="26" fillId="0" borderId="0" xfId="0" applyFont="1" applyAlignment="1">
      <alignment horizontal="left" vertical="center" wrapText="1"/>
    </xf>
    <xf numFmtId="0" fontId="25" fillId="0" borderId="0" xfId="0" applyFont="1" applyAlignment="1">
      <alignment vertical="center" wrapText="1"/>
    </xf>
    <xf numFmtId="0" fontId="26" fillId="0" borderId="0" xfId="0" applyFont="1" applyAlignment="1">
      <alignment horizontal="center" vertical="center"/>
    </xf>
    <xf numFmtId="1" fontId="26" fillId="0" borderId="0" xfId="0" applyNumberFormat="1" applyFont="1" applyAlignment="1">
      <alignment horizontal="left"/>
    </xf>
    <xf numFmtId="49" fontId="26" fillId="0" borderId="0" xfId="0" applyNumberFormat="1" applyFont="1" applyAlignment="1">
      <alignment horizontal="right"/>
    </xf>
    <xf numFmtId="0" fontId="26" fillId="0" borderId="0" xfId="0" applyFont="1" applyAlignment="1">
      <alignment horizontal="right" vertical="center"/>
    </xf>
    <xf numFmtId="0" fontId="26" fillId="0" borderId="0" xfId="0" applyFont="1" applyAlignment="1">
      <alignment vertical="center" wrapText="1"/>
    </xf>
    <xf numFmtId="0" fontId="26" fillId="0" borderId="0" xfId="0" applyFont="1" applyAlignment="1">
      <alignment vertical="center" wrapText="1"/>
    </xf>
    <xf numFmtId="0" fontId="10" fillId="0" borderId="0" xfId="23" applyFont="1"/>
    <xf numFmtId="0" fontId="6" fillId="0" borderId="0" xfId="23" applyFont="1" applyAlignment="1">
      <alignment horizontal="left"/>
    </xf>
    <xf numFmtId="0" fontId="2" fillId="0" borderId="2" xfId="23" applyFont="1" applyBorder="1" applyAlignment="1">
      <alignment horizontal="center" vertical="center" wrapText="1"/>
    </xf>
    <xf numFmtId="0" fontId="2" fillId="0" borderId="2" xfId="23" applyFont="1" applyBorder="1" applyAlignment="1">
      <alignment horizontal="center" vertical="center" wrapText="1"/>
    </xf>
    <xf numFmtId="0" fontId="2" fillId="0" borderId="3" xfId="23" applyFont="1" applyBorder="1" applyAlignment="1">
      <alignment horizontal="center" vertical="center" wrapText="1"/>
    </xf>
    <xf numFmtId="0" fontId="2" fillId="0" borderId="4" xfId="23" applyFont="1" applyBorder="1" applyAlignment="1">
      <alignment horizontal="center" vertical="center" wrapText="1"/>
    </xf>
    <xf numFmtId="0" fontId="2" fillId="0" borderId="5" xfId="23" applyFont="1" applyBorder="1" applyAlignment="1">
      <alignment horizontal="center" vertical="center" wrapText="1"/>
    </xf>
    <xf numFmtId="0" fontId="2" fillId="0" borderId="1" xfId="23" applyFont="1" applyBorder="1" applyAlignment="1">
      <alignment horizontal="left"/>
    </xf>
    <xf numFmtId="0" fontId="2" fillId="0" borderId="1" xfId="23" applyFont="1" applyBorder="1" applyAlignment="1"/>
    <xf numFmtId="0" fontId="2" fillId="0" borderId="0" xfId="23" applyFont="1" applyAlignment="1">
      <alignment horizontal="justify" vertical="top" wrapText="1"/>
    </xf>
    <xf numFmtId="0" fontId="2" fillId="0" borderId="0" xfId="23" applyFont="1" applyAlignment="1">
      <alignment horizontal="center"/>
    </xf>
    <xf numFmtId="0" fontId="4" fillId="0" borderId="0" xfId="23" applyFont="1" applyAlignment="1">
      <alignment horizontal="center"/>
    </xf>
    <xf numFmtId="0" fontId="2" fillId="0" borderId="0" xfId="17" applyFont="1" applyFill="1" applyAlignment="1">
      <alignment horizontal="center" vertical="top"/>
    </xf>
  </cellXfs>
  <cellStyles count="24">
    <cellStyle name="Comma 2" xfId="4"/>
    <cellStyle name="Comma 2 2" xfId="5"/>
    <cellStyle name="Comma 2 3" xfId="12"/>
    <cellStyle name="Comma 3" xfId="6"/>
    <cellStyle name="Comma 4" xfId="14"/>
    <cellStyle name="Normal" xfId="0" builtinId="0"/>
    <cellStyle name="Normal 2" xfId="1"/>
    <cellStyle name="Normal 2 2" xfId="3"/>
    <cellStyle name="Normal 2 2 2" xfId="16"/>
    <cellStyle name="Normal 2 3" xfId="7"/>
    <cellStyle name="Normal 2 4" xfId="22"/>
    <cellStyle name="Normal 3" xfId="2"/>
    <cellStyle name="Normal 3 2" xfId="18"/>
    <cellStyle name="Normal 4" xfId="13"/>
    <cellStyle name="Normal 5" xfId="15"/>
    <cellStyle name="Normal 5 2" xfId="23"/>
    <cellStyle name="Normal 6" xfId="17"/>
    <cellStyle name="Normal 7" xfId="21"/>
    <cellStyle name="Percent 2" xfId="8"/>
    <cellStyle name="Percent 2 2" xfId="9"/>
    <cellStyle name="Percent 2 2 2" xfId="19"/>
    <cellStyle name="Percent 3" xfId="10"/>
    <cellStyle name="Percent 4" xfId="11"/>
    <cellStyle name="Percent 5" xfId="2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drawings/drawing1.xml><?xml version="1.0" encoding="utf-8"?>
<xdr:wsDr xmlns:xdr="http://schemas.openxmlformats.org/drawingml/2006/spreadsheetDrawing" xmlns:a="http://schemas.openxmlformats.org/drawingml/2006/main">
  <xdr:twoCellAnchor editAs="oneCell">
    <xdr:from>
      <xdr:col>4</xdr:col>
      <xdr:colOff>714375</xdr:colOff>
      <xdr:row>19</xdr:row>
      <xdr:rowOff>0</xdr:rowOff>
    </xdr:from>
    <xdr:to>
      <xdr:col>4</xdr:col>
      <xdr:colOff>838200</xdr:colOff>
      <xdr:row>20</xdr:row>
      <xdr:rowOff>0</xdr:rowOff>
    </xdr:to>
    <xdr:sp macro="" textlink="">
      <xdr:nvSpPr>
        <xdr:cNvPr id="2" name="Text Box 3"/>
        <xdr:cNvSpPr txBox="1">
          <a:spLocks noChangeArrowheads="1"/>
        </xdr:cNvSpPr>
      </xdr:nvSpPr>
      <xdr:spPr bwMode="auto">
        <a:xfrm>
          <a:off x="4067175" y="3800475"/>
          <a:ext cx="123825" cy="200025"/>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0</xdr:rowOff>
    </xdr:to>
    <xdr:sp macro="" textlink="">
      <xdr:nvSpPr>
        <xdr:cNvPr id="3" name="Text Box 3"/>
        <xdr:cNvSpPr txBox="1">
          <a:spLocks noChangeArrowheads="1"/>
        </xdr:cNvSpPr>
      </xdr:nvSpPr>
      <xdr:spPr bwMode="auto">
        <a:xfrm>
          <a:off x="3352800" y="3800475"/>
          <a:ext cx="200025" cy="200025"/>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4" name="Text Box 3"/>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5" name="Text Box 10"/>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6" name="Text Box 3"/>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7" name="Text Box 3"/>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4</xdr:col>
      <xdr:colOff>838200</xdr:colOff>
      <xdr:row>20</xdr:row>
      <xdr:rowOff>9525</xdr:rowOff>
    </xdr:to>
    <xdr:sp macro="" textlink="">
      <xdr:nvSpPr>
        <xdr:cNvPr id="8" name="Text Box 3"/>
        <xdr:cNvSpPr txBox="1">
          <a:spLocks noChangeArrowheads="1"/>
        </xdr:cNvSpPr>
      </xdr:nvSpPr>
      <xdr:spPr bwMode="auto">
        <a:xfrm>
          <a:off x="4067175" y="3800475"/>
          <a:ext cx="1238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9" name="Text Box 14"/>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0" name="Text Box 15"/>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1" name="Text Box 16"/>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2" name="Text Box 17"/>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3" name="Text Box 18"/>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4" name="Text Box 19"/>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5" name="Text Box 20"/>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6" name="Text Box 21"/>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7" name="Text Box 22"/>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8" name="Text Box 23"/>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9" name="Text Box 24"/>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0" name="Text Box 25"/>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1" name="Text Box 26"/>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2" name="Text Box 27"/>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3" name="Text Box 28"/>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4" name="Text Box 29"/>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5" name="Text Box 30"/>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714375</xdr:colOff>
      <xdr:row>26</xdr:row>
      <xdr:rowOff>0</xdr:rowOff>
    </xdr:from>
    <xdr:to>
      <xdr:col>4</xdr:col>
      <xdr:colOff>857250</xdr:colOff>
      <xdr:row>26</xdr:row>
      <xdr:rowOff>161925</xdr:rowOff>
    </xdr:to>
    <xdr:sp macro="" textlink="">
      <xdr:nvSpPr>
        <xdr:cNvPr id="26" name="Text Box 3"/>
        <xdr:cNvSpPr txBox="1">
          <a:spLocks noChangeArrowheads="1"/>
        </xdr:cNvSpPr>
      </xdr:nvSpPr>
      <xdr:spPr bwMode="auto">
        <a:xfrm>
          <a:off x="4067175" y="5200650"/>
          <a:ext cx="123825" cy="161925"/>
        </a:xfrm>
        <a:prstGeom prst="rect">
          <a:avLst/>
        </a:prstGeom>
        <a:noFill/>
        <a:ln w="9525">
          <a:noFill/>
          <a:miter lim="800000"/>
          <a:headEnd/>
          <a:tailEnd/>
        </a:ln>
      </xdr:spPr>
    </xdr:sp>
    <xdr:clientData/>
  </xdr:twoCellAnchor>
  <xdr:twoCellAnchor editAs="oneCell">
    <xdr:from>
      <xdr:col>4</xdr:col>
      <xdr:colOff>714375</xdr:colOff>
      <xdr:row>26</xdr:row>
      <xdr:rowOff>0</xdr:rowOff>
    </xdr:from>
    <xdr:to>
      <xdr:col>5</xdr:col>
      <xdr:colOff>47625</xdr:colOff>
      <xdr:row>26</xdr:row>
      <xdr:rowOff>161925</xdr:rowOff>
    </xdr:to>
    <xdr:sp macro="" textlink="">
      <xdr:nvSpPr>
        <xdr:cNvPr id="27" name="Text Box 3"/>
        <xdr:cNvSpPr txBox="1">
          <a:spLocks noChangeArrowheads="1"/>
        </xdr:cNvSpPr>
      </xdr:nvSpPr>
      <xdr:spPr bwMode="auto">
        <a:xfrm>
          <a:off x="4067175" y="5200650"/>
          <a:ext cx="171450" cy="161925"/>
        </a:xfrm>
        <a:prstGeom prst="rect">
          <a:avLst/>
        </a:prstGeom>
        <a:noFill/>
        <a:ln w="9525">
          <a:noFill/>
          <a:miter lim="800000"/>
          <a:headEnd/>
          <a:tailEnd/>
        </a:ln>
      </xdr:spPr>
    </xdr:sp>
    <xdr:clientData/>
  </xdr:twoCellAnchor>
  <xdr:twoCellAnchor editAs="oneCell">
    <xdr:from>
      <xdr:col>3</xdr:col>
      <xdr:colOff>714375</xdr:colOff>
      <xdr:row>26</xdr:row>
      <xdr:rowOff>0</xdr:rowOff>
    </xdr:from>
    <xdr:to>
      <xdr:col>4</xdr:col>
      <xdr:colOff>257175</xdr:colOff>
      <xdr:row>26</xdr:row>
      <xdr:rowOff>161925</xdr:rowOff>
    </xdr:to>
    <xdr:sp macro="" textlink="">
      <xdr:nvSpPr>
        <xdr:cNvPr id="28" name="Text Box 3"/>
        <xdr:cNvSpPr txBox="1">
          <a:spLocks noChangeArrowheads="1"/>
        </xdr:cNvSpPr>
      </xdr:nvSpPr>
      <xdr:spPr bwMode="auto">
        <a:xfrm>
          <a:off x="3228975" y="5200650"/>
          <a:ext cx="381000" cy="161925"/>
        </a:xfrm>
        <a:prstGeom prst="rect">
          <a:avLst/>
        </a:prstGeom>
        <a:noFill/>
        <a:ln w="9525">
          <a:noFill/>
          <a:miter lim="800000"/>
          <a:headEnd/>
          <a:tailEnd/>
        </a:ln>
      </xdr:spPr>
    </xdr:sp>
    <xdr:clientData/>
  </xdr:twoCellAnchor>
  <xdr:twoCellAnchor editAs="oneCell">
    <xdr:from>
      <xdr:col>4</xdr:col>
      <xdr:colOff>714375</xdr:colOff>
      <xdr:row>25</xdr:row>
      <xdr:rowOff>0</xdr:rowOff>
    </xdr:from>
    <xdr:to>
      <xdr:col>5</xdr:col>
      <xdr:colOff>47625</xdr:colOff>
      <xdr:row>25</xdr:row>
      <xdr:rowOff>161925</xdr:rowOff>
    </xdr:to>
    <xdr:sp macro="" textlink="">
      <xdr:nvSpPr>
        <xdr:cNvPr id="29" name="Text Box 3"/>
        <xdr:cNvSpPr txBox="1">
          <a:spLocks noChangeArrowheads="1"/>
        </xdr:cNvSpPr>
      </xdr:nvSpPr>
      <xdr:spPr bwMode="auto">
        <a:xfrm>
          <a:off x="4067175" y="5000625"/>
          <a:ext cx="171450" cy="161925"/>
        </a:xfrm>
        <a:prstGeom prst="rect">
          <a:avLst/>
        </a:prstGeom>
        <a:noFill/>
        <a:ln w="9525">
          <a:noFill/>
          <a:miter lim="800000"/>
          <a:headEnd/>
          <a:tailEnd/>
        </a:ln>
      </xdr:spPr>
    </xdr:sp>
    <xdr:clientData/>
  </xdr:twoCellAnchor>
  <xdr:twoCellAnchor editAs="oneCell">
    <xdr:from>
      <xdr:col>3</xdr:col>
      <xdr:colOff>714375</xdr:colOff>
      <xdr:row>25</xdr:row>
      <xdr:rowOff>0</xdr:rowOff>
    </xdr:from>
    <xdr:to>
      <xdr:col>4</xdr:col>
      <xdr:colOff>257175</xdr:colOff>
      <xdr:row>25</xdr:row>
      <xdr:rowOff>161925</xdr:rowOff>
    </xdr:to>
    <xdr:sp macro="" textlink="">
      <xdr:nvSpPr>
        <xdr:cNvPr id="30" name="Text Box 3"/>
        <xdr:cNvSpPr txBox="1">
          <a:spLocks noChangeArrowheads="1"/>
        </xdr:cNvSpPr>
      </xdr:nvSpPr>
      <xdr:spPr bwMode="auto">
        <a:xfrm>
          <a:off x="3228975" y="5000625"/>
          <a:ext cx="381000" cy="1619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114300</xdr:rowOff>
    </xdr:to>
    <xdr:sp macro="" textlink="">
      <xdr:nvSpPr>
        <xdr:cNvPr id="31" name="Text Box 3"/>
        <xdr:cNvSpPr txBox="1">
          <a:spLocks noChangeArrowheads="1"/>
        </xdr:cNvSpPr>
      </xdr:nvSpPr>
      <xdr:spPr bwMode="auto">
        <a:xfrm>
          <a:off x="3352800" y="55606950"/>
          <a:ext cx="200025" cy="3143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114300</xdr:rowOff>
    </xdr:to>
    <xdr:sp macro="" textlink="">
      <xdr:nvSpPr>
        <xdr:cNvPr id="32" name="Text Box 19"/>
        <xdr:cNvSpPr txBox="1">
          <a:spLocks noChangeArrowheads="1"/>
        </xdr:cNvSpPr>
      </xdr:nvSpPr>
      <xdr:spPr bwMode="auto">
        <a:xfrm>
          <a:off x="3352800" y="55606950"/>
          <a:ext cx="200025" cy="3143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114300</xdr:rowOff>
    </xdr:to>
    <xdr:sp macro="" textlink="">
      <xdr:nvSpPr>
        <xdr:cNvPr id="33" name="Text Box 3"/>
        <xdr:cNvSpPr txBox="1">
          <a:spLocks noChangeArrowheads="1"/>
        </xdr:cNvSpPr>
      </xdr:nvSpPr>
      <xdr:spPr bwMode="auto">
        <a:xfrm>
          <a:off x="3352800" y="55606950"/>
          <a:ext cx="200025" cy="3143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114300</xdr:rowOff>
    </xdr:to>
    <xdr:sp macro="" textlink="">
      <xdr:nvSpPr>
        <xdr:cNvPr id="34" name="Text Box 3"/>
        <xdr:cNvSpPr txBox="1">
          <a:spLocks noChangeArrowheads="1"/>
        </xdr:cNvSpPr>
      </xdr:nvSpPr>
      <xdr:spPr bwMode="auto">
        <a:xfrm>
          <a:off x="3352800" y="55606950"/>
          <a:ext cx="200025" cy="314325"/>
        </a:xfrm>
        <a:prstGeom prst="rect">
          <a:avLst/>
        </a:prstGeom>
        <a:noFill/>
        <a:ln w="9525">
          <a:noFill/>
          <a:miter lim="800000"/>
          <a:headEnd/>
          <a:tailEnd/>
        </a:ln>
      </xdr:spPr>
    </xdr:sp>
    <xdr:clientData/>
  </xdr:twoCellAnchor>
  <xdr:twoCellAnchor editAs="oneCell">
    <xdr:from>
      <xdr:col>4</xdr:col>
      <xdr:colOff>714375</xdr:colOff>
      <xdr:row>290</xdr:row>
      <xdr:rowOff>0</xdr:rowOff>
    </xdr:from>
    <xdr:to>
      <xdr:col>4</xdr:col>
      <xdr:colOff>857250</xdr:colOff>
      <xdr:row>291</xdr:row>
      <xdr:rowOff>0</xdr:rowOff>
    </xdr:to>
    <xdr:sp macro="" textlink="">
      <xdr:nvSpPr>
        <xdr:cNvPr id="35" name="Text Box 3"/>
        <xdr:cNvSpPr txBox="1">
          <a:spLocks noChangeArrowheads="1"/>
        </xdr:cNvSpPr>
      </xdr:nvSpPr>
      <xdr:spPr bwMode="auto">
        <a:xfrm>
          <a:off x="4067175" y="55606950"/>
          <a:ext cx="1238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114300</xdr:rowOff>
    </xdr:to>
    <xdr:sp macro="" textlink="">
      <xdr:nvSpPr>
        <xdr:cNvPr id="36" name="Text Box 53"/>
        <xdr:cNvSpPr txBox="1">
          <a:spLocks noChangeArrowheads="1"/>
        </xdr:cNvSpPr>
      </xdr:nvSpPr>
      <xdr:spPr bwMode="auto">
        <a:xfrm>
          <a:off x="3352800" y="55606950"/>
          <a:ext cx="200025" cy="3143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114300</xdr:rowOff>
    </xdr:to>
    <xdr:sp macro="" textlink="">
      <xdr:nvSpPr>
        <xdr:cNvPr id="37" name="Text Box 54"/>
        <xdr:cNvSpPr txBox="1">
          <a:spLocks noChangeArrowheads="1"/>
        </xdr:cNvSpPr>
      </xdr:nvSpPr>
      <xdr:spPr bwMode="auto">
        <a:xfrm>
          <a:off x="3352800" y="55606950"/>
          <a:ext cx="200025" cy="3143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38" name="Text Box 57"/>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39" name="Text Box 58"/>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40" name="Text Box 59"/>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41" name="Text Box 60"/>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42" name="Text Box 61"/>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43" name="Text Box 62"/>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44" name="Text Box 63"/>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45" name="Text Box 64"/>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46" name="Text Box 65"/>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47" name="Text Box 66"/>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48" name="Text Box 67"/>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49" name="Text Box 68"/>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50" name="Text Box 69"/>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51" name="Text Box 70"/>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52" name="Text Box 71"/>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53" name="Text Box 57"/>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54" name="Text Box 58"/>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0</xdr:colOff>
      <xdr:row>290</xdr:row>
      <xdr:rowOff>0</xdr:rowOff>
    </xdr:from>
    <xdr:to>
      <xdr:col>4</xdr:col>
      <xdr:colOff>200025</xdr:colOff>
      <xdr:row>291</xdr:row>
      <xdr:rowOff>0</xdr:rowOff>
    </xdr:to>
    <xdr:sp macro="" textlink="">
      <xdr:nvSpPr>
        <xdr:cNvPr id="55" name="Text Box 59"/>
        <xdr:cNvSpPr txBox="1">
          <a:spLocks noChangeArrowheads="1"/>
        </xdr:cNvSpPr>
      </xdr:nvSpPr>
      <xdr:spPr bwMode="auto">
        <a:xfrm>
          <a:off x="3352800" y="55606950"/>
          <a:ext cx="200025" cy="200025"/>
        </a:xfrm>
        <a:prstGeom prst="rect">
          <a:avLst/>
        </a:prstGeom>
        <a:noFill/>
        <a:ln w="9525">
          <a:noFill/>
          <a:miter lim="800000"/>
          <a:headEnd/>
          <a:tailEnd/>
        </a:ln>
      </xdr:spPr>
    </xdr:sp>
    <xdr:clientData/>
  </xdr:twoCellAnchor>
  <xdr:twoCellAnchor editAs="oneCell">
    <xdr:from>
      <xdr:col>4</xdr:col>
      <xdr:colOff>714375</xdr:colOff>
      <xdr:row>190</xdr:row>
      <xdr:rowOff>0</xdr:rowOff>
    </xdr:from>
    <xdr:to>
      <xdr:col>4</xdr:col>
      <xdr:colOff>838200</xdr:colOff>
      <xdr:row>190</xdr:row>
      <xdr:rowOff>285750</xdr:rowOff>
    </xdr:to>
    <xdr:sp macro="" textlink="">
      <xdr:nvSpPr>
        <xdr:cNvPr id="56" name="Text Box 3"/>
        <xdr:cNvSpPr txBox="1">
          <a:spLocks noChangeArrowheads="1"/>
        </xdr:cNvSpPr>
      </xdr:nvSpPr>
      <xdr:spPr bwMode="auto">
        <a:xfrm>
          <a:off x="4067175" y="38004750"/>
          <a:ext cx="123825" cy="200025"/>
        </a:xfrm>
        <a:prstGeom prst="rect">
          <a:avLst/>
        </a:prstGeom>
        <a:noFill/>
        <a:ln w="9525">
          <a:noFill/>
          <a:miter lim="800000"/>
          <a:headEnd/>
          <a:tailEnd/>
        </a:ln>
      </xdr:spPr>
    </xdr:sp>
    <xdr:clientData/>
  </xdr:twoCellAnchor>
  <xdr:twoCellAnchor editAs="oneCell">
    <xdr:from>
      <xdr:col>4</xdr:col>
      <xdr:colOff>714375</xdr:colOff>
      <xdr:row>190</xdr:row>
      <xdr:rowOff>0</xdr:rowOff>
    </xdr:from>
    <xdr:to>
      <xdr:col>4</xdr:col>
      <xdr:colOff>838200</xdr:colOff>
      <xdr:row>190</xdr:row>
      <xdr:rowOff>247650</xdr:rowOff>
    </xdr:to>
    <xdr:sp macro="" textlink="">
      <xdr:nvSpPr>
        <xdr:cNvPr id="57" name="Text Box 3"/>
        <xdr:cNvSpPr txBox="1">
          <a:spLocks noChangeArrowheads="1"/>
        </xdr:cNvSpPr>
      </xdr:nvSpPr>
      <xdr:spPr bwMode="auto">
        <a:xfrm>
          <a:off x="4067175" y="38004750"/>
          <a:ext cx="123825" cy="200025"/>
        </a:xfrm>
        <a:prstGeom prst="rect">
          <a:avLst/>
        </a:prstGeom>
        <a:noFill/>
        <a:ln w="9525">
          <a:noFill/>
          <a:miter lim="800000"/>
          <a:headEnd/>
          <a:tailEnd/>
        </a:ln>
      </xdr:spPr>
    </xdr:sp>
    <xdr:clientData/>
  </xdr:twoCellAnchor>
  <xdr:twoCellAnchor editAs="oneCell">
    <xdr:from>
      <xdr:col>4</xdr:col>
      <xdr:colOff>714375</xdr:colOff>
      <xdr:row>190</xdr:row>
      <xdr:rowOff>0</xdr:rowOff>
    </xdr:from>
    <xdr:to>
      <xdr:col>4</xdr:col>
      <xdr:colOff>838200</xdr:colOff>
      <xdr:row>190</xdr:row>
      <xdr:rowOff>247650</xdr:rowOff>
    </xdr:to>
    <xdr:sp macro="" textlink="">
      <xdr:nvSpPr>
        <xdr:cNvPr id="58" name="Text Box 3"/>
        <xdr:cNvSpPr txBox="1">
          <a:spLocks noChangeArrowheads="1"/>
        </xdr:cNvSpPr>
      </xdr:nvSpPr>
      <xdr:spPr bwMode="auto">
        <a:xfrm>
          <a:off x="4067175" y="38004750"/>
          <a:ext cx="123825" cy="200025"/>
        </a:xfrm>
        <a:prstGeom prst="rect">
          <a:avLst/>
        </a:prstGeom>
        <a:noFill/>
        <a:ln w="9525">
          <a:noFill/>
          <a:miter lim="800000"/>
          <a:headEnd/>
          <a:tailEnd/>
        </a:ln>
      </xdr:spPr>
    </xdr:sp>
    <xdr:clientData/>
  </xdr:twoCellAnchor>
  <xdr:twoCellAnchor editAs="oneCell">
    <xdr:from>
      <xdr:col>4</xdr:col>
      <xdr:colOff>714375</xdr:colOff>
      <xdr:row>259</xdr:row>
      <xdr:rowOff>0</xdr:rowOff>
    </xdr:from>
    <xdr:to>
      <xdr:col>4</xdr:col>
      <xdr:colOff>838200</xdr:colOff>
      <xdr:row>260</xdr:row>
      <xdr:rowOff>85725</xdr:rowOff>
    </xdr:to>
    <xdr:sp macro="" textlink="">
      <xdr:nvSpPr>
        <xdr:cNvPr id="59" name="Text Box 3"/>
        <xdr:cNvSpPr txBox="1">
          <a:spLocks noChangeArrowheads="1"/>
        </xdr:cNvSpPr>
      </xdr:nvSpPr>
      <xdr:spPr bwMode="auto">
        <a:xfrm>
          <a:off x="4067175" y="49406175"/>
          <a:ext cx="123825" cy="285750"/>
        </a:xfrm>
        <a:prstGeom prst="rect">
          <a:avLst/>
        </a:prstGeom>
        <a:noFill/>
        <a:ln w="9525">
          <a:noFill/>
          <a:miter lim="800000"/>
          <a:headEnd/>
          <a:tailEnd/>
        </a:ln>
      </xdr:spPr>
    </xdr:sp>
    <xdr:clientData/>
  </xdr:twoCellAnchor>
  <xdr:twoCellAnchor editAs="oneCell">
    <xdr:from>
      <xdr:col>4</xdr:col>
      <xdr:colOff>714375</xdr:colOff>
      <xdr:row>259</xdr:row>
      <xdr:rowOff>0</xdr:rowOff>
    </xdr:from>
    <xdr:to>
      <xdr:col>4</xdr:col>
      <xdr:colOff>838200</xdr:colOff>
      <xdr:row>260</xdr:row>
      <xdr:rowOff>85725</xdr:rowOff>
    </xdr:to>
    <xdr:sp macro="" textlink="">
      <xdr:nvSpPr>
        <xdr:cNvPr id="60" name="Text Box 3"/>
        <xdr:cNvSpPr txBox="1">
          <a:spLocks noChangeArrowheads="1"/>
        </xdr:cNvSpPr>
      </xdr:nvSpPr>
      <xdr:spPr bwMode="auto">
        <a:xfrm>
          <a:off x="4067175" y="49406175"/>
          <a:ext cx="123825" cy="285750"/>
        </a:xfrm>
        <a:prstGeom prst="rect">
          <a:avLst/>
        </a:prstGeom>
        <a:noFill/>
        <a:ln w="9525">
          <a:noFill/>
          <a:miter lim="800000"/>
          <a:headEnd/>
          <a:tailEnd/>
        </a:ln>
      </xdr:spPr>
    </xdr:sp>
    <xdr:clientData/>
  </xdr:twoCellAnchor>
  <xdr:twoCellAnchor editAs="oneCell">
    <xdr:from>
      <xdr:col>4</xdr:col>
      <xdr:colOff>714375</xdr:colOff>
      <xdr:row>259</xdr:row>
      <xdr:rowOff>0</xdr:rowOff>
    </xdr:from>
    <xdr:to>
      <xdr:col>4</xdr:col>
      <xdr:colOff>838200</xdr:colOff>
      <xdr:row>260</xdr:row>
      <xdr:rowOff>47625</xdr:rowOff>
    </xdr:to>
    <xdr:sp macro="" textlink="">
      <xdr:nvSpPr>
        <xdr:cNvPr id="61" name="Text Box 3"/>
        <xdr:cNvSpPr txBox="1">
          <a:spLocks noChangeArrowheads="1"/>
        </xdr:cNvSpPr>
      </xdr:nvSpPr>
      <xdr:spPr bwMode="auto">
        <a:xfrm>
          <a:off x="4067175" y="49406175"/>
          <a:ext cx="123825" cy="247650"/>
        </a:xfrm>
        <a:prstGeom prst="rect">
          <a:avLst/>
        </a:prstGeom>
        <a:noFill/>
        <a:ln w="9525">
          <a:noFill/>
          <a:miter lim="800000"/>
          <a:headEnd/>
          <a:tailEnd/>
        </a:ln>
      </xdr:spPr>
    </xdr:sp>
    <xdr:clientData/>
  </xdr:twoCellAnchor>
  <xdr:twoCellAnchor editAs="oneCell">
    <xdr:from>
      <xdr:col>4</xdr:col>
      <xdr:colOff>714375</xdr:colOff>
      <xdr:row>260</xdr:row>
      <xdr:rowOff>0</xdr:rowOff>
    </xdr:from>
    <xdr:to>
      <xdr:col>4</xdr:col>
      <xdr:colOff>838200</xdr:colOff>
      <xdr:row>261</xdr:row>
      <xdr:rowOff>47625</xdr:rowOff>
    </xdr:to>
    <xdr:sp macro="" textlink="">
      <xdr:nvSpPr>
        <xdr:cNvPr id="62" name="Text Box 3"/>
        <xdr:cNvSpPr txBox="1">
          <a:spLocks noChangeArrowheads="1"/>
        </xdr:cNvSpPr>
      </xdr:nvSpPr>
      <xdr:spPr bwMode="auto">
        <a:xfrm>
          <a:off x="4067175" y="49606200"/>
          <a:ext cx="123825" cy="247650"/>
        </a:xfrm>
        <a:prstGeom prst="rect">
          <a:avLst/>
        </a:prstGeom>
        <a:noFill/>
        <a:ln w="9525">
          <a:noFill/>
          <a:miter lim="800000"/>
          <a:headEnd/>
          <a:tailEnd/>
        </a:ln>
      </xdr:spPr>
    </xdr:sp>
    <xdr:clientData/>
  </xdr:twoCellAnchor>
  <xdr:twoCellAnchor editAs="oneCell">
    <xdr:from>
      <xdr:col>4</xdr:col>
      <xdr:colOff>714375</xdr:colOff>
      <xdr:row>171</xdr:row>
      <xdr:rowOff>0</xdr:rowOff>
    </xdr:from>
    <xdr:to>
      <xdr:col>4</xdr:col>
      <xdr:colOff>838200</xdr:colOff>
      <xdr:row>172</xdr:row>
      <xdr:rowOff>47625</xdr:rowOff>
    </xdr:to>
    <xdr:sp macro="" textlink="">
      <xdr:nvSpPr>
        <xdr:cNvPr id="63" name="Text Box 3"/>
        <xdr:cNvSpPr txBox="1">
          <a:spLocks noChangeArrowheads="1"/>
        </xdr:cNvSpPr>
      </xdr:nvSpPr>
      <xdr:spPr bwMode="auto">
        <a:xfrm>
          <a:off x="4067175" y="34204275"/>
          <a:ext cx="123825" cy="247650"/>
        </a:xfrm>
        <a:prstGeom prst="rect">
          <a:avLst/>
        </a:prstGeom>
        <a:noFill/>
        <a:ln w="9525">
          <a:noFill/>
          <a:miter lim="800000"/>
          <a:headEnd/>
          <a:tailEnd/>
        </a:ln>
      </xdr:spPr>
    </xdr:sp>
    <xdr:clientData/>
  </xdr:twoCellAnchor>
  <xdr:twoCellAnchor editAs="oneCell">
    <xdr:from>
      <xdr:col>4</xdr:col>
      <xdr:colOff>714375</xdr:colOff>
      <xdr:row>171</xdr:row>
      <xdr:rowOff>0</xdr:rowOff>
    </xdr:from>
    <xdr:to>
      <xdr:col>4</xdr:col>
      <xdr:colOff>838200</xdr:colOff>
      <xdr:row>172</xdr:row>
      <xdr:rowOff>47625</xdr:rowOff>
    </xdr:to>
    <xdr:sp macro="" textlink="">
      <xdr:nvSpPr>
        <xdr:cNvPr id="64" name="Text Box 3"/>
        <xdr:cNvSpPr txBox="1">
          <a:spLocks noChangeArrowheads="1"/>
        </xdr:cNvSpPr>
      </xdr:nvSpPr>
      <xdr:spPr bwMode="auto">
        <a:xfrm>
          <a:off x="4067175" y="34204275"/>
          <a:ext cx="123825" cy="247650"/>
        </a:xfrm>
        <a:prstGeom prst="rect">
          <a:avLst/>
        </a:prstGeom>
        <a:noFill/>
        <a:ln w="9525">
          <a:noFill/>
          <a:miter lim="800000"/>
          <a:headEnd/>
          <a:tailEnd/>
        </a:ln>
      </xdr:spPr>
    </xdr:sp>
    <xdr:clientData/>
  </xdr:twoCellAnchor>
  <xdr:twoCellAnchor editAs="oneCell">
    <xdr:from>
      <xdr:col>4</xdr:col>
      <xdr:colOff>714375</xdr:colOff>
      <xdr:row>171</xdr:row>
      <xdr:rowOff>0</xdr:rowOff>
    </xdr:from>
    <xdr:to>
      <xdr:col>4</xdr:col>
      <xdr:colOff>838200</xdr:colOff>
      <xdr:row>172</xdr:row>
      <xdr:rowOff>9525</xdr:rowOff>
    </xdr:to>
    <xdr:sp macro="" textlink="">
      <xdr:nvSpPr>
        <xdr:cNvPr id="65" name="Text Box 3"/>
        <xdr:cNvSpPr txBox="1">
          <a:spLocks noChangeArrowheads="1"/>
        </xdr:cNvSpPr>
      </xdr:nvSpPr>
      <xdr:spPr bwMode="auto">
        <a:xfrm>
          <a:off x="4067175" y="34204275"/>
          <a:ext cx="123825" cy="209550"/>
        </a:xfrm>
        <a:prstGeom prst="rect">
          <a:avLst/>
        </a:prstGeom>
        <a:noFill/>
        <a:ln w="9525">
          <a:noFill/>
          <a:miter lim="800000"/>
          <a:headEnd/>
          <a:tailEnd/>
        </a:ln>
      </xdr:spPr>
    </xdr:sp>
    <xdr:clientData/>
  </xdr:twoCellAnchor>
  <xdr:twoCellAnchor editAs="oneCell">
    <xdr:from>
      <xdr:col>4</xdr:col>
      <xdr:colOff>714375</xdr:colOff>
      <xdr:row>189</xdr:row>
      <xdr:rowOff>0</xdr:rowOff>
    </xdr:from>
    <xdr:to>
      <xdr:col>4</xdr:col>
      <xdr:colOff>857250</xdr:colOff>
      <xdr:row>190</xdr:row>
      <xdr:rowOff>47625</xdr:rowOff>
    </xdr:to>
    <xdr:sp macro="" textlink="">
      <xdr:nvSpPr>
        <xdr:cNvPr id="66" name="Text Box 3"/>
        <xdr:cNvSpPr txBox="1">
          <a:spLocks noChangeArrowheads="1"/>
        </xdr:cNvSpPr>
      </xdr:nvSpPr>
      <xdr:spPr bwMode="auto">
        <a:xfrm>
          <a:off x="4067175" y="37804725"/>
          <a:ext cx="123825" cy="247650"/>
        </a:xfrm>
        <a:prstGeom prst="rect">
          <a:avLst/>
        </a:prstGeom>
        <a:noFill/>
        <a:ln w="9525">
          <a:noFill/>
          <a:miter lim="800000"/>
          <a:headEnd/>
          <a:tailEnd/>
        </a:ln>
      </xdr:spPr>
    </xdr:sp>
    <xdr:clientData/>
  </xdr:twoCellAnchor>
  <xdr:twoCellAnchor editAs="oneCell">
    <xdr:from>
      <xdr:col>4</xdr:col>
      <xdr:colOff>0</xdr:colOff>
      <xdr:row>186</xdr:row>
      <xdr:rowOff>0</xdr:rowOff>
    </xdr:from>
    <xdr:to>
      <xdr:col>4</xdr:col>
      <xdr:colOff>200025</xdr:colOff>
      <xdr:row>186</xdr:row>
      <xdr:rowOff>200025</xdr:rowOff>
    </xdr:to>
    <xdr:sp macro="" textlink="">
      <xdr:nvSpPr>
        <xdr:cNvPr id="67" name="Text Box 3"/>
        <xdr:cNvSpPr txBox="1">
          <a:spLocks noChangeArrowheads="1"/>
        </xdr:cNvSpPr>
      </xdr:nvSpPr>
      <xdr:spPr bwMode="auto">
        <a:xfrm>
          <a:off x="3352800" y="37204650"/>
          <a:ext cx="200025" cy="200025"/>
        </a:xfrm>
        <a:prstGeom prst="rect">
          <a:avLst/>
        </a:prstGeom>
        <a:noFill/>
        <a:ln w="9525">
          <a:noFill/>
          <a:miter lim="800000"/>
          <a:headEnd/>
          <a:tailEnd/>
        </a:ln>
      </xdr:spPr>
    </xdr:sp>
    <xdr:clientData/>
  </xdr:twoCellAnchor>
  <xdr:twoCellAnchor editAs="oneCell">
    <xdr:from>
      <xdr:col>4</xdr:col>
      <xdr:colOff>0</xdr:colOff>
      <xdr:row>186</xdr:row>
      <xdr:rowOff>0</xdr:rowOff>
    </xdr:from>
    <xdr:to>
      <xdr:col>4</xdr:col>
      <xdr:colOff>200025</xdr:colOff>
      <xdr:row>186</xdr:row>
      <xdr:rowOff>200025</xdr:rowOff>
    </xdr:to>
    <xdr:sp macro="" textlink="">
      <xdr:nvSpPr>
        <xdr:cNvPr id="68" name="Text Box 3"/>
        <xdr:cNvSpPr txBox="1">
          <a:spLocks noChangeArrowheads="1"/>
        </xdr:cNvSpPr>
      </xdr:nvSpPr>
      <xdr:spPr bwMode="auto">
        <a:xfrm>
          <a:off x="3352800" y="37204650"/>
          <a:ext cx="200025" cy="200025"/>
        </a:xfrm>
        <a:prstGeom prst="rect">
          <a:avLst/>
        </a:prstGeom>
        <a:noFill/>
        <a:ln w="9525">
          <a:noFill/>
          <a:miter lim="800000"/>
          <a:headEnd/>
          <a:tailEnd/>
        </a:ln>
      </xdr:spPr>
    </xdr:sp>
    <xdr:clientData/>
  </xdr:twoCellAnchor>
  <xdr:twoCellAnchor editAs="oneCell">
    <xdr:from>
      <xdr:col>4</xdr:col>
      <xdr:colOff>0</xdr:colOff>
      <xdr:row>186</xdr:row>
      <xdr:rowOff>0</xdr:rowOff>
    </xdr:from>
    <xdr:to>
      <xdr:col>4</xdr:col>
      <xdr:colOff>200025</xdr:colOff>
      <xdr:row>186</xdr:row>
      <xdr:rowOff>200025</xdr:rowOff>
    </xdr:to>
    <xdr:sp macro="" textlink="">
      <xdr:nvSpPr>
        <xdr:cNvPr id="69" name="Text Box 3"/>
        <xdr:cNvSpPr txBox="1">
          <a:spLocks noChangeArrowheads="1"/>
        </xdr:cNvSpPr>
      </xdr:nvSpPr>
      <xdr:spPr bwMode="auto">
        <a:xfrm>
          <a:off x="3352800" y="37204650"/>
          <a:ext cx="200025" cy="200025"/>
        </a:xfrm>
        <a:prstGeom prst="rect">
          <a:avLst/>
        </a:prstGeom>
        <a:noFill/>
        <a:ln w="9525">
          <a:noFill/>
          <a:miter lim="800000"/>
          <a:headEnd/>
          <a:tailEnd/>
        </a:ln>
      </xdr:spPr>
    </xdr:sp>
    <xdr:clientData/>
  </xdr:twoCellAnchor>
  <xdr:twoCellAnchor editAs="oneCell">
    <xdr:from>
      <xdr:col>4</xdr:col>
      <xdr:colOff>0</xdr:colOff>
      <xdr:row>186</xdr:row>
      <xdr:rowOff>0</xdr:rowOff>
    </xdr:from>
    <xdr:to>
      <xdr:col>4</xdr:col>
      <xdr:colOff>200025</xdr:colOff>
      <xdr:row>186</xdr:row>
      <xdr:rowOff>209550</xdr:rowOff>
    </xdr:to>
    <xdr:sp macro="" textlink="">
      <xdr:nvSpPr>
        <xdr:cNvPr id="70" name="Text Box 3"/>
        <xdr:cNvSpPr txBox="1">
          <a:spLocks noChangeArrowheads="1"/>
        </xdr:cNvSpPr>
      </xdr:nvSpPr>
      <xdr:spPr bwMode="auto">
        <a:xfrm>
          <a:off x="3352800" y="37204650"/>
          <a:ext cx="200025" cy="200025"/>
        </a:xfrm>
        <a:prstGeom prst="rect">
          <a:avLst/>
        </a:prstGeom>
        <a:noFill/>
        <a:ln w="9525">
          <a:noFill/>
          <a:miter lim="800000"/>
          <a:headEnd/>
          <a:tailEnd/>
        </a:ln>
      </xdr:spPr>
    </xdr:sp>
    <xdr:clientData/>
  </xdr:twoCellAnchor>
  <xdr:twoCellAnchor editAs="oneCell">
    <xdr:from>
      <xdr:col>4</xdr:col>
      <xdr:colOff>714375</xdr:colOff>
      <xdr:row>186</xdr:row>
      <xdr:rowOff>0</xdr:rowOff>
    </xdr:from>
    <xdr:to>
      <xdr:col>4</xdr:col>
      <xdr:colOff>857250</xdr:colOff>
      <xdr:row>186</xdr:row>
      <xdr:rowOff>209550</xdr:rowOff>
    </xdr:to>
    <xdr:sp macro="" textlink="">
      <xdr:nvSpPr>
        <xdr:cNvPr id="71" name="Text Box 3"/>
        <xdr:cNvSpPr txBox="1">
          <a:spLocks noChangeArrowheads="1"/>
        </xdr:cNvSpPr>
      </xdr:nvSpPr>
      <xdr:spPr bwMode="auto">
        <a:xfrm>
          <a:off x="4067175" y="37204650"/>
          <a:ext cx="123825" cy="200025"/>
        </a:xfrm>
        <a:prstGeom prst="rect">
          <a:avLst/>
        </a:prstGeom>
        <a:noFill/>
        <a:ln w="9525">
          <a:noFill/>
          <a:miter lim="800000"/>
          <a:headEnd/>
          <a:tailEnd/>
        </a:ln>
      </xdr:spPr>
    </xdr:sp>
    <xdr:clientData/>
  </xdr:twoCellAnchor>
  <xdr:twoCellAnchor editAs="oneCell">
    <xdr:from>
      <xdr:col>4</xdr:col>
      <xdr:colOff>0</xdr:colOff>
      <xdr:row>186</xdr:row>
      <xdr:rowOff>0</xdr:rowOff>
    </xdr:from>
    <xdr:to>
      <xdr:col>4</xdr:col>
      <xdr:colOff>200025</xdr:colOff>
      <xdr:row>186</xdr:row>
      <xdr:rowOff>209550</xdr:rowOff>
    </xdr:to>
    <xdr:sp macro="" textlink="">
      <xdr:nvSpPr>
        <xdr:cNvPr id="72" name="Text Box 3"/>
        <xdr:cNvSpPr txBox="1">
          <a:spLocks noChangeArrowheads="1"/>
        </xdr:cNvSpPr>
      </xdr:nvSpPr>
      <xdr:spPr bwMode="auto">
        <a:xfrm>
          <a:off x="3352800" y="37204650"/>
          <a:ext cx="200025" cy="200025"/>
        </a:xfrm>
        <a:prstGeom prst="rect">
          <a:avLst/>
        </a:prstGeom>
        <a:noFill/>
        <a:ln w="9525">
          <a:noFill/>
          <a:miter lim="800000"/>
          <a:headEnd/>
          <a:tailEnd/>
        </a:ln>
      </xdr:spPr>
    </xdr:sp>
    <xdr:clientData/>
  </xdr:twoCellAnchor>
  <xdr:twoCellAnchor editAs="oneCell">
    <xdr:from>
      <xdr:col>4</xdr:col>
      <xdr:colOff>0</xdr:colOff>
      <xdr:row>186</xdr:row>
      <xdr:rowOff>0</xdr:rowOff>
    </xdr:from>
    <xdr:to>
      <xdr:col>4</xdr:col>
      <xdr:colOff>200025</xdr:colOff>
      <xdr:row>186</xdr:row>
      <xdr:rowOff>209550</xdr:rowOff>
    </xdr:to>
    <xdr:sp macro="" textlink="">
      <xdr:nvSpPr>
        <xdr:cNvPr id="73" name="Text Box 3"/>
        <xdr:cNvSpPr txBox="1">
          <a:spLocks noChangeArrowheads="1"/>
        </xdr:cNvSpPr>
      </xdr:nvSpPr>
      <xdr:spPr bwMode="auto">
        <a:xfrm>
          <a:off x="3352800" y="37204650"/>
          <a:ext cx="200025" cy="200025"/>
        </a:xfrm>
        <a:prstGeom prst="rect">
          <a:avLst/>
        </a:prstGeom>
        <a:noFill/>
        <a:ln w="9525">
          <a:noFill/>
          <a:miter lim="800000"/>
          <a:headEnd/>
          <a:tailEnd/>
        </a:ln>
      </xdr:spPr>
    </xdr:sp>
    <xdr:clientData/>
  </xdr:twoCellAnchor>
  <xdr:twoCellAnchor editAs="oneCell">
    <xdr:from>
      <xdr:col>4</xdr:col>
      <xdr:colOff>0</xdr:colOff>
      <xdr:row>186</xdr:row>
      <xdr:rowOff>0</xdr:rowOff>
    </xdr:from>
    <xdr:to>
      <xdr:col>4</xdr:col>
      <xdr:colOff>200025</xdr:colOff>
      <xdr:row>186</xdr:row>
      <xdr:rowOff>209550</xdr:rowOff>
    </xdr:to>
    <xdr:sp macro="" textlink="">
      <xdr:nvSpPr>
        <xdr:cNvPr id="74" name="Text Box 3"/>
        <xdr:cNvSpPr txBox="1">
          <a:spLocks noChangeArrowheads="1"/>
        </xdr:cNvSpPr>
      </xdr:nvSpPr>
      <xdr:spPr bwMode="auto">
        <a:xfrm>
          <a:off x="3352800" y="37204650"/>
          <a:ext cx="200025" cy="200025"/>
        </a:xfrm>
        <a:prstGeom prst="rect">
          <a:avLst/>
        </a:prstGeom>
        <a:noFill/>
        <a:ln w="9525">
          <a:noFill/>
          <a:miter lim="800000"/>
          <a:headEnd/>
          <a:tailEnd/>
        </a:ln>
      </xdr:spPr>
    </xdr:sp>
    <xdr:clientData/>
  </xdr:twoCellAnchor>
  <xdr:twoCellAnchor editAs="oneCell">
    <xdr:from>
      <xdr:col>4</xdr:col>
      <xdr:colOff>714375</xdr:colOff>
      <xdr:row>186</xdr:row>
      <xdr:rowOff>0</xdr:rowOff>
    </xdr:from>
    <xdr:to>
      <xdr:col>4</xdr:col>
      <xdr:colOff>857250</xdr:colOff>
      <xdr:row>186</xdr:row>
      <xdr:rowOff>209550</xdr:rowOff>
    </xdr:to>
    <xdr:sp macro="" textlink="">
      <xdr:nvSpPr>
        <xdr:cNvPr id="75" name="Text Box 3"/>
        <xdr:cNvSpPr txBox="1">
          <a:spLocks noChangeArrowheads="1"/>
        </xdr:cNvSpPr>
      </xdr:nvSpPr>
      <xdr:spPr bwMode="auto">
        <a:xfrm>
          <a:off x="4067175" y="37204650"/>
          <a:ext cx="123825" cy="200025"/>
        </a:xfrm>
        <a:prstGeom prst="rect">
          <a:avLst/>
        </a:prstGeom>
        <a:noFill/>
        <a:ln w="9525">
          <a:noFill/>
          <a:miter lim="800000"/>
          <a:headEnd/>
          <a:tailEnd/>
        </a:ln>
      </xdr:spPr>
    </xdr:sp>
    <xdr:clientData/>
  </xdr:twoCellAnchor>
  <xdr:twoCellAnchor editAs="oneCell">
    <xdr:from>
      <xdr:col>4</xdr:col>
      <xdr:colOff>0</xdr:colOff>
      <xdr:row>186</xdr:row>
      <xdr:rowOff>0</xdr:rowOff>
    </xdr:from>
    <xdr:to>
      <xdr:col>4</xdr:col>
      <xdr:colOff>200025</xdr:colOff>
      <xdr:row>186</xdr:row>
      <xdr:rowOff>209550</xdr:rowOff>
    </xdr:to>
    <xdr:sp macro="" textlink="">
      <xdr:nvSpPr>
        <xdr:cNvPr id="76" name="Text Box 3"/>
        <xdr:cNvSpPr txBox="1">
          <a:spLocks noChangeArrowheads="1"/>
        </xdr:cNvSpPr>
      </xdr:nvSpPr>
      <xdr:spPr bwMode="auto">
        <a:xfrm>
          <a:off x="3352800" y="37204650"/>
          <a:ext cx="200025" cy="200025"/>
        </a:xfrm>
        <a:prstGeom prst="rect">
          <a:avLst/>
        </a:prstGeom>
        <a:noFill/>
        <a:ln w="9525">
          <a:noFill/>
          <a:miter lim="800000"/>
          <a:headEnd/>
          <a:tailEnd/>
        </a:ln>
      </xdr:spPr>
    </xdr:sp>
    <xdr:clientData/>
  </xdr:twoCellAnchor>
  <xdr:twoCellAnchor editAs="oneCell">
    <xdr:from>
      <xdr:col>4</xdr:col>
      <xdr:colOff>0</xdr:colOff>
      <xdr:row>186</xdr:row>
      <xdr:rowOff>0</xdr:rowOff>
    </xdr:from>
    <xdr:to>
      <xdr:col>4</xdr:col>
      <xdr:colOff>200025</xdr:colOff>
      <xdr:row>186</xdr:row>
      <xdr:rowOff>209550</xdr:rowOff>
    </xdr:to>
    <xdr:sp macro="" textlink="">
      <xdr:nvSpPr>
        <xdr:cNvPr id="77" name="Text Box 3"/>
        <xdr:cNvSpPr txBox="1">
          <a:spLocks noChangeArrowheads="1"/>
        </xdr:cNvSpPr>
      </xdr:nvSpPr>
      <xdr:spPr bwMode="auto">
        <a:xfrm>
          <a:off x="3352800" y="37204650"/>
          <a:ext cx="200025" cy="200025"/>
        </a:xfrm>
        <a:prstGeom prst="rect">
          <a:avLst/>
        </a:prstGeom>
        <a:noFill/>
        <a:ln w="9525">
          <a:noFill/>
          <a:miter lim="800000"/>
          <a:headEnd/>
          <a:tailEnd/>
        </a:ln>
      </xdr:spPr>
    </xdr:sp>
    <xdr:clientData/>
  </xdr:twoCellAnchor>
  <xdr:twoCellAnchor editAs="oneCell">
    <xdr:from>
      <xdr:col>4</xdr:col>
      <xdr:colOff>0</xdr:colOff>
      <xdr:row>186</xdr:row>
      <xdr:rowOff>0</xdr:rowOff>
    </xdr:from>
    <xdr:to>
      <xdr:col>4</xdr:col>
      <xdr:colOff>200025</xdr:colOff>
      <xdr:row>186</xdr:row>
      <xdr:rowOff>209550</xdr:rowOff>
    </xdr:to>
    <xdr:sp macro="" textlink="">
      <xdr:nvSpPr>
        <xdr:cNvPr id="78" name="Text Box 3"/>
        <xdr:cNvSpPr txBox="1">
          <a:spLocks noChangeArrowheads="1"/>
        </xdr:cNvSpPr>
      </xdr:nvSpPr>
      <xdr:spPr bwMode="auto">
        <a:xfrm>
          <a:off x="3352800" y="37204650"/>
          <a:ext cx="200025" cy="200025"/>
        </a:xfrm>
        <a:prstGeom prst="rect">
          <a:avLst/>
        </a:prstGeom>
        <a:noFill/>
        <a:ln w="9525">
          <a:noFill/>
          <a:miter lim="800000"/>
          <a:headEnd/>
          <a:tailEnd/>
        </a:ln>
      </xdr:spPr>
    </xdr:sp>
    <xdr:clientData/>
  </xdr:twoCellAnchor>
  <xdr:twoCellAnchor>
    <xdr:from>
      <xdr:col>1</xdr:col>
      <xdr:colOff>647700</xdr:colOff>
      <xdr:row>120</xdr:row>
      <xdr:rowOff>0</xdr:rowOff>
    </xdr:from>
    <xdr:to>
      <xdr:col>1</xdr:col>
      <xdr:colOff>676275</xdr:colOff>
      <xdr:row>120</xdr:row>
      <xdr:rowOff>0</xdr:rowOff>
    </xdr:to>
    <xdr:sp macro="" textlink="">
      <xdr:nvSpPr>
        <xdr:cNvPr id="79" name="Oval 3"/>
        <xdr:cNvSpPr>
          <a:spLocks noChangeArrowheads="1"/>
        </xdr:cNvSpPr>
      </xdr:nvSpPr>
      <xdr:spPr bwMode="auto">
        <a:xfrm flipV="1">
          <a:off x="1485900" y="24003000"/>
          <a:ext cx="28575" cy="0"/>
        </a:xfrm>
        <a:prstGeom prst="ellipse">
          <a:avLst/>
        </a:prstGeom>
        <a:solidFill>
          <a:srgbClr val="FFFFFF"/>
        </a:solidFill>
        <a:ln w="9525">
          <a:solidFill>
            <a:srgbClr val="000000"/>
          </a:solidFill>
          <a:round/>
          <a:headEnd/>
          <a:tailEnd/>
        </a:ln>
      </xdr:spPr>
    </xdr:sp>
    <xdr:clientData/>
  </xdr:twoCellAnchor>
  <xdr:twoCellAnchor>
    <xdr:from>
      <xdr:col>1</xdr:col>
      <xdr:colOff>695325</xdr:colOff>
      <xdr:row>112</xdr:row>
      <xdr:rowOff>28575</xdr:rowOff>
    </xdr:from>
    <xdr:to>
      <xdr:col>1</xdr:col>
      <xdr:colOff>723900</xdr:colOff>
      <xdr:row>112</xdr:row>
      <xdr:rowOff>76200</xdr:rowOff>
    </xdr:to>
    <xdr:sp macro="" textlink="">
      <xdr:nvSpPr>
        <xdr:cNvPr id="80" name="Oval 4"/>
        <xdr:cNvSpPr>
          <a:spLocks noChangeArrowheads="1"/>
        </xdr:cNvSpPr>
      </xdr:nvSpPr>
      <xdr:spPr bwMode="auto">
        <a:xfrm flipV="1">
          <a:off x="1533525" y="22431375"/>
          <a:ext cx="28575" cy="47625"/>
        </a:xfrm>
        <a:prstGeom prst="ellipse">
          <a:avLst/>
        </a:prstGeom>
        <a:solidFill>
          <a:srgbClr val="FFFFFF"/>
        </a:solidFill>
        <a:ln w="9525">
          <a:solidFill>
            <a:srgbClr val="000000"/>
          </a:solidFill>
          <a:round/>
          <a:headEnd/>
          <a:tailEnd/>
        </a:ln>
      </xdr:spPr>
    </xdr:sp>
    <xdr:clientData/>
  </xdr:twoCellAnchor>
  <xdr:twoCellAnchor>
    <xdr:from>
      <xdr:col>1</xdr:col>
      <xdr:colOff>695325</xdr:colOff>
      <xdr:row>115</xdr:row>
      <xdr:rowOff>47625</xdr:rowOff>
    </xdr:from>
    <xdr:to>
      <xdr:col>1</xdr:col>
      <xdr:colOff>723900</xdr:colOff>
      <xdr:row>115</xdr:row>
      <xdr:rowOff>95250</xdr:rowOff>
    </xdr:to>
    <xdr:sp macro="" textlink="">
      <xdr:nvSpPr>
        <xdr:cNvPr id="81" name="Oval 5"/>
        <xdr:cNvSpPr>
          <a:spLocks noChangeArrowheads="1"/>
        </xdr:cNvSpPr>
      </xdr:nvSpPr>
      <xdr:spPr bwMode="auto">
        <a:xfrm flipV="1">
          <a:off x="1533525" y="23050500"/>
          <a:ext cx="28575" cy="47625"/>
        </a:xfrm>
        <a:prstGeom prst="ellipse">
          <a:avLst/>
        </a:prstGeom>
        <a:solidFill>
          <a:srgbClr val="FFFFFF"/>
        </a:solidFill>
        <a:ln w="9525">
          <a:solidFill>
            <a:srgbClr val="000000"/>
          </a:solidFill>
          <a:round/>
          <a:headEnd/>
          <a:tailEnd/>
        </a:ln>
      </xdr:spPr>
    </xdr:sp>
    <xdr:clientData/>
  </xdr:twoCellAnchor>
  <xdr:twoCellAnchor>
    <xdr:from>
      <xdr:col>1</xdr:col>
      <xdr:colOff>647700</xdr:colOff>
      <xdr:row>120</xdr:row>
      <xdr:rowOff>0</xdr:rowOff>
    </xdr:from>
    <xdr:to>
      <xdr:col>1</xdr:col>
      <xdr:colOff>676275</xdr:colOff>
      <xdr:row>120</xdr:row>
      <xdr:rowOff>0</xdr:rowOff>
    </xdr:to>
    <xdr:sp macro="" textlink="">
      <xdr:nvSpPr>
        <xdr:cNvPr id="82" name="Oval 7"/>
        <xdr:cNvSpPr>
          <a:spLocks noChangeArrowheads="1"/>
        </xdr:cNvSpPr>
      </xdr:nvSpPr>
      <xdr:spPr bwMode="auto">
        <a:xfrm flipV="1">
          <a:off x="1485900" y="24003000"/>
          <a:ext cx="28575" cy="0"/>
        </a:xfrm>
        <a:prstGeom prst="ellipse">
          <a:avLst/>
        </a:prstGeom>
        <a:solidFill>
          <a:srgbClr val="FFFFFF"/>
        </a:solidFill>
        <a:ln w="9525">
          <a:solidFill>
            <a:srgbClr val="000000"/>
          </a:solidFill>
          <a:round/>
          <a:headEnd/>
          <a:tailEnd/>
        </a:ln>
      </xdr:spPr>
    </xdr:sp>
    <xdr:clientData/>
  </xdr:twoCellAnchor>
  <xdr:twoCellAnchor editAs="oneCell">
    <xdr:from>
      <xdr:col>4</xdr:col>
      <xdr:colOff>714375</xdr:colOff>
      <xdr:row>131</xdr:row>
      <xdr:rowOff>0</xdr:rowOff>
    </xdr:from>
    <xdr:to>
      <xdr:col>5</xdr:col>
      <xdr:colOff>19050</xdr:colOff>
      <xdr:row>131</xdr:row>
      <xdr:rowOff>161925</xdr:rowOff>
    </xdr:to>
    <xdr:sp macro="" textlink="">
      <xdr:nvSpPr>
        <xdr:cNvPr id="83" name="Text Box 3"/>
        <xdr:cNvSpPr txBox="1">
          <a:spLocks noChangeArrowheads="1"/>
        </xdr:cNvSpPr>
      </xdr:nvSpPr>
      <xdr:spPr bwMode="auto">
        <a:xfrm>
          <a:off x="4067175" y="26203275"/>
          <a:ext cx="142875" cy="161925"/>
        </a:xfrm>
        <a:prstGeom prst="rect">
          <a:avLst/>
        </a:prstGeom>
        <a:noFill/>
        <a:ln w="9525">
          <a:noFill/>
          <a:miter lim="800000"/>
          <a:headEnd/>
          <a:tailEnd/>
        </a:ln>
      </xdr:spPr>
    </xdr:sp>
    <xdr:clientData/>
  </xdr:twoCellAnchor>
  <xdr:twoCellAnchor editAs="oneCell">
    <xdr:from>
      <xdr:col>4</xdr:col>
      <xdr:colOff>714375</xdr:colOff>
      <xdr:row>131</xdr:row>
      <xdr:rowOff>0</xdr:rowOff>
    </xdr:from>
    <xdr:to>
      <xdr:col>5</xdr:col>
      <xdr:colOff>123825</xdr:colOff>
      <xdr:row>131</xdr:row>
      <xdr:rowOff>161925</xdr:rowOff>
    </xdr:to>
    <xdr:sp macro="" textlink="">
      <xdr:nvSpPr>
        <xdr:cNvPr id="84" name="Text Box 3"/>
        <xdr:cNvSpPr txBox="1">
          <a:spLocks noChangeArrowheads="1"/>
        </xdr:cNvSpPr>
      </xdr:nvSpPr>
      <xdr:spPr bwMode="auto">
        <a:xfrm>
          <a:off x="4067175" y="26203275"/>
          <a:ext cx="247650" cy="161925"/>
        </a:xfrm>
        <a:prstGeom prst="rect">
          <a:avLst/>
        </a:prstGeom>
        <a:noFill/>
        <a:ln w="9525">
          <a:noFill/>
          <a:miter lim="800000"/>
          <a:headEnd/>
          <a:tailEnd/>
        </a:ln>
      </xdr:spPr>
    </xdr:sp>
    <xdr:clientData/>
  </xdr:twoCellAnchor>
  <xdr:twoCellAnchor editAs="oneCell">
    <xdr:from>
      <xdr:col>3</xdr:col>
      <xdr:colOff>714375</xdr:colOff>
      <xdr:row>131</xdr:row>
      <xdr:rowOff>0</xdr:rowOff>
    </xdr:from>
    <xdr:to>
      <xdr:col>4</xdr:col>
      <xdr:colOff>133350</xdr:colOff>
      <xdr:row>131</xdr:row>
      <xdr:rowOff>161925</xdr:rowOff>
    </xdr:to>
    <xdr:sp macro="" textlink="">
      <xdr:nvSpPr>
        <xdr:cNvPr id="85" name="Text Box 3"/>
        <xdr:cNvSpPr txBox="1">
          <a:spLocks noChangeArrowheads="1"/>
        </xdr:cNvSpPr>
      </xdr:nvSpPr>
      <xdr:spPr bwMode="auto">
        <a:xfrm>
          <a:off x="3228975" y="26203275"/>
          <a:ext cx="257175" cy="161925"/>
        </a:xfrm>
        <a:prstGeom prst="rect">
          <a:avLst/>
        </a:prstGeom>
        <a:noFill/>
        <a:ln w="9525">
          <a:noFill/>
          <a:miter lim="800000"/>
          <a:headEnd/>
          <a:tailEnd/>
        </a:ln>
      </xdr:spPr>
    </xdr:sp>
    <xdr:clientData/>
  </xdr:twoCellAnchor>
  <xdr:twoCellAnchor editAs="oneCell">
    <xdr:from>
      <xdr:col>4</xdr:col>
      <xdr:colOff>714375</xdr:colOff>
      <xdr:row>125</xdr:row>
      <xdr:rowOff>0</xdr:rowOff>
    </xdr:from>
    <xdr:to>
      <xdr:col>5</xdr:col>
      <xdr:colOff>123825</xdr:colOff>
      <xdr:row>125</xdr:row>
      <xdr:rowOff>161925</xdr:rowOff>
    </xdr:to>
    <xdr:sp macro="" textlink="">
      <xdr:nvSpPr>
        <xdr:cNvPr id="86" name="Text Box 3"/>
        <xdr:cNvSpPr txBox="1">
          <a:spLocks noChangeArrowheads="1"/>
        </xdr:cNvSpPr>
      </xdr:nvSpPr>
      <xdr:spPr bwMode="auto">
        <a:xfrm>
          <a:off x="4067175" y="25003125"/>
          <a:ext cx="247650" cy="161925"/>
        </a:xfrm>
        <a:prstGeom prst="rect">
          <a:avLst/>
        </a:prstGeom>
        <a:noFill/>
        <a:ln w="9525">
          <a:noFill/>
          <a:miter lim="800000"/>
          <a:headEnd/>
          <a:tailEnd/>
        </a:ln>
      </xdr:spPr>
    </xdr:sp>
    <xdr:clientData/>
  </xdr:twoCellAnchor>
  <xdr:twoCellAnchor editAs="oneCell">
    <xdr:from>
      <xdr:col>3</xdr:col>
      <xdr:colOff>714375</xdr:colOff>
      <xdr:row>125</xdr:row>
      <xdr:rowOff>0</xdr:rowOff>
    </xdr:from>
    <xdr:to>
      <xdr:col>4</xdr:col>
      <xdr:colOff>133350</xdr:colOff>
      <xdr:row>125</xdr:row>
      <xdr:rowOff>161925</xdr:rowOff>
    </xdr:to>
    <xdr:sp macro="" textlink="">
      <xdr:nvSpPr>
        <xdr:cNvPr id="87" name="Text Box 3"/>
        <xdr:cNvSpPr txBox="1">
          <a:spLocks noChangeArrowheads="1"/>
        </xdr:cNvSpPr>
      </xdr:nvSpPr>
      <xdr:spPr bwMode="auto">
        <a:xfrm>
          <a:off x="3228975" y="25003125"/>
          <a:ext cx="257175" cy="161925"/>
        </a:xfrm>
        <a:prstGeom prst="rect">
          <a:avLst/>
        </a:prstGeom>
        <a:noFill/>
        <a:ln w="9525">
          <a:noFill/>
          <a:miter lim="800000"/>
          <a:headEnd/>
          <a:tailEnd/>
        </a:ln>
      </xdr:spPr>
    </xdr:sp>
    <xdr:clientData/>
  </xdr:twoCellAnchor>
  <xdr:twoCellAnchor editAs="oneCell">
    <xdr:from>
      <xdr:col>4</xdr:col>
      <xdr:colOff>714375</xdr:colOff>
      <xdr:row>186</xdr:row>
      <xdr:rowOff>0</xdr:rowOff>
    </xdr:from>
    <xdr:to>
      <xdr:col>4</xdr:col>
      <xdr:colOff>838200</xdr:colOff>
      <xdr:row>187</xdr:row>
      <xdr:rowOff>19050</xdr:rowOff>
    </xdr:to>
    <xdr:sp macro="" textlink="">
      <xdr:nvSpPr>
        <xdr:cNvPr id="88" name="Text Box 3"/>
        <xdr:cNvSpPr txBox="1">
          <a:spLocks noChangeArrowheads="1"/>
        </xdr:cNvSpPr>
      </xdr:nvSpPr>
      <xdr:spPr bwMode="auto">
        <a:xfrm>
          <a:off x="4067175" y="37204650"/>
          <a:ext cx="123825" cy="219075"/>
        </a:xfrm>
        <a:prstGeom prst="rect">
          <a:avLst/>
        </a:prstGeom>
        <a:noFill/>
        <a:ln w="9525">
          <a:noFill/>
          <a:miter lim="800000"/>
          <a:headEnd/>
          <a:tailEnd/>
        </a:ln>
      </xdr:spPr>
    </xdr:sp>
    <xdr:clientData/>
  </xdr:twoCellAnchor>
  <xdr:twoCellAnchor editAs="oneCell">
    <xdr:from>
      <xdr:col>4</xdr:col>
      <xdr:colOff>714375</xdr:colOff>
      <xdr:row>186</xdr:row>
      <xdr:rowOff>0</xdr:rowOff>
    </xdr:from>
    <xdr:to>
      <xdr:col>4</xdr:col>
      <xdr:colOff>838200</xdr:colOff>
      <xdr:row>187</xdr:row>
      <xdr:rowOff>19050</xdr:rowOff>
    </xdr:to>
    <xdr:sp macro="" textlink="">
      <xdr:nvSpPr>
        <xdr:cNvPr id="89" name="Text Box 3"/>
        <xdr:cNvSpPr txBox="1">
          <a:spLocks noChangeArrowheads="1"/>
        </xdr:cNvSpPr>
      </xdr:nvSpPr>
      <xdr:spPr bwMode="auto">
        <a:xfrm>
          <a:off x="4067175" y="37204650"/>
          <a:ext cx="123825" cy="219075"/>
        </a:xfrm>
        <a:prstGeom prst="rect">
          <a:avLst/>
        </a:prstGeom>
        <a:noFill/>
        <a:ln w="9525">
          <a:noFill/>
          <a:miter lim="800000"/>
          <a:headEnd/>
          <a:tailEnd/>
        </a:ln>
      </xdr:spPr>
    </xdr:sp>
    <xdr:clientData/>
  </xdr:twoCellAnchor>
  <xdr:twoCellAnchor editAs="oneCell">
    <xdr:from>
      <xdr:col>4</xdr:col>
      <xdr:colOff>714375</xdr:colOff>
      <xdr:row>186</xdr:row>
      <xdr:rowOff>0</xdr:rowOff>
    </xdr:from>
    <xdr:to>
      <xdr:col>4</xdr:col>
      <xdr:colOff>838200</xdr:colOff>
      <xdr:row>186</xdr:row>
      <xdr:rowOff>209550</xdr:rowOff>
    </xdr:to>
    <xdr:sp macro="" textlink="">
      <xdr:nvSpPr>
        <xdr:cNvPr id="90" name="Text Box 3"/>
        <xdr:cNvSpPr txBox="1">
          <a:spLocks noChangeArrowheads="1"/>
        </xdr:cNvSpPr>
      </xdr:nvSpPr>
      <xdr:spPr bwMode="auto">
        <a:xfrm>
          <a:off x="4067175" y="37204650"/>
          <a:ext cx="123825" cy="200025"/>
        </a:xfrm>
        <a:prstGeom prst="rect">
          <a:avLst/>
        </a:prstGeom>
        <a:noFill/>
        <a:ln w="9525">
          <a:noFill/>
          <a:miter lim="800000"/>
          <a:headEnd/>
          <a:tailEnd/>
        </a:ln>
      </xdr:spPr>
    </xdr:sp>
    <xdr:clientData/>
  </xdr:twoCellAnchor>
  <xdr:twoCellAnchor editAs="oneCell">
    <xdr:from>
      <xdr:col>4</xdr:col>
      <xdr:colOff>714375</xdr:colOff>
      <xdr:row>192</xdr:row>
      <xdr:rowOff>0</xdr:rowOff>
    </xdr:from>
    <xdr:to>
      <xdr:col>4</xdr:col>
      <xdr:colOff>838200</xdr:colOff>
      <xdr:row>192</xdr:row>
      <xdr:rowOff>285750</xdr:rowOff>
    </xdr:to>
    <xdr:sp macro="" textlink="">
      <xdr:nvSpPr>
        <xdr:cNvPr id="91" name="Text Box 3"/>
        <xdr:cNvSpPr txBox="1">
          <a:spLocks noChangeArrowheads="1"/>
        </xdr:cNvSpPr>
      </xdr:nvSpPr>
      <xdr:spPr bwMode="auto">
        <a:xfrm>
          <a:off x="4067175" y="38404800"/>
          <a:ext cx="123825" cy="200025"/>
        </a:xfrm>
        <a:prstGeom prst="rect">
          <a:avLst/>
        </a:prstGeom>
        <a:noFill/>
        <a:ln w="9525">
          <a:noFill/>
          <a:miter lim="800000"/>
          <a:headEnd/>
          <a:tailEnd/>
        </a:ln>
      </xdr:spPr>
    </xdr:sp>
    <xdr:clientData/>
  </xdr:twoCellAnchor>
  <xdr:twoCellAnchor editAs="oneCell">
    <xdr:from>
      <xdr:col>4</xdr:col>
      <xdr:colOff>714375</xdr:colOff>
      <xdr:row>207</xdr:row>
      <xdr:rowOff>0</xdr:rowOff>
    </xdr:from>
    <xdr:to>
      <xdr:col>4</xdr:col>
      <xdr:colOff>838200</xdr:colOff>
      <xdr:row>208</xdr:row>
      <xdr:rowOff>38100</xdr:rowOff>
    </xdr:to>
    <xdr:sp macro="" textlink="">
      <xdr:nvSpPr>
        <xdr:cNvPr id="92" name="Text Box 3"/>
        <xdr:cNvSpPr txBox="1">
          <a:spLocks noChangeArrowheads="1"/>
        </xdr:cNvSpPr>
      </xdr:nvSpPr>
      <xdr:spPr bwMode="auto">
        <a:xfrm>
          <a:off x="4067175" y="41405175"/>
          <a:ext cx="123825" cy="238125"/>
        </a:xfrm>
        <a:prstGeom prst="rect">
          <a:avLst/>
        </a:prstGeom>
        <a:noFill/>
        <a:ln w="9525">
          <a:noFill/>
          <a:miter lim="800000"/>
          <a:headEnd/>
          <a:tailEnd/>
        </a:ln>
      </xdr:spPr>
    </xdr:sp>
    <xdr:clientData/>
  </xdr:twoCellAnchor>
  <xdr:twoCellAnchor editAs="oneCell">
    <xdr:from>
      <xdr:col>4</xdr:col>
      <xdr:colOff>714375</xdr:colOff>
      <xdr:row>207</xdr:row>
      <xdr:rowOff>0</xdr:rowOff>
    </xdr:from>
    <xdr:to>
      <xdr:col>4</xdr:col>
      <xdr:colOff>838200</xdr:colOff>
      <xdr:row>208</xdr:row>
      <xdr:rowOff>76200</xdr:rowOff>
    </xdr:to>
    <xdr:sp macro="" textlink="">
      <xdr:nvSpPr>
        <xdr:cNvPr id="93" name="Text Box 3"/>
        <xdr:cNvSpPr txBox="1">
          <a:spLocks noChangeArrowheads="1"/>
        </xdr:cNvSpPr>
      </xdr:nvSpPr>
      <xdr:spPr bwMode="auto">
        <a:xfrm>
          <a:off x="4067175" y="41405175"/>
          <a:ext cx="123825" cy="276225"/>
        </a:xfrm>
        <a:prstGeom prst="rect">
          <a:avLst/>
        </a:prstGeom>
        <a:noFill/>
        <a:ln w="9525">
          <a:noFill/>
          <a:miter lim="800000"/>
          <a:headEnd/>
          <a:tailEnd/>
        </a:ln>
      </xdr:spPr>
    </xdr:sp>
    <xdr:clientData/>
  </xdr:twoCellAnchor>
  <xdr:twoCellAnchor editAs="oneCell">
    <xdr:from>
      <xdr:col>4</xdr:col>
      <xdr:colOff>714375</xdr:colOff>
      <xdr:row>207</xdr:row>
      <xdr:rowOff>0</xdr:rowOff>
    </xdr:from>
    <xdr:to>
      <xdr:col>4</xdr:col>
      <xdr:colOff>838200</xdr:colOff>
      <xdr:row>208</xdr:row>
      <xdr:rowOff>38100</xdr:rowOff>
    </xdr:to>
    <xdr:sp macro="" textlink="">
      <xdr:nvSpPr>
        <xdr:cNvPr id="94" name="Text Box 3"/>
        <xdr:cNvSpPr txBox="1">
          <a:spLocks noChangeArrowheads="1"/>
        </xdr:cNvSpPr>
      </xdr:nvSpPr>
      <xdr:spPr bwMode="auto">
        <a:xfrm>
          <a:off x="4067175" y="41405175"/>
          <a:ext cx="123825" cy="238125"/>
        </a:xfrm>
        <a:prstGeom prst="rect">
          <a:avLst/>
        </a:prstGeom>
        <a:noFill/>
        <a:ln w="9525">
          <a:noFill/>
          <a:miter lim="800000"/>
          <a:headEnd/>
          <a:tailEnd/>
        </a:ln>
      </xdr:spPr>
    </xdr:sp>
    <xdr:clientData/>
  </xdr:twoCellAnchor>
  <xdr:twoCellAnchor editAs="oneCell">
    <xdr:from>
      <xdr:col>4</xdr:col>
      <xdr:colOff>714375</xdr:colOff>
      <xdr:row>207</xdr:row>
      <xdr:rowOff>0</xdr:rowOff>
    </xdr:from>
    <xdr:to>
      <xdr:col>4</xdr:col>
      <xdr:colOff>838200</xdr:colOff>
      <xdr:row>208</xdr:row>
      <xdr:rowOff>38100</xdr:rowOff>
    </xdr:to>
    <xdr:sp macro="" textlink="">
      <xdr:nvSpPr>
        <xdr:cNvPr id="95" name="Text Box 3"/>
        <xdr:cNvSpPr txBox="1">
          <a:spLocks noChangeArrowheads="1"/>
        </xdr:cNvSpPr>
      </xdr:nvSpPr>
      <xdr:spPr bwMode="auto">
        <a:xfrm>
          <a:off x="4067175" y="41405175"/>
          <a:ext cx="123825" cy="238125"/>
        </a:xfrm>
        <a:prstGeom prst="rect">
          <a:avLst/>
        </a:prstGeom>
        <a:noFill/>
        <a:ln w="9525">
          <a:noFill/>
          <a:miter lim="800000"/>
          <a:headEnd/>
          <a:tailEnd/>
        </a:ln>
      </xdr:spPr>
    </xdr:sp>
    <xdr:clientData/>
  </xdr:twoCellAnchor>
  <xdr:twoCellAnchor editAs="oneCell">
    <xdr:from>
      <xdr:col>4</xdr:col>
      <xdr:colOff>714375</xdr:colOff>
      <xdr:row>240</xdr:row>
      <xdr:rowOff>0</xdr:rowOff>
    </xdr:from>
    <xdr:to>
      <xdr:col>4</xdr:col>
      <xdr:colOff>838200</xdr:colOff>
      <xdr:row>241</xdr:row>
      <xdr:rowOff>47625</xdr:rowOff>
    </xdr:to>
    <xdr:sp macro="" textlink="">
      <xdr:nvSpPr>
        <xdr:cNvPr id="96" name="Text Box 3"/>
        <xdr:cNvSpPr txBox="1">
          <a:spLocks noChangeArrowheads="1"/>
        </xdr:cNvSpPr>
      </xdr:nvSpPr>
      <xdr:spPr bwMode="auto">
        <a:xfrm>
          <a:off x="4067175" y="48006000"/>
          <a:ext cx="123825" cy="247650"/>
        </a:xfrm>
        <a:prstGeom prst="rect">
          <a:avLst/>
        </a:prstGeom>
        <a:noFill/>
        <a:ln w="9525">
          <a:noFill/>
          <a:miter lim="800000"/>
          <a:headEnd/>
          <a:tailEnd/>
        </a:ln>
      </xdr:spPr>
    </xdr:sp>
    <xdr:clientData/>
  </xdr:twoCellAnchor>
  <xdr:twoCellAnchor editAs="oneCell">
    <xdr:from>
      <xdr:col>4</xdr:col>
      <xdr:colOff>714375</xdr:colOff>
      <xdr:row>240</xdr:row>
      <xdr:rowOff>0</xdr:rowOff>
    </xdr:from>
    <xdr:to>
      <xdr:col>4</xdr:col>
      <xdr:colOff>838200</xdr:colOff>
      <xdr:row>241</xdr:row>
      <xdr:rowOff>47625</xdr:rowOff>
    </xdr:to>
    <xdr:sp macro="" textlink="">
      <xdr:nvSpPr>
        <xdr:cNvPr id="97" name="Text Box 3"/>
        <xdr:cNvSpPr txBox="1">
          <a:spLocks noChangeArrowheads="1"/>
        </xdr:cNvSpPr>
      </xdr:nvSpPr>
      <xdr:spPr bwMode="auto">
        <a:xfrm>
          <a:off x="4067175" y="48006000"/>
          <a:ext cx="123825" cy="247650"/>
        </a:xfrm>
        <a:prstGeom prst="rect">
          <a:avLst/>
        </a:prstGeom>
        <a:noFill/>
        <a:ln w="9525">
          <a:noFill/>
          <a:miter lim="800000"/>
          <a:headEnd/>
          <a:tailEnd/>
        </a:ln>
      </xdr:spPr>
    </xdr:sp>
    <xdr:clientData/>
  </xdr:twoCellAnchor>
  <xdr:twoCellAnchor editAs="oneCell">
    <xdr:from>
      <xdr:col>4</xdr:col>
      <xdr:colOff>714375</xdr:colOff>
      <xdr:row>240</xdr:row>
      <xdr:rowOff>0</xdr:rowOff>
    </xdr:from>
    <xdr:to>
      <xdr:col>4</xdr:col>
      <xdr:colOff>838200</xdr:colOff>
      <xdr:row>241</xdr:row>
      <xdr:rowOff>47625</xdr:rowOff>
    </xdr:to>
    <xdr:sp macro="" textlink="">
      <xdr:nvSpPr>
        <xdr:cNvPr id="98" name="Text Box 3"/>
        <xdr:cNvSpPr txBox="1">
          <a:spLocks noChangeArrowheads="1"/>
        </xdr:cNvSpPr>
      </xdr:nvSpPr>
      <xdr:spPr bwMode="auto">
        <a:xfrm>
          <a:off x="4067175" y="48006000"/>
          <a:ext cx="123825" cy="247650"/>
        </a:xfrm>
        <a:prstGeom prst="rect">
          <a:avLst/>
        </a:prstGeom>
        <a:noFill/>
        <a:ln w="9525">
          <a:noFill/>
          <a:miter lim="800000"/>
          <a:headEnd/>
          <a:tailEnd/>
        </a:ln>
      </xdr:spPr>
    </xdr:sp>
    <xdr:clientData/>
  </xdr:twoCellAnchor>
  <xdr:twoCellAnchor editAs="oneCell">
    <xdr:from>
      <xdr:col>4</xdr:col>
      <xdr:colOff>714375</xdr:colOff>
      <xdr:row>240</xdr:row>
      <xdr:rowOff>0</xdr:rowOff>
    </xdr:from>
    <xdr:to>
      <xdr:col>4</xdr:col>
      <xdr:colOff>838200</xdr:colOff>
      <xdr:row>241</xdr:row>
      <xdr:rowOff>47625</xdr:rowOff>
    </xdr:to>
    <xdr:sp macro="" textlink="">
      <xdr:nvSpPr>
        <xdr:cNvPr id="99" name="Text Box 3"/>
        <xdr:cNvSpPr txBox="1">
          <a:spLocks noChangeArrowheads="1"/>
        </xdr:cNvSpPr>
      </xdr:nvSpPr>
      <xdr:spPr bwMode="auto">
        <a:xfrm>
          <a:off x="4067175" y="48006000"/>
          <a:ext cx="123825" cy="247650"/>
        </a:xfrm>
        <a:prstGeom prst="rect">
          <a:avLst/>
        </a:prstGeom>
        <a:noFill/>
        <a:ln w="9525">
          <a:noFill/>
          <a:miter lim="800000"/>
          <a:headEnd/>
          <a:tailEnd/>
        </a:ln>
      </xdr:spPr>
    </xdr:sp>
    <xdr:clientData/>
  </xdr:twoCellAnchor>
  <xdr:twoCellAnchor editAs="oneCell">
    <xdr:from>
      <xdr:col>4</xdr:col>
      <xdr:colOff>714375</xdr:colOff>
      <xdr:row>259</xdr:row>
      <xdr:rowOff>0</xdr:rowOff>
    </xdr:from>
    <xdr:to>
      <xdr:col>4</xdr:col>
      <xdr:colOff>838200</xdr:colOff>
      <xdr:row>260</xdr:row>
      <xdr:rowOff>47625</xdr:rowOff>
    </xdr:to>
    <xdr:sp macro="" textlink="">
      <xdr:nvSpPr>
        <xdr:cNvPr id="100" name="Text Box 3"/>
        <xdr:cNvSpPr txBox="1">
          <a:spLocks noChangeArrowheads="1"/>
        </xdr:cNvSpPr>
      </xdr:nvSpPr>
      <xdr:spPr bwMode="auto">
        <a:xfrm>
          <a:off x="4067175" y="49406175"/>
          <a:ext cx="123825" cy="247650"/>
        </a:xfrm>
        <a:prstGeom prst="rect">
          <a:avLst/>
        </a:prstGeom>
        <a:noFill/>
        <a:ln w="9525">
          <a:noFill/>
          <a:miter lim="800000"/>
          <a:headEnd/>
          <a:tailEnd/>
        </a:ln>
      </xdr:spPr>
    </xdr:sp>
    <xdr:clientData/>
  </xdr:twoCellAnchor>
  <xdr:twoCellAnchor editAs="oneCell">
    <xdr:from>
      <xdr:col>4</xdr:col>
      <xdr:colOff>714375</xdr:colOff>
      <xdr:row>259</xdr:row>
      <xdr:rowOff>0</xdr:rowOff>
    </xdr:from>
    <xdr:to>
      <xdr:col>4</xdr:col>
      <xdr:colOff>838200</xdr:colOff>
      <xdr:row>260</xdr:row>
      <xdr:rowOff>47625</xdr:rowOff>
    </xdr:to>
    <xdr:sp macro="" textlink="">
      <xdr:nvSpPr>
        <xdr:cNvPr id="101" name="Text Box 3"/>
        <xdr:cNvSpPr txBox="1">
          <a:spLocks noChangeArrowheads="1"/>
        </xdr:cNvSpPr>
      </xdr:nvSpPr>
      <xdr:spPr bwMode="auto">
        <a:xfrm>
          <a:off x="4067175" y="49406175"/>
          <a:ext cx="123825" cy="247650"/>
        </a:xfrm>
        <a:prstGeom prst="rect">
          <a:avLst/>
        </a:prstGeom>
        <a:noFill/>
        <a:ln w="9525">
          <a:noFill/>
          <a:miter lim="800000"/>
          <a:headEnd/>
          <a:tailEnd/>
        </a:ln>
      </xdr:spPr>
    </xdr:sp>
    <xdr:clientData/>
  </xdr:twoCellAnchor>
  <xdr:twoCellAnchor editAs="oneCell">
    <xdr:from>
      <xdr:col>4</xdr:col>
      <xdr:colOff>714375</xdr:colOff>
      <xdr:row>259</xdr:row>
      <xdr:rowOff>0</xdr:rowOff>
    </xdr:from>
    <xdr:to>
      <xdr:col>4</xdr:col>
      <xdr:colOff>838200</xdr:colOff>
      <xdr:row>260</xdr:row>
      <xdr:rowOff>47625</xdr:rowOff>
    </xdr:to>
    <xdr:sp macro="" textlink="">
      <xdr:nvSpPr>
        <xdr:cNvPr id="102" name="Text Box 3"/>
        <xdr:cNvSpPr txBox="1">
          <a:spLocks noChangeArrowheads="1"/>
        </xdr:cNvSpPr>
      </xdr:nvSpPr>
      <xdr:spPr bwMode="auto">
        <a:xfrm>
          <a:off x="4067175" y="49406175"/>
          <a:ext cx="123825" cy="247650"/>
        </a:xfrm>
        <a:prstGeom prst="rect">
          <a:avLst/>
        </a:prstGeom>
        <a:noFill/>
        <a:ln w="9525">
          <a:noFill/>
          <a:miter lim="800000"/>
          <a:headEnd/>
          <a:tailEnd/>
        </a:ln>
      </xdr:spPr>
    </xdr:sp>
    <xdr:clientData/>
  </xdr:twoCellAnchor>
  <xdr:twoCellAnchor editAs="oneCell">
    <xdr:from>
      <xdr:col>4</xdr:col>
      <xdr:colOff>714375</xdr:colOff>
      <xdr:row>259</xdr:row>
      <xdr:rowOff>0</xdr:rowOff>
    </xdr:from>
    <xdr:to>
      <xdr:col>4</xdr:col>
      <xdr:colOff>838200</xdr:colOff>
      <xdr:row>260</xdr:row>
      <xdr:rowOff>47625</xdr:rowOff>
    </xdr:to>
    <xdr:sp macro="" textlink="">
      <xdr:nvSpPr>
        <xdr:cNvPr id="103" name="Text Box 3"/>
        <xdr:cNvSpPr txBox="1">
          <a:spLocks noChangeArrowheads="1"/>
        </xdr:cNvSpPr>
      </xdr:nvSpPr>
      <xdr:spPr bwMode="auto">
        <a:xfrm>
          <a:off x="4067175" y="49406175"/>
          <a:ext cx="123825" cy="247650"/>
        </a:xfrm>
        <a:prstGeom prst="rect">
          <a:avLst/>
        </a:prstGeom>
        <a:noFill/>
        <a:ln w="9525">
          <a:noFill/>
          <a:miter lim="800000"/>
          <a:headEnd/>
          <a:tailEnd/>
        </a:ln>
      </xdr:spPr>
    </xdr:sp>
    <xdr:clientData/>
  </xdr:twoCellAnchor>
  <xdr:twoCellAnchor editAs="oneCell">
    <xdr:from>
      <xdr:col>4</xdr:col>
      <xdr:colOff>714375</xdr:colOff>
      <xdr:row>253</xdr:row>
      <xdr:rowOff>0</xdr:rowOff>
    </xdr:from>
    <xdr:to>
      <xdr:col>4</xdr:col>
      <xdr:colOff>838200</xdr:colOff>
      <xdr:row>254</xdr:row>
      <xdr:rowOff>28575</xdr:rowOff>
    </xdr:to>
    <xdr:sp macro="" textlink="">
      <xdr:nvSpPr>
        <xdr:cNvPr id="104" name="Text Box 3"/>
        <xdr:cNvSpPr txBox="1">
          <a:spLocks noChangeArrowheads="1"/>
        </xdr:cNvSpPr>
      </xdr:nvSpPr>
      <xdr:spPr bwMode="auto">
        <a:xfrm>
          <a:off x="4067175" y="48206025"/>
          <a:ext cx="123825" cy="228600"/>
        </a:xfrm>
        <a:prstGeom prst="rect">
          <a:avLst/>
        </a:prstGeom>
        <a:noFill/>
        <a:ln w="9525">
          <a:noFill/>
          <a:miter lim="800000"/>
          <a:headEnd/>
          <a:tailEnd/>
        </a:ln>
      </xdr:spPr>
    </xdr:sp>
    <xdr:clientData/>
  </xdr:twoCellAnchor>
  <xdr:twoCellAnchor editAs="oneCell">
    <xdr:from>
      <xdr:col>4</xdr:col>
      <xdr:colOff>714375</xdr:colOff>
      <xdr:row>253</xdr:row>
      <xdr:rowOff>0</xdr:rowOff>
    </xdr:from>
    <xdr:to>
      <xdr:col>4</xdr:col>
      <xdr:colOff>838200</xdr:colOff>
      <xdr:row>254</xdr:row>
      <xdr:rowOff>66675</xdr:rowOff>
    </xdr:to>
    <xdr:sp macro="" textlink="">
      <xdr:nvSpPr>
        <xdr:cNvPr id="105" name="Text Box 3"/>
        <xdr:cNvSpPr txBox="1">
          <a:spLocks noChangeArrowheads="1"/>
        </xdr:cNvSpPr>
      </xdr:nvSpPr>
      <xdr:spPr bwMode="auto">
        <a:xfrm>
          <a:off x="4067175" y="48206025"/>
          <a:ext cx="123825" cy="266700"/>
        </a:xfrm>
        <a:prstGeom prst="rect">
          <a:avLst/>
        </a:prstGeom>
        <a:noFill/>
        <a:ln w="9525">
          <a:noFill/>
          <a:miter lim="800000"/>
          <a:headEnd/>
          <a:tailEnd/>
        </a:ln>
      </xdr:spPr>
    </xdr:sp>
    <xdr:clientData/>
  </xdr:twoCellAnchor>
  <xdr:twoCellAnchor editAs="oneCell">
    <xdr:from>
      <xdr:col>4</xdr:col>
      <xdr:colOff>714375</xdr:colOff>
      <xdr:row>253</xdr:row>
      <xdr:rowOff>0</xdr:rowOff>
    </xdr:from>
    <xdr:to>
      <xdr:col>4</xdr:col>
      <xdr:colOff>838200</xdr:colOff>
      <xdr:row>254</xdr:row>
      <xdr:rowOff>28575</xdr:rowOff>
    </xdr:to>
    <xdr:sp macro="" textlink="">
      <xdr:nvSpPr>
        <xdr:cNvPr id="106" name="Text Box 3"/>
        <xdr:cNvSpPr txBox="1">
          <a:spLocks noChangeArrowheads="1"/>
        </xdr:cNvSpPr>
      </xdr:nvSpPr>
      <xdr:spPr bwMode="auto">
        <a:xfrm>
          <a:off x="4067175" y="48206025"/>
          <a:ext cx="123825" cy="228600"/>
        </a:xfrm>
        <a:prstGeom prst="rect">
          <a:avLst/>
        </a:prstGeom>
        <a:noFill/>
        <a:ln w="9525">
          <a:noFill/>
          <a:miter lim="800000"/>
          <a:headEnd/>
          <a:tailEnd/>
        </a:ln>
      </xdr:spPr>
    </xdr:sp>
    <xdr:clientData/>
  </xdr:twoCellAnchor>
  <xdr:twoCellAnchor editAs="oneCell">
    <xdr:from>
      <xdr:col>4</xdr:col>
      <xdr:colOff>714375</xdr:colOff>
      <xdr:row>253</xdr:row>
      <xdr:rowOff>0</xdr:rowOff>
    </xdr:from>
    <xdr:to>
      <xdr:col>4</xdr:col>
      <xdr:colOff>838200</xdr:colOff>
      <xdr:row>254</xdr:row>
      <xdr:rowOff>28575</xdr:rowOff>
    </xdr:to>
    <xdr:sp macro="" textlink="">
      <xdr:nvSpPr>
        <xdr:cNvPr id="107" name="Text Box 3"/>
        <xdr:cNvSpPr txBox="1">
          <a:spLocks noChangeArrowheads="1"/>
        </xdr:cNvSpPr>
      </xdr:nvSpPr>
      <xdr:spPr bwMode="auto">
        <a:xfrm>
          <a:off x="4067175" y="48206025"/>
          <a:ext cx="123825" cy="228600"/>
        </a:xfrm>
        <a:prstGeom prst="rect">
          <a:avLst/>
        </a:prstGeom>
        <a:noFill/>
        <a:ln w="9525">
          <a:noFill/>
          <a:miter lim="800000"/>
          <a:headEnd/>
          <a:tailEnd/>
        </a:ln>
      </xdr:spPr>
    </xdr:sp>
    <xdr:clientData/>
  </xdr:twoCellAnchor>
  <xdr:twoCellAnchor editAs="oneCell">
    <xdr:from>
      <xdr:col>4</xdr:col>
      <xdr:colOff>714375</xdr:colOff>
      <xdr:row>254</xdr:row>
      <xdr:rowOff>0</xdr:rowOff>
    </xdr:from>
    <xdr:to>
      <xdr:col>4</xdr:col>
      <xdr:colOff>838200</xdr:colOff>
      <xdr:row>255</xdr:row>
      <xdr:rowOff>47625</xdr:rowOff>
    </xdr:to>
    <xdr:sp macro="" textlink="">
      <xdr:nvSpPr>
        <xdr:cNvPr id="108" name="Text Box 3"/>
        <xdr:cNvSpPr txBox="1">
          <a:spLocks noChangeArrowheads="1"/>
        </xdr:cNvSpPr>
      </xdr:nvSpPr>
      <xdr:spPr bwMode="auto">
        <a:xfrm>
          <a:off x="4067175" y="48406050"/>
          <a:ext cx="123825" cy="247650"/>
        </a:xfrm>
        <a:prstGeom prst="rect">
          <a:avLst/>
        </a:prstGeom>
        <a:noFill/>
        <a:ln w="9525">
          <a:noFill/>
          <a:miter lim="800000"/>
          <a:headEnd/>
          <a:tailEnd/>
        </a:ln>
      </xdr:spPr>
    </xdr:sp>
    <xdr:clientData/>
  </xdr:twoCellAnchor>
  <xdr:twoCellAnchor editAs="oneCell">
    <xdr:from>
      <xdr:col>4</xdr:col>
      <xdr:colOff>714375</xdr:colOff>
      <xdr:row>254</xdr:row>
      <xdr:rowOff>0</xdr:rowOff>
    </xdr:from>
    <xdr:to>
      <xdr:col>4</xdr:col>
      <xdr:colOff>838200</xdr:colOff>
      <xdr:row>255</xdr:row>
      <xdr:rowOff>47625</xdr:rowOff>
    </xdr:to>
    <xdr:sp macro="" textlink="">
      <xdr:nvSpPr>
        <xdr:cNvPr id="109" name="Text Box 3"/>
        <xdr:cNvSpPr txBox="1">
          <a:spLocks noChangeArrowheads="1"/>
        </xdr:cNvSpPr>
      </xdr:nvSpPr>
      <xdr:spPr bwMode="auto">
        <a:xfrm>
          <a:off x="4067175" y="48406050"/>
          <a:ext cx="123825" cy="247650"/>
        </a:xfrm>
        <a:prstGeom prst="rect">
          <a:avLst/>
        </a:prstGeom>
        <a:noFill/>
        <a:ln w="9525">
          <a:noFill/>
          <a:miter lim="800000"/>
          <a:headEnd/>
          <a:tailEnd/>
        </a:ln>
      </xdr:spPr>
    </xdr:sp>
    <xdr:clientData/>
  </xdr:twoCellAnchor>
  <xdr:twoCellAnchor editAs="oneCell">
    <xdr:from>
      <xdr:col>4</xdr:col>
      <xdr:colOff>714375</xdr:colOff>
      <xdr:row>254</xdr:row>
      <xdr:rowOff>0</xdr:rowOff>
    </xdr:from>
    <xdr:to>
      <xdr:col>4</xdr:col>
      <xdr:colOff>838200</xdr:colOff>
      <xdr:row>255</xdr:row>
      <xdr:rowOff>47625</xdr:rowOff>
    </xdr:to>
    <xdr:sp macro="" textlink="">
      <xdr:nvSpPr>
        <xdr:cNvPr id="110" name="Text Box 3"/>
        <xdr:cNvSpPr txBox="1">
          <a:spLocks noChangeArrowheads="1"/>
        </xdr:cNvSpPr>
      </xdr:nvSpPr>
      <xdr:spPr bwMode="auto">
        <a:xfrm>
          <a:off x="4067175" y="48406050"/>
          <a:ext cx="123825" cy="247650"/>
        </a:xfrm>
        <a:prstGeom prst="rect">
          <a:avLst/>
        </a:prstGeom>
        <a:noFill/>
        <a:ln w="9525">
          <a:noFill/>
          <a:miter lim="800000"/>
          <a:headEnd/>
          <a:tailEnd/>
        </a:ln>
      </xdr:spPr>
    </xdr:sp>
    <xdr:clientData/>
  </xdr:twoCellAnchor>
  <xdr:twoCellAnchor editAs="oneCell">
    <xdr:from>
      <xdr:col>4</xdr:col>
      <xdr:colOff>714375</xdr:colOff>
      <xdr:row>254</xdr:row>
      <xdr:rowOff>0</xdr:rowOff>
    </xdr:from>
    <xdr:to>
      <xdr:col>4</xdr:col>
      <xdr:colOff>838200</xdr:colOff>
      <xdr:row>255</xdr:row>
      <xdr:rowOff>47625</xdr:rowOff>
    </xdr:to>
    <xdr:sp macro="" textlink="">
      <xdr:nvSpPr>
        <xdr:cNvPr id="111" name="Text Box 3"/>
        <xdr:cNvSpPr txBox="1">
          <a:spLocks noChangeArrowheads="1"/>
        </xdr:cNvSpPr>
      </xdr:nvSpPr>
      <xdr:spPr bwMode="auto">
        <a:xfrm>
          <a:off x="4067175" y="48406050"/>
          <a:ext cx="123825" cy="247650"/>
        </a:xfrm>
        <a:prstGeom prst="rect">
          <a:avLst/>
        </a:prstGeom>
        <a:noFill/>
        <a:ln w="9525">
          <a:noFill/>
          <a:miter lim="800000"/>
          <a:headEnd/>
          <a:tailEnd/>
        </a:ln>
      </xdr:spPr>
    </xdr:sp>
    <xdr:clientData/>
  </xdr:twoCellAnchor>
  <xdr:twoCellAnchor editAs="oneCell">
    <xdr:from>
      <xdr:col>4</xdr:col>
      <xdr:colOff>714375</xdr:colOff>
      <xdr:row>254</xdr:row>
      <xdr:rowOff>0</xdr:rowOff>
    </xdr:from>
    <xdr:to>
      <xdr:col>4</xdr:col>
      <xdr:colOff>838200</xdr:colOff>
      <xdr:row>255</xdr:row>
      <xdr:rowOff>47625</xdr:rowOff>
    </xdr:to>
    <xdr:sp macro="" textlink="">
      <xdr:nvSpPr>
        <xdr:cNvPr id="112" name="Text Box 3"/>
        <xdr:cNvSpPr txBox="1">
          <a:spLocks noChangeArrowheads="1"/>
        </xdr:cNvSpPr>
      </xdr:nvSpPr>
      <xdr:spPr bwMode="auto">
        <a:xfrm>
          <a:off x="4067175" y="48406050"/>
          <a:ext cx="123825" cy="247650"/>
        </a:xfrm>
        <a:prstGeom prst="rect">
          <a:avLst/>
        </a:prstGeom>
        <a:noFill/>
        <a:ln w="9525">
          <a:noFill/>
          <a:miter lim="800000"/>
          <a:headEnd/>
          <a:tailEnd/>
        </a:ln>
      </xdr:spPr>
    </xdr:sp>
    <xdr:clientData/>
  </xdr:twoCellAnchor>
  <xdr:twoCellAnchor editAs="oneCell">
    <xdr:from>
      <xdr:col>4</xdr:col>
      <xdr:colOff>714375</xdr:colOff>
      <xdr:row>254</xdr:row>
      <xdr:rowOff>0</xdr:rowOff>
    </xdr:from>
    <xdr:to>
      <xdr:col>4</xdr:col>
      <xdr:colOff>838200</xdr:colOff>
      <xdr:row>255</xdr:row>
      <xdr:rowOff>47625</xdr:rowOff>
    </xdr:to>
    <xdr:sp macro="" textlink="">
      <xdr:nvSpPr>
        <xdr:cNvPr id="113" name="Text Box 3"/>
        <xdr:cNvSpPr txBox="1">
          <a:spLocks noChangeArrowheads="1"/>
        </xdr:cNvSpPr>
      </xdr:nvSpPr>
      <xdr:spPr bwMode="auto">
        <a:xfrm>
          <a:off x="4067175" y="48406050"/>
          <a:ext cx="123825" cy="247650"/>
        </a:xfrm>
        <a:prstGeom prst="rect">
          <a:avLst/>
        </a:prstGeom>
        <a:noFill/>
        <a:ln w="9525">
          <a:noFill/>
          <a:miter lim="800000"/>
          <a:headEnd/>
          <a:tailEnd/>
        </a:ln>
      </xdr:spPr>
    </xdr:sp>
    <xdr:clientData/>
  </xdr:twoCellAnchor>
  <xdr:twoCellAnchor editAs="oneCell">
    <xdr:from>
      <xdr:col>4</xdr:col>
      <xdr:colOff>714375</xdr:colOff>
      <xdr:row>254</xdr:row>
      <xdr:rowOff>0</xdr:rowOff>
    </xdr:from>
    <xdr:to>
      <xdr:col>4</xdr:col>
      <xdr:colOff>838200</xdr:colOff>
      <xdr:row>255</xdr:row>
      <xdr:rowOff>47625</xdr:rowOff>
    </xdr:to>
    <xdr:sp macro="" textlink="">
      <xdr:nvSpPr>
        <xdr:cNvPr id="114" name="Text Box 3"/>
        <xdr:cNvSpPr txBox="1">
          <a:spLocks noChangeArrowheads="1"/>
        </xdr:cNvSpPr>
      </xdr:nvSpPr>
      <xdr:spPr bwMode="auto">
        <a:xfrm>
          <a:off x="4067175" y="48406050"/>
          <a:ext cx="123825" cy="247650"/>
        </a:xfrm>
        <a:prstGeom prst="rect">
          <a:avLst/>
        </a:prstGeom>
        <a:noFill/>
        <a:ln w="9525">
          <a:noFill/>
          <a:miter lim="800000"/>
          <a:headEnd/>
          <a:tailEnd/>
        </a:ln>
      </xdr:spPr>
    </xdr:sp>
    <xdr:clientData/>
  </xdr:twoCellAnchor>
  <xdr:twoCellAnchor editAs="oneCell">
    <xdr:from>
      <xdr:col>4</xdr:col>
      <xdr:colOff>714375</xdr:colOff>
      <xdr:row>254</xdr:row>
      <xdr:rowOff>0</xdr:rowOff>
    </xdr:from>
    <xdr:to>
      <xdr:col>4</xdr:col>
      <xdr:colOff>838200</xdr:colOff>
      <xdr:row>255</xdr:row>
      <xdr:rowOff>47625</xdr:rowOff>
    </xdr:to>
    <xdr:sp macro="" textlink="">
      <xdr:nvSpPr>
        <xdr:cNvPr id="115" name="Text Box 3"/>
        <xdr:cNvSpPr txBox="1">
          <a:spLocks noChangeArrowheads="1"/>
        </xdr:cNvSpPr>
      </xdr:nvSpPr>
      <xdr:spPr bwMode="auto">
        <a:xfrm>
          <a:off x="4067175" y="48406050"/>
          <a:ext cx="123825" cy="247650"/>
        </a:xfrm>
        <a:prstGeom prst="rect">
          <a:avLst/>
        </a:prstGeom>
        <a:noFill/>
        <a:ln w="9525">
          <a:noFill/>
          <a:miter lim="800000"/>
          <a:headEnd/>
          <a:tailEnd/>
        </a:ln>
      </xdr:spPr>
    </xdr:sp>
    <xdr:clientData/>
  </xdr:twoCellAnchor>
  <xdr:twoCellAnchor editAs="oneCell">
    <xdr:from>
      <xdr:col>4</xdr:col>
      <xdr:colOff>714375</xdr:colOff>
      <xdr:row>255</xdr:row>
      <xdr:rowOff>0</xdr:rowOff>
    </xdr:from>
    <xdr:to>
      <xdr:col>4</xdr:col>
      <xdr:colOff>838200</xdr:colOff>
      <xdr:row>256</xdr:row>
      <xdr:rowOff>28575</xdr:rowOff>
    </xdr:to>
    <xdr:sp macro="" textlink="">
      <xdr:nvSpPr>
        <xdr:cNvPr id="116" name="Text Box 3"/>
        <xdr:cNvSpPr txBox="1">
          <a:spLocks noChangeArrowheads="1"/>
        </xdr:cNvSpPr>
      </xdr:nvSpPr>
      <xdr:spPr bwMode="auto">
        <a:xfrm>
          <a:off x="4067175" y="48606075"/>
          <a:ext cx="123825" cy="228600"/>
        </a:xfrm>
        <a:prstGeom prst="rect">
          <a:avLst/>
        </a:prstGeom>
        <a:noFill/>
        <a:ln w="9525">
          <a:noFill/>
          <a:miter lim="800000"/>
          <a:headEnd/>
          <a:tailEnd/>
        </a:ln>
      </xdr:spPr>
    </xdr:sp>
    <xdr:clientData/>
  </xdr:twoCellAnchor>
  <xdr:twoCellAnchor editAs="oneCell">
    <xdr:from>
      <xdr:col>4</xdr:col>
      <xdr:colOff>714375</xdr:colOff>
      <xdr:row>255</xdr:row>
      <xdr:rowOff>0</xdr:rowOff>
    </xdr:from>
    <xdr:to>
      <xdr:col>4</xdr:col>
      <xdr:colOff>838200</xdr:colOff>
      <xdr:row>256</xdr:row>
      <xdr:rowOff>66675</xdr:rowOff>
    </xdr:to>
    <xdr:sp macro="" textlink="">
      <xdr:nvSpPr>
        <xdr:cNvPr id="117" name="Text Box 3"/>
        <xdr:cNvSpPr txBox="1">
          <a:spLocks noChangeArrowheads="1"/>
        </xdr:cNvSpPr>
      </xdr:nvSpPr>
      <xdr:spPr bwMode="auto">
        <a:xfrm>
          <a:off x="4067175" y="48606075"/>
          <a:ext cx="123825" cy="266700"/>
        </a:xfrm>
        <a:prstGeom prst="rect">
          <a:avLst/>
        </a:prstGeom>
        <a:noFill/>
        <a:ln w="9525">
          <a:noFill/>
          <a:miter lim="800000"/>
          <a:headEnd/>
          <a:tailEnd/>
        </a:ln>
      </xdr:spPr>
    </xdr:sp>
    <xdr:clientData/>
  </xdr:twoCellAnchor>
  <xdr:twoCellAnchor editAs="oneCell">
    <xdr:from>
      <xdr:col>4</xdr:col>
      <xdr:colOff>714375</xdr:colOff>
      <xdr:row>255</xdr:row>
      <xdr:rowOff>0</xdr:rowOff>
    </xdr:from>
    <xdr:to>
      <xdr:col>4</xdr:col>
      <xdr:colOff>838200</xdr:colOff>
      <xdr:row>256</xdr:row>
      <xdr:rowOff>28575</xdr:rowOff>
    </xdr:to>
    <xdr:sp macro="" textlink="">
      <xdr:nvSpPr>
        <xdr:cNvPr id="118" name="Text Box 3"/>
        <xdr:cNvSpPr txBox="1">
          <a:spLocks noChangeArrowheads="1"/>
        </xdr:cNvSpPr>
      </xdr:nvSpPr>
      <xdr:spPr bwMode="auto">
        <a:xfrm>
          <a:off x="4067175" y="48606075"/>
          <a:ext cx="123825" cy="228600"/>
        </a:xfrm>
        <a:prstGeom prst="rect">
          <a:avLst/>
        </a:prstGeom>
        <a:noFill/>
        <a:ln w="9525">
          <a:noFill/>
          <a:miter lim="800000"/>
          <a:headEnd/>
          <a:tailEnd/>
        </a:ln>
      </xdr:spPr>
    </xdr:sp>
    <xdr:clientData/>
  </xdr:twoCellAnchor>
  <xdr:twoCellAnchor editAs="oneCell">
    <xdr:from>
      <xdr:col>4</xdr:col>
      <xdr:colOff>714375</xdr:colOff>
      <xdr:row>255</xdr:row>
      <xdr:rowOff>0</xdr:rowOff>
    </xdr:from>
    <xdr:to>
      <xdr:col>4</xdr:col>
      <xdr:colOff>838200</xdr:colOff>
      <xdr:row>256</xdr:row>
      <xdr:rowOff>28575</xdr:rowOff>
    </xdr:to>
    <xdr:sp macro="" textlink="">
      <xdr:nvSpPr>
        <xdr:cNvPr id="119" name="Text Box 3"/>
        <xdr:cNvSpPr txBox="1">
          <a:spLocks noChangeArrowheads="1"/>
        </xdr:cNvSpPr>
      </xdr:nvSpPr>
      <xdr:spPr bwMode="auto">
        <a:xfrm>
          <a:off x="4067175" y="48606075"/>
          <a:ext cx="123825" cy="228600"/>
        </a:xfrm>
        <a:prstGeom prst="rect">
          <a:avLst/>
        </a:prstGeom>
        <a:noFill/>
        <a:ln w="9525">
          <a:noFill/>
          <a:miter lim="800000"/>
          <a:headEnd/>
          <a:tailEnd/>
        </a:ln>
      </xdr:spPr>
    </xdr:sp>
    <xdr:clientData/>
  </xdr:twoCellAnchor>
  <xdr:twoCellAnchor editAs="oneCell">
    <xdr:from>
      <xdr:col>4</xdr:col>
      <xdr:colOff>714375</xdr:colOff>
      <xdr:row>256</xdr:row>
      <xdr:rowOff>0</xdr:rowOff>
    </xdr:from>
    <xdr:to>
      <xdr:col>4</xdr:col>
      <xdr:colOff>838200</xdr:colOff>
      <xdr:row>257</xdr:row>
      <xdr:rowOff>47625</xdr:rowOff>
    </xdr:to>
    <xdr:sp macro="" textlink="">
      <xdr:nvSpPr>
        <xdr:cNvPr id="120" name="Text Box 3"/>
        <xdr:cNvSpPr txBox="1">
          <a:spLocks noChangeArrowheads="1"/>
        </xdr:cNvSpPr>
      </xdr:nvSpPr>
      <xdr:spPr bwMode="auto">
        <a:xfrm>
          <a:off x="4067175" y="48806100"/>
          <a:ext cx="123825" cy="247650"/>
        </a:xfrm>
        <a:prstGeom prst="rect">
          <a:avLst/>
        </a:prstGeom>
        <a:noFill/>
        <a:ln w="9525">
          <a:noFill/>
          <a:miter lim="800000"/>
          <a:headEnd/>
          <a:tailEnd/>
        </a:ln>
      </xdr:spPr>
    </xdr:sp>
    <xdr:clientData/>
  </xdr:twoCellAnchor>
  <xdr:twoCellAnchor editAs="oneCell">
    <xdr:from>
      <xdr:col>4</xdr:col>
      <xdr:colOff>714375</xdr:colOff>
      <xdr:row>256</xdr:row>
      <xdr:rowOff>0</xdr:rowOff>
    </xdr:from>
    <xdr:to>
      <xdr:col>4</xdr:col>
      <xdr:colOff>838200</xdr:colOff>
      <xdr:row>257</xdr:row>
      <xdr:rowOff>47625</xdr:rowOff>
    </xdr:to>
    <xdr:sp macro="" textlink="">
      <xdr:nvSpPr>
        <xdr:cNvPr id="121" name="Text Box 3"/>
        <xdr:cNvSpPr txBox="1">
          <a:spLocks noChangeArrowheads="1"/>
        </xdr:cNvSpPr>
      </xdr:nvSpPr>
      <xdr:spPr bwMode="auto">
        <a:xfrm>
          <a:off x="4067175" y="48806100"/>
          <a:ext cx="123825" cy="247650"/>
        </a:xfrm>
        <a:prstGeom prst="rect">
          <a:avLst/>
        </a:prstGeom>
        <a:noFill/>
        <a:ln w="9525">
          <a:noFill/>
          <a:miter lim="800000"/>
          <a:headEnd/>
          <a:tailEnd/>
        </a:ln>
      </xdr:spPr>
    </xdr:sp>
    <xdr:clientData/>
  </xdr:twoCellAnchor>
  <xdr:twoCellAnchor editAs="oneCell">
    <xdr:from>
      <xdr:col>4</xdr:col>
      <xdr:colOff>714375</xdr:colOff>
      <xdr:row>256</xdr:row>
      <xdr:rowOff>0</xdr:rowOff>
    </xdr:from>
    <xdr:to>
      <xdr:col>4</xdr:col>
      <xdr:colOff>838200</xdr:colOff>
      <xdr:row>257</xdr:row>
      <xdr:rowOff>47625</xdr:rowOff>
    </xdr:to>
    <xdr:sp macro="" textlink="">
      <xdr:nvSpPr>
        <xdr:cNvPr id="122" name="Text Box 3"/>
        <xdr:cNvSpPr txBox="1">
          <a:spLocks noChangeArrowheads="1"/>
        </xdr:cNvSpPr>
      </xdr:nvSpPr>
      <xdr:spPr bwMode="auto">
        <a:xfrm>
          <a:off x="4067175" y="48806100"/>
          <a:ext cx="123825" cy="247650"/>
        </a:xfrm>
        <a:prstGeom prst="rect">
          <a:avLst/>
        </a:prstGeom>
        <a:noFill/>
        <a:ln w="9525">
          <a:noFill/>
          <a:miter lim="800000"/>
          <a:headEnd/>
          <a:tailEnd/>
        </a:ln>
      </xdr:spPr>
    </xdr:sp>
    <xdr:clientData/>
  </xdr:twoCellAnchor>
  <xdr:twoCellAnchor editAs="oneCell">
    <xdr:from>
      <xdr:col>4</xdr:col>
      <xdr:colOff>714375</xdr:colOff>
      <xdr:row>256</xdr:row>
      <xdr:rowOff>0</xdr:rowOff>
    </xdr:from>
    <xdr:to>
      <xdr:col>4</xdr:col>
      <xdr:colOff>838200</xdr:colOff>
      <xdr:row>257</xdr:row>
      <xdr:rowOff>47625</xdr:rowOff>
    </xdr:to>
    <xdr:sp macro="" textlink="">
      <xdr:nvSpPr>
        <xdr:cNvPr id="123" name="Text Box 3"/>
        <xdr:cNvSpPr txBox="1">
          <a:spLocks noChangeArrowheads="1"/>
        </xdr:cNvSpPr>
      </xdr:nvSpPr>
      <xdr:spPr bwMode="auto">
        <a:xfrm>
          <a:off x="4067175" y="48806100"/>
          <a:ext cx="123825" cy="247650"/>
        </a:xfrm>
        <a:prstGeom prst="rect">
          <a:avLst/>
        </a:prstGeom>
        <a:noFill/>
        <a:ln w="9525">
          <a:noFill/>
          <a:miter lim="800000"/>
          <a:headEnd/>
          <a:tailEnd/>
        </a:ln>
      </xdr:spPr>
    </xdr:sp>
    <xdr:clientData/>
  </xdr:twoCellAnchor>
  <xdr:twoCellAnchor editAs="oneCell">
    <xdr:from>
      <xdr:col>4</xdr:col>
      <xdr:colOff>714375</xdr:colOff>
      <xdr:row>257</xdr:row>
      <xdr:rowOff>0</xdr:rowOff>
    </xdr:from>
    <xdr:to>
      <xdr:col>4</xdr:col>
      <xdr:colOff>838200</xdr:colOff>
      <xdr:row>258</xdr:row>
      <xdr:rowOff>28575</xdr:rowOff>
    </xdr:to>
    <xdr:sp macro="" textlink="">
      <xdr:nvSpPr>
        <xdr:cNvPr id="124" name="Text Box 3"/>
        <xdr:cNvSpPr txBox="1">
          <a:spLocks noChangeArrowheads="1"/>
        </xdr:cNvSpPr>
      </xdr:nvSpPr>
      <xdr:spPr bwMode="auto">
        <a:xfrm>
          <a:off x="4067175" y="49006125"/>
          <a:ext cx="123825" cy="228600"/>
        </a:xfrm>
        <a:prstGeom prst="rect">
          <a:avLst/>
        </a:prstGeom>
        <a:noFill/>
        <a:ln w="9525">
          <a:noFill/>
          <a:miter lim="800000"/>
          <a:headEnd/>
          <a:tailEnd/>
        </a:ln>
      </xdr:spPr>
    </xdr:sp>
    <xdr:clientData/>
  </xdr:twoCellAnchor>
  <xdr:twoCellAnchor editAs="oneCell">
    <xdr:from>
      <xdr:col>4</xdr:col>
      <xdr:colOff>714375</xdr:colOff>
      <xdr:row>257</xdr:row>
      <xdr:rowOff>0</xdr:rowOff>
    </xdr:from>
    <xdr:to>
      <xdr:col>4</xdr:col>
      <xdr:colOff>838200</xdr:colOff>
      <xdr:row>258</xdr:row>
      <xdr:rowOff>66675</xdr:rowOff>
    </xdr:to>
    <xdr:sp macro="" textlink="">
      <xdr:nvSpPr>
        <xdr:cNvPr id="125" name="Text Box 3"/>
        <xdr:cNvSpPr txBox="1">
          <a:spLocks noChangeArrowheads="1"/>
        </xdr:cNvSpPr>
      </xdr:nvSpPr>
      <xdr:spPr bwMode="auto">
        <a:xfrm>
          <a:off x="4067175" y="49006125"/>
          <a:ext cx="123825" cy="266700"/>
        </a:xfrm>
        <a:prstGeom prst="rect">
          <a:avLst/>
        </a:prstGeom>
        <a:noFill/>
        <a:ln w="9525">
          <a:noFill/>
          <a:miter lim="800000"/>
          <a:headEnd/>
          <a:tailEnd/>
        </a:ln>
      </xdr:spPr>
    </xdr:sp>
    <xdr:clientData/>
  </xdr:twoCellAnchor>
  <xdr:twoCellAnchor editAs="oneCell">
    <xdr:from>
      <xdr:col>4</xdr:col>
      <xdr:colOff>714375</xdr:colOff>
      <xdr:row>257</xdr:row>
      <xdr:rowOff>0</xdr:rowOff>
    </xdr:from>
    <xdr:to>
      <xdr:col>4</xdr:col>
      <xdr:colOff>838200</xdr:colOff>
      <xdr:row>258</xdr:row>
      <xdr:rowOff>28575</xdr:rowOff>
    </xdr:to>
    <xdr:sp macro="" textlink="">
      <xdr:nvSpPr>
        <xdr:cNvPr id="126" name="Text Box 3"/>
        <xdr:cNvSpPr txBox="1">
          <a:spLocks noChangeArrowheads="1"/>
        </xdr:cNvSpPr>
      </xdr:nvSpPr>
      <xdr:spPr bwMode="auto">
        <a:xfrm>
          <a:off x="4067175" y="49006125"/>
          <a:ext cx="123825" cy="228600"/>
        </a:xfrm>
        <a:prstGeom prst="rect">
          <a:avLst/>
        </a:prstGeom>
        <a:noFill/>
        <a:ln w="9525">
          <a:noFill/>
          <a:miter lim="800000"/>
          <a:headEnd/>
          <a:tailEnd/>
        </a:ln>
      </xdr:spPr>
    </xdr:sp>
    <xdr:clientData/>
  </xdr:twoCellAnchor>
  <xdr:twoCellAnchor editAs="oneCell">
    <xdr:from>
      <xdr:col>4</xdr:col>
      <xdr:colOff>714375</xdr:colOff>
      <xdr:row>257</xdr:row>
      <xdr:rowOff>0</xdr:rowOff>
    </xdr:from>
    <xdr:to>
      <xdr:col>4</xdr:col>
      <xdr:colOff>838200</xdr:colOff>
      <xdr:row>258</xdr:row>
      <xdr:rowOff>28575</xdr:rowOff>
    </xdr:to>
    <xdr:sp macro="" textlink="">
      <xdr:nvSpPr>
        <xdr:cNvPr id="127" name="Text Box 3"/>
        <xdr:cNvSpPr txBox="1">
          <a:spLocks noChangeArrowheads="1"/>
        </xdr:cNvSpPr>
      </xdr:nvSpPr>
      <xdr:spPr bwMode="auto">
        <a:xfrm>
          <a:off x="4067175" y="49006125"/>
          <a:ext cx="123825" cy="228600"/>
        </a:xfrm>
        <a:prstGeom prst="rect">
          <a:avLst/>
        </a:prstGeom>
        <a:noFill/>
        <a:ln w="9525">
          <a:noFill/>
          <a:miter lim="800000"/>
          <a:headEnd/>
          <a:tailEnd/>
        </a:ln>
      </xdr:spPr>
    </xdr:sp>
    <xdr:clientData/>
  </xdr:twoCellAnchor>
  <xdr:twoCellAnchor editAs="oneCell">
    <xdr:from>
      <xdr:col>4</xdr:col>
      <xdr:colOff>714375</xdr:colOff>
      <xdr:row>251</xdr:row>
      <xdr:rowOff>0</xdr:rowOff>
    </xdr:from>
    <xdr:to>
      <xdr:col>4</xdr:col>
      <xdr:colOff>838200</xdr:colOff>
      <xdr:row>252</xdr:row>
      <xdr:rowOff>28575</xdr:rowOff>
    </xdr:to>
    <xdr:sp macro="" textlink="">
      <xdr:nvSpPr>
        <xdr:cNvPr id="128" name="Text Box 3"/>
        <xdr:cNvSpPr txBox="1">
          <a:spLocks noChangeArrowheads="1"/>
        </xdr:cNvSpPr>
      </xdr:nvSpPr>
      <xdr:spPr bwMode="auto">
        <a:xfrm>
          <a:off x="3514725" y="78847950"/>
          <a:ext cx="123825" cy="228600"/>
        </a:xfrm>
        <a:prstGeom prst="rect">
          <a:avLst/>
        </a:prstGeom>
        <a:noFill/>
        <a:ln w="9525">
          <a:noFill/>
          <a:miter lim="800000"/>
          <a:headEnd/>
          <a:tailEnd/>
        </a:ln>
      </xdr:spPr>
    </xdr:sp>
    <xdr:clientData/>
  </xdr:twoCellAnchor>
  <xdr:twoCellAnchor editAs="oneCell">
    <xdr:from>
      <xdr:col>4</xdr:col>
      <xdr:colOff>714375</xdr:colOff>
      <xdr:row>251</xdr:row>
      <xdr:rowOff>0</xdr:rowOff>
    </xdr:from>
    <xdr:to>
      <xdr:col>4</xdr:col>
      <xdr:colOff>838200</xdr:colOff>
      <xdr:row>252</xdr:row>
      <xdr:rowOff>66675</xdr:rowOff>
    </xdr:to>
    <xdr:sp macro="" textlink="">
      <xdr:nvSpPr>
        <xdr:cNvPr id="129" name="Text Box 3"/>
        <xdr:cNvSpPr txBox="1">
          <a:spLocks noChangeArrowheads="1"/>
        </xdr:cNvSpPr>
      </xdr:nvSpPr>
      <xdr:spPr bwMode="auto">
        <a:xfrm>
          <a:off x="3514725" y="78847950"/>
          <a:ext cx="123825" cy="266700"/>
        </a:xfrm>
        <a:prstGeom prst="rect">
          <a:avLst/>
        </a:prstGeom>
        <a:noFill/>
        <a:ln w="9525">
          <a:noFill/>
          <a:miter lim="800000"/>
          <a:headEnd/>
          <a:tailEnd/>
        </a:ln>
      </xdr:spPr>
    </xdr:sp>
    <xdr:clientData/>
  </xdr:twoCellAnchor>
  <xdr:twoCellAnchor editAs="oneCell">
    <xdr:from>
      <xdr:col>4</xdr:col>
      <xdr:colOff>714375</xdr:colOff>
      <xdr:row>251</xdr:row>
      <xdr:rowOff>0</xdr:rowOff>
    </xdr:from>
    <xdr:to>
      <xdr:col>4</xdr:col>
      <xdr:colOff>838200</xdr:colOff>
      <xdr:row>252</xdr:row>
      <xdr:rowOff>28575</xdr:rowOff>
    </xdr:to>
    <xdr:sp macro="" textlink="">
      <xdr:nvSpPr>
        <xdr:cNvPr id="130" name="Text Box 3"/>
        <xdr:cNvSpPr txBox="1">
          <a:spLocks noChangeArrowheads="1"/>
        </xdr:cNvSpPr>
      </xdr:nvSpPr>
      <xdr:spPr bwMode="auto">
        <a:xfrm>
          <a:off x="3514725" y="78847950"/>
          <a:ext cx="123825" cy="228600"/>
        </a:xfrm>
        <a:prstGeom prst="rect">
          <a:avLst/>
        </a:prstGeom>
        <a:noFill/>
        <a:ln w="9525">
          <a:noFill/>
          <a:miter lim="800000"/>
          <a:headEnd/>
          <a:tailEnd/>
        </a:ln>
      </xdr:spPr>
    </xdr:sp>
    <xdr:clientData/>
  </xdr:twoCellAnchor>
  <xdr:twoCellAnchor editAs="oneCell">
    <xdr:from>
      <xdr:col>4</xdr:col>
      <xdr:colOff>714375</xdr:colOff>
      <xdr:row>251</xdr:row>
      <xdr:rowOff>0</xdr:rowOff>
    </xdr:from>
    <xdr:to>
      <xdr:col>4</xdr:col>
      <xdr:colOff>838200</xdr:colOff>
      <xdr:row>252</xdr:row>
      <xdr:rowOff>28575</xdr:rowOff>
    </xdr:to>
    <xdr:sp macro="" textlink="">
      <xdr:nvSpPr>
        <xdr:cNvPr id="131" name="Text Box 3"/>
        <xdr:cNvSpPr txBox="1">
          <a:spLocks noChangeArrowheads="1"/>
        </xdr:cNvSpPr>
      </xdr:nvSpPr>
      <xdr:spPr bwMode="auto">
        <a:xfrm>
          <a:off x="3514725" y="78847950"/>
          <a:ext cx="123825" cy="228600"/>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714375</xdr:colOff>
      <xdr:row>102</xdr:row>
      <xdr:rowOff>0</xdr:rowOff>
    </xdr:from>
    <xdr:to>
      <xdr:col>5</xdr:col>
      <xdr:colOff>0</xdr:colOff>
      <xdr:row>103</xdr:row>
      <xdr:rowOff>38100</xdr:rowOff>
    </xdr:to>
    <xdr:sp macro="" textlink="">
      <xdr:nvSpPr>
        <xdr:cNvPr id="2" name="Text Box 3"/>
        <xdr:cNvSpPr txBox="1">
          <a:spLocks noChangeArrowheads="1"/>
        </xdr:cNvSpPr>
      </xdr:nvSpPr>
      <xdr:spPr bwMode="auto">
        <a:xfrm>
          <a:off x="3048000" y="21697950"/>
          <a:ext cx="0" cy="2000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38100</xdr:rowOff>
    </xdr:to>
    <xdr:sp macro="" textlink="">
      <xdr:nvSpPr>
        <xdr:cNvPr id="3" name="Text Box 3"/>
        <xdr:cNvSpPr txBox="1">
          <a:spLocks noChangeArrowheads="1"/>
        </xdr:cNvSpPr>
      </xdr:nvSpPr>
      <xdr:spPr bwMode="auto">
        <a:xfrm>
          <a:off x="2438400" y="21697950"/>
          <a:ext cx="200025" cy="2000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4" name="Text Box 3"/>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5" name="Text Box 10"/>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6" name="Text Box 3"/>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7" name="Text Box 3"/>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0</xdr:colOff>
      <xdr:row>103</xdr:row>
      <xdr:rowOff>47625</xdr:rowOff>
    </xdr:to>
    <xdr:sp macro="" textlink="">
      <xdr:nvSpPr>
        <xdr:cNvPr id="8" name="Text Box 3"/>
        <xdr:cNvSpPr txBox="1">
          <a:spLocks noChangeArrowheads="1"/>
        </xdr:cNvSpPr>
      </xdr:nvSpPr>
      <xdr:spPr bwMode="auto">
        <a:xfrm>
          <a:off x="3048000" y="21697950"/>
          <a:ext cx="0"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9" name="Text Box 14"/>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10" name="Text Box 15"/>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11" name="Text Box 16"/>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12" name="Text Box 17"/>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13" name="Text Box 18"/>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14" name="Text Box 19"/>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15" name="Text Box 20"/>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16" name="Text Box 21"/>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17" name="Text Box 22"/>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18" name="Text Box 23"/>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19" name="Text Box 24"/>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20" name="Text Box 25"/>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21" name="Text Box 26"/>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22" name="Text Box 27"/>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23" name="Text Box 28"/>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24" name="Text Box 29"/>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25" name="Text Box 30"/>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19050</xdr:colOff>
      <xdr:row>103</xdr:row>
      <xdr:rowOff>0</xdr:rowOff>
    </xdr:to>
    <xdr:sp macro="" textlink="">
      <xdr:nvSpPr>
        <xdr:cNvPr id="26" name="Text Box 3"/>
        <xdr:cNvSpPr txBox="1">
          <a:spLocks noChangeArrowheads="1"/>
        </xdr:cNvSpPr>
      </xdr:nvSpPr>
      <xdr:spPr bwMode="auto">
        <a:xfrm>
          <a:off x="3048000" y="21697950"/>
          <a:ext cx="19050" cy="161925"/>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123825</xdr:colOff>
      <xdr:row>103</xdr:row>
      <xdr:rowOff>0</xdr:rowOff>
    </xdr:to>
    <xdr:sp macro="" textlink="">
      <xdr:nvSpPr>
        <xdr:cNvPr id="27" name="Text Box 3"/>
        <xdr:cNvSpPr txBox="1">
          <a:spLocks noChangeArrowheads="1"/>
        </xdr:cNvSpPr>
      </xdr:nvSpPr>
      <xdr:spPr bwMode="auto">
        <a:xfrm>
          <a:off x="3048000" y="21697950"/>
          <a:ext cx="123825" cy="161925"/>
        </a:xfrm>
        <a:prstGeom prst="rect">
          <a:avLst/>
        </a:prstGeom>
        <a:noFill/>
        <a:ln w="9525">
          <a:noFill/>
          <a:miter lim="800000"/>
          <a:headEnd/>
          <a:tailEnd/>
        </a:ln>
      </xdr:spPr>
    </xdr:sp>
    <xdr:clientData/>
  </xdr:twoCellAnchor>
  <xdr:twoCellAnchor editAs="oneCell">
    <xdr:from>
      <xdr:col>3</xdr:col>
      <xdr:colOff>714375</xdr:colOff>
      <xdr:row>102</xdr:row>
      <xdr:rowOff>0</xdr:rowOff>
    </xdr:from>
    <xdr:to>
      <xdr:col>4</xdr:col>
      <xdr:colOff>133350</xdr:colOff>
      <xdr:row>103</xdr:row>
      <xdr:rowOff>0</xdr:rowOff>
    </xdr:to>
    <xdr:sp macro="" textlink="">
      <xdr:nvSpPr>
        <xdr:cNvPr id="28" name="Text Box 3"/>
        <xdr:cNvSpPr txBox="1">
          <a:spLocks noChangeArrowheads="1"/>
        </xdr:cNvSpPr>
      </xdr:nvSpPr>
      <xdr:spPr bwMode="auto">
        <a:xfrm>
          <a:off x="2438400" y="21697950"/>
          <a:ext cx="133350" cy="161925"/>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123825</xdr:colOff>
      <xdr:row>103</xdr:row>
      <xdr:rowOff>0</xdr:rowOff>
    </xdr:to>
    <xdr:sp macro="" textlink="">
      <xdr:nvSpPr>
        <xdr:cNvPr id="29" name="Text Box 3"/>
        <xdr:cNvSpPr txBox="1">
          <a:spLocks noChangeArrowheads="1"/>
        </xdr:cNvSpPr>
      </xdr:nvSpPr>
      <xdr:spPr bwMode="auto">
        <a:xfrm>
          <a:off x="3048000" y="21697950"/>
          <a:ext cx="123825" cy="161925"/>
        </a:xfrm>
        <a:prstGeom prst="rect">
          <a:avLst/>
        </a:prstGeom>
        <a:noFill/>
        <a:ln w="9525">
          <a:noFill/>
          <a:miter lim="800000"/>
          <a:headEnd/>
          <a:tailEnd/>
        </a:ln>
      </xdr:spPr>
    </xdr:sp>
    <xdr:clientData/>
  </xdr:twoCellAnchor>
  <xdr:twoCellAnchor editAs="oneCell">
    <xdr:from>
      <xdr:col>3</xdr:col>
      <xdr:colOff>714375</xdr:colOff>
      <xdr:row>102</xdr:row>
      <xdr:rowOff>0</xdr:rowOff>
    </xdr:from>
    <xdr:to>
      <xdr:col>4</xdr:col>
      <xdr:colOff>133350</xdr:colOff>
      <xdr:row>103</xdr:row>
      <xdr:rowOff>0</xdr:rowOff>
    </xdr:to>
    <xdr:sp macro="" textlink="">
      <xdr:nvSpPr>
        <xdr:cNvPr id="30" name="Text Box 3"/>
        <xdr:cNvSpPr txBox="1">
          <a:spLocks noChangeArrowheads="1"/>
        </xdr:cNvSpPr>
      </xdr:nvSpPr>
      <xdr:spPr bwMode="auto">
        <a:xfrm>
          <a:off x="2438400" y="21697950"/>
          <a:ext cx="133350"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114300</xdr:rowOff>
    </xdr:to>
    <xdr:sp macro="" textlink="">
      <xdr:nvSpPr>
        <xdr:cNvPr id="31" name="Text Box 3"/>
        <xdr:cNvSpPr txBox="1">
          <a:spLocks noChangeArrowheads="1"/>
        </xdr:cNvSpPr>
      </xdr:nvSpPr>
      <xdr:spPr bwMode="auto">
        <a:xfrm>
          <a:off x="2438400" y="23802975"/>
          <a:ext cx="200025" cy="2762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114300</xdr:rowOff>
    </xdr:to>
    <xdr:sp macro="" textlink="">
      <xdr:nvSpPr>
        <xdr:cNvPr id="32" name="Text Box 19"/>
        <xdr:cNvSpPr txBox="1">
          <a:spLocks noChangeArrowheads="1"/>
        </xdr:cNvSpPr>
      </xdr:nvSpPr>
      <xdr:spPr bwMode="auto">
        <a:xfrm>
          <a:off x="2438400" y="23802975"/>
          <a:ext cx="200025" cy="2762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114300</xdr:rowOff>
    </xdr:to>
    <xdr:sp macro="" textlink="">
      <xdr:nvSpPr>
        <xdr:cNvPr id="33" name="Text Box 3"/>
        <xdr:cNvSpPr txBox="1">
          <a:spLocks noChangeArrowheads="1"/>
        </xdr:cNvSpPr>
      </xdr:nvSpPr>
      <xdr:spPr bwMode="auto">
        <a:xfrm>
          <a:off x="2438400" y="23802975"/>
          <a:ext cx="200025" cy="2762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114300</xdr:rowOff>
    </xdr:to>
    <xdr:sp macro="" textlink="">
      <xdr:nvSpPr>
        <xdr:cNvPr id="34" name="Text Box 3"/>
        <xdr:cNvSpPr txBox="1">
          <a:spLocks noChangeArrowheads="1"/>
        </xdr:cNvSpPr>
      </xdr:nvSpPr>
      <xdr:spPr bwMode="auto">
        <a:xfrm>
          <a:off x="2438400" y="23802975"/>
          <a:ext cx="200025" cy="276225"/>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19050</xdr:colOff>
      <xdr:row>103</xdr:row>
      <xdr:rowOff>0</xdr:rowOff>
    </xdr:to>
    <xdr:sp macro="" textlink="">
      <xdr:nvSpPr>
        <xdr:cNvPr id="35" name="Text Box 3"/>
        <xdr:cNvSpPr txBox="1">
          <a:spLocks noChangeArrowheads="1"/>
        </xdr:cNvSpPr>
      </xdr:nvSpPr>
      <xdr:spPr bwMode="auto">
        <a:xfrm>
          <a:off x="3048000" y="23802975"/>
          <a:ext cx="19050"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114300</xdr:rowOff>
    </xdr:to>
    <xdr:sp macro="" textlink="">
      <xdr:nvSpPr>
        <xdr:cNvPr id="36" name="Text Box 53"/>
        <xdr:cNvSpPr txBox="1">
          <a:spLocks noChangeArrowheads="1"/>
        </xdr:cNvSpPr>
      </xdr:nvSpPr>
      <xdr:spPr bwMode="auto">
        <a:xfrm>
          <a:off x="2438400" y="23802975"/>
          <a:ext cx="200025" cy="2762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114300</xdr:rowOff>
    </xdr:to>
    <xdr:sp macro="" textlink="">
      <xdr:nvSpPr>
        <xdr:cNvPr id="37" name="Text Box 54"/>
        <xdr:cNvSpPr txBox="1">
          <a:spLocks noChangeArrowheads="1"/>
        </xdr:cNvSpPr>
      </xdr:nvSpPr>
      <xdr:spPr bwMode="auto">
        <a:xfrm>
          <a:off x="2438400" y="23802975"/>
          <a:ext cx="200025" cy="2762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38" name="Text Box 57"/>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39" name="Text Box 58"/>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40" name="Text Box 59"/>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41" name="Text Box 60"/>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42" name="Text Box 61"/>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43" name="Text Box 62"/>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44" name="Text Box 63"/>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45" name="Text Box 64"/>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46" name="Text Box 65"/>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47" name="Text Box 66"/>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48" name="Text Box 67"/>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49" name="Text Box 68"/>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50" name="Text Box 69"/>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51" name="Text Box 70"/>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52" name="Text Box 71"/>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53" name="Text Box 57"/>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54" name="Text Box 58"/>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0</xdr:rowOff>
    </xdr:to>
    <xdr:sp macro="" textlink="">
      <xdr:nvSpPr>
        <xdr:cNvPr id="55" name="Text Box 59"/>
        <xdr:cNvSpPr txBox="1">
          <a:spLocks noChangeArrowheads="1"/>
        </xdr:cNvSpPr>
      </xdr:nvSpPr>
      <xdr:spPr bwMode="auto">
        <a:xfrm>
          <a:off x="2438400" y="23802975"/>
          <a:ext cx="200025" cy="161925"/>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0</xdr:colOff>
      <xdr:row>103</xdr:row>
      <xdr:rowOff>85725</xdr:rowOff>
    </xdr:to>
    <xdr:sp macro="" textlink="">
      <xdr:nvSpPr>
        <xdr:cNvPr id="56" name="Text Box 3"/>
        <xdr:cNvSpPr txBox="1">
          <a:spLocks noChangeArrowheads="1"/>
        </xdr:cNvSpPr>
      </xdr:nvSpPr>
      <xdr:spPr bwMode="auto">
        <a:xfrm>
          <a:off x="3048000" y="21697950"/>
          <a:ext cx="0" cy="2476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0</xdr:colOff>
      <xdr:row>103</xdr:row>
      <xdr:rowOff>47625</xdr:rowOff>
    </xdr:to>
    <xdr:sp macro="" textlink="">
      <xdr:nvSpPr>
        <xdr:cNvPr id="57" name="Text Box 3"/>
        <xdr:cNvSpPr txBox="1">
          <a:spLocks noChangeArrowheads="1"/>
        </xdr:cNvSpPr>
      </xdr:nvSpPr>
      <xdr:spPr bwMode="auto">
        <a:xfrm>
          <a:off x="3048000" y="21697950"/>
          <a:ext cx="0" cy="2095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0</xdr:colOff>
      <xdr:row>103</xdr:row>
      <xdr:rowOff>47625</xdr:rowOff>
    </xdr:to>
    <xdr:sp macro="" textlink="">
      <xdr:nvSpPr>
        <xdr:cNvPr id="58" name="Text Box 3"/>
        <xdr:cNvSpPr txBox="1">
          <a:spLocks noChangeArrowheads="1"/>
        </xdr:cNvSpPr>
      </xdr:nvSpPr>
      <xdr:spPr bwMode="auto">
        <a:xfrm>
          <a:off x="3048000" y="21697950"/>
          <a:ext cx="0" cy="2095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0</xdr:colOff>
      <xdr:row>103</xdr:row>
      <xdr:rowOff>85725</xdr:rowOff>
    </xdr:to>
    <xdr:sp macro="" textlink="">
      <xdr:nvSpPr>
        <xdr:cNvPr id="59" name="Text Box 3"/>
        <xdr:cNvSpPr txBox="1">
          <a:spLocks noChangeArrowheads="1"/>
        </xdr:cNvSpPr>
      </xdr:nvSpPr>
      <xdr:spPr bwMode="auto">
        <a:xfrm>
          <a:off x="3048000" y="21697950"/>
          <a:ext cx="0" cy="2476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0</xdr:colOff>
      <xdr:row>103</xdr:row>
      <xdr:rowOff>85725</xdr:rowOff>
    </xdr:to>
    <xdr:sp macro="" textlink="">
      <xdr:nvSpPr>
        <xdr:cNvPr id="60" name="Text Box 3"/>
        <xdr:cNvSpPr txBox="1">
          <a:spLocks noChangeArrowheads="1"/>
        </xdr:cNvSpPr>
      </xdr:nvSpPr>
      <xdr:spPr bwMode="auto">
        <a:xfrm>
          <a:off x="3048000" y="21697950"/>
          <a:ext cx="0" cy="2476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0</xdr:colOff>
      <xdr:row>103</xdr:row>
      <xdr:rowOff>47625</xdr:rowOff>
    </xdr:to>
    <xdr:sp macro="" textlink="">
      <xdr:nvSpPr>
        <xdr:cNvPr id="61" name="Text Box 3"/>
        <xdr:cNvSpPr txBox="1">
          <a:spLocks noChangeArrowheads="1"/>
        </xdr:cNvSpPr>
      </xdr:nvSpPr>
      <xdr:spPr bwMode="auto">
        <a:xfrm>
          <a:off x="3048000" y="21697950"/>
          <a:ext cx="0" cy="2095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0</xdr:colOff>
      <xdr:row>103</xdr:row>
      <xdr:rowOff>47625</xdr:rowOff>
    </xdr:to>
    <xdr:sp macro="" textlink="">
      <xdr:nvSpPr>
        <xdr:cNvPr id="62" name="Text Box 3"/>
        <xdr:cNvSpPr txBox="1">
          <a:spLocks noChangeArrowheads="1"/>
        </xdr:cNvSpPr>
      </xdr:nvSpPr>
      <xdr:spPr bwMode="auto">
        <a:xfrm>
          <a:off x="3048000" y="21697950"/>
          <a:ext cx="0" cy="2095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0</xdr:colOff>
      <xdr:row>103</xdr:row>
      <xdr:rowOff>85725</xdr:rowOff>
    </xdr:to>
    <xdr:sp macro="" textlink="">
      <xdr:nvSpPr>
        <xdr:cNvPr id="63" name="Text Box 3"/>
        <xdr:cNvSpPr txBox="1">
          <a:spLocks noChangeArrowheads="1"/>
        </xdr:cNvSpPr>
      </xdr:nvSpPr>
      <xdr:spPr bwMode="auto">
        <a:xfrm>
          <a:off x="3048000" y="21697950"/>
          <a:ext cx="0" cy="2476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0</xdr:colOff>
      <xdr:row>103</xdr:row>
      <xdr:rowOff>85725</xdr:rowOff>
    </xdr:to>
    <xdr:sp macro="" textlink="">
      <xdr:nvSpPr>
        <xdr:cNvPr id="64" name="Text Box 3"/>
        <xdr:cNvSpPr txBox="1">
          <a:spLocks noChangeArrowheads="1"/>
        </xdr:cNvSpPr>
      </xdr:nvSpPr>
      <xdr:spPr bwMode="auto">
        <a:xfrm>
          <a:off x="3048000" y="21697950"/>
          <a:ext cx="0" cy="2476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0</xdr:colOff>
      <xdr:row>103</xdr:row>
      <xdr:rowOff>47625</xdr:rowOff>
    </xdr:to>
    <xdr:sp macro="" textlink="">
      <xdr:nvSpPr>
        <xdr:cNvPr id="65" name="Text Box 3"/>
        <xdr:cNvSpPr txBox="1">
          <a:spLocks noChangeArrowheads="1"/>
        </xdr:cNvSpPr>
      </xdr:nvSpPr>
      <xdr:spPr bwMode="auto">
        <a:xfrm>
          <a:off x="3048000" y="21697950"/>
          <a:ext cx="0" cy="2095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19050</xdr:colOff>
      <xdr:row>103</xdr:row>
      <xdr:rowOff>47625</xdr:rowOff>
    </xdr:to>
    <xdr:sp macro="" textlink="">
      <xdr:nvSpPr>
        <xdr:cNvPr id="66" name="Text Box 3"/>
        <xdr:cNvSpPr txBox="1">
          <a:spLocks noChangeArrowheads="1"/>
        </xdr:cNvSpPr>
      </xdr:nvSpPr>
      <xdr:spPr bwMode="auto">
        <a:xfrm>
          <a:off x="3048000" y="21697950"/>
          <a:ext cx="19050"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38100</xdr:rowOff>
    </xdr:to>
    <xdr:sp macro="" textlink="">
      <xdr:nvSpPr>
        <xdr:cNvPr id="67" name="Text Box 3"/>
        <xdr:cNvSpPr txBox="1">
          <a:spLocks noChangeArrowheads="1"/>
        </xdr:cNvSpPr>
      </xdr:nvSpPr>
      <xdr:spPr bwMode="auto">
        <a:xfrm>
          <a:off x="2438400" y="21697950"/>
          <a:ext cx="200025" cy="2000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38100</xdr:rowOff>
    </xdr:to>
    <xdr:sp macro="" textlink="">
      <xdr:nvSpPr>
        <xdr:cNvPr id="68" name="Text Box 3"/>
        <xdr:cNvSpPr txBox="1">
          <a:spLocks noChangeArrowheads="1"/>
        </xdr:cNvSpPr>
      </xdr:nvSpPr>
      <xdr:spPr bwMode="auto">
        <a:xfrm>
          <a:off x="2438400" y="21697950"/>
          <a:ext cx="200025" cy="2000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38100</xdr:rowOff>
    </xdr:to>
    <xdr:sp macro="" textlink="">
      <xdr:nvSpPr>
        <xdr:cNvPr id="69" name="Text Box 3"/>
        <xdr:cNvSpPr txBox="1">
          <a:spLocks noChangeArrowheads="1"/>
        </xdr:cNvSpPr>
      </xdr:nvSpPr>
      <xdr:spPr bwMode="auto">
        <a:xfrm>
          <a:off x="2438400" y="21697950"/>
          <a:ext cx="200025" cy="200025"/>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70" name="Text Box 3"/>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19050</xdr:colOff>
      <xdr:row>103</xdr:row>
      <xdr:rowOff>47625</xdr:rowOff>
    </xdr:to>
    <xdr:sp macro="" textlink="">
      <xdr:nvSpPr>
        <xdr:cNvPr id="71" name="Text Box 3"/>
        <xdr:cNvSpPr txBox="1">
          <a:spLocks noChangeArrowheads="1"/>
        </xdr:cNvSpPr>
      </xdr:nvSpPr>
      <xdr:spPr bwMode="auto">
        <a:xfrm>
          <a:off x="3048000" y="21697950"/>
          <a:ext cx="19050"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72" name="Text Box 3"/>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73" name="Text Box 3"/>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74" name="Text Box 3"/>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714375</xdr:colOff>
      <xdr:row>102</xdr:row>
      <xdr:rowOff>0</xdr:rowOff>
    </xdr:from>
    <xdr:to>
      <xdr:col>5</xdr:col>
      <xdr:colOff>19050</xdr:colOff>
      <xdr:row>103</xdr:row>
      <xdr:rowOff>47625</xdr:rowOff>
    </xdr:to>
    <xdr:sp macro="" textlink="">
      <xdr:nvSpPr>
        <xdr:cNvPr id="75" name="Text Box 3"/>
        <xdr:cNvSpPr txBox="1">
          <a:spLocks noChangeArrowheads="1"/>
        </xdr:cNvSpPr>
      </xdr:nvSpPr>
      <xdr:spPr bwMode="auto">
        <a:xfrm>
          <a:off x="3048000" y="21697950"/>
          <a:ext cx="19050"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76" name="Text Box 3"/>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77" name="Text Box 3"/>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editAs="oneCell">
    <xdr:from>
      <xdr:col>4</xdr:col>
      <xdr:colOff>0</xdr:colOff>
      <xdr:row>102</xdr:row>
      <xdr:rowOff>0</xdr:rowOff>
    </xdr:from>
    <xdr:to>
      <xdr:col>4</xdr:col>
      <xdr:colOff>200025</xdr:colOff>
      <xdr:row>103</xdr:row>
      <xdr:rowOff>47625</xdr:rowOff>
    </xdr:to>
    <xdr:sp macro="" textlink="">
      <xdr:nvSpPr>
        <xdr:cNvPr id="78" name="Text Box 3"/>
        <xdr:cNvSpPr txBox="1">
          <a:spLocks noChangeArrowheads="1"/>
        </xdr:cNvSpPr>
      </xdr:nvSpPr>
      <xdr:spPr bwMode="auto">
        <a:xfrm>
          <a:off x="2438400" y="21697950"/>
          <a:ext cx="200025" cy="209550"/>
        </a:xfrm>
        <a:prstGeom prst="rect">
          <a:avLst/>
        </a:prstGeom>
        <a:noFill/>
        <a:ln w="9525">
          <a:noFill/>
          <a:miter lim="800000"/>
          <a:headEnd/>
          <a:tailEnd/>
        </a:ln>
      </xdr:spPr>
    </xdr:sp>
    <xdr:clientData/>
  </xdr:twoCellAnchor>
  <xdr:twoCellAnchor>
    <xdr:from>
      <xdr:col>1</xdr:col>
      <xdr:colOff>695325</xdr:colOff>
      <xdr:row>31</xdr:row>
      <xdr:rowOff>28575</xdr:rowOff>
    </xdr:from>
    <xdr:to>
      <xdr:col>1</xdr:col>
      <xdr:colOff>723900</xdr:colOff>
      <xdr:row>31</xdr:row>
      <xdr:rowOff>76200</xdr:rowOff>
    </xdr:to>
    <xdr:sp macro="" textlink="">
      <xdr:nvSpPr>
        <xdr:cNvPr id="79" name="Oval 4"/>
        <xdr:cNvSpPr>
          <a:spLocks noChangeArrowheads="1"/>
        </xdr:cNvSpPr>
      </xdr:nvSpPr>
      <xdr:spPr bwMode="auto">
        <a:xfrm flipV="1">
          <a:off x="1219200" y="5048250"/>
          <a:ext cx="0" cy="47625"/>
        </a:xfrm>
        <a:prstGeom prst="ellipse">
          <a:avLst/>
        </a:prstGeom>
        <a:solidFill>
          <a:srgbClr val="FFFFFF"/>
        </a:solidFill>
        <a:ln w="9525">
          <a:solidFill>
            <a:srgbClr val="000000"/>
          </a:solidFill>
          <a:round/>
          <a:headEnd/>
          <a:tailEnd/>
        </a:ln>
      </xdr:spPr>
    </xdr:sp>
    <xdr:clientData/>
  </xdr:twoCellAnchor>
  <xdr:twoCellAnchor>
    <xdr:from>
      <xdr:col>1</xdr:col>
      <xdr:colOff>695325</xdr:colOff>
      <xdr:row>42</xdr:row>
      <xdr:rowOff>47625</xdr:rowOff>
    </xdr:from>
    <xdr:to>
      <xdr:col>1</xdr:col>
      <xdr:colOff>723900</xdr:colOff>
      <xdr:row>42</xdr:row>
      <xdr:rowOff>95250</xdr:rowOff>
    </xdr:to>
    <xdr:sp macro="" textlink="">
      <xdr:nvSpPr>
        <xdr:cNvPr id="80" name="Oval 5"/>
        <xdr:cNvSpPr>
          <a:spLocks noChangeArrowheads="1"/>
        </xdr:cNvSpPr>
      </xdr:nvSpPr>
      <xdr:spPr bwMode="auto">
        <a:xfrm flipV="1">
          <a:off x="1219200" y="6848475"/>
          <a:ext cx="0" cy="47625"/>
        </a:xfrm>
        <a:prstGeom prst="ellipse">
          <a:avLst/>
        </a:prstGeom>
        <a:solidFill>
          <a:srgbClr val="FFFFFF"/>
        </a:solidFill>
        <a:ln w="9525">
          <a:solidFill>
            <a:srgbClr val="000000"/>
          </a:solidFill>
          <a:round/>
          <a:headEnd/>
          <a:tailEnd/>
        </a:ln>
      </xdr:spPr>
    </xdr:sp>
    <xdr:clientData/>
  </xdr:twoCellAnchor>
  <xdr:twoCellAnchor>
    <xdr:from>
      <xdr:col>1</xdr:col>
      <xdr:colOff>695325</xdr:colOff>
      <xdr:row>53</xdr:row>
      <xdr:rowOff>47625</xdr:rowOff>
    </xdr:from>
    <xdr:to>
      <xdr:col>1</xdr:col>
      <xdr:colOff>723900</xdr:colOff>
      <xdr:row>53</xdr:row>
      <xdr:rowOff>95250</xdr:rowOff>
    </xdr:to>
    <xdr:sp macro="" textlink="">
      <xdr:nvSpPr>
        <xdr:cNvPr id="81" name="Oval 5"/>
        <xdr:cNvSpPr>
          <a:spLocks noChangeArrowheads="1"/>
        </xdr:cNvSpPr>
      </xdr:nvSpPr>
      <xdr:spPr bwMode="auto">
        <a:xfrm flipV="1">
          <a:off x="1219200" y="8629650"/>
          <a:ext cx="0" cy="47625"/>
        </a:xfrm>
        <a:prstGeom prst="ellipse">
          <a:avLst/>
        </a:prstGeom>
        <a:solidFill>
          <a:srgbClr val="FFFFFF"/>
        </a:solidFill>
        <a:ln w="9525">
          <a:solidFill>
            <a:srgbClr val="000000"/>
          </a:solidFill>
          <a:round/>
          <a:headEnd/>
          <a:tailEnd/>
        </a:ln>
      </xdr:spPr>
    </xdr:sp>
    <xdr:clientData/>
  </xdr:twoCellAnchor>
  <xdr:twoCellAnchor>
    <xdr:from>
      <xdr:col>1</xdr:col>
      <xdr:colOff>695325</xdr:colOff>
      <xdr:row>72</xdr:row>
      <xdr:rowOff>47625</xdr:rowOff>
    </xdr:from>
    <xdr:to>
      <xdr:col>1</xdr:col>
      <xdr:colOff>723900</xdr:colOff>
      <xdr:row>72</xdr:row>
      <xdr:rowOff>95250</xdr:rowOff>
    </xdr:to>
    <xdr:sp macro="" textlink="">
      <xdr:nvSpPr>
        <xdr:cNvPr id="82" name="Oval 5"/>
        <xdr:cNvSpPr>
          <a:spLocks noChangeArrowheads="1"/>
        </xdr:cNvSpPr>
      </xdr:nvSpPr>
      <xdr:spPr bwMode="auto">
        <a:xfrm flipV="1">
          <a:off x="1219200" y="11706225"/>
          <a:ext cx="0" cy="47625"/>
        </a:xfrm>
        <a:prstGeom prst="ellipse">
          <a:avLst/>
        </a:prstGeom>
        <a:solidFill>
          <a:srgbClr val="FFFFFF"/>
        </a:solidFill>
        <a:ln w="9525">
          <a:solidFill>
            <a:srgbClr val="000000"/>
          </a:solidFill>
          <a:round/>
          <a:headEnd/>
          <a:tailEnd/>
        </a:ln>
      </xdr:spPr>
    </xdr:sp>
    <xdr:clientData/>
  </xdr:twoCellAnchor>
  <xdr:twoCellAnchor>
    <xdr:from>
      <xdr:col>1</xdr:col>
      <xdr:colOff>695325</xdr:colOff>
      <xdr:row>79</xdr:row>
      <xdr:rowOff>47625</xdr:rowOff>
    </xdr:from>
    <xdr:to>
      <xdr:col>1</xdr:col>
      <xdr:colOff>723900</xdr:colOff>
      <xdr:row>79</xdr:row>
      <xdr:rowOff>95250</xdr:rowOff>
    </xdr:to>
    <xdr:sp macro="" textlink="">
      <xdr:nvSpPr>
        <xdr:cNvPr id="83" name="Oval 5"/>
        <xdr:cNvSpPr>
          <a:spLocks noChangeArrowheads="1"/>
        </xdr:cNvSpPr>
      </xdr:nvSpPr>
      <xdr:spPr bwMode="auto">
        <a:xfrm flipV="1">
          <a:off x="1219200" y="12839700"/>
          <a:ext cx="0" cy="47625"/>
        </a:xfrm>
        <a:prstGeom prst="ellipse">
          <a:avLst/>
        </a:prstGeom>
        <a:solidFill>
          <a:srgbClr val="FFFFFF"/>
        </a:solidFill>
        <a:ln w="9525">
          <a:solidFill>
            <a:srgbClr val="000000"/>
          </a:solidFill>
          <a:round/>
          <a:headEnd/>
          <a:tailEnd/>
        </a:ln>
      </xdr:spPr>
    </xdr:sp>
    <xdr:clientData/>
  </xdr:twoCellAnchor>
  <xdr:twoCellAnchor>
    <xdr:from>
      <xdr:col>1</xdr:col>
      <xdr:colOff>695325</xdr:colOff>
      <xdr:row>87</xdr:row>
      <xdr:rowOff>47625</xdr:rowOff>
    </xdr:from>
    <xdr:to>
      <xdr:col>1</xdr:col>
      <xdr:colOff>723900</xdr:colOff>
      <xdr:row>87</xdr:row>
      <xdr:rowOff>95250</xdr:rowOff>
    </xdr:to>
    <xdr:sp macro="" textlink="">
      <xdr:nvSpPr>
        <xdr:cNvPr id="84" name="Oval 5"/>
        <xdr:cNvSpPr>
          <a:spLocks noChangeArrowheads="1"/>
        </xdr:cNvSpPr>
      </xdr:nvSpPr>
      <xdr:spPr bwMode="auto">
        <a:xfrm flipV="1">
          <a:off x="1219200" y="14135100"/>
          <a:ext cx="0" cy="47625"/>
        </a:xfrm>
        <a:prstGeom prst="ellipse">
          <a:avLst/>
        </a:pr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714375</xdr:colOff>
      <xdr:row>0</xdr:row>
      <xdr:rowOff>0</xdr:rowOff>
    </xdr:from>
    <xdr:to>
      <xdr:col>4</xdr:col>
      <xdr:colOff>742950</xdr:colOff>
      <xdr:row>0</xdr:row>
      <xdr:rowOff>209550</xdr:rowOff>
    </xdr:to>
    <xdr:sp macro="" textlink="">
      <xdr:nvSpPr>
        <xdr:cNvPr id="2" name="Text Box 3"/>
        <xdr:cNvSpPr txBox="1">
          <a:spLocks noChangeArrowheads="1"/>
        </xdr:cNvSpPr>
      </xdr:nvSpPr>
      <xdr:spPr bwMode="auto">
        <a:xfrm>
          <a:off x="3048000" y="0"/>
          <a:ext cx="0" cy="1905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3" name="Text Box 3"/>
        <xdr:cNvSpPr txBox="1">
          <a:spLocks noChangeArrowheads="1"/>
        </xdr:cNvSpPr>
      </xdr:nvSpPr>
      <xdr:spPr bwMode="auto">
        <a:xfrm>
          <a:off x="3048000" y="1714500"/>
          <a:ext cx="0" cy="1905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4" name="Text Box 3"/>
        <xdr:cNvSpPr txBox="1">
          <a:spLocks noChangeArrowheads="1"/>
        </xdr:cNvSpPr>
      </xdr:nvSpPr>
      <xdr:spPr bwMode="auto">
        <a:xfrm>
          <a:off x="3048000" y="1714500"/>
          <a:ext cx="0" cy="1905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5" name="Text Box 3"/>
        <xdr:cNvSpPr txBox="1">
          <a:spLocks noChangeArrowheads="1"/>
        </xdr:cNvSpPr>
      </xdr:nvSpPr>
      <xdr:spPr bwMode="auto">
        <a:xfrm>
          <a:off x="3048000" y="1714500"/>
          <a:ext cx="0" cy="1905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6" name="Text Box 3"/>
        <xdr:cNvSpPr txBox="1">
          <a:spLocks noChangeArrowheads="1"/>
        </xdr:cNvSpPr>
      </xdr:nvSpPr>
      <xdr:spPr bwMode="auto">
        <a:xfrm>
          <a:off x="3048000" y="1714500"/>
          <a:ext cx="0" cy="1905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38100</xdr:rowOff>
    </xdr:to>
    <xdr:sp macro="" textlink="">
      <xdr:nvSpPr>
        <xdr:cNvPr id="7" name="Text Box 3"/>
        <xdr:cNvSpPr txBox="1">
          <a:spLocks noChangeArrowheads="1"/>
        </xdr:cNvSpPr>
      </xdr:nvSpPr>
      <xdr:spPr bwMode="auto">
        <a:xfrm>
          <a:off x="3048000" y="1714500"/>
          <a:ext cx="0" cy="2286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8" name="Text Box 3"/>
        <xdr:cNvSpPr txBox="1">
          <a:spLocks noChangeArrowheads="1"/>
        </xdr:cNvSpPr>
      </xdr:nvSpPr>
      <xdr:spPr bwMode="auto">
        <a:xfrm>
          <a:off x="3048000" y="1714500"/>
          <a:ext cx="0" cy="19050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10</xdr:row>
      <xdr:rowOff>209550</xdr:rowOff>
    </xdr:to>
    <xdr:sp macro="" textlink="">
      <xdr:nvSpPr>
        <xdr:cNvPr id="9" name="Text Box 3"/>
        <xdr:cNvSpPr txBox="1">
          <a:spLocks noChangeArrowheads="1"/>
        </xdr:cNvSpPr>
      </xdr:nvSpPr>
      <xdr:spPr bwMode="auto">
        <a:xfrm>
          <a:off x="2438400" y="1714500"/>
          <a:ext cx="200025" cy="38100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10</xdr:row>
      <xdr:rowOff>209550</xdr:rowOff>
    </xdr:to>
    <xdr:sp macro="" textlink="">
      <xdr:nvSpPr>
        <xdr:cNvPr id="10" name="Text Box 3"/>
        <xdr:cNvSpPr txBox="1">
          <a:spLocks noChangeArrowheads="1"/>
        </xdr:cNvSpPr>
      </xdr:nvSpPr>
      <xdr:spPr bwMode="auto">
        <a:xfrm>
          <a:off x="2438400" y="1714500"/>
          <a:ext cx="200025" cy="3810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161925</xdr:rowOff>
    </xdr:to>
    <xdr:sp macro="" textlink="">
      <xdr:nvSpPr>
        <xdr:cNvPr id="11" name="Text Box 3"/>
        <xdr:cNvSpPr txBox="1">
          <a:spLocks noChangeArrowheads="1"/>
        </xdr:cNvSpPr>
      </xdr:nvSpPr>
      <xdr:spPr bwMode="auto">
        <a:xfrm>
          <a:off x="3048000" y="1714500"/>
          <a:ext cx="0" cy="352425"/>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10</xdr:row>
      <xdr:rowOff>0</xdr:rowOff>
    </xdr:to>
    <xdr:sp macro="" textlink="">
      <xdr:nvSpPr>
        <xdr:cNvPr id="12" name="Text Box 3"/>
        <xdr:cNvSpPr txBox="1">
          <a:spLocks noChangeArrowheads="1"/>
        </xdr:cNvSpPr>
      </xdr:nvSpPr>
      <xdr:spPr bwMode="auto">
        <a:xfrm>
          <a:off x="2438400" y="1714500"/>
          <a:ext cx="200025" cy="190500"/>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200025</xdr:colOff>
      <xdr:row>10</xdr:row>
      <xdr:rowOff>209550</xdr:rowOff>
    </xdr:to>
    <xdr:sp macro="" textlink="">
      <xdr:nvSpPr>
        <xdr:cNvPr id="13" name="Text Box 3"/>
        <xdr:cNvSpPr txBox="1">
          <a:spLocks noChangeArrowheads="1"/>
        </xdr:cNvSpPr>
      </xdr:nvSpPr>
      <xdr:spPr bwMode="auto">
        <a:xfrm>
          <a:off x="2438400" y="1714500"/>
          <a:ext cx="200025" cy="381000"/>
        </a:xfrm>
        <a:prstGeom prst="rect">
          <a:avLst/>
        </a:prstGeom>
        <a:noFill/>
        <a:ln w="9525">
          <a:noFill/>
          <a:miter lim="800000"/>
          <a:headEnd/>
          <a:tailEnd/>
        </a:ln>
      </xdr:spPr>
    </xdr:sp>
    <xdr:clientData/>
  </xdr:twoCellAnchor>
  <xdr:twoCellAnchor editAs="oneCell">
    <xdr:from>
      <xdr:col>4</xdr:col>
      <xdr:colOff>714375</xdr:colOff>
      <xdr:row>9</xdr:row>
      <xdr:rowOff>0</xdr:rowOff>
    </xdr:from>
    <xdr:to>
      <xdr:col>4</xdr:col>
      <xdr:colOff>838200</xdr:colOff>
      <xdr:row>10</xdr:row>
      <xdr:rowOff>0</xdr:rowOff>
    </xdr:to>
    <xdr:sp macro="" textlink="">
      <xdr:nvSpPr>
        <xdr:cNvPr id="14" name="Text Box 3"/>
        <xdr:cNvSpPr txBox="1">
          <a:spLocks noChangeArrowheads="1"/>
        </xdr:cNvSpPr>
      </xdr:nvSpPr>
      <xdr:spPr bwMode="auto">
        <a:xfrm>
          <a:off x="3048000" y="1714500"/>
          <a:ext cx="0" cy="190500"/>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15" name="Text Box 3"/>
        <xdr:cNvSpPr txBox="1">
          <a:spLocks noChangeArrowheads="1"/>
        </xdr:cNvSpPr>
      </xdr:nvSpPr>
      <xdr:spPr bwMode="auto">
        <a:xfrm>
          <a:off x="3048000" y="5905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123825</xdr:rowOff>
    </xdr:to>
    <xdr:sp macro="" textlink="">
      <xdr:nvSpPr>
        <xdr:cNvPr id="16" name="Text Box 3"/>
        <xdr:cNvSpPr txBox="1">
          <a:spLocks noChangeArrowheads="1"/>
        </xdr:cNvSpPr>
      </xdr:nvSpPr>
      <xdr:spPr bwMode="auto">
        <a:xfrm>
          <a:off x="3048000" y="5905500"/>
          <a:ext cx="0" cy="3143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17" name="Text Box 3"/>
        <xdr:cNvSpPr txBox="1">
          <a:spLocks noChangeArrowheads="1"/>
        </xdr:cNvSpPr>
      </xdr:nvSpPr>
      <xdr:spPr bwMode="auto">
        <a:xfrm>
          <a:off x="3048000" y="5905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18" name="Text Box 3"/>
        <xdr:cNvSpPr txBox="1">
          <a:spLocks noChangeArrowheads="1"/>
        </xdr:cNvSpPr>
      </xdr:nvSpPr>
      <xdr:spPr bwMode="auto">
        <a:xfrm>
          <a:off x="3048000" y="5905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123825</xdr:rowOff>
    </xdr:to>
    <xdr:sp macro="" textlink="">
      <xdr:nvSpPr>
        <xdr:cNvPr id="19" name="Text Box 3"/>
        <xdr:cNvSpPr txBox="1">
          <a:spLocks noChangeArrowheads="1"/>
        </xdr:cNvSpPr>
      </xdr:nvSpPr>
      <xdr:spPr bwMode="auto">
        <a:xfrm>
          <a:off x="3048000" y="6667500"/>
          <a:ext cx="0" cy="3143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123825</xdr:rowOff>
    </xdr:to>
    <xdr:sp macro="" textlink="">
      <xdr:nvSpPr>
        <xdr:cNvPr id="20" name="Text Box 3"/>
        <xdr:cNvSpPr txBox="1">
          <a:spLocks noChangeArrowheads="1"/>
        </xdr:cNvSpPr>
      </xdr:nvSpPr>
      <xdr:spPr bwMode="auto">
        <a:xfrm>
          <a:off x="3048000" y="6667500"/>
          <a:ext cx="0" cy="3143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21" name="Text Box 3"/>
        <xdr:cNvSpPr txBox="1">
          <a:spLocks noChangeArrowheads="1"/>
        </xdr:cNvSpPr>
      </xdr:nvSpPr>
      <xdr:spPr bwMode="auto">
        <a:xfrm>
          <a:off x="3048000" y="6667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22" name="Text Box 3"/>
        <xdr:cNvSpPr txBox="1">
          <a:spLocks noChangeArrowheads="1"/>
        </xdr:cNvSpPr>
      </xdr:nvSpPr>
      <xdr:spPr bwMode="auto">
        <a:xfrm>
          <a:off x="3048000" y="6858000"/>
          <a:ext cx="0" cy="276225"/>
        </a:xfrm>
        <a:prstGeom prst="rect">
          <a:avLst/>
        </a:prstGeom>
        <a:noFill/>
        <a:ln w="9525">
          <a:noFill/>
          <a:miter lim="800000"/>
          <a:headEnd/>
          <a:tailEnd/>
        </a:ln>
      </xdr:spPr>
    </xdr:sp>
    <xdr:clientData/>
  </xdr:twoCellAnchor>
  <xdr:twoCellAnchor editAs="oneCell">
    <xdr:from>
      <xdr:col>4</xdr:col>
      <xdr:colOff>0</xdr:colOff>
      <xdr:row>28</xdr:row>
      <xdr:rowOff>0</xdr:rowOff>
    </xdr:from>
    <xdr:to>
      <xdr:col>4</xdr:col>
      <xdr:colOff>200025</xdr:colOff>
      <xdr:row>30</xdr:row>
      <xdr:rowOff>0</xdr:rowOff>
    </xdr:to>
    <xdr:sp macro="" textlink="">
      <xdr:nvSpPr>
        <xdr:cNvPr id="23" name="Text Box 3"/>
        <xdr:cNvSpPr txBox="1">
          <a:spLocks noChangeArrowheads="1"/>
        </xdr:cNvSpPr>
      </xdr:nvSpPr>
      <xdr:spPr bwMode="auto">
        <a:xfrm>
          <a:off x="2438400" y="27241500"/>
          <a:ext cx="200025" cy="381000"/>
        </a:xfrm>
        <a:prstGeom prst="rect">
          <a:avLst/>
        </a:prstGeom>
        <a:noFill/>
        <a:ln w="9525">
          <a:noFill/>
          <a:miter lim="800000"/>
          <a:headEnd/>
          <a:tailEnd/>
        </a:ln>
      </xdr:spPr>
    </xdr:sp>
    <xdr:clientData/>
  </xdr:twoCellAnchor>
  <xdr:twoCellAnchor editAs="oneCell">
    <xdr:from>
      <xdr:col>4</xdr:col>
      <xdr:colOff>0</xdr:colOff>
      <xdr:row>28</xdr:row>
      <xdr:rowOff>0</xdr:rowOff>
    </xdr:from>
    <xdr:to>
      <xdr:col>4</xdr:col>
      <xdr:colOff>200025</xdr:colOff>
      <xdr:row>30</xdr:row>
      <xdr:rowOff>0</xdr:rowOff>
    </xdr:to>
    <xdr:sp macro="" textlink="">
      <xdr:nvSpPr>
        <xdr:cNvPr id="24" name="Text Box 3"/>
        <xdr:cNvSpPr txBox="1">
          <a:spLocks noChangeArrowheads="1"/>
        </xdr:cNvSpPr>
      </xdr:nvSpPr>
      <xdr:spPr bwMode="auto">
        <a:xfrm>
          <a:off x="2438400" y="27241500"/>
          <a:ext cx="200025" cy="381000"/>
        </a:xfrm>
        <a:prstGeom prst="rect">
          <a:avLst/>
        </a:prstGeom>
        <a:noFill/>
        <a:ln w="9525">
          <a:noFill/>
          <a:miter lim="800000"/>
          <a:headEnd/>
          <a:tailEnd/>
        </a:ln>
      </xdr:spPr>
    </xdr:sp>
    <xdr:clientData/>
  </xdr:twoCellAnchor>
  <xdr:twoCellAnchor editAs="oneCell">
    <xdr:from>
      <xdr:col>4</xdr:col>
      <xdr:colOff>0</xdr:colOff>
      <xdr:row>28</xdr:row>
      <xdr:rowOff>0</xdr:rowOff>
    </xdr:from>
    <xdr:to>
      <xdr:col>4</xdr:col>
      <xdr:colOff>200025</xdr:colOff>
      <xdr:row>30</xdr:row>
      <xdr:rowOff>0</xdr:rowOff>
    </xdr:to>
    <xdr:sp macro="" textlink="">
      <xdr:nvSpPr>
        <xdr:cNvPr id="25" name="Text Box 3"/>
        <xdr:cNvSpPr txBox="1">
          <a:spLocks noChangeArrowheads="1"/>
        </xdr:cNvSpPr>
      </xdr:nvSpPr>
      <xdr:spPr bwMode="auto">
        <a:xfrm>
          <a:off x="2438400" y="27241500"/>
          <a:ext cx="200025" cy="381000"/>
        </a:xfrm>
        <a:prstGeom prst="rect">
          <a:avLst/>
        </a:prstGeom>
        <a:noFill/>
        <a:ln w="9525">
          <a:noFill/>
          <a:miter lim="800000"/>
          <a:headEnd/>
          <a:tailEnd/>
        </a:ln>
      </xdr:spPr>
    </xdr:sp>
    <xdr:clientData/>
  </xdr:twoCellAnchor>
  <xdr:twoCellAnchor editAs="oneCell">
    <xdr:from>
      <xdr:col>4</xdr:col>
      <xdr:colOff>0</xdr:colOff>
      <xdr:row>28</xdr:row>
      <xdr:rowOff>0</xdr:rowOff>
    </xdr:from>
    <xdr:to>
      <xdr:col>4</xdr:col>
      <xdr:colOff>200025</xdr:colOff>
      <xdr:row>30</xdr:row>
      <xdr:rowOff>0</xdr:rowOff>
    </xdr:to>
    <xdr:sp macro="" textlink="">
      <xdr:nvSpPr>
        <xdr:cNvPr id="26" name="Text Box 3"/>
        <xdr:cNvSpPr txBox="1">
          <a:spLocks noChangeArrowheads="1"/>
        </xdr:cNvSpPr>
      </xdr:nvSpPr>
      <xdr:spPr bwMode="auto">
        <a:xfrm>
          <a:off x="2438400" y="27241500"/>
          <a:ext cx="200025" cy="381000"/>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30</xdr:row>
      <xdr:rowOff>9525</xdr:rowOff>
    </xdr:to>
    <xdr:sp macro="" textlink="">
      <xdr:nvSpPr>
        <xdr:cNvPr id="27" name="Text Box 3"/>
        <xdr:cNvSpPr txBox="1">
          <a:spLocks noChangeArrowheads="1"/>
        </xdr:cNvSpPr>
      </xdr:nvSpPr>
      <xdr:spPr bwMode="auto">
        <a:xfrm>
          <a:off x="3048000" y="27241500"/>
          <a:ext cx="0" cy="390525"/>
        </a:xfrm>
        <a:prstGeom prst="rect">
          <a:avLst/>
        </a:prstGeom>
        <a:noFill/>
        <a:ln w="9525">
          <a:noFill/>
          <a:miter lim="800000"/>
          <a:headEnd/>
          <a:tailEnd/>
        </a:ln>
      </xdr:spPr>
    </xdr:sp>
    <xdr:clientData/>
  </xdr:twoCellAnchor>
  <xdr:twoCellAnchor editAs="oneCell">
    <xdr:from>
      <xdr:col>4</xdr:col>
      <xdr:colOff>0</xdr:colOff>
      <xdr:row>28</xdr:row>
      <xdr:rowOff>0</xdr:rowOff>
    </xdr:from>
    <xdr:to>
      <xdr:col>4</xdr:col>
      <xdr:colOff>200025</xdr:colOff>
      <xdr:row>30</xdr:row>
      <xdr:rowOff>0</xdr:rowOff>
    </xdr:to>
    <xdr:sp macro="" textlink="">
      <xdr:nvSpPr>
        <xdr:cNvPr id="28" name="Text Box 3"/>
        <xdr:cNvSpPr txBox="1">
          <a:spLocks noChangeArrowheads="1"/>
        </xdr:cNvSpPr>
      </xdr:nvSpPr>
      <xdr:spPr bwMode="auto">
        <a:xfrm>
          <a:off x="2438400" y="27241500"/>
          <a:ext cx="200025" cy="381000"/>
        </a:xfrm>
        <a:prstGeom prst="rect">
          <a:avLst/>
        </a:prstGeom>
        <a:noFill/>
        <a:ln w="9525">
          <a:noFill/>
          <a:miter lim="800000"/>
          <a:headEnd/>
          <a:tailEnd/>
        </a:ln>
      </xdr:spPr>
    </xdr:sp>
    <xdr:clientData/>
  </xdr:twoCellAnchor>
  <xdr:twoCellAnchor editAs="oneCell">
    <xdr:from>
      <xdr:col>4</xdr:col>
      <xdr:colOff>0</xdr:colOff>
      <xdr:row>28</xdr:row>
      <xdr:rowOff>0</xdr:rowOff>
    </xdr:from>
    <xdr:to>
      <xdr:col>4</xdr:col>
      <xdr:colOff>200025</xdr:colOff>
      <xdr:row>30</xdr:row>
      <xdr:rowOff>0</xdr:rowOff>
    </xdr:to>
    <xdr:sp macro="" textlink="">
      <xdr:nvSpPr>
        <xdr:cNvPr id="29" name="Text Box 3"/>
        <xdr:cNvSpPr txBox="1">
          <a:spLocks noChangeArrowheads="1"/>
        </xdr:cNvSpPr>
      </xdr:nvSpPr>
      <xdr:spPr bwMode="auto">
        <a:xfrm>
          <a:off x="2438400" y="27241500"/>
          <a:ext cx="200025" cy="381000"/>
        </a:xfrm>
        <a:prstGeom prst="rect">
          <a:avLst/>
        </a:prstGeom>
        <a:noFill/>
        <a:ln w="9525">
          <a:noFill/>
          <a:miter lim="800000"/>
          <a:headEnd/>
          <a:tailEnd/>
        </a:ln>
      </xdr:spPr>
    </xdr:sp>
    <xdr:clientData/>
  </xdr:twoCellAnchor>
  <xdr:twoCellAnchor editAs="oneCell">
    <xdr:from>
      <xdr:col>4</xdr:col>
      <xdr:colOff>0</xdr:colOff>
      <xdr:row>28</xdr:row>
      <xdr:rowOff>0</xdr:rowOff>
    </xdr:from>
    <xdr:to>
      <xdr:col>4</xdr:col>
      <xdr:colOff>200025</xdr:colOff>
      <xdr:row>30</xdr:row>
      <xdr:rowOff>0</xdr:rowOff>
    </xdr:to>
    <xdr:sp macro="" textlink="">
      <xdr:nvSpPr>
        <xdr:cNvPr id="30" name="Text Box 3"/>
        <xdr:cNvSpPr txBox="1">
          <a:spLocks noChangeArrowheads="1"/>
        </xdr:cNvSpPr>
      </xdr:nvSpPr>
      <xdr:spPr bwMode="auto">
        <a:xfrm>
          <a:off x="2438400" y="27241500"/>
          <a:ext cx="200025" cy="381000"/>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31" name="Text Box 3"/>
        <xdr:cNvSpPr txBox="1">
          <a:spLocks noChangeArrowheads="1"/>
        </xdr:cNvSpPr>
      </xdr:nvSpPr>
      <xdr:spPr bwMode="auto">
        <a:xfrm>
          <a:off x="3048000" y="8382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123825</xdr:rowOff>
    </xdr:to>
    <xdr:sp macro="" textlink="">
      <xdr:nvSpPr>
        <xdr:cNvPr id="32" name="Text Box 3"/>
        <xdr:cNvSpPr txBox="1">
          <a:spLocks noChangeArrowheads="1"/>
        </xdr:cNvSpPr>
      </xdr:nvSpPr>
      <xdr:spPr bwMode="auto">
        <a:xfrm>
          <a:off x="3048000" y="8382000"/>
          <a:ext cx="0" cy="3143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33" name="Text Box 3"/>
        <xdr:cNvSpPr txBox="1">
          <a:spLocks noChangeArrowheads="1"/>
        </xdr:cNvSpPr>
      </xdr:nvSpPr>
      <xdr:spPr bwMode="auto">
        <a:xfrm>
          <a:off x="3048000" y="8382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34" name="Text Box 3"/>
        <xdr:cNvSpPr txBox="1">
          <a:spLocks noChangeArrowheads="1"/>
        </xdr:cNvSpPr>
      </xdr:nvSpPr>
      <xdr:spPr bwMode="auto">
        <a:xfrm>
          <a:off x="3048000" y="8382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35" name="Text Box 3"/>
        <xdr:cNvSpPr txBox="1">
          <a:spLocks noChangeArrowheads="1"/>
        </xdr:cNvSpPr>
      </xdr:nvSpPr>
      <xdr:spPr bwMode="auto">
        <a:xfrm>
          <a:off x="3048000" y="8572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36" name="Text Box 3"/>
        <xdr:cNvSpPr txBox="1">
          <a:spLocks noChangeArrowheads="1"/>
        </xdr:cNvSpPr>
      </xdr:nvSpPr>
      <xdr:spPr bwMode="auto">
        <a:xfrm>
          <a:off x="3048000" y="8572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37" name="Text Box 3"/>
        <xdr:cNvSpPr txBox="1">
          <a:spLocks noChangeArrowheads="1"/>
        </xdr:cNvSpPr>
      </xdr:nvSpPr>
      <xdr:spPr bwMode="auto">
        <a:xfrm>
          <a:off x="3048000" y="8572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38" name="Text Box 3"/>
        <xdr:cNvSpPr txBox="1">
          <a:spLocks noChangeArrowheads="1"/>
        </xdr:cNvSpPr>
      </xdr:nvSpPr>
      <xdr:spPr bwMode="auto">
        <a:xfrm>
          <a:off x="3048000" y="8572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39"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40"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41"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42"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43" name="Text Box 3"/>
        <xdr:cNvSpPr txBox="1">
          <a:spLocks noChangeArrowheads="1"/>
        </xdr:cNvSpPr>
      </xdr:nvSpPr>
      <xdr:spPr bwMode="auto">
        <a:xfrm>
          <a:off x="3048000" y="9334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44" name="Text Box 3"/>
        <xdr:cNvSpPr txBox="1">
          <a:spLocks noChangeArrowheads="1"/>
        </xdr:cNvSpPr>
      </xdr:nvSpPr>
      <xdr:spPr bwMode="auto">
        <a:xfrm>
          <a:off x="3048000" y="9334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45" name="Text Box 3"/>
        <xdr:cNvSpPr txBox="1">
          <a:spLocks noChangeArrowheads="1"/>
        </xdr:cNvSpPr>
      </xdr:nvSpPr>
      <xdr:spPr bwMode="auto">
        <a:xfrm>
          <a:off x="3048000" y="9334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46" name="Text Box 3"/>
        <xdr:cNvSpPr txBox="1">
          <a:spLocks noChangeArrowheads="1"/>
        </xdr:cNvSpPr>
      </xdr:nvSpPr>
      <xdr:spPr bwMode="auto">
        <a:xfrm>
          <a:off x="3048000" y="93345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47"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48"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49"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50"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51"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52"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53"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54"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55"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56"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57"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838200</xdr:colOff>
      <xdr:row>29</xdr:row>
      <xdr:rowOff>85725</xdr:rowOff>
    </xdr:to>
    <xdr:sp macro="" textlink="">
      <xdr:nvSpPr>
        <xdr:cNvPr id="58" name="Text Box 3"/>
        <xdr:cNvSpPr txBox="1">
          <a:spLocks noChangeArrowheads="1"/>
        </xdr:cNvSpPr>
      </xdr:nvSpPr>
      <xdr:spPr bwMode="auto">
        <a:xfrm>
          <a:off x="3048000" y="9144000"/>
          <a:ext cx="0" cy="2762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ll%20estimates/detailed%20estimate%202012-13/Tender%20No.%203%2016%20Nos.%20works%20(1)/Rising%20&amp;%20Distribution%20System%20QADIR%20BUX%20JA%20QUB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tailed%20estimate%202016-17/provincial%20ADP/water%20supply%20bachal%20shah%20mian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etailed%20estimate%202016-17/sub-division%20rohri/No.%20133%20water%20supply%20village%20khair%20muhammad%20jato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etailed%20estimate%202016-17/provincial%20ADP/water%20supply%20allah%20dino%20solang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etailed%20Estimates%202017-18/Provincial%20ADP/drainage%20scheme%20Najamuddin%20Abro%20Loung%20Bhatt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etailed%20estimates%202015-16/FULL%20AMOUNTS%20ESTIMATES/No.%2099%20RCC%20sewer%20line%20near%20comprehensive%20schoo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sstt."/>
      <sheetName val="Mat."/>
      <sheetName val="R.A.P.Mach."/>
      <sheetName val="R.A. Pipe"/>
      <sheetName val="Comp."/>
      <sheetName val="Sch B"/>
      <sheetName val="DETAIL"/>
      <sheetName val="Bill"/>
      <sheetName val="Sheet1"/>
      <sheetName val="T.comp"/>
      <sheetName val="ESTT."/>
      <sheetName val="comp"/>
      <sheetName val="F.Review"/>
      <sheetName val="comparative"/>
      <sheetName val="RA 4 INCH"/>
      <sheetName val="R.A. 3 INCH"/>
      <sheetName val="Sch.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85">
          <cell r="D85" t="str">
            <v>COMPOUND WALL</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BSTRACT"/>
      <sheetName val="Estt."/>
      <sheetName val="Mat."/>
      <sheetName val="CW"/>
      <sheetName val="material"/>
      <sheetName val="1.P.E.Pipe"/>
      <sheetName val="1.P.E.Pipe (2)"/>
      <sheetName val="estimate"/>
      <sheetName val="R.A."/>
      <sheetName val="hypochlorinator"/>
      <sheetName val="length"/>
      <sheetName val="Sch.B9 (2)"/>
      <sheetName val="TER"/>
      <sheetName val="DETAIL (2)"/>
      <sheetName val="T.comp"/>
    </sheetNames>
    <sheetDataSet>
      <sheetData sheetId="0"/>
      <sheetData sheetId="1"/>
      <sheetData sheetId="2"/>
      <sheetData sheetId="3"/>
      <sheetData sheetId="4"/>
      <sheetData sheetId="5"/>
      <sheetData sheetId="6"/>
      <sheetData sheetId="7"/>
      <sheetData sheetId="8"/>
      <sheetData sheetId="9"/>
      <sheetData sheetId="10"/>
      <sheetData sheetId="11" refreshError="1">
        <row r="112">
          <cell r="A112" t="str">
            <v xml:space="preserve">19)Primary coat of chalk distempering  (C.S.I.No.26(a) P.No.54)  </v>
          </cell>
        </row>
        <row r="115">
          <cell r="A115" t="str">
            <v xml:space="preserve">20)Distempering two coat.   (C.S.I.No.25(b) P.No.54)  </v>
          </cell>
        </row>
      </sheetData>
      <sheetData sheetId="12"/>
      <sheetData sheetId="13"/>
      <sheetData sheetId="14"/>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BSTRACT"/>
      <sheetName val="Estt."/>
      <sheetName val="Mat."/>
      <sheetName val="pipes"/>
      <sheetName val="1.P.E.Pipe"/>
      <sheetName val="estimate"/>
      <sheetName val="R.A."/>
      <sheetName val="CW"/>
      <sheetName val="material"/>
      <sheetName val="hypochlorinator"/>
      <sheetName val="Sch.B9"/>
      <sheetName val="TER"/>
      <sheetName val="DETAIL"/>
      <sheetName val="T.comp"/>
    </sheetNames>
    <sheetDataSet>
      <sheetData sheetId="0" refreshError="1"/>
      <sheetData sheetId="1">
        <row r="150">
          <cell r="A150" t="str">
            <v>Part-I Schedule Items</v>
          </cell>
        </row>
      </sheetData>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BSTRACT"/>
      <sheetName val="Estt."/>
      <sheetName val="Mat."/>
      <sheetName val="pipes"/>
      <sheetName val="1.P.E.Pipe"/>
      <sheetName val="estimate"/>
      <sheetName val="R.A."/>
      <sheetName val="hypochlorinator"/>
      <sheetName val="Sch.B9"/>
      <sheetName val="TER"/>
      <sheetName val="DETAIL"/>
      <sheetName val="T.comp"/>
      <sheetName val="CW"/>
      <sheetName val="material"/>
    </sheetNames>
    <sheetDataSet>
      <sheetData sheetId="0" refreshError="1"/>
      <sheetData sheetId="1">
        <row r="306">
          <cell r="E306">
            <v>6</v>
          </cell>
        </row>
      </sheetData>
      <sheetData sheetId="2" refreshError="1"/>
      <sheetData sheetId="3" refreshError="1"/>
      <sheetData sheetId="4"/>
      <sheetData sheetId="5">
        <row r="1">
          <cell r="A1" t="str">
            <v>Detail Working Estimate for Water Supply Scheme Village Allah Dino Solangi Taluka Rohri District Sukkur</v>
          </cell>
        </row>
      </sheetData>
      <sheetData sheetId="6">
        <row r="66">
          <cell r="A66" t="str">
            <v>Assistant Engineer
Public Health Engg: Sub-Division
ROHRI</v>
          </cell>
        </row>
      </sheetData>
      <sheetData sheetId="7" refreshError="1"/>
      <sheetData sheetId="8">
        <row r="76">
          <cell r="A76" t="str">
            <v xml:space="preserve">1)Excavation In foundation of Building Bridges and and other structures including dagbelling dressing refilling around structure with excavated earth watering and ramming lead upto 5 feet  (a) In ordinary soil.  ( C.S.I.No.18(b) P.No.4)  </v>
          </cell>
        </row>
      </sheetData>
      <sheetData sheetId="9" refreshError="1"/>
      <sheetData sheetId="10" refreshError="1"/>
      <sheetData sheetId="11" refreshError="1"/>
      <sheetData sheetId="12"/>
      <sheetData sheetId="13"/>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Abst."/>
      <sheetName val="1. S.Drain"/>
      <sheetName val="1. Mat."/>
      <sheetName val="CT 20ft"/>
      <sheetName val="mat ct20"/>
      <sheetName val="SC"/>
      <sheetName val="mat sc"/>
      <sheetName val="1.P.E.Pipe"/>
      <sheetName val="Estt."/>
      <sheetName val="Mat. (2)"/>
      <sheetName val="CW"/>
      <sheetName val="material"/>
      <sheetName val="PM"/>
      <sheetName val="RA Machinery"/>
      <sheetName val="R.A. DE"/>
      <sheetName val="desilting of oxi ponds"/>
      <sheetName val="2. P.Blocks (2)"/>
      <sheetName val="2. Mat. (2)"/>
      <sheetName val="comparative"/>
    </sheetNames>
    <sheetDataSet>
      <sheetData sheetId="0" refreshError="1"/>
      <sheetData sheetId="1" refreshError="1"/>
      <sheetData sheetId="2" refreshError="1"/>
      <sheetData sheetId="3" refreshError="1"/>
      <sheetData sheetId="4" refreshError="1"/>
      <sheetData sheetId="5">
        <row r="2">
          <cell r="A2" t="str">
            <v>Sub-Work No. 3</v>
          </cell>
          <cell r="D2" t="str">
            <v>RCC Screening Chamber</v>
          </cell>
        </row>
        <row r="10">
          <cell r="A10" t="str">
            <v xml:space="preserve">3)Extra for wet earth work. ( C.S.I.No.15 P.No.3)  </v>
          </cell>
        </row>
        <row r="18">
          <cell r="A18" t="str">
            <v xml:space="preserve">7)Reinforced cement concrete work including all labour and material 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 laid in situ or precost laid in position complete in all respests (i)Ratio (1:2:4)90Lbs cement 2cft,sand 4cft shingles 1/8" to 1/4" guage.  ( C.S.I.No.6(a)(i) P.No.17)  </v>
          </cell>
        </row>
        <row r="32">
          <cell r="A32" t="str">
            <v>8)Fabrication of mild steel reinforcement for cement concrerte including cutting bending laying in position making joints and fastenings includiug cost of binding wire (also includes removal of rust from bars).(b) using tor bars.  ( C.S.I.No.8(b) P.No.17)</v>
          </cell>
        </row>
        <row r="63">
          <cell r="A63" t="str">
            <v>7)Cement plaster 1:4 upto 20' height                                                                      ( C.S.I.No.11(b)P.No.52)(b)1/2"thick</v>
          </cell>
        </row>
        <row r="70">
          <cell r="A70" t="str">
            <v xml:space="preserve">2)Excavation for pipe line in trenches and pits in soft soil i/c trimming and dressing sides of true alighment and shape levelling of bedsof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 P.No.60)  </v>
          </cell>
        </row>
      </sheetData>
      <sheetData sheetId="6" refreshError="1"/>
      <sheetData sheetId="7">
        <row r="2">
          <cell r="A2" t="str">
            <v>Sub-Work No. 4</v>
          </cell>
          <cell r="D2" t="str">
            <v>P.E. Rising Main 6" Dia</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Abst."/>
      <sheetName val="3. D.Estt. Sewer"/>
      <sheetName val="3. Mat."/>
      <sheetName val="4. D. Esst.Precast Cover"/>
      <sheetName val="R.A. for  Precast Cover"/>
      <sheetName val="2. P.Blocks"/>
      <sheetName val="2. Mat."/>
      <sheetName val="Pavers"/>
      <sheetName val="Bars formula"/>
      <sheetName val="Sch B99"/>
      <sheetName val="TER"/>
      <sheetName val="DETAIL"/>
      <sheetName val="T.comp"/>
      <sheetName val="comparative"/>
    </sheetNames>
    <sheetDataSet>
      <sheetData sheetId="0"/>
      <sheetData sheetId="1"/>
      <sheetData sheetId="2"/>
      <sheetData sheetId="3"/>
      <sheetData sheetId="4"/>
      <sheetData sheetId="5"/>
      <sheetData sheetId="6"/>
      <sheetData sheetId="7"/>
      <sheetData sheetId="8"/>
      <sheetData sheetId="9">
        <row r="120">
          <cell r="A120" t="str">
            <v xml:space="preserve">9)Small iron work such as gusset plate knees bends, stirrups, rings etc. including cutting drilling, revetting, handling, assembling and fixing but excluding errection in position                              ( C.S.I.No.1 P.No.91 )  </v>
          </cell>
        </row>
      </sheetData>
      <sheetData sheetId="10"/>
      <sheetData sheetId="11"/>
      <sheetData sheetId="12"/>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274"/>
  <sheetViews>
    <sheetView topLeftCell="A244" workbookViewId="0">
      <selection activeCell="D252" sqref="D252:G252"/>
    </sheetView>
  </sheetViews>
  <sheetFormatPr defaultRowHeight="15.75"/>
  <cols>
    <col min="1" max="1" width="7" style="1" customWidth="1"/>
    <col min="2" max="2" width="15.85546875" style="1" customWidth="1"/>
    <col min="3" max="3" width="9.140625" style="1"/>
    <col min="4" max="4" width="10" style="1" customWidth="1"/>
    <col min="5" max="5" width="13.7109375" style="1" customWidth="1"/>
    <col min="6" max="6" width="7.42578125" style="1" customWidth="1"/>
    <col min="7" max="7" width="9.140625" style="1"/>
    <col min="8" max="8" width="0.85546875" style="1" customWidth="1"/>
    <col min="9" max="9" width="5.7109375" style="1" customWidth="1"/>
    <col min="10" max="10" width="16.85546875" style="1" customWidth="1"/>
    <col min="11" max="16384" width="9.140625" style="1"/>
  </cols>
  <sheetData>
    <row r="1" spans="1:10" ht="19.5">
      <c r="A1" s="209" t="s">
        <v>41</v>
      </c>
      <c r="B1" s="209"/>
      <c r="C1" s="209"/>
      <c r="D1" s="209"/>
      <c r="E1" s="209"/>
      <c r="F1" s="209"/>
      <c r="G1" s="209"/>
      <c r="H1" s="209"/>
      <c r="I1" s="209"/>
      <c r="J1" s="209"/>
    </row>
    <row r="3" spans="1:10" ht="16.5">
      <c r="A3" s="208" t="s">
        <v>40</v>
      </c>
      <c r="B3" s="208"/>
      <c r="D3" s="207" t="s">
        <v>180</v>
      </c>
      <c r="E3" s="207"/>
      <c r="F3" s="207"/>
      <c r="G3" s="207"/>
      <c r="H3" s="207"/>
      <c r="I3" s="207"/>
      <c r="J3" s="207"/>
    </row>
    <row r="4" spans="1:10">
      <c r="D4" s="207"/>
      <c r="E4" s="207"/>
      <c r="F4" s="207"/>
      <c r="G4" s="207"/>
      <c r="H4" s="207"/>
      <c r="I4" s="207"/>
      <c r="J4" s="207"/>
    </row>
    <row r="5" spans="1:10" ht="84.75" customHeight="1">
      <c r="D5" s="207"/>
      <c r="E5" s="207"/>
      <c r="F5" s="207"/>
      <c r="G5" s="207"/>
      <c r="H5" s="207"/>
      <c r="I5" s="207"/>
      <c r="J5" s="207"/>
    </row>
    <row r="6" spans="1:10" ht="16.5">
      <c r="A6" s="206" t="s">
        <v>39</v>
      </c>
      <c r="B6" s="206"/>
      <c r="D6" s="205"/>
      <c r="E6" s="205"/>
      <c r="F6" s="205"/>
      <c r="G6" s="205"/>
      <c r="H6" s="205"/>
    </row>
    <row r="7" spans="1:10" ht="16.5">
      <c r="A7" s="201" t="s">
        <v>38</v>
      </c>
      <c r="B7" s="204" t="s">
        <v>37</v>
      </c>
      <c r="C7" s="203"/>
      <c r="D7" s="202"/>
      <c r="E7" s="201" t="s">
        <v>36</v>
      </c>
      <c r="F7" s="201" t="s">
        <v>35</v>
      </c>
      <c r="G7" s="201" t="s">
        <v>34</v>
      </c>
      <c r="H7" s="200" t="s">
        <v>33</v>
      </c>
      <c r="I7" s="200"/>
      <c r="J7" s="200"/>
    </row>
    <row r="9" spans="1:10">
      <c r="A9" s="199" t="s">
        <v>76</v>
      </c>
      <c r="B9" s="199"/>
      <c r="C9" s="199"/>
      <c r="D9" s="199" t="s">
        <v>62</v>
      </c>
      <c r="E9" s="199"/>
      <c r="F9" s="199"/>
      <c r="G9" s="20"/>
      <c r="H9" s="20"/>
      <c r="I9" s="20"/>
      <c r="J9" s="20"/>
    </row>
    <row r="10" spans="1:10">
      <c r="A10" s="43" t="s">
        <v>13</v>
      </c>
      <c r="B10" s="43"/>
      <c r="C10" s="43"/>
      <c r="D10" s="43"/>
      <c r="E10" s="43"/>
      <c r="F10" s="198"/>
      <c r="G10" s="198"/>
      <c r="H10" s="198"/>
      <c r="I10" s="198"/>
      <c r="J10" s="198"/>
    </row>
    <row r="11" spans="1:10" ht="50.25" customHeight="1">
      <c r="A11" s="37" t="s">
        <v>179</v>
      </c>
      <c r="B11" s="37"/>
      <c r="C11" s="37"/>
      <c r="D11" s="37"/>
      <c r="E11" s="37"/>
      <c r="F11" s="37"/>
      <c r="G11" s="37"/>
      <c r="H11" s="37"/>
      <c r="I11" s="37"/>
      <c r="J11" s="20"/>
    </row>
    <row r="12" spans="1:10">
      <c r="A12" s="20" t="s">
        <v>7</v>
      </c>
      <c r="B12" s="38">
        <v>8327.5</v>
      </c>
      <c r="C12" s="18" t="s">
        <v>6</v>
      </c>
      <c r="D12" s="17" t="s">
        <v>5</v>
      </c>
      <c r="E12" s="36">
        <v>3176.25</v>
      </c>
      <c r="F12" s="36"/>
      <c r="G12" s="35" t="s">
        <v>21</v>
      </c>
      <c r="H12" s="35"/>
      <c r="I12" s="26" t="s">
        <v>0</v>
      </c>
      <c r="J12" s="38">
        <f>+ROUND((B12*E12/1000),0)</f>
        <v>26450</v>
      </c>
    </row>
    <row r="13" spans="1:10" ht="43.5" customHeight="1">
      <c r="A13" s="37" t="s">
        <v>178</v>
      </c>
      <c r="B13" s="37"/>
      <c r="C13" s="37"/>
      <c r="D13" s="37"/>
      <c r="E13" s="37"/>
      <c r="F13" s="37"/>
      <c r="G13" s="37"/>
      <c r="H13" s="37"/>
      <c r="I13" s="37"/>
      <c r="J13" s="38"/>
    </row>
    <row r="14" spans="1:10">
      <c r="A14" s="197" t="s">
        <v>53</v>
      </c>
      <c r="B14" s="197"/>
      <c r="C14" s="197"/>
      <c r="D14" s="197"/>
      <c r="E14" s="197"/>
      <c r="F14" s="197"/>
      <c r="G14" s="17"/>
      <c r="H14" s="17"/>
      <c r="I14" s="26"/>
      <c r="J14" s="38"/>
    </row>
    <row r="15" spans="1:10">
      <c r="A15" s="20" t="s">
        <v>7</v>
      </c>
      <c r="B15" s="38">
        <v>1791.25</v>
      </c>
      <c r="C15" s="18" t="s">
        <v>6</v>
      </c>
      <c r="D15" s="17" t="s">
        <v>5</v>
      </c>
      <c r="E15" s="36">
        <v>11288.75</v>
      </c>
      <c r="F15" s="36"/>
      <c r="G15" s="35" t="s">
        <v>8</v>
      </c>
      <c r="H15" s="35"/>
      <c r="I15" s="26" t="s">
        <v>0</v>
      </c>
      <c r="J15" s="38">
        <f>+ROUND((B15*E15/100),0)</f>
        <v>202210</v>
      </c>
    </row>
    <row r="16" spans="1:10">
      <c r="A16" s="37" t="s">
        <v>177</v>
      </c>
      <c r="B16" s="37"/>
      <c r="C16" s="37"/>
      <c r="D16" s="37"/>
      <c r="E16" s="37"/>
      <c r="F16" s="37"/>
      <c r="G16" s="37"/>
      <c r="H16" s="37"/>
      <c r="I16" s="37"/>
      <c r="J16" s="38"/>
    </row>
    <row r="17" spans="1:10">
      <c r="A17" s="20" t="s">
        <v>7</v>
      </c>
      <c r="B17" s="19">
        <v>5257.12</v>
      </c>
      <c r="C17" s="18" t="s">
        <v>6</v>
      </c>
      <c r="D17" s="17" t="s">
        <v>5</v>
      </c>
      <c r="E17" s="36">
        <v>11948.36</v>
      </c>
      <c r="F17" s="36"/>
      <c r="G17" s="35" t="s">
        <v>54</v>
      </c>
      <c r="H17" s="35"/>
      <c r="I17" s="26" t="s">
        <v>0</v>
      </c>
      <c r="J17" s="38">
        <f>+ROUND((B17*E17/100),0)</f>
        <v>628140</v>
      </c>
    </row>
    <row r="18" spans="1:10" ht="63.75" customHeight="1">
      <c r="A18" s="37" t="s">
        <v>176</v>
      </c>
      <c r="B18" s="37"/>
      <c r="C18" s="37"/>
      <c r="D18" s="37"/>
      <c r="E18" s="37"/>
      <c r="F18" s="37"/>
      <c r="G18" s="37"/>
      <c r="H18" s="37"/>
      <c r="I18" s="37"/>
      <c r="J18" s="39"/>
    </row>
    <row r="19" spans="1:10">
      <c r="A19" s="45" t="s">
        <v>55</v>
      </c>
      <c r="B19" s="45"/>
      <c r="C19" s="45"/>
      <c r="D19" s="45"/>
      <c r="E19" s="30"/>
      <c r="F19" s="30"/>
      <c r="G19" s="20"/>
      <c r="H19" s="20"/>
      <c r="I19" s="20"/>
      <c r="J19" s="39"/>
    </row>
    <row r="20" spans="1:10">
      <c r="A20" s="20" t="s">
        <v>7</v>
      </c>
      <c r="B20" s="19">
        <v>2000</v>
      </c>
      <c r="C20" s="18" t="s">
        <v>3</v>
      </c>
      <c r="D20" s="17" t="s">
        <v>5</v>
      </c>
      <c r="E20" s="39">
        <v>94</v>
      </c>
      <c r="F20" s="41" t="s">
        <v>56</v>
      </c>
      <c r="G20" s="41"/>
      <c r="H20" s="41"/>
      <c r="I20" s="26" t="s">
        <v>0</v>
      </c>
      <c r="J20" s="38">
        <f>+ROUND((B20*E20),0)</f>
        <v>188000</v>
      </c>
    </row>
    <row r="21" spans="1:10">
      <c r="A21" s="45" t="s">
        <v>57</v>
      </c>
      <c r="B21" s="45"/>
      <c r="C21" s="45"/>
      <c r="D21" s="45"/>
      <c r="E21" s="30"/>
      <c r="F21" s="30"/>
      <c r="G21" s="20"/>
      <c r="H21" s="20"/>
      <c r="I21" s="20"/>
      <c r="J21" s="39"/>
    </row>
    <row r="22" spans="1:10">
      <c r="A22" s="20" t="s">
        <v>7</v>
      </c>
      <c r="B22" s="19">
        <v>775</v>
      </c>
      <c r="C22" s="18" t="s">
        <v>3</v>
      </c>
      <c r="D22" s="17" t="s">
        <v>5</v>
      </c>
      <c r="E22" s="36">
        <v>174</v>
      </c>
      <c r="F22" s="36"/>
      <c r="G22" s="35" t="s">
        <v>56</v>
      </c>
      <c r="H22" s="35"/>
      <c r="I22" s="26" t="s">
        <v>0</v>
      </c>
      <c r="J22" s="38">
        <f>+ROUND((B22*E22),0)</f>
        <v>134850</v>
      </c>
    </row>
    <row r="23" spans="1:10" ht="35.25" customHeight="1">
      <c r="A23" s="37" t="s">
        <v>175</v>
      </c>
      <c r="B23" s="37"/>
      <c r="C23" s="37"/>
      <c r="D23" s="37"/>
      <c r="E23" s="37"/>
      <c r="F23" s="37"/>
      <c r="G23" s="37"/>
      <c r="H23" s="37"/>
      <c r="I23" s="26"/>
      <c r="J23" s="38"/>
    </row>
    <row r="24" spans="1:10">
      <c r="A24" s="20" t="s">
        <v>7</v>
      </c>
      <c r="B24" s="19">
        <v>5500</v>
      </c>
      <c r="C24" s="18" t="s">
        <v>78</v>
      </c>
      <c r="D24" s="17" t="s">
        <v>5</v>
      </c>
      <c r="E24" s="196">
        <v>2283.9299999999998</v>
      </c>
      <c r="F24" s="196"/>
      <c r="G24" s="35" t="s">
        <v>4</v>
      </c>
      <c r="H24" s="35"/>
      <c r="I24" s="26" t="s">
        <v>0</v>
      </c>
      <c r="J24" s="38">
        <f>+ROUND((B24*E24/100),0)</f>
        <v>125616</v>
      </c>
    </row>
    <row r="25" spans="1:10" ht="103.5" customHeight="1">
      <c r="A25" s="37" t="s">
        <v>91</v>
      </c>
      <c r="B25" s="37"/>
      <c r="C25" s="37"/>
      <c r="D25" s="37"/>
      <c r="E25" s="37"/>
      <c r="F25" s="37"/>
      <c r="G25" s="37"/>
      <c r="H25" s="37"/>
      <c r="I25" s="37"/>
      <c r="J25" s="39"/>
    </row>
    <row r="26" spans="1:10">
      <c r="A26" s="20" t="s">
        <v>7</v>
      </c>
      <c r="B26" s="19">
        <v>1265.93</v>
      </c>
      <c r="C26" s="18" t="s">
        <v>6</v>
      </c>
      <c r="D26" s="17" t="s">
        <v>20</v>
      </c>
      <c r="E26" s="36">
        <v>337</v>
      </c>
      <c r="F26" s="36"/>
      <c r="G26" s="35" t="s">
        <v>19</v>
      </c>
      <c r="H26" s="35"/>
      <c r="I26" s="26" t="s">
        <v>0</v>
      </c>
      <c r="J26" s="38">
        <f>+ROUND((B26*E26),0)+3</f>
        <v>426621</v>
      </c>
    </row>
    <row r="27" spans="1:10" ht="50.25" customHeight="1">
      <c r="A27" s="37" t="s">
        <v>90</v>
      </c>
      <c r="B27" s="37"/>
      <c r="C27" s="37"/>
      <c r="D27" s="37"/>
      <c r="E27" s="37"/>
      <c r="F27" s="37"/>
      <c r="G27" s="37"/>
      <c r="H27" s="37"/>
      <c r="I27" s="37"/>
      <c r="J27" s="6"/>
    </row>
    <row r="28" spans="1:10">
      <c r="A28" s="26" t="s">
        <v>7</v>
      </c>
      <c r="B28" s="19">
        <v>45.21</v>
      </c>
      <c r="C28" s="18" t="s">
        <v>18</v>
      </c>
      <c r="D28" s="17" t="s">
        <v>5</v>
      </c>
      <c r="E28" s="36">
        <v>5001.7</v>
      </c>
      <c r="F28" s="36"/>
      <c r="G28" s="35" t="s">
        <v>17</v>
      </c>
      <c r="H28" s="35"/>
      <c r="I28" s="34" t="s">
        <v>0</v>
      </c>
      <c r="J28" s="195">
        <f>+ROUND((B28*E28),0)</f>
        <v>226127</v>
      </c>
    </row>
    <row r="29" spans="1:10">
      <c r="A29" s="50"/>
      <c r="B29" s="57"/>
      <c r="C29" s="56"/>
      <c r="D29" s="55"/>
      <c r="E29" s="54"/>
      <c r="F29" s="194" t="s">
        <v>32</v>
      </c>
      <c r="G29" s="194"/>
      <c r="H29" s="194"/>
      <c r="I29" s="194"/>
      <c r="J29" s="193">
        <f>SUM(J10:J28)</f>
        <v>1958014</v>
      </c>
    </row>
    <row r="31" spans="1:10" ht="18">
      <c r="A31" s="192" t="s">
        <v>174</v>
      </c>
      <c r="B31" s="192"/>
      <c r="C31" s="192"/>
      <c r="D31" s="192"/>
      <c r="E31" s="192"/>
      <c r="F31" s="192"/>
      <c r="G31" s="192"/>
      <c r="H31" s="191">
        <v>15</v>
      </c>
      <c r="I31" s="149" t="s">
        <v>173</v>
      </c>
      <c r="J31" s="149"/>
    </row>
    <row r="32" spans="1:10">
      <c r="A32" s="147" t="s">
        <v>13</v>
      </c>
      <c r="B32" s="147"/>
      <c r="C32" s="147"/>
      <c r="D32" s="147"/>
      <c r="E32" s="147"/>
      <c r="F32" s="190"/>
      <c r="G32" s="190"/>
      <c r="H32" s="190"/>
      <c r="I32" s="190"/>
      <c r="J32" s="190"/>
    </row>
    <row r="33" spans="1:10" ht="34.5" customHeight="1">
      <c r="A33" s="163" t="s">
        <v>172</v>
      </c>
      <c r="B33" s="163"/>
      <c r="C33" s="163"/>
      <c r="D33" s="163"/>
      <c r="E33" s="163"/>
      <c r="F33" s="163"/>
      <c r="G33" s="163"/>
      <c r="H33" s="163"/>
      <c r="I33" s="163"/>
      <c r="J33" s="187"/>
    </row>
    <row r="34" spans="1:10">
      <c r="A34" s="138" t="s">
        <v>7</v>
      </c>
      <c r="B34" s="179">
        <v>1570</v>
      </c>
      <c r="C34" s="184" t="s">
        <v>6</v>
      </c>
      <c r="D34" s="180" t="s">
        <v>5</v>
      </c>
      <c r="E34" s="179">
        <v>2247.58</v>
      </c>
      <c r="F34" s="178" t="s">
        <v>15</v>
      </c>
      <c r="G34" s="178"/>
      <c r="H34" s="178"/>
      <c r="I34" s="134" t="s">
        <v>0</v>
      </c>
      <c r="J34" s="182">
        <f>+ROUND((B34*E34/1000),0)</f>
        <v>3529</v>
      </c>
    </row>
    <row r="35" spans="1:10" ht="49.5" customHeight="1">
      <c r="A35" s="163" t="s">
        <v>171</v>
      </c>
      <c r="B35" s="163"/>
      <c r="C35" s="163"/>
      <c r="D35" s="163"/>
      <c r="E35" s="163"/>
      <c r="F35" s="163"/>
      <c r="G35" s="163"/>
      <c r="H35" s="163"/>
      <c r="I35" s="163"/>
      <c r="J35" s="132"/>
    </row>
    <row r="36" spans="1:10">
      <c r="A36" s="189" t="s">
        <v>170</v>
      </c>
      <c r="B36" s="189"/>
      <c r="C36" s="189"/>
      <c r="D36" s="184"/>
      <c r="E36" s="184"/>
      <c r="F36" s="184"/>
      <c r="G36" s="159"/>
      <c r="H36" s="159"/>
      <c r="I36" s="159"/>
      <c r="J36" s="187"/>
    </row>
    <row r="37" spans="1:10">
      <c r="A37" s="138" t="s">
        <v>7</v>
      </c>
      <c r="B37" s="179">
        <v>1202.03</v>
      </c>
      <c r="C37" s="184" t="s">
        <v>6</v>
      </c>
      <c r="D37" s="184" t="s">
        <v>5</v>
      </c>
      <c r="E37" s="183">
        <v>11763.8</v>
      </c>
      <c r="F37" s="178" t="s">
        <v>15</v>
      </c>
      <c r="G37" s="178"/>
      <c r="H37" s="178"/>
      <c r="I37" s="134" t="s">
        <v>0</v>
      </c>
      <c r="J37" s="182">
        <f>+ROUND((B37*E37/1000),0)</f>
        <v>14140</v>
      </c>
    </row>
    <row r="38" spans="1:10">
      <c r="A38" s="189" t="s">
        <v>169</v>
      </c>
      <c r="B38" s="189"/>
      <c r="C38" s="189"/>
      <c r="D38" s="184"/>
      <c r="E38" s="184"/>
      <c r="F38" s="184"/>
      <c r="G38" s="159"/>
      <c r="H38" s="159"/>
      <c r="I38" s="188"/>
      <c r="J38" s="187"/>
    </row>
    <row r="39" spans="1:10">
      <c r="A39" s="179" t="str">
        <f>+A37</f>
        <v>Qty.</v>
      </c>
      <c r="B39" s="179">
        <v>1202.03</v>
      </c>
      <c r="C39" s="184" t="s">
        <v>6</v>
      </c>
      <c r="D39" s="184" t="s">
        <v>5</v>
      </c>
      <c r="E39" s="183">
        <v>24260</v>
      </c>
      <c r="F39" s="178" t="s">
        <v>15</v>
      </c>
      <c r="G39" s="178"/>
      <c r="H39" s="178"/>
      <c r="I39" s="134" t="s">
        <v>0</v>
      </c>
      <c r="J39" s="182">
        <f>+ROUND((B39*E39/1000),0)</f>
        <v>29161</v>
      </c>
    </row>
    <row r="40" spans="1:10">
      <c r="A40" s="189" t="s">
        <v>168</v>
      </c>
      <c r="B40" s="189"/>
      <c r="C40" s="189"/>
      <c r="D40" s="184"/>
      <c r="E40" s="184"/>
      <c r="F40" s="184"/>
      <c r="G40" s="159"/>
      <c r="H40" s="159"/>
      <c r="I40" s="188"/>
      <c r="J40" s="187"/>
    </row>
    <row r="41" spans="1:10">
      <c r="A41" s="138" t="str">
        <f>+A39</f>
        <v>Qty.</v>
      </c>
      <c r="B41" s="179">
        <v>480.81</v>
      </c>
      <c r="C41" s="184" t="s">
        <v>6</v>
      </c>
      <c r="D41" s="180" t="s">
        <v>5</v>
      </c>
      <c r="E41" s="183">
        <v>37230.769999999997</v>
      </c>
      <c r="F41" s="178" t="s">
        <v>15</v>
      </c>
      <c r="G41" s="178"/>
      <c r="H41" s="178"/>
      <c r="I41" s="134" t="s">
        <v>0</v>
      </c>
      <c r="J41" s="182">
        <f>+ROUND((B41*E41/1000),0)</f>
        <v>17901</v>
      </c>
    </row>
    <row r="42" spans="1:10">
      <c r="A42" s="138"/>
      <c r="B42" s="179"/>
      <c r="C42" s="184"/>
      <c r="D42" s="180"/>
      <c r="E42" s="183"/>
      <c r="F42" s="180"/>
      <c r="G42" s="180"/>
      <c r="H42" s="180"/>
      <c r="I42" s="134"/>
      <c r="J42" s="182"/>
    </row>
    <row r="43" spans="1:10" ht="123" customHeight="1">
      <c r="A43" s="163" t="s">
        <v>167</v>
      </c>
      <c r="B43" s="163"/>
      <c r="C43" s="163"/>
      <c r="D43" s="163"/>
      <c r="E43" s="163"/>
      <c r="F43" s="163"/>
      <c r="G43" s="163"/>
      <c r="H43" s="163"/>
      <c r="I43" s="163"/>
      <c r="J43" s="187"/>
    </row>
    <row r="44" spans="1:10">
      <c r="A44" s="138" t="s">
        <v>7</v>
      </c>
      <c r="B44" s="179">
        <v>984.41</v>
      </c>
      <c r="C44" s="181" t="s">
        <v>6</v>
      </c>
      <c r="D44" s="180" t="s">
        <v>5</v>
      </c>
      <c r="E44" s="182">
        <v>337</v>
      </c>
      <c r="F44" s="178" t="s">
        <v>166</v>
      </c>
      <c r="G44" s="178"/>
      <c r="H44" s="178"/>
      <c r="I44" s="134" t="s">
        <v>0</v>
      </c>
      <c r="J44" s="182">
        <f>+ROUND((B44*E44),0)</f>
        <v>331746</v>
      </c>
    </row>
    <row r="45" spans="1:10" ht="61.5" customHeight="1">
      <c r="A45" s="140" t="s">
        <v>165</v>
      </c>
      <c r="B45" s="140"/>
      <c r="C45" s="140"/>
      <c r="D45" s="140"/>
      <c r="E45" s="140"/>
      <c r="F45" s="140"/>
      <c r="G45" s="140"/>
      <c r="H45" s="140"/>
      <c r="I45" s="140"/>
      <c r="J45" s="182"/>
    </row>
    <row r="46" spans="1:10">
      <c r="A46" s="138" t="s">
        <v>7</v>
      </c>
      <c r="B46" s="138">
        <v>40.96</v>
      </c>
      <c r="C46" s="181" t="s">
        <v>18</v>
      </c>
      <c r="D46" s="180" t="s">
        <v>5</v>
      </c>
      <c r="E46" s="182">
        <v>5001.7</v>
      </c>
      <c r="F46" s="186"/>
      <c r="G46" s="186" t="s">
        <v>149</v>
      </c>
      <c r="H46" s="132"/>
      <c r="I46" s="134" t="s">
        <v>10</v>
      </c>
      <c r="J46" s="182">
        <f>+ROUND((B46*E46),0)</f>
        <v>204870</v>
      </c>
    </row>
    <row r="47" spans="1:10" ht="36" customHeight="1">
      <c r="A47" s="163" t="s">
        <v>164</v>
      </c>
      <c r="B47" s="163"/>
      <c r="C47" s="163"/>
      <c r="D47" s="163"/>
      <c r="E47" s="163"/>
      <c r="F47" s="163"/>
      <c r="G47" s="163"/>
      <c r="H47" s="163"/>
      <c r="I47" s="163"/>
      <c r="J47" s="182"/>
    </row>
    <row r="48" spans="1:10">
      <c r="A48" s="138" t="s">
        <v>7</v>
      </c>
      <c r="B48" s="179">
        <v>100.48</v>
      </c>
      <c r="C48" s="181" t="s">
        <v>3</v>
      </c>
      <c r="D48" s="184" t="s">
        <v>5</v>
      </c>
      <c r="E48" s="182">
        <v>86</v>
      </c>
      <c r="F48" s="178" t="s">
        <v>16</v>
      </c>
      <c r="G48" s="178"/>
      <c r="H48" s="178"/>
      <c r="I48" s="132"/>
      <c r="J48" s="182">
        <f>+ROUND((B48*E48),0)</f>
        <v>8641</v>
      </c>
    </row>
    <row r="49" spans="1:10" ht="19.5" customHeight="1">
      <c r="A49" s="163" t="s">
        <v>155</v>
      </c>
      <c r="B49" s="163"/>
      <c r="C49" s="163"/>
      <c r="D49" s="163"/>
      <c r="E49" s="163"/>
      <c r="F49" s="163"/>
      <c r="G49" s="163"/>
      <c r="H49" s="163"/>
      <c r="I49" s="163"/>
      <c r="J49" s="132"/>
    </row>
    <row r="50" spans="1:10">
      <c r="A50" s="154" t="s">
        <v>154</v>
      </c>
      <c r="B50" s="154"/>
      <c r="C50" s="154"/>
      <c r="D50" s="154"/>
      <c r="E50" s="154"/>
      <c r="F50" s="184"/>
      <c r="G50" s="132"/>
      <c r="H50" s="132"/>
      <c r="I50" s="132"/>
      <c r="J50" s="132"/>
    </row>
    <row r="51" spans="1:10">
      <c r="A51" s="138" t="s">
        <v>7</v>
      </c>
      <c r="B51" s="185">
        <v>371.65</v>
      </c>
      <c r="C51" s="181" t="s">
        <v>6</v>
      </c>
      <c r="D51" s="180" t="s">
        <v>5</v>
      </c>
      <c r="E51" s="179">
        <v>9416.2800000000007</v>
      </c>
      <c r="F51" s="178" t="s">
        <v>147</v>
      </c>
      <c r="G51" s="178"/>
      <c r="H51" s="178"/>
      <c r="I51" s="142" t="s">
        <v>0</v>
      </c>
      <c r="J51" s="182">
        <f>+ROUND((B51*E51/100),0)</f>
        <v>34996</v>
      </c>
    </row>
    <row r="52" spans="1:10" ht="32.25" customHeight="1">
      <c r="A52" s="140" t="s">
        <v>163</v>
      </c>
      <c r="B52" s="140"/>
      <c r="C52" s="140"/>
      <c r="D52" s="140"/>
      <c r="E52" s="140"/>
      <c r="F52" s="140"/>
      <c r="G52" s="140"/>
      <c r="H52" s="140"/>
      <c r="I52" s="140"/>
      <c r="J52" s="132"/>
    </row>
    <row r="53" spans="1:10">
      <c r="A53" s="147" t="s">
        <v>162</v>
      </c>
      <c r="B53" s="147"/>
      <c r="C53" s="147"/>
      <c r="D53" s="132"/>
      <c r="E53" s="132"/>
      <c r="F53" s="132"/>
      <c r="G53" s="132"/>
      <c r="H53" s="132"/>
      <c r="I53" s="132"/>
      <c r="J53" s="132"/>
    </row>
    <row r="54" spans="1:10">
      <c r="A54" s="138" t="s">
        <v>7</v>
      </c>
      <c r="B54" s="179">
        <v>176.63</v>
      </c>
      <c r="C54" s="181" t="s">
        <v>9</v>
      </c>
      <c r="D54" s="180" t="s">
        <v>5</v>
      </c>
      <c r="E54" s="183">
        <v>12595</v>
      </c>
      <c r="F54" s="178" t="s">
        <v>159</v>
      </c>
      <c r="G54" s="178"/>
      <c r="H54" s="178"/>
      <c r="I54" s="142" t="s">
        <v>0</v>
      </c>
      <c r="J54" s="182">
        <f>+ROUND((B54*E54/100),0)-1</f>
        <v>22246</v>
      </c>
    </row>
    <row r="55" spans="1:10">
      <c r="A55" s="147" t="s">
        <v>161</v>
      </c>
      <c r="B55" s="147"/>
      <c r="C55" s="147"/>
      <c r="D55" s="132"/>
      <c r="E55" s="141"/>
      <c r="F55" s="132"/>
      <c r="G55" s="132"/>
      <c r="H55" s="132"/>
      <c r="I55" s="132"/>
      <c r="J55" s="132"/>
    </row>
    <row r="56" spans="1:10">
      <c r="A56" s="138" t="s">
        <v>7</v>
      </c>
      <c r="B56" s="179">
        <f>+B54</f>
        <v>176.63</v>
      </c>
      <c r="C56" s="181" t="s">
        <v>9</v>
      </c>
      <c r="D56" s="184" t="s">
        <v>5</v>
      </c>
      <c r="E56" s="183">
        <v>14429.25</v>
      </c>
      <c r="F56" s="178" t="s">
        <v>159</v>
      </c>
      <c r="G56" s="178"/>
      <c r="H56" s="178"/>
      <c r="I56" s="142" t="s">
        <v>0</v>
      </c>
      <c r="J56" s="182">
        <f>+ROUND((B56*E56/100),0)</f>
        <v>25486</v>
      </c>
    </row>
    <row r="57" spans="1:10">
      <c r="A57" s="147" t="s">
        <v>160</v>
      </c>
      <c r="B57" s="147"/>
      <c r="C57" s="147"/>
      <c r="D57" s="132"/>
      <c r="E57" s="141"/>
      <c r="F57" s="132"/>
      <c r="G57" s="132"/>
      <c r="H57" s="132"/>
      <c r="I57" s="132"/>
      <c r="J57" s="132"/>
    </row>
    <row r="58" spans="1:10">
      <c r="A58" s="138" t="s">
        <v>7</v>
      </c>
      <c r="B58" s="179">
        <f>+B56</f>
        <v>176.63</v>
      </c>
      <c r="C58" s="181" t="s">
        <v>9</v>
      </c>
      <c r="D58" s="180" t="s">
        <v>5</v>
      </c>
      <c r="E58" s="183">
        <v>11288.75</v>
      </c>
      <c r="F58" s="178" t="s">
        <v>159</v>
      </c>
      <c r="G58" s="178"/>
      <c r="H58" s="178"/>
      <c r="I58" s="142" t="s">
        <v>0</v>
      </c>
      <c r="J58" s="182">
        <f>+ROUND((B58*E58/100),0)</f>
        <v>19939</v>
      </c>
    </row>
    <row r="59" spans="1:10" ht="80.25" customHeight="1">
      <c r="A59" s="140" t="s">
        <v>158</v>
      </c>
      <c r="B59" s="140"/>
      <c r="C59" s="140"/>
      <c r="D59" s="140"/>
      <c r="E59" s="140"/>
      <c r="F59" s="140"/>
      <c r="G59" s="140"/>
      <c r="H59" s="140"/>
      <c r="I59" s="140"/>
      <c r="J59" s="132"/>
    </row>
    <row r="60" spans="1:10">
      <c r="A60" s="138" t="s">
        <v>7</v>
      </c>
      <c r="B60" s="179">
        <v>3355.87</v>
      </c>
      <c r="C60" s="181" t="s">
        <v>9</v>
      </c>
      <c r="D60" s="180" t="s">
        <v>5</v>
      </c>
      <c r="E60" s="179">
        <v>543</v>
      </c>
      <c r="F60" s="178" t="s">
        <v>147</v>
      </c>
      <c r="G60" s="178"/>
      <c r="H60" s="178"/>
      <c r="I60" s="142" t="s">
        <v>0</v>
      </c>
      <c r="J60" s="133">
        <f>+ROUND((B60*E60/100),0)</f>
        <v>18222</v>
      </c>
    </row>
    <row r="61" spans="1:10">
      <c r="A61" s="132"/>
      <c r="B61" s="132"/>
      <c r="C61" s="132"/>
      <c r="D61" s="132"/>
      <c r="E61" s="132"/>
      <c r="F61" s="132"/>
      <c r="G61" s="131" t="s">
        <v>14</v>
      </c>
      <c r="H61" s="131"/>
      <c r="I61" s="131"/>
      <c r="J61" s="130">
        <f>SUM(J34:J60)</f>
        <v>730877</v>
      </c>
    </row>
    <row r="62" spans="1:10" ht="18">
      <c r="A62" s="177" t="str">
        <f>+[5]SC!A2</f>
        <v>Sub-Work No. 3</v>
      </c>
      <c r="B62" s="177"/>
      <c r="C62" s="177"/>
      <c r="D62" s="177" t="str">
        <f>+[5]SC!D2</f>
        <v>RCC Screening Chamber</v>
      </c>
      <c r="E62" s="177"/>
      <c r="F62" s="177"/>
      <c r="G62" s="177"/>
      <c r="H62" s="176"/>
      <c r="I62" s="176"/>
      <c r="J62" s="176"/>
    </row>
    <row r="63" spans="1:10" ht="43.5" customHeight="1">
      <c r="A63" s="174" t="s">
        <v>157</v>
      </c>
      <c r="B63" s="174"/>
      <c r="C63" s="174"/>
      <c r="D63" s="174"/>
      <c r="E63" s="174"/>
      <c r="F63" s="174"/>
      <c r="G63" s="174"/>
      <c r="H63" s="174"/>
      <c r="I63" s="174"/>
      <c r="J63" s="172"/>
    </row>
    <row r="64" spans="1:10">
      <c r="A64" s="107" t="s">
        <v>156</v>
      </c>
      <c r="B64" s="107"/>
      <c r="C64" s="93"/>
      <c r="D64" s="93"/>
      <c r="E64" s="93"/>
      <c r="F64" s="93"/>
      <c r="G64" s="175"/>
      <c r="H64" s="175"/>
      <c r="I64" s="175"/>
      <c r="J64" s="172"/>
    </row>
    <row r="65" spans="1:10">
      <c r="A65" s="97" t="s">
        <v>7</v>
      </c>
      <c r="B65" s="96">
        <v>616</v>
      </c>
      <c r="C65" s="105" t="s">
        <v>6</v>
      </c>
      <c r="D65" s="171" t="s">
        <v>5</v>
      </c>
      <c r="E65" s="92">
        <v>3176.25</v>
      </c>
      <c r="F65" s="91"/>
      <c r="G65" s="91" t="s">
        <v>31</v>
      </c>
      <c r="H65" s="102"/>
      <c r="I65" s="91" t="s">
        <v>0</v>
      </c>
      <c r="J65" s="96">
        <f>+ROUND((B65*E65/1000),0)</f>
        <v>1957</v>
      </c>
    </row>
    <row r="66" spans="1:10">
      <c r="A66" s="97"/>
      <c r="B66" s="96"/>
      <c r="C66" s="105"/>
      <c r="D66" s="171"/>
      <c r="E66" s="92"/>
      <c r="F66" s="91"/>
      <c r="G66" s="91"/>
      <c r="H66" s="102"/>
      <c r="I66" s="91"/>
      <c r="J66" s="96"/>
    </row>
    <row r="67" spans="1:10">
      <c r="A67" s="174" t="str">
        <f>+[5]SC!A10</f>
        <v xml:space="preserve">3)Extra for wet earth work. ( C.S.I.No.15 P.No.3)  </v>
      </c>
      <c r="B67" s="174"/>
      <c r="C67" s="174"/>
      <c r="D67" s="174"/>
      <c r="E67" s="174"/>
      <c r="F67" s="174"/>
      <c r="G67" s="174"/>
      <c r="H67" s="174"/>
      <c r="I67" s="174"/>
      <c r="J67" s="172"/>
    </row>
    <row r="68" spans="1:10">
      <c r="A68" s="97" t="s">
        <v>7</v>
      </c>
      <c r="B68" s="96">
        <v>176</v>
      </c>
      <c r="C68" s="105" t="s">
        <v>6</v>
      </c>
      <c r="D68" s="171" t="s">
        <v>5</v>
      </c>
      <c r="E68" s="92">
        <v>1058.75</v>
      </c>
      <c r="F68" s="91"/>
      <c r="G68" s="91" t="s">
        <v>31</v>
      </c>
      <c r="H68" s="102"/>
      <c r="I68" s="91" t="s">
        <v>0</v>
      </c>
      <c r="J68" s="96">
        <f>+ROUND((B68*E68/1000),0)</f>
        <v>186</v>
      </c>
    </row>
    <row r="69" spans="1:10">
      <c r="A69" s="97"/>
      <c r="B69" s="96"/>
      <c r="C69" s="105"/>
      <c r="D69" s="171"/>
      <c r="E69" s="92"/>
      <c r="F69" s="91"/>
      <c r="G69" s="91"/>
      <c r="H69" s="102"/>
      <c r="I69" s="91"/>
      <c r="J69" s="96"/>
    </row>
    <row r="70" spans="1:10" ht="21" customHeight="1">
      <c r="A70" s="100" t="s">
        <v>155</v>
      </c>
      <c r="B70" s="100"/>
      <c r="C70" s="100"/>
      <c r="D70" s="100"/>
      <c r="E70" s="100"/>
      <c r="F70" s="100"/>
      <c r="G70" s="100"/>
      <c r="H70" s="100"/>
      <c r="I70" s="100"/>
      <c r="J70" s="102"/>
    </row>
    <row r="71" spans="1:10">
      <c r="A71" s="173" t="s">
        <v>154</v>
      </c>
      <c r="B71" s="173"/>
      <c r="C71" s="102"/>
      <c r="D71" s="102"/>
      <c r="E71" s="102"/>
      <c r="F71" s="102"/>
      <c r="G71" s="102"/>
      <c r="H71" s="102"/>
      <c r="I71" s="102"/>
      <c r="J71" s="102"/>
    </row>
    <row r="72" spans="1:10">
      <c r="A72" s="97" t="s">
        <v>7</v>
      </c>
      <c r="B72" s="98">
        <v>66</v>
      </c>
      <c r="C72" s="167" t="s">
        <v>6</v>
      </c>
      <c r="D72" s="91" t="s">
        <v>5</v>
      </c>
      <c r="E72" s="92">
        <v>9416.2800000000007</v>
      </c>
      <c r="F72" s="95" t="s">
        <v>147</v>
      </c>
      <c r="G72" s="95"/>
      <c r="H72" s="95"/>
      <c r="I72" s="104" t="s">
        <v>0</v>
      </c>
      <c r="J72" s="96">
        <f>+ROUND((B72*E72/100),0)</f>
        <v>6215</v>
      </c>
    </row>
    <row r="73" spans="1:10" ht="124.5" customHeight="1">
      <c r="A73" s="100" t="str">
        <f>+[5]SC!A18</f>
        <v xml:space="preserve">7)Reinforced cement concrete work including all labour and material 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 laid in situ or precost laid in position complete in all respests (i)Ratio (1:2:4)90Lbs cement 2cft,sand 4cft shingles 1/8" to 1/4" guage.  ( C.S.I.No.6(a)(i) P.No.17)  </v>
      </c>
      <c r="B73" s="100"/>
      <c r="C73" s="100"/>
      <c r="D73" s="100"/>
      <c r="E73" s="100"/>
      <c r="F73" s="100"/>
      <c r="G73" s="100"/>
      <c r="H73" s="100"/>
      <c r="I73" s="100"/>
      <c r="J73" s="172"/>
    </row>
    <row r="74" spans="1:10">
      <c r="A74" s="97" t="s">
        <v>7</v>
      </c>
      <c r="B74" s="96">
        <v>235.27</v>
      </c>
      <c r="C74" s="105" t="s">
        <v>6</v>
      </c>
      <c r="D74" s="91" t="s">
        <v>5</v>
      </c>
      <c r="E74" s="96">
        <v>337</v>
      </c>
      <c r="F74" s="95" t="s">
        <v>153</v>
      </c>
      <c r="G74" s="95"/>
      <c r="H74" s="95"/>
      <c r="I74" s="91" t="s">
        <v>0</v>
      </c>
      <c r="J74" s="96">
        <f>+ROUND((B74*E74),0)</f>
        <v>79286</v>
      </c>
    </row>
    <row r="75" spans="1:10" ht="52.5" customHeight="1">
      <c r="A75" s="100" t="str">
        <f>+[5]SC!A32</f>
        <v>8)Fabrication of mild steel reinforcement for cement concrerte including cutting bending laying in position making joints and fastenings includiug cost of binding wire (also includes removal of rust from bars).(b) using tor bars.  ( C.S.I.No.8(b) P.No.17)</v>
      </c>
      <c r="B75" s="100"/>
      <c r="C75" s="100"/>
      <c r="D75" s="100"/>
      <c r="E75" s="100"/>
      <c r="F75" s="100"/>
      <c r="G75" s="100"/>
      <c r="H75" s="100"/>
      <c r="I75" s="100"/>
      <c r="J75" s="96"/>
    </row>
    <row r="76" spans="1:10">
      <c r="A76" s="97" t="s">
        <v>7</v>
      </c>
      <c r="B76" s="171">
        <v>9.4499999999999993</v>
      </c>
      <c r="C76" s="104" t="s">
        <v>18</v>
      </c>
      <c r="D76" s="91" t="s">
        <v>5</v>
      </c>
      <c r="E76" s="96">
        <v>5001.7</v>
      </c>
      <c r="F76" s="95" t="s">
        <v>149</v>
      </c>
      <c r="G76" s="95"/>
      <c r="H76" s="95"/>
      <c r="I76" s="91" t="s">
        <v>0</v>
      </c>
      <c r="J76" s="96">
        <f>+ROUND((B76*E76),0)</f>
        <v>47266</v>
      </c>
    </row>
    <row r="77" spans="1:10" ht="48.75" customHeight="1">
      <c r="A77" s="100" t="s">
        <v>152</v>
      </c>
      <c r="B77" s="100"/>
      <c r="C77" s="100"/>
      <c r="D77" s="100"/>
      <c r="E77" s="100"/>
      <c r="F77" s="100"/>
      <c r="G77" s="100"/>
      <c r="H77" s="100"/>
      <c r="I77" s="100"/>
      <c r="J77" s="96"/>
    </row>
    <row r="78" spans="1:10">
      <c r="A78" s="97" t="s">
        <v>7</v>
      </c>
      <c r="B78" s="98">
        <v>29</v>
      </c>
      <c r="C78" s="104" t="s">
        <v>3</v>
      </c>
      <c r="D78" s="91" t="s">
        <v>5</v>
      </c>
      <c r="E78" s="96">
        <v>86</v>
      </c>
      <c r="F78" s="171"/>
      <c r="G78" s="171" t="s">
        <v>16</v>
      </c>
      <c r="H78" s="102"/>
      <c r="I78" s="91" t="s">
        <v>0</v>
      </c>
      <c r="J78" s="96">
        <f>+ROUND((B78*E78),0)</f>
        <v>2494</v>
      </c>
    </row>
    <row r="79" spans="1:10" ht="48" customHeight="1">
      <c r="A79" s="108" t="str">
        <f>+'[6]Sch B99'!$A$120:$H$120</f>
        <v xml:space="preserve">9)Small iron work such as gusset plate knees bends, stirrups, rings etc. including cutting drilling, revetting, handling, assembling and fixing but excluding errection in position                              ( C.S.I.No.1 P.No.91 )  </v>
      </c>
      <c r="B79" s="108"/>
      <c r="C79" s="108"/>
      <c r="D79" s="108"/>
      <c r="E79" s="108"/>
      <c r="F79" s="108"/>
      <c r="G79" s="108"/>
      <c r="H79" s="108"/>
      <c r="I79" s="108"/>
      <c r="J79" s="99"/>
    </row>
    <row r="80" spans="1:10">
      <c r="A80" s="97" t="s">
        <v>7</v>
      </c>
      <c r="B80" s="98">
        <v>1.72</v>
      </c>
      <c r="C80" s="167" t="s">
        <v>18</v>
      </c>
      <c r="D80" s="91" t="s">
        <v>5</v>
      </c>
      <c r="E80" s="96">
        <v>6420.61</v>
      </c>
      <c r="F80" s="95" t="s">
        <v>149</v>
      </c>
      <c r="G80" s="95"/>
      <c r="H80" s="95"/>
      <c r="I80" s="91" t="s">
        <v>0</v>
      </c>
      <c r="J80" s="96">
        <f>+ROUND((B80*E80),0)</f>
        <v>11043</v>
      </c>
    </row>
    <row r="81" spans="1:10" ht="31.5" customHeight="1">
      <c r="A81" s="108" t="s">
        <v>151</v>
      </c>
      <c r="B81" s="108"/>
      <c r="C81" s="108"/>
      <c r="D81" s="108"/>
      <c r="E81" s="108"/>
      <c r="F81" s="108"/>
      <c r="G81" s="108"/>
      <c r="H81" s="108"/>
      <c r="I81" s="108"/>
      <c r="J81" s="99"/>
    </row>
    <row r="82" spans="1:10">
      <c r="A82" s="97" t="s">
        <v>7</v>
      </c>
      <c r="B82" s="98">
        <v>1</v>
      </c>
      <c r="C82" s="167" t="s">
        <v>18</v>
      </c>
      <c r="D82" s="91" t="s">
        <v>5</v>
      </c>
      <c r="E82" s="96">
        <v>6985</v>
      </c>
      <c r="F82" s="171"/>
      <c r="G82" s="171" t="s">
        <v>149</v>
      </c>
      <c r="H82" s="102"/>
      <c r="I82" s="91" t="s">
        <v>0</v>
      </c>
      <c r="J82" s="96">
        <f>+ROUND((B82*E82),0)</f>
        <v>6985</v>
      </c>
    </row>
    <row r="83" spans="1:10" ht="31.5" customHeight="1">
      <c r="A83" s="108" t="s">
        <v>150</v>
      </c>
      <c r="B83" s="108"/>
      <c r="C83" s="108"/>
      <c r="D83" s="108"/>
      <c r="E83" s="108"/>
      <c r="F83" s="108"/>
      <c r="G83" s="108"/>
      <c r="H83" s="108"/>
      <c r="I83" s="108"/>
      <c r="J83" s="99"/>
    </row>
    <row r="84" spans="1:10">
      <c r="A84" s="97" t="s">
        <v>7</v>
      </c>
      <c r="B84" s="98">
        <v>1.72</v>
      </c>
      <c r="C84" s="167" t="s">
        <v>18</v>
      </c>
      <c r="D84" s="91" t="s">
        <v>5</v>
      </c>
      <c r="E84" s="96">
        <v>271.04000000000002</v>
      </c>
      <c r="F84" s="95" t="s">
        <v>149</v>
      </c>
      <c r="G84" s="95"/>
      <c r="H84" s="95"/>
      <c r="I84" s="91" t="s">
        <v>0</v>
      </c>
      <c r="J84" s="96">
        <f>+ROUND((B84*E84),0)</f>
        <v>466</v>
      </c>
    </row>
    <row r="85" spans="1:10" ht="39.75" customHeight="1">
      <c r="A85" s="108" t="s">
        <v>148</v>
      </c>
      <c r="B85" s="108"/>
      <c r="C85" s="108"/>
      <c r="D85" s="108"/>
      <c r="E85" s="108"/>
      <c r="F85" s="108"/>
      <c r="G85" s="108"/>
      <c r="H85" s="108"/>
      <c r="I85" s="108"/>
      <c r="J85" s="99"/>
    </row>
    <row r="86" spans="1:10">
      <c r="A86" s="97" t="s">
        <v>7</v>
      </c>
      <c r="B86" s="98">
        <v>12.4</v>
      </c>
      <c r="C86" s="167" t="s">
        <v>6</v>
      </c>
      <c r="D86" s="91" t="s">
        <v>5</v>
      </c>
      <c r="E86" s="96">
        <v>11948.36</v>
      </c>
      <c r="F86" s="95" t="s">
        <v>147</v>
      </c>
      <c r="G86" s="95"/>
      <c r="H86" s="95"/>
      <c r="I86" s="91" t="s">
        <v>0</v>
      </c>
      <c r="J86" s="96">
        <f>+ROUND((B86*E86/100),0)</f>
        <v>1482</v>
      </c>
    </row>
    <row r="87" spans="1:10">
      <c r="A87" s="97"/>
      <c r="B87" s="98"/>
      <c r="C87" s="167"/>
      <c r="D87" s="91"/>
      <c r="E87" s="96"/>
      <c r="F87" s="104"/>
      <c r="G87" s="104"/>
      <c r="H87" s="104"/>
      <c r="I87" s="91"/>
      <c r="J87" s="96"/>
    </row>
    <row r="88" spans="1:10" ht="36" customHeight="1">
      <c r="A88" s="108" t="str">
        <f>+[5]SC!A63</f>
        <v>7)Cement plaster 1:4 upto 20' height                                                                      ( C.S.I.No.11(b)P.No.52)(b)1/2"thick</v>
      </c>
      <c r="B88" s="108"/>
      <c r="C88" s="108"/>
      <c r="D88" s="108"/>
      <c r="E88" s="108"/>
      <c r="F88" s="108"/>
      <c r="G88" s="108"/>
      <c r="H88" s="108"/>
      <c r="I88" s="108"/>
      <c r="J88" s="99"/>
    </row>
    <row r="89" spans="1:10">
      <c r="A89" s="97" t="s">
        <v>7</v>
      </c>
      <c r="B89" s="98">
        <v>46.02</v>
      </c>
      <c r="C89" s="167" t="s">
        <v>78</v>
      </c>
      <c r="D89" s="91" t="s">
        <v>5</v>
      </c>
      <c r="E89" s="96">
        <v>2283.9299999999998</v>
      </c>
      <c r="F89" s="95" t="s">
        <v>146</v>
      </c>
      <c r="G89" s="95"/>
      <c r="H89" s="95"/>
      <c r="I89" s="91" t="s">
        <v>0</v>
      </c>
      <c r="J89" s="96">
        <f>+ROUND((B89*E89/100),0)</f>
        <v>1051</v>
      </c>
    </row>
    <row r="90" spans="1:10">
      <c r="A90" s="97"/>
      <c r="B90" s="98"/>
      <c r="C90" s="167"/>
      <c r="D90" s="91"/>
      <c r="E90" s="96"/>
      <c r="F90" s="104"/>
      <c r="G90" s="104"/>
      <c r="H90" s="104"/>
      <c r="I90" s="91"/>
      <c r="J90" s="96"/>
    </row>
    <row r="91" spans="1:10" ht="93.75" customHeight="1">
      <c r="A91" s="100" t="str">
        <f>+[5]SC!A70</f>
        <v xml:space="preserve">2)Excavation for pipe line in trenches and pits in soft soil i/c trimming and dressing sides of true alighment and shape levelling of bedsof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 P.No.60)  </v>
      </c>
      <c r="B91" s="100"/>
      <c r="C91" s="100"/>
      <c r="D91" s="100"/>
      <c r="E91" s="100"/>
      <c r="F91" s="100"/>
      <c r="G91" s="100"/>
      <c r="H91" s="100"/>
      <c r="I91" s="100"/>
      <c r="J91" s="109"/>
    </row>
    <row r="92" spans="1:10">
      <c r="A92" s="170" t="s">
        <v>145</v>
      </c>
      <c r="B92" s="170"/>
      <c r="C92" s="170"/>
      <c r="D92" s="170"/>
      <c r="E92" s="169"/>
      <c r="F92" s="102"/>
      <c r="G92" s="115"/>
      <c r="H92" s="168"/>
      <c r="I92" s="102"/>
      <c r="J92" s="109"/>
    </row>
    <row r="93" spans="1:10">
      <c r="A93" s="97" t="s">
        <v>7</v>
      </c>
      <c r="B93" s="98">
        <v>84</v>
      </c>
      <c r="C93" s="167" t="s">
        <v>6</v>
      </c>
      <c r="D93" s="91" t="s">
        <v>5</v>
      </c>
      <c r="E93" s="96">
        <v>3600</v>
      </c>
      <c r="F93" s="95" t="s">
        <v>15</v>
      </c>
      <c r="G93" s="95"/>
      <c r="H93" s="95"/>
      <c r="I93" s="91" t="s">
        <v>0</v>
      </c>
      <c r="J93" s="96">
        <f>+ROUND((B93*E93/1000),0)</f>
        <v>302</v>
      </c>
    </row>
    <row r="94" spans="1:10">
      <c r="A94" s="97"/>
      <c r="B94" s="98"/>
      <c r="C94" s="167"/>
      <c r="D94" s="91"/>
      <c r="E94" s="96"/>
      <c r="F94" s="104"/>
      <c r="G94" s="104"/>
      <c r="H94" s="104"/>
      <c r="I94" s="91"/>
      <c r="J94" s="96"/>
    </row>
    <row r="95" spans="1:10" ht="35.25" customHeight="1">
      <c r="A95" s="108" t="s">
        <v>144</v>
      </c>
      <c r="B95" s="108"/>
      <c r="C95" s="108"/>
      <c r="D95" s="108"/>
      <c r="E95" s="108"/>
      <c r="F95" s="108"/>
      <c r="G95" s="108"/>
      <c r="H95" s="108"/>
      <c r="I95" s="108"/>
      <c r="J95" s="99"/>
    </row>
    <row r="96" spans="1:10">
      <c r="A96" s="97" t="s">
        <v>7</v>
      </c>
      <c r="B96" s="98">
        <v>75.599999999999994</v>
      </c>
      <c r="C96" s="167" t="s">
        <v>6</v>
      </c>
      <c r="D96" s="91" t="s">
        <v>5</v>
      </c>
      <c r="E96" s="96">
        <v>2760</v>
      </c>
      <c r="F96" s="95" t="s">
        <v>15</v>
      </c>
      <c r="G96" s="95"/>
      <c r="H96" s="95"/>
      <c r="I96" s="91" t="s">
        <v>0</v>
      </c>
      <c r="J96" s="96">
        <f>+ROUND((B96*E96/1000),0)</f>
        <v>209</v>
      </c>
    </row>
    <row r="97" spans="1:10" ht="49.5" customHeight="1">
      <c r="A97" s="108" t="s">
        <v>143</v>
      </c>
      <c r="B97" s="108"/>
      <c r="C97" s="108"/>
      <c r="D97" s="108"/>
      <c r="E97" s="108"/>
      <c r="F97" s="108"/>
      <c r="G97" s="108"/>
      <c r="H97" s="108"/>
      <c r="I97" s="108"/>
      <c r="J97" s="102"/>
    </row>
    <row r="98" spans="1:10">
      <c r="A98" s="107" t="s">
        <v>142</v>
      </c>
      <c r="B98" s="107"/>
      <c r="C98" s="107"/>
      <c r="D98" s="106"/>
      <c r="E98" s="106"/>
      <c r="F98" s="106"/>
      <c r="G98" s="102"/>
      <c r="H98" s="102"/>
      <c r="I98" s="102"/>
      <c r="J98" s="102"/>
    </row>
    <row r="99" spans="1:10">
      <c r="A99" s="97" t="s">
        <v>7</v>
      </c>
      <c r="B99" s="92">
        <v>8</v>
      </c>
      <c r="C99" s="105" t="s">
        <v>3</v>
      </c>
      <c r="D99" s="93" t="s">
        <v>5</v>
      </c>
      <c r="E99" s="103">
        <v>515</v>
      </c>
      <c r="F99" s="91"/>
      <c r="G99" s="91" t="s">
        <v>16</v>
      </c>
      <c r="H99" s="102"/>
      <c r="I99" s="91" t="s">
        <v>0</v>
      </c>
      <c r="J99" s="94">
        <f>+ROUND((B99*E99),0)</f>
        <v>4120</v>
      </c>
    </row>
    <row r="100" spans="1:10">
      <c r="A100" s="92"/>
      <c r="B100" s="93"/>
      <c r="C100" s="93"/>
      <c r="D100" s="92"/>
      <c r="E100" s="91"/>
      <c r="F100" s="166" t="s">
        <v>141</v>
      </c>
      <c r="G100" s="166"/>
      <c r="H100" s="166"/>
      <c r="I100" s="166"/>
      <c r="J100" s="89">
        <f>SUM(J63:J99)</f>
        <v>163062</v>
      </c>
    </row>
    <row r="103" spans="1:10">
      <c r="A103" s="165" t="str">
        <f>+'[5]1.P.E.Pipe'!A2:C2</f>
        <v>Sub-Work No. 4</v>
      </c>
      <c r="B103" s="165"/>
      <c r="C103" s="165"/>
      <c r="D103" s="164" t="str">
        <f>+'[5]1.P.E.Pipe'!D2:I2</f>
        <v>P.E. Rising Main 6" Dia</v>
      </c>
      <c r="E103" s="164"/>
      <c r="F103" s="164"/>
      <c r="G103" s="164"/>
      <c r="H103" s="164"/>
      <c r="I103" s="164"/>
      <c r="J103" s="139"/>
    </row>
    <row r="104" spans="1:10">
      <c r="A104" s="147" t="s">
        <v>13</v>
      </c>
      <c r="B104" s="147"/>
      <c r="C104" s="147"/>
      <c r="D104" s="147"/>
      <c r="E104" s="147"/>
      <c r="F104" s="147"/>
      <c r="G104" s="147"/>
      <c r="H104" s="147"/>
      <c r="I104" s="147"/>
      <c r="J104" s="139"/>
    </row>
    <row r="105" spans="1:10" ht="95.25" customHeight="1">
      <c r="A105" s="163" t="s">
        <v>140</v>
      </c>
      <c r="B105" s="163"/>
      <c r="C105" s="163"/>
      <c r="D105" s="163"/>
      <c r="E105" s="163"/>
      <c r="F105" s="163"/>
      <c r="G105" s="163"/>
      <c r="H105" s="163"/>
      <c r="I105" s="163"/>
      <c r="J105" s="139"/>
    </row>
    <row r="106" spans="1:10">
      <c r="A106" s="146" t="s">
        <v>7</v>
      </c>
      <c r="B106" s="162">
        <v>19500</v>
      </c>
      <c r="C106" s="132" t="s">
        <v>9</v>
      </c>
      <c r="D106" s="142" t="s">
        <v>5</v>
      </c>
      <c r="E106" s="144">
        <v>3600</v>
      </c>
      <c r="F106" s="144"/>
      <c r="G106" s="143" t="s">
        <v>31</v>
      </c>
      <c r="H106" s="143"/>
      <c r="I106" s="142" t="s">
        <v>0</v>
      </c>
      <c r="J106" s="141">
        <f>+ROUND((B106*E106/1000),0)</f>
        <v>70200</v>
      </c>
    </row>
    <row r="107" spans="1:10" ht="63" customHeight="1">
      <c r="A107" s="140" t="s">
        <v>139</v>
      </c>
      <c r="B107" s="140"/>
      <c r="C107" s="140"/>
      <c r="D107" s="140"/>
      <c r="E107" s="140"/>
      <c r="F107" s="140"/>
      <c r="G107" s="140"/>
      <c r="H107" s="140"/>
      <c r="I107" s="140"/>
      <c r="J107" s="139"/>
    </row>
    <row r="108" spans="1:10" ht="18">
      <c r="A108" s="161" t="s">
        <v>30</v>
      </c>
      <c r="B108" s="161"/>
      <c r="C108" s="161"/>
      <c r="D108" s="148"/>
      <c r="E108" s="148"/>
      <c r="F108" s="148"/>
      <c r="G108" s="148"/>
      <c r="H108" s="148"/>
      <c r="I108" s="148"/>
      <c r="J108" s="139"/>
    </row>
    <row r="109" spans="1:10">
      <c r="A109" s="154" t="s">
        <v>138</v>
      </c>
      <c r="B109" s="154"/>
      <c r="C109" s="154"/>
      <c r="D109" s="154"/>
      <c r="E109" s="154"/>
      <c r="F109" s="160"/>
      <c r="G109" s="160"/>
      <c r="H109" s="160"/>
      <c r="I109" s="159"/>
      <c r="J109" s="141"/>
    </row>
    <row r="110" spans="1:10">
      <c r="A110" s="146" t="s">
        <v>7</v>
      </c>
      <c r="B110" s="141">
        <v>3250</v>
      </c>
      <c r="C110" s="132" t="s">
        <v>3</v>
      </c>
      <c r="D110" s="142" t="s">
        <v>5</v>
      </c>
      <c r="E110" s="144">
        <v>440</v>
      </c>
      <c r="F110" s="144"/>
      <c r="G110" s="158" t="s">
        <v>16</v>
      </c>
      <c r="H110" s="158"/>
      <c r="I110" s="142" t="s">
        <v>0</v>
      </c>
      <c r="J110" s="141">
        <f>+ROUND((B110*E110),0)</f>
        <v>1430000</v>
      </c>
    </row>
    <row r="111" spans="1:10" ht="40.5" customHeight="1">
      <c r="A111" s="140" t="s">
        <v>137</v>
      </c>
      <c r="B111" s="140"/>
      <c r="C111" s="140"/>
      <c r="D111" s="140"/>
      <c r="E111" s="140"/>
      <c r="F111" s="140"/>
      <c r="G111" s="140"/>
      <c r="H111" s="140"/>
      <c r="I111" s="140"/>
      <c r="J111" s="139"/>
    </row>
    <row r="112" spans="1:10" ht="18">
      <c r="A112" s="157" t="s">
        <v>29</v>
      </c>
      <c r="B112" s="157"/>
      <c r="C112" s="157"/>
      <c r="D112" s="148"/>
      <c r="E112" s="148"/>
      <c r="F112" s="148"/>
      <c r="G112" s="148"/>
      <c r="H112" s="148"/>
      <c r="I112" s="148"/>
      <c r="J112" s="139"/>
    </row>
    <row r="113" spans="1:10">
      <c r="A113" s="154" t="s">
        <v>28</v>
      </c>
      <c r="B113" s="154"/>
      <c r="C113" s="154"/>
      <c r="D113" s="154"/>
      <c r="E113" s="156"/>
      <c r="F113" s="156"/>
      <c r="G113" s="156"/>
      <c r="H113" s="155"/>
      <c r="I113" s="155"/>
      <c r="J113" s="139"/>
    </row>
    <row r="114" spans="1:10">
      <c r="A114" s="152" t="str">
        <f>+A109</f>
        <v>for 6" dia (160 mm outer dia)</v>
      </c>
      <c r="B114" s="152"/>
      <c r="C114" s="152"/>
      <c r="D114" s="132"/>
      <c r="E114" s="132"/>
      <c r="F114" s="151"/>
      <c r="G114" s="142"/>
      <c r="H114" s="150"/>
      <c r="I114" s="143"/>
      <c r="J114" s="143"/>
    </row>
    <row r="115" spans="1:10">
      <c r="A115" s="146" t="s">
        <v>7</v>
      </c>
      <c r="B115" s="145">
        <v>2</v>
      </c>
      <c r="C115" s="143" t="s">
        <v>22</v>
      </c>
      <c r="D115" s="132" t="s">
        <v>5</v>
      </c>
      <c r="E115" s="144">
        <v>2784</v>
      </c>
      <c r="F115" s="144"/>
      <c r="G115" s="143" t="s">
        <v>23</v>
      </c>
      <c r="H115" s="143"/>
      <c r="I115" s="142" t="s">
        <v>0</v>
      </c>
      <c r="J115" s="141">
        <f>+ROUND((B115*E115),0)</f>
        <v>5568</v>
      </c>
    </row>
    <row r="116" spans="1:10">
      <c r="A116" s="154" t="s">
        <v>27</v>
      </c>
      <c r="B116" s="154"/>
      <c r="C116" s="154"/>
      <c r="D116" s="154"/>
      <c r="E116" s="153"/>
      <c r="F116" s="153"/>
      <c r="G116" s="143"/>
      <c r="H116" s="143"/>
      <c r="I116" s="142"/>
      <c r="J116" s="141"/>
    </row>
    <row r="117" spans="1:10">
      <c r="A117" s="152" t="str">
        <f>+A114</f>
        <v>for 6" dia (160 mm outer dia)</v>
      </c>
      <c r="B117" s="152"/>
      <c r="C117" s="152"/>
      <c r="D117" s="132"/>
      <c r="E117" s="132"/>
      <c r="F117" s="151"/>
      <c r="G117" s="142"/>
      <c r="H117" s="150"/>
      <c r="I117" s="143"/>
      <c r="J117" s="143"/>
    </row>
    <row r="118" spans="1:10">
      <c r="A118" s="146" t="s">
        <v>7</v>
      </c>
      <c r="B118" s="145">
        <v>2</v>
      </c>
      <c r="C118" s="143" t="s">
        <v>22</v>
      </c>
      <c r="D118" s="132" t="s">
        <v>5</v>
      </c>
      <c r="E118" s="144">
        <v>3480</v>
      </c>
      <c r="F118" s="144"/>
      <c r="G118" s="143" t="s">
        <v>23</v>
      </c>
      <c r="H118" s="143"/>
      <c r="I118" s="142" t="s">
        <v>0</v>
      </c>
      <c r="J118" s="141">
        <f>+ROUND((B118*E118),0)</f>
        <v>6960</v>
      </c>
    </row>
    <row r="119" spans="1:10">
      <c r="A119" s="140" t="s">
        <v>26</v>
      </c>
      <c r="B119" s="140"/>
      <c r="C119" s="140"/>
      <c r="D119" s="140"/>
      <c r="E119" s="140"/>
      <c r="F119" s="140"/>
      <c r="G119" s="140"/>
      <c r="H119" s="140"/>
      <c r="I119" s="140"/>
      <c r="J119" s="141"/>
    </row>
    <row r="120" spans="1:10">
      <c r="A120" s="149" t="s">
        <v>25</v>
      </c>
      <c r="B120" s="149"/>
      <c r="C120" s="149"/>
      <c r="D120" s="149"/>
      <c r="E120" s="149"/>
      <c r="F120" s="148"/>
      <c r="G120" s="148"/>
      <c r="H120" s="148"/>
      <c r="I120" s="148"/>
      <c r="J120" s="141"/>
    </row>
    <row r="121" spans="1:10">
      <c r="A121" s="147" t="s">
        <v>136</v>
      </c>
      <c r="B121" s="147"/>
      <c r="C121" s="147"/>
      <c r="D121" s="147"/>
      <c r="E121" s="147"/>
      <c r="F121" s="147"/>
      <c r="G121" s="147"/>
      <c r="H121" s="146"/>
      <c r="I121" s="142"/>
      <c r="J121" s="141"/>
    </row>
    <row r="122" spans="1:10">
      <c r="A122" s="146" t="s">
        <v>7</v>
      </c>
      <c r="B122" s="145">
        <v>4</v>
      </c>
      <c r="C122" s="143" t="s">
        <v>22</v>
      </c>
      <c r="D122" s="132" t="s">
        <v>5</v>
      </c>
      <c r="E122" s="144">
        <v>1000</v>
      </c>
      <c r="F122" s="144"/>
      <c r="G122" s="143" t="s">
        <v>23</v>
      </c>
      <c r="H122" s="143"/>
      <c r="I122" s="142" t="s">
        <v>0</v>
      </c>
      <c r="J122" s="141">
        <f>+ROUND((B122*E122),0)</f>
        <v>4000</v>
      </c>
    </row>
    <row r="123" spans="1:10" ht="32.25" customHeight="1">
      <c r="A123" s="140" t="s">
        <v>24</v>
      </c>
      <c r="B123" s="140"/>
      <c r="C123" s="140"/>
      <c r="D123" s="140"/>
      <c r="E123" s="140"/>
      <c r="F123" s="140"/>
      <c r="G123" s="140"/>
      <c r="H123" s="140"/>
      <c r="I123" s="140"/>
      <c r="J123" s="139"/>
    </row>
    <row r="124" spans="1:10">
      <c r="A124" s="138" t="s">
        <v>7</v>
      </c>
      <c r="B124" s="138">
        <v>17550</v>
      </c>
      <c r="C124" s="137" t="s">
        <v>6</v>
      </c>
      <c r="D124" s="134" t="s">
        <v>5</v>
      </c>
      <c r="E124" s="136">
        <v>2760</v>
      </c>
      <c r="F124" s="136"/>
      <c r="G124" s="135" t="s">
        <v>15</v>
      </c>
      <c r="H124" s="135"/>
      <c r="I124" s="134" t="s">
        <v>0</v>
      </c>
      <c r="J124" s="133">
        <f>+ROUND((B124*E124/1000),0)</f>
        <v>48438</v>
      </c>
    </row>
    <row r="125" spans="1:10">
      <c r="A125" s="132"/>
      <c r="B125" s="132"/>
      <c r="C125" s="132"/>
      <c r="D125" s="132"/>
      <c r="E125" s="132"/>
      <c r="F125" s="131" t="s">
        <v>14</v>
      </c>
      <c r="G125" s="131"/>
      <c r="H125" s="131"/>
      <c r="I125" s="131"/>
      <c r="J125" s="130">
        <f>SUM(J105:J124)</f>
        <v>1565166</v>
      </c>
    </row>
    <row r="126" spans="1:10" ht="18">
      <c r="A126" s="129" t="s">
        <v>70</v>
      </c>
      <c r="B126" s="129"/>
      <c r="C126" s="129"/>
      <c r="D126" s="129"/>
      <c r="E126" s="128" t="s">
        <v>69</v>
      </c>
      <c r="F126" s="128"/>
      <c r="G126" s="128"/>
      <c r="H126" s="128"/>
      <c r="I126" s="128"/>
      <c r="J126" s="128"/>
    </row>
    <row r="127" spans="1:10">
      <c r="A127" s="43" t="s">
        <v>13</v>
      </c>
      <c r="B127" s="43"/>
      <c r="C127" s="43"/>
      <c r="D127" s="43"/>
      <c r="E127" s="43"/>
      <c r="F127" s="6"/>
      <c r="G127" s="6"/>
      <c r="H127" s="2"/>
      <c r="I127" s="2"/>
      <c r="J127" s="42"/>
    </row>
    <row r="128" spans="1:10" ht="48" customHeight="1">
      <c r="A128" s="31" t="str">
        <f>+[4]Sch.B9!$A$76:$I$76</f>
        <v xml:space="preserve">1)Excavation In foundation of Building Bridges and and other structures including dagbelling dressing refilling around structure with excavated earth watering and ramming lead upto 5 feet  (a) In ordinary soil.  ( C.S.I.No.18(b) P.No.4)  </v>
      </c>
      <c r="B128" s="31"/>
      <c r="C128" s="31"/>
      <c r="D128" s="31"/>
      <c r="E128" s="31"/>
      <c r="F128" s="31"/>
      <c r="G128" s="31"/>
      <c r="H128" s="31"/>
      <c r="I128" s="31"/>
      <c r="J128" s="42"/>
    </row>
    <row r="129" spans="1:10">
      <c r="A129" s="30" t="s">
        <v>7</v>
      </c>
      <c r="B129" s="29">
        <v>188</v>
      </c>
      <c r="C129" s="30" t="s">
        <v>121</v>
      </c>
      <c r="D129" s="10" t="s">
        <v>5</v>
      </c>
      <c r="E129" s="29">
        <v>3176.25</v>
      </c>
      <c r="F129" s="10" t="s">
        <v>135</v>
      </c>
      <c r="G129" s="10"/>
      <c r="H129" s="10"/>
      <c r="I129" s="30" t="s">
        <v>0</v>
      </c>
      <c r="J129" s="12">
        <f>+ROUND((B129*E129/1000),0)</f>
        <v>597</v>
      </c>
    </row>
    <row r="130" spans="1:10" ht="36" customHeight="1">
      <c r="A130" s="27" t="s">
        <v>134</v>
      </c>
      <c r="B130" s="27"/>
      <c r="C130" s="27"/>
      <c r="D130" s="27"/>
      <c r="E130" s="27"/>
      <c r="F130" s="27"/>
      <c r="G130" s="27"/>
      <c r="H130" s="27"/>
      <c r="I130" s="2"/>
      <c r="J130" s="42"/>
    </row>
    <row r="131" spans="1:10">
      <c r="A131" s="10" t="s">
        <v>7</v>
      </c>
      <c r="B131" s="12">
        <v>88.36</v>
      </c>
      <c r="C131" s="2" t="s">
        <v>121</v>
      </c>
      <c r="D131" s="10" t="s">
        <v>5</v>
      </c>
      <c r="E131" s="12">
        <v>9416.2800000000007</v>
      </c>
      <c r="F131" s="28" t="s">
        <v>133</v>
      </c>
      <c r="G131" s="28"/>
      <c r="H131" s="28"/>
      <c r="I131" s="10" t="s">
        <v>10</v>
      </c>
      <c r="J131" s="12">
        <f>+ROUND((B131*E131/100),0)-1</f>
        <v>8319</v>
      </c>
    </row>
    <row r="132" spans="1:10">
      <c r="A132" s="27" t="str">
        <f>+[3]Estt.!A150</f>
        <v>Part-I Schedule Items</v>
      </c>
      <c r="B132" s="27"/>
      <c r="C132" s="27"/>
      <c r="D132" s="27"/>
      <c r="E132" s="27"/>
      <c r="F132" s="27"/>
      <c r="G132" s="27"/>
      <c r="H132" s="27"/>
      <c r="I132" s="2"/>
      <c r="J132" s="42"/>
    </row>
    <row r="133" spans="1:10">
      <c r="A133" s="30" t="s">
        <v>7</v>
      </c>
      <c r="B133" s="29">
        <v>278.82</v>
      </c>
      <c r="C133" s="30" t="s">
        <v>121</v>
      </c>
      <c r="D133" s="30" t="s">
        <v>5</v>
      </c>
      <c r="E133" s="127">
        <v>11948.36</v>
      </c>
      <c r="F133" s="28" t="s">
        <v>133</v>
      </c>
      <c r="G133" s="28"/>
      <c r="H133" s="28"/>
      <c r="I133" s="10" t="s">
        <v>10</v>
      </c>
      <c r="J133" s="12">
        <f>+ROUND((B133*E133/100),0)</f>
        <v>33314</v>
      </c>
    </row>
    <row r="134" spans="1:10" ht="36" customHeight="1">
      <c r="A134" s="58" t="s">
        <v>132</v>
      </c>
      <c r="B134" s="58"/>
      <c r="C134" s="58"/>
      <c r="D134" s="58"/>
      <c r="E134" s="58"/>
      <c r="F134" s="58"/>
      <c r="G134" s="58"/>
      <c r="H134" s="58"/>
      <c r="I134" s="78"/>
      <c r="J134" s="42"/>
    </row>
    <row r="135" spans="1:10">
      <c r="A135" s="126" t="s">
        <v>7</v>
      </c>
      <c r="B135" s="125">
        <v>53.1</v>
      </c>
      <c r="C135" s="81" t="s">
        <v>112</v>
      </c>
      <c r="D135" s="80" t="s">
        <v>5</v>
      </c>
      <c r="E135" s="125">
        <v>4982.18</v>
      </c>
      <c r="F135" s="124" t="s">
        <v>131</v>
      </c>
      <c r="G135" s="124"/>
      <c r="H135" s="124"/>
      <c r="I135" s="80" t="s">
        <v>10</v>
      </c>
      <c r="J135" s="12">
        <f>+ROUND((B135*E135/100),0)</f>
        <v>2646</v>
      </c>
    </row>
    <row r="136" spans="1:10" ht="42" customHeight="1">
      <c r="A136" s="27" t="s">
        <v>130</v>
      </c>
      <c r="B136" s="27"/>
      <c r="C136" s="27"/>
      <c r="D136" s="27"/>
      <c r="E136" s="27"/>
      <c r="F136" s="27"/>
      <c r="G136" s="27"/>
      <c r="H136" s="27"/>
      <c r="I136" s="2"/>
      <c r="J136" s="42"/>
    </row>
    <row r="137" spans="1:10">
      <c r="A137" s="6" t="s">
        <v>7</v>
      </c>
      <c r="B137" s="29">
        <v>308.63</v>
      </c>
      <c r="C137" s="30" t="s">
        <v>121</v>
      </c>
      <c r="D137" s="10" t="s">
        <v>5</v>
      </c>
      <c r="E137" s="123">
        <v>12674.36</v>
      </c>
      <c r="F137" s="123"/>
      <c r="G137" s="2" t="s">
        <v>129</v>
      </c>
      <c r="H137" s="2"/>
      <c r="I137" s="10" t="s">
        <v>10</v>
      </c>
      <c r="J137" s="12">
        <f>+ROUND((B137*E137/100),0)</f>
        <v>39117</v>
      </c>
    </row>
    <row r="138" spans="1:10" ht="72" customHeight="1">
      <c r="A138" s="27" t="s">
        <v>128</v>
      </c>
      <c r="B138" s="27"/>
      <c r="C138" s="27"/>
      <c r="D138" s="27"/>
      <c r="E138" s="27"/>
      <c r="F138" s="27"/>
      <c r="G138" s="27"/>
      <c r="H138" s="27"/>
      <c r="I138" s="10"/>
      <c r="J138" s="12"/>
    </row>
    <row r="139" spans="1:10">
      <c r="A139" s="10" t="s">
        <v>7</v>
      </c>
      <c r="B139" s="12">
        <v>4.41</v>
      </c>
      <c r="C139" s="30" t="s">
        <v>84</v>
      </c>
      <c r="D139" s="24" t="s">
        <v>5</v>
      </c>
      <c r="E139" s="29">
        <v>4928.49</v>
      </c>
      <c r="F139" s="28" t="s">
        <v>83</v>
      </c>
      <c r="G139" s="28"/>
      <c r="H139" s="28"/>
      <c r="I139" s="10" t="s">
        <v>10</v>
      </c>
      <c r="J139" s="12">
        <f>+ROUND((B139*E139),0)</f>
        <v>21735</v>
      </c>
    </row>
    <row r="140" spans="1:10" ht="123" customHeight="1">
      <c r="A140" s="27" t="s">
        <v>127</v>
      </c>
      <c r="B140" s="27"/>
      <c r="C140" s="27"/>
      <c r="D140" s="27"/>
      <c r="E140" s="27"/>
      <c r="F140" s="27"/>
      <c r="G140" s="27"/>
      <c r="H140" s="27"/>
      <c r="I140" s="27"/>
      <c r="J140" s="42"/>
    </row>
    <row r="141" spans="1:10">
      <c r="A141" s="122" t="s">
        <v>126</v>
      </c>
      <c r="B141" s="122"/>
      <c r="C141" s="2"/>
      <c r="D141" s="2"/>
      <c r="E141" s="2"/>
      <c r="F141" s="2"/>
      <c r="G141" s="2"/>
      <c r="H141" s="2"/>
      <c r="I141" s="2"/>
      <c r="J141" s="42"/>
    </row>
    <row r="142" spans="1:10">
      <c r="A142" s="10" t="s">
        <v>7</v>
      </c>
      <c r="B142" s="12">
        <v>105.36</v>
      </c>
      <c r="C142" s="6" t="s">
        <v>121</v>
      </c>
      <c r="D142" s="10" t="s">
        <v>5</v>
      </c>
      <c r="E142" s="12">
        <v>337</v>
      </c>
      <c r="F142" s="28" t="s">
        <v>125</v>
      </c>
      <c r="G142" s="28"/>
      <c r="H142" s="28"/>
      <c r="I142" s="10" t="s">
        <v>10</v>
      </c>
      <c r="J142" s="12">
        <f>+ROUND((B142*E142),0)+3</f>
        <v>35509</v>
      </c>
    </row>
    <row r="143" spans="1:10" ht="60.75" customHeight="1">
      <c r="A143" s="27" t="s">
        <v>124</v>
      </c>
      <c r="B143" s="27"/>
      <c r="C143" s="27"/>
      <c r="D143" s="27"/>
      <c r="E143" s="27"/>
      <c r="F143" s="27"/>
      <c r="G143" s="27"/>
      <c r="H143" s="27"/>
      <c r="I143" s="10"/>
      <c r="J143" s="12"/>
    </row>
    <row r="144" spans="1:10">
      <c r="A144" s="10" t="s">
        <v>7</v>
      </c>
      <c r="B144" s="12">
        <v>4.2300000000000004</v>
      </c>
      <c r="C144" s="30" t="s">
        <v>84</v>
      </c>
      <c r="D144" s="24" t="s">
        <v>5</v>
      </c>
      <c r="E144" s="29">
        <v>5001.7</v>
      </c>
      <c r="F144" s="28" t="s">
        <v>83</v>
      </c>
      <c r="G144" s="28"/>
      <c r="H144" s="28"/>
      <c r="I144" s="10" t="s">
        <v>10</v>
      </c>
      <c r="J144" s="12">
        <f>+ROUND((B144*E144),0)</f>
        <v>21157</v>
      </c>
    </row>
    <row r="145" spans="1:10">
      <c r="A145" s="10"/>
      <c r="B145" s="12"/>
      <c r="C145" s="30"/>
      <c r="D145" s="24"/>
      <c r="E145" s="29"/>
      <c r="F145" s="10"/>
      <c r="G145" s="10"/>
      <c r="H145" s="10"/>
      <c r="I145" s="10"/>
      <c r="J145" s="12"/>
    </row>
    <row r="146" spans="1:10" ht="57.75" customHeight="1">
      <c r="A146" s="27" t="s">
        <v>123</v>
      </c>
      <c r="B146" s="27"/>
      <c r="C146" s="27"/>
      <c r="D146" s="27"/>
      <c r="E146" s="27"/>
      <c r="F146" s="27"/>
      <c r="G146" s="27"/>
      <c r="H146" s="27"/>
      <c r="I146" s="2"/>
      <c r="J146" s="42"/>
    </row>
    <row r="147" spans="1:10">
      <c r="A147" s="6" t="s">
        <v>7</v>
      </c>
      <c r="B147" s="12">
        <v>24</v>
      </c>
      <c r="C147" s="30" t="s">
        <v>112</v>
      </c>
      <c r="D147" s="10" t="s">
        <v>5</v>
      </c>
      <c r="E147" s="29">
        <v>180.5</v>
      </c>
      <c r="F147" s="28" t="s">
        <v>11</v>
      </c>
      <c r="G147" s="28"/>
      <c r="H147" s="28"/>
      <c r="I147" s="10" t="s">
        <v>10</v>
      </c>
      <c r="J147" s="12">
        <f>+ROUND((B147*E147),0)</f>
        <v>4332</v>
      </c>
    </row>
    <row r="148" spans="1:10" ht="45.75" customHeight="1">
      <c r="A148" s="27" t="s">
        <v>122</v>
      </c>
      <c r="B148" s="27"/>
      <c r="C148" s="27"/>
      <c r="D148" s="27"/>
      <c r="E148" s="27"/>
      <c r="F148" s="27"/>
      <c r="G148" s="27"/>
      <c r="H148" s="27"/>
      <c r="I148" s="2"/>
      <c r="J148" s="42"/>
    </row>
    <row r="149" spans="1:10">
      <c r="A149" s="10" t="s">
        <v>7</v>
      </c>
      <c r="B149" s="12">
        <v>376.71</v>
      </c>
      <c r="C149" s="2" t="s">
        <v>121</v>
      </c>
      <c r="D149" s="24" t="s">
        <v>5</v>
      </c>
      <c r="E149" s="12">
        <v>1512.5</v>
      </c>
      <c r="F149" s="28" t="s">
        <v>120</v>
      </c>
      <c r="G149" s="28"/>
      <c r="H149" s="28"/>
      <c r="I149" s="10" t="s">
        <v>10</v>
      </c>
      <c r="J149" s="12">
        <f>+ROUND((B149*E149/1000),0)</f>
        <v>570</v>
      </c>
    </row>
    <row r="150" spans="1:10">
      <c r="A150" s="121" t="s">
        <v>119</v>
      </c>
      <c r="B150" s="121"/>
      <c r="C150" s="121"/>
      <c r="D150" s="121"/>
      <c r="E150" s="121"/>
      <c r="F150" s="121"/>
      <c r="G150" s="2"/>
      <c r="H150" s="2"/>
      <c r="I150" s="2"/>
      <c r="J150" s="42"/>
    </row>
    <row r="151" spans="1:10" ht="40.5" customHeight="1">
      <c r="A151" s="27" t="s">
        <v>118</v>
      </c>
      <c r="B151" s="27"/>
      <c r="C151" s="27"/>
      <c r="D151" s="27"/>
      <c r="E151" s="27"/>
      <c r="F151" s="27"/>
      <c r="G151" s="27"/>
      <c r="H151" s="27"/>
      <c r="I151" s="2"/>
      <c r="J151" s="42"/>
    </row>
    <row r="152" spans="1:10">
      <c r="A152" s="10" t="s">
        <v>7</v>
      </c>
      <c r="B152" s="12">
        <v>104</v>
      </c>
      <c r="C152" s="30" t="s">
        <v>112</v>
      </c>
      <c r="D152" s="24" t="s">
        <v>5</v>
      </c>
      <c r="E152" s="29">
        <v>2116.41</v>
      </c>
      <c r="F152" s="28" t="s">
        <v>111</v>
      </c>
      <c r="G152" s="28"/>
      <c r="H152" s="28"/>
      <c r="I152" s="10" t="s">
        <v>10</v>
      </c>
      <c r="J152" s="12">
        <f>+ROUND((B152*E152/100),0)</f>
        <v>2201</v>
      </c>
    </row>
    <row r="153" spans="1:10">
      <c r="A153" s="10"/>
      <c r="B153" s="12"/>
      <c r="C153" s="30"/>
      <c r="D153" s="24"/>
      <c r="E153" s="29"/>
      <c r="F153" s="10"/>
      <c r="G153" s="10"/>
      <c r="H153" s="10"/>
      <c r="I153" s="10"/>
      <c r="J153" s="12"/>
    </row>
    <row r="154" spans="1:10" ht="34.5" customHeight="1">
      <c r="A154" s="27" t="s">
        <v>117</v>
      </c>
      <c r="B154" s="27"/>
      <c r="C154" s="27"/>
      <c r="D154" s="27"/>
      <c r="E154" s="27"/>
      <c r="F154" s="27"/>
      <c r="G154" s="27"/>
      <c r="H154" s="27"/>
      <c r="I154" s="2"/>
      <c r="J154" s="42"/>
    </row>
    <row r="155" spans="1:10">
      <c r="A155" s="10" t="s">
        <v>7</v>
      </c>
      <c r="B155" s="12">
        <v>4.41</v>
      </c>
      <c r="C155" s="30" t="s">
        <v>18</v>
      </c>
      <c r="D155" s="24" t="s">
        <v>5</v>
      </c>
      <c r="E155" s="29">
        <v>271.04000000000002</v>
      </c>
      <c r="F155" s="28" t="s">
        <v>81</v>
      </c>
      <c r="G155" s="28"/>
      <c r="H155" s="28"/>
      <c r="I155" s="10" t="s">
        <v>10</v>
      </c>
      <c r="J155" s="12">
        <f>+ROUND((E155*B155),0)</f>
        <v>1195</v>
      </c>
    </row>
    <row r="156" spans="1:10">
      <c r="A156" s="27" t="s">
        <v>116</v>
      </c>
      <c r="B156" s="27"/>
      <c r="C156" s="27"/>
      <c r="D156" s="27"/>
      <c r="E156" s="27"/>
      <c r="F156" s="27"/>
      <c r="G156" s="27"/>
      <c r="H156" s="27"/>
      <c r="I156" s="2"/>
      <c r="J156" s="42"/>
    </row>
    <row r="157" spans="1:10">
      <c r="A157" s="10" t="s">
        <v>7</v>
      </c>
      <c r="B157" s="12">
        <v>448</v>
      </c>
      <c r="C157" s="30" t="s">
        <v>112</v>
      </c>
      <c r="D157" s="24" t="s">
        <v>5</v>
      </c>
      <c r="E157" s="29">
        <v>1213.58</v>
      </c>
      <c r="F157" s="28" t="s">
        <v>111</v>
      </c>
      <c r="G157" s="28"/>
      <c r="H157" s="28"/>
      <c r="I157" s="10" t="s">
        <v>10</v>
      </c>
      <c r="J157" s="12">
        <f>+ROUND((B157*E157/100),0)</f>
        <v>5437</v>
      </c>
    </row>
    <row r="158" spans="1:10">
      <c r="A158" s="27" t="s">
        <v>115</v>
      </c>
      <c r="B158" s="27"/>
      <c r="C158" s="27"/>
      <c r="D158" s="27"/>
      <c r="E158" s="27"/>
      <c r="F158" s="27"/>
      <c r="G158" s="27"/>
      <c r="H158" s="27"/>
      <c r="I158" s="2"/>
      <c r="J158" s="42"/>
    </row>
    <row r="159" spans="1:10">
      <c r="A159" s="10" t="s">
        <v>7</v>
      </c>
      <c r="B159" s="12">
        <v>593.91999999999996</v>
      </c>
      <c r="C159" s="30" t="s">
        <v>12</v>
      </c>
      <c r="D159" s="24" t="s">
        <v>5</v>
      </c>
      <c r="E159" s="29">
        <v>2206.6</v>
      </c>
      <c r="F159" s="28" t="s">
        <v>111</v>
      </c>
      <c r="G159" s="28"/>
      <c r="H159" s="28"/>
      <c r="I159" s="10" t="s">
        <v>10</v>
      </c>
      <c r="J159" s="12">
        <f>+ROUND((B159*E159/100),0)</f>
        <v>13105</v>
      </c>
    </row>
    <row r="160" spans="1:10">
      <c r="A160" s="27" t="s">
        <v>114</v>
      </c>
      <c r="B160" s="27"/>
      <c r="C160" s="27"/>
      <c r="D160" s="27"/>
      <c r="E160" s="27"/>
      <c r="F160" s="27"/>
      <c r="G160" s="27"/>
      <c r="H160" s="27"/>
      <c r="I160" s="2"/>
      <c r="J160" s="42"/>
    </row>
    <row r="161" spans="1:10">
      <c r="A161" s="10" t="s">
        <v>7</v>
      </c>
      <c r="B161" s="12">
        <f>+B159</f>
        <v>593.91999999999996</v>
      </c>
      <c r="C161" s="30" t="s">
        <v>12</v>
      </c>
      <c r="D161" s="24" t="s">
        <v>5</v>
      </c>
      <c r="E161" s="29">
        <v>2197.52</v>
      </c>
      <c r="F161" s="28" t="s">
        <v>111</v>
      </c>
      <c r="G161" s="28"/>
      <c r="H161" s="28"/>
      <c r="I161" s="10" t="s">
        <v>10</v>
      </c>
      <c r="J161" s="12">
        <f>+ROUND((E161*B161/100),0)</f>
        <v>13052</v>
      </c>
    </row>
    <row r="162" spans="1:10">
      <c r="A162" s="27" t="s">
        <v>113</v>
      </c>
      <c r="B162" s="27"/>
      <c r="C162" s="27"/>
      <c r="D162" s="27"/>
      <c r="E162" s="27"/>
      <c r="F162" s="27"/>
      <c r="G162" s="27"/>
      <c r="H162" s="27"/>
      <c r="I162" s="2"/>
      <c r="J162" s="42"/>
    </row>
    <row r="163" spans="1:10">
      <c r="A163" s="10" t="s">
        <v>7</v>
      </c>
      <c r="B163" s="12">
        <v>204</v>
      </c>
      <c r="C163" s="30" t="s">
        <v>112</v>
      </c>
      <c r="D163" s="10" t="s">
        <v>5</v>
      </c>
      <c r="E163" s="29">
        <v>425.84</v>
      </c>
      <c r="F163" s="28" t="s">
        <v>111</v>
      </c>
      <c r="G163" s="28"/>
      <c r="H163" s="28"/>
      <c r="I163" s="10" t="s">
        <v>10</v>
      </c>
      <c r="J163" s="12">
        <f>+ROUND((E163*B163/100),0)</f>
        <v>869</v>
      </c>
    </row>
    <row r="164" spans="1:10">
      <c r="A164" s="10"/>
      <c r="B164" s="12"/>
      <c r="C164" s="30"/>
      <c r="D164" s="24"/>
      <c r="E164" s="29"/>
      <c r="F164" s="10"/>
      <c r="G164" s="10"/>
      <c r="H164" s="10"/>
      <c r="I164" s="10"/>
      <c r="J164" s="12"/>
    </row>
    <row r="165" spans="1:10">
      <c r="A165" s="27" t="str">
        <f>+'[2]Sch.B9 (2)'!$A$112:$H$112</f>
        <v xml:space="preserve">19)Primary coat of chalk distempering  (C.S.I.No.26(a) P.No.54)  </v>
      </c>
      <c r="B165" s="27"/>
      <c r="C165" s="27"/>
      <c r="D165" s="27"/>
      <c r="E165" s="27"/>
      <c r="F165" s="27"/>
      <c r="G165" s="27"/>
      <c r="H165" s="27"/>
      <c r="I165" s="2"/>
      <c r="J165" s="42"/>
    </row>
    <row r="166" spans="1:10">
      <c r="A166" s="10" t="s">
        <v>7</v>
      </c>
      <c r="B166" s="12">
        <f>+B161</f>
        <v>593.91999999999996</v>
      </c>
      <c r="C166" s="30" t="s">
        <v>112</v>
      </c>
      <c r="D166" s="10" t="s">
        <v>5</v>
      </c>
      <c r="E166" s="29">
        <v>442.75</v>
      </c>
      <c r="F166" s="28" t="s">
        <v>111</v>
      </c>
      <c r="G166" s="28"/>
      <c r="H166" s="28"/>
      <c r="I166" s="10" t="s">
        <v>10</v>
      </c>
      <c r="J166" s="12">
        <f>+ROUND((E166*B166/100),0)</f>
        <v>2630</v>
      </c>
    </row>
    <row r="167" spans="1:10">
      <c r="A167" s="10"/>
      <c r="B167" s="12"/>
      <c r="C167" s="30"/>
      <c r="D167" s="24"/>
      <c r="E167" s="29"/>
      <c r="F167" s="10"/>
      <c r="G167" s="10"/>
      <c r="H167" s="10"/>
      <c r="I167" s="10"/>
      <c r="J167" s="12"/>
    </row>
    <row r="168" spans="1:10">
      <c r="A168" s="27" t="str">
        <f>+'[2]Sch.B9 (2)'!$A$115:$H$115</f>
        <v xml:space="preserve">20)Distempering two coat.   (C.S.I.No.25(b) P.No.54)  </v>
      </c>
      <c r="B168" s="27"/>
      <c r="C168" s="27"/>
      <c r="D168" s="27"/>
      <c r="E168" s="27"/>
      <c r="F168" s="27"/>
      <c r="G168" s="27"/>
      <c r="H168" s="27"/>
      <c r="I168" s="2"/>
      <c r="J168" s="42"/>
    </row>
    <row r="169" spans="1:10">
      <c r="A169" s="10" t="s">
        <v>7</v>
      </c>
      <c r="B169" s="12">
        <f>+B166</f>
        <v>593.91999999999996</v>
      </c>
      <c r="C169" s="30" t="s">
        <v>12</v>
      </c>
      <c r="D169" s="10" t="s">
        <v>5</v>
      </c>
      <c r="E169" s="29">
        <v>1043.9000000000001</v>
      </c>
      <c r="F169" s="28" t="s">
        <v>109</v>
      </c>
      <c r="G169" s="28"/>
      <c r="H169" s="28"/>
      <c r="I169" s="10" t="s">
        <v>10</v>
      </c>
      <c r="J169" s="12">
        <f>+ROUND((E169*B169/100),0)</f>
        <v>6200</v>
      </c>
    </row>
    <row r="170" spans="1:10" ht="35.25" customHeight="1">
      <c r="A170" s="27" t="s">
        <v>110</v>
      </c>
      <c r="B170" s="27"/>
      <c r="C170" s="27"/>
      <c r="D170" s="27"/>
      <c r="E170" s="27"/>
      <c r="F170" s="27"/>
      <c r="G170" s="27"/>
      <c r="H170" s="27"/>
      <c r="I170" s="2"/>
      <c r="J170" s="42"/>
    </row>
    <row r="171" spans="1:10">
      <c r="A171" s="10" t="s">
        <v>7</v>
      </c>
      <c r="B171" s="12">
        <v>111.78</v>
      </c>
      <c r="C171" s="30" t="s">
        <v>12</v>
      </c>
      <c r="D171" s="10" t="s">
        <v>5</v>
      </c>
      <c r="E171" s="29">
        <v>4411.82</v>
      </c>
      <c r="F171" s="28" t="s">
        <v>109</v>
      </c>
      <c r="G171" s="28"/>
      <c r="H171" s="28"/>
      <c r="I171" s="10" t="s">
        <v>10</v>
      </c>
      <c r="J171" s="9">
        <f>+ROUND((E171*B171/100),0)</f>
        <v>4932</v>
      </c>
    </row>
    <row r="172" spans="1:10">
      <c r="A172" s="2"/>
      <c r="B172" s="2"/>
      <c r="C172" s="2"/>
      <c r="D172" s="88"/>
      <c r="E172" s="88"/>
      <c r="F172" s="120" t="s">
        <v>108</v>
      </c>
      <c r="G172" s="120"/>
      <c r="H172" s="120"/>
      <c r="I172" s="5" t="s">
        <v>10</v>
      </c>
      <c r="J172" s="88">
        <f>SUM(J129:J171)</f>
        <v>216917</v>
      </c>
    </row>
    <row r="173" spans="1:10">
      <c r="A173" s="119" t="s">
        <v>68</v>
      </c>
      <c r="B173" s="119"/>
      <c r="C173" s="119"/>
      <c r="D173" s="119" t="s">
        <v>67</v>
      </c>
      <c r="E173" s="119"/>
      <c r="F173" s="119"/>
      <c r="G173" s="119"/>
      <c r="H173" s="119"/>
      <c r="I173" s="116"/>
      <c r="J173" s="116"/>
    </row>
    <row r="174" spans="1:10" ht="110.25" customHeight="1">
      <c r="A174" s="108" t="s">
        <v>107</v>
      </c>
      <c r="B174" s="108"/>
      <c r="C174" s="108"/>
      <c r="D174" s="108"/>
      <c r="E174" s="108"/>
      <c r="F174" s="108"/>
      <c r="G174" s="108"/>
      <c r="H174" s="108"/>
      <c r="I174" s="118"/>
      <c r="J174" s="118"/>
    </row>
    <row r="175" spans="1:10">
      <c r="A175" s="102" t="s">
        <v>7</v>
      </c>
      <c r="B175" s="117">
        <v>35719.589999999997</v>
      </c>
      <c r="C175" s="114" t="s">
        <v>6</v>
      </c>
      <c r="D175" s="113" t="s">
        <v>5</v>
      </c>
      <c r="E175" s="112">
        <v>3000</v>
      </c>
      <c r="F175" s="111" t="s">
        <v>21</v>
      </c>
      <c r="G175" s="111"/>
      <c r="H175" s="111"/>
      <c r="I175" s="110" t="s">
        <v>0</v>
      </c>
      <c r="J175" s="96">
        <f>+ROUND((B175*E175/1000),0)</f>
        <v>107159</v>
      </c>
    </row>
    <row r="176" spans="1:10" ht="31.5" customHeight="1">
      <c r="A176" s="108" t="s">
        <v>106</v>
      </c>
      <c r="B176" s="108"/>
      <c r="C176" s="108"/>
      <c r="D176" s="108"/>
      <c r="E176" s="108"/>
      <c r="F176" s="108"/>
      <c r="G176" s="108"/>
      <c r="H176" s="108"/>
      <c r="I176" s="116"/>
      <c r="J176" s="116"/>
    </row>
    <row r="177" spans="1:10">
      <c r="A177" s="102" t="s">
        <v>7</v>
      </c>
      <c r="B177" s="115">
        <f>+B175</f>
        <v>35719.589999999997</v>
      </c>
      <c r="C177" s="114" t="s">
        <v>6</v>
      </c>
      <c r="D177" s="113" t="s">
        <v>5</v>
      </c>
      <c r="E177" s="112">
        <v>354</v>
      </c>
      <c r="F177" s="111" t="s">
        <v>21</v>
      </c>
      <c r="G177" s="111"/>
      <c r="H177" s="111"/>
      <c r="I177" s="110" t="s">
        <v>0</v>
      </c>
      <c r="J177" s="96">
        <f>+ROUND((B177*E177/1000),0)</f>
        <v>12645</v>
      </c>
    </row>
    <row r="178" spans="1:10" ht="93.75" customHeight="1">
      <c r="A178" s="100" t="s">
        <v>105</v>
      </c>
      <c r="B178" s="100"/>
      <c r="C178" s="100"/>
      <c r="D178" s="100"/>
      <c r="E178" s="100"/>
      <c r="F178" s="100"/>
      <c r="G178" s="100"/>
      <c r="H178" s="100"/>
      <c r="I178" s="100"/>
      <c r="J178" s="109"/>
    </row>
    <row r="179" spans="1:10">
      <c r="A179" s="97" t="s">
        <v>7</v>
      </c>
      <c r="B179" s="98">
        <v>288</v>
      </c>
      <c r="C179" s="97" t="s">
        <v>6</v>
      </c>
      <c r="D179" s="91" t="s">
        <v>5</v>
      </c>
      <c r="E179" s="96">
        <v>3600</v>
      </c>
      <c r="F179" s="95" t="s">
        <v>15</v>
      </c>
      <c r="G179" s="95"/>
      <c r="H179" s="95"/>
      <c r="I179" s="91" t="s">
        <v>0</v>
      </c>
      <c r="J179" s="96">
        <f>+ROUND((B179*E179/1000),0)</f>
        <v>1037</v>
      </c>
    </row>
    <row r="180" spans="1:10" ht="48" customHeight="1">
      <c r="A180" s="108" t="s">
        <v>104</v>
      </c>
      <c r="B180" s="108"/>
      <c r="C180" s="108"/>
      <c r="D180" s="108"/>
      <c r="E180" s="108"/>
      <c r="F180" s="108"/>
      <c r="G180" s="108"/>
      <c r="H180" s="108"/>
      <c r="I180" s="108"/>
      <c r="J180" s="102"/>
    </row>
    <row r="181" spans="1:10">
      <c r="A181" s="107" t="s">
        <v>103</v>
      </c>
      <c r="B181" s="107"/>
      <c r="C181" s="107"/>
      <c r="D181" s="106"/>
      <c r="E181" s="106"/>
      <c r="F181" s="106"/>
      <c r="G181" s="102"/>
      <c r="H181" s="102"/>
      <c r="I181" s="102"/>
      <c r="J181" s="102"/>
    </row>
    <row r="182" spans="1:10">
      <c r="A182" s="97" t="s">
        <v>7</v>
      </c>
      <c r="B182" s="92">
        <v>48</v>
      </c>
      <c r="C182" s="105" t="s">
        <v>3</v>
      </c>
      <c r="D182" s="104" t="s">
        <v>5</v>
      </c>
      <c r="E182" s="103">
        <v>412</v>
      </c>
      <c r="F182" s="91"/>
      <c r="G182" s="91" t="s">
        <v>16</v>
      </c>
      <c r="H182" s="102"/>
      <c r="I182" s="91" t="s">
        <v>0</v>
      </c>
      <c r="J182" s="101">
        <f>+ROUND((B182*E182),0)</f>
        <v>19776</v>
      </c>
    </row>
    <row r="183" spans="1:10" ht="36.75" customHeight="1">
      <c r="A183" s="100" t="s">
        <v>102</v>
      </c>
      <c r="B183" s="100"/>
      <c r="C183" s="100"/>
      <c r="D183" s="100"/>
      <c r="E183" s="100"/>
      <c r="F183" s="100"/>
      <c r="G183" s="100"/>
      <c r="H183" s="100"/>
      <c r="I183" s="100"/>
      <c r="J183" s="99"/>
    </row>
    <row r="184" spans="1:10">
      <c r="A184" s="97" t="s">
        <v>7</v>
      </c>
      <c r="B184" s="98">
        <v>259.2</v>
      </c>
      <c r="C184" s="97" t="s">
        <v>6</v>
      </c>
      <c r="D184" s="91" t="s">
        <v>5</v>
      </c>
      <c r="E184" s="96">
        <v>2760</v>
      </c>
      <c r="F184" s="95" t="s">
        <v>15</v>
      </c>
      <c r="G184" s="95"/>
      <c r="H184" s="95"/>
      <c r="I184" s="91" t="s">
        <v>0</v>
      </c>
      <c r="J184" s="94">
        <f>+ROUND((B184*E184/1000),0)</f>
        <v>715</v>
      </c>
    </row>
    <row r="185" spans="1:10">
      <c r="A185" s="92"/>
      <c r="B185" s="93"/>
      <c r="C185" s="93"/>
      <c r="D185" s="92"/>
      <c r="E185" s="91"/>
      <c r="F185" s="90" t="s">
        <v>14</v>
      </c>
      <c r="G185" s="90"/>
      <c r="H185" s="90"/>
      <c r="I185" s="90"/>
      <c r="J185" s="89">
        <f>SUM(J174:J184)</f>
        <v>141332</v>
      </c>
    </row>
    <row r="186" spans="1:10">
      <c r="A186" s="2"/>
      <c r="B186" s="2"/>
      <c r="C186" s="2"/>
      <c r="D186" s="88"/>
      <c r="E186" s="88"/>
      <c r="F186" s="4"/>
      <c r="G186" s="4"/>
      <c r="H186" s="4"/>
      <c r="I186" s="5"/>
      <c r="J186" s="88"/>
    </row>
    <row r="187" spans="1:10" ht="18">
      <c r="A187" s="87" t="s">
        <v>101</v>
      </c>
      <c r="B187" s="87"/>
      <c r="C187" s="87"/>
      <c r="D187" s="87"/>
      <c r="E187" s="87"/>
      <c r="F187" s="87"/>
      <c r="G187" s="86"/>
      <c r="H187" s="86"/>
      <c r="I187" s="86"/>
      <c r="J187" s="86"/>
    </row>
    <row r="188" spans="1:10">
      <c r="A188" s="85" t="s">
        <v>13</v>
      </c>
      <c r="B188" s="85"/>
      <c r="C188" s="85"/>
      <c r="D188" s="85"/>
      <c r="E188" s="85"/>
      <c r="F188" s="50"/>
      <c r="G188" s="50"/>
      <c r="H188" s="50"/>
      <c r="I188" s="50"/>
      <c r="J188" s="50"/>
    </row>
    <row r="189" spans="1:10" ht="35.25" customHeight="1">
      <c r="A189" s="58" t="s">
        <v>58</v>
      </c>
      <c r="B189" s="58"/>
      <c r="C189" s="58"/>
      <c r="D189" s="58"/>
      <c r="E189" s="58"/>
      <c r="F189" s="58"/>
      <c r="G189" s="58"/>
      <c r="H189" s="58"/>
      <c r="I189" s="44"/>
      <c r="J189" s="44"/>
    </row>
    <row r="190" spans="1:10">
      <c r="A190" s="2" t="s">
        <v>7</v>
      </c>
      <c r="B190" s="25">
        <v>3025</v>
      </c>
      <c r="C190" s="6" t="s">
        <v>9</v>
      </c>
      <c r="D190" s="24" t="s">
        <v>5</v>
      </c>
      <c r="E190" s="84">
        <v>2117.5</v>
      </c>
      <c r="F190" s="22" t="s">
        <v>59</v>
      </c>
      <c r="G190" s="22"/>
      <c r="H190" s="22"/>
      <c r="I190" s="10" t="s">
        <v>0</v>
      </c>
      <c r="J190" s="83">
        <f>ROUND(((B190*E190/1000)),0)</f>
        <v>6405</v>
      </c>
    </row>
    <row r="191" spans="1:10" ht="40.5" customHeight="1">
      <c r="A191" s="27" t="s">
        <v>60</v>
      </c>
      <c r="B191" s="27"/>
      <c r="C191" s="27"/>
      <c r="D191" s="27"/>
      <c r="E191" s="27"/>
      <c r="F191" s="27"/>
      <c r="G191" s="27"/>
      <c r="H191" s="27"/>
      <c r="I191" s="20"/>
      <c r="J191" s="20"/>
    </row>
    <row r="192" spans="1:10">
      <c r="A192" s="2" t="s">
        <v>7</v>
      </c>
      <c r="B192" s="25">
        <f>+B190</f>
        <v>3025</v>
      </c>
      <c r="C192" s="6" t="s">
        <v>9</v>
      </c>
      <c r="D192" s="24" t="s">
        <v>5</v>
      </c>
      <c r="E192" s="23">
        <v>263</v>
      </c>
      <c r="F192" s="22" t="s">
        <v>59</v>
      </c>
      <c r="G192" s="22"/>
      <c r="H192" s="22"/>
      <c r="I192" s="10" t="s">
        <v>0</v>
      </c>
      <c r="J192" s="83">
        <f>ROUND(((B192*E192/1000)),0)</f>
        <v>796</v>
      </c>
    </row>
    <row r="193" spans="1:10" ht="62.25" customHeight="1">
      <c r="A193" s="27" t="s">
        <v>100</v>
      </c>
      <c r="B193" s="27"/>
      <c r="C193" s="27"/>
      <c r="D193" s="27"/>
      <c r="E193" s="27"/>
      <c r="F193" s="27"/>
      <c r="G193" s="27"/>
      <c r="H193" s="27"/>
      <c r="I193" s="8"/>
      <c r="J193" s="8"/>
    </row>
    <row r="194" spans="1:10">
      <c r="A194" s="80" t="s">
        <v>7</v>
      </c>
      <c r="B194" s="82">
        <v>6225</v>
      </c>
      <c r="C194" s="81" t="s">
        <v>12</v>
      </c>
      <c r="D194" s="80" t="s">
        <v>5</v>
      </c>
      <c r="E194" s="79">
        <v>199.77</v>
      </c>
      <c r="F194" s="79"/>
      <c r="G194" s="20"/>
      <c r="H194" s="78" t="s">
        <v>11</v>
      </c>
      <c r="I194" s="77" t="s">
        <v>10</v>
      </c>
      <c r="J194" s="76">
        <f>+ROUND((E194*B194),0)</f>
        <v>1243568</v>
      </c>
    </row>
    <row r="195" spans="1:10" ht="64.5" customHeight="1">
      <c r="A195" s="27" t="s">
        <v>99</v>
      </c>
      <c r="B195" s="27"/>
      <c r="C195" s="27"/>
      <c r="D195" s="27"/>
      <c r="E195" s="27"/>
      <c r="F195" s="27"/>
      <c r="G195" s="27"/>
      <c r="H195" s="27"/>
      <c r="I195" s="8"/>
      <c r="J195" s="8"/>
    </row>
    <row r="196" spans="1:10">
      <c r="A196" s="80" t="s">
        <v>7</v>
      </c>
      <c r="B196" s="82">
        <v>2075</v>
      </c>
      <c r="C196" s="81" t="s">
        <v>12</v>
      </c>
      <c r="D196" s="80" t="s">
        <v>5</v>
      </c>
      <c r="E196" s="79">
        <v>223.97</v>
      </c>
      <c r="F196" s="79"/>
      <c r="G196" s="20"/>
      <c r="H196" s="78" t="s">
        <v>11</v>
      </c>
      <c r="I196" s="77" t="s">
        <v>10</v>
      </c>
      <c r="J196" s="76">
        <f>+ROUND((E196*B196),0)</f>
        <v>464738</v>
      </c>
    </row>
    <row r="197" spans="1:10" ht="51.75" customHeight="1">
      <c r="A197" s="58" t="s">
        <v>98</v>
      </c>
      <c r="B197" s="58"/>
      <c r="C197" s="58"/>
      <c r="D197" s="58"/>
      <c r="E197" s="58"/>
      <c r="F197" s="58"/>
      <c r="G197" s="58"/>
      <c r="H197" s="58"/>
      <c r="I197" s="75"/>
      <c r="J197" s="57"/>
    </row>
    <row r="198" spans="1:10">
      <c r="A198" s="13" t="s">
        <v>61</v>
      </c>
      <c r="B198" s="13"/>
      <c r="C198" s="13"/>
      <c r="D198" s="74"/>
      <c r="E198" s="73"/>
      <c r="F198" s="73"/>
      <c r="G198" s="73"/>
      <c r="H198" s="73"/>
      <c r="I198" s="50"/>
      <c r="J198" s="50"/>
    </row>
    <row r="199" spans="1:10">
      <c r="A199" s="50" t="s">
        <v>7</v>
      </c>
      <c r="B199" s="70">
        <v>136.13</v>
      </c>
      <c r="C199" s="56" t="s">
        <v>9</v>
      </c>
      <c r="D199" s="55" t="s">
        <v>5</v>
      </c>
      <c r="E199" s="72">
        <v>11288.75</v>
      </c>
      <c r="F199" s="72"/>
      <c r="G199" s="53" t="s">
        <v>8</v>
      </c>
      <c r="H199" s="53"/>
      <c r="I199" s="71" t="s">
        <v>0</v>
      </c>
      <c r="J199" s="70">
        <f>+ROUND((B199*E199/100),0)</f>
        <v>15367</v>
      </c>
    </row>
    <row r="200" spans="1:10">
      <c r="A200" s="13" t="s">
        <v>43</v>
      </c>
      <c r="B200" s="13"/>
      <c r="C200" s="13"/>
      <c r="D200" s="74"/>
      <c r="E200" s="73"/>
      <c r="F200" s="73"/>
      <c r="G200" s="73"/>
      <c r="H200" s="73"/>
      <c r="I200" s="50"/>
      <c r="J200" s="50"/>
    </row>
    <row r="201" spans="1:10">
      <c r="A201" s="50" t="s">
        <v>7</v>
      </c>
      <c r="B201" s="70">
        <v>148.5</v>
      </c>
      <c r="C201" s="56" t="s">
        <v>9</v>
      </c>
      <c r="D201" s="55" t="s">
        <v>5</v>
      </c>
      <c r="E201" s="72">
        <v>14429.25</v>
      </c>
      <c r="F201" s="72"/>
      <c r="G201" s="53" t="s">
        <v>8</v>
      </c>
      <c r="H201" s="53"/>
      <c r="I201" s="71" t="s">
        <v>0</v>
      </c>
      <c r="J201" s="70">
        <f>+ROUND((B201*E201/100),0)</f>
        <v>21427</v>
      </c>
    </row>
    <row r="202" spans="1:10" ht="40.5" customHeight="1">
      <c r="A202" s="69" t="s">
        <v>97</v>
      </c>
      <c r="B202" s="69"/>
      <c r="C202" s="69"/>
      <c r="D202" s="69"/>
      <c r="E202" s="69"/>
      <c r="F202" s="69"/>
      <c r="G202" s="69"/>
      <c r="H202" s="69"/>
      <c r="I202" s="66"/>
      <c r="J202" s="65"/>
    </row>
    <row r="203" spans="1:10">
      <c r="A203" s="68" t="s">
        <v>44</v>
      </c>
      <c r="B203" s="68"/>
      <c r="C203" s="67"/>
      <c r="D203" s="67"/>
      <c r="E203" s="67"/>
      <c r="F203" s="67"/>
      <c r="G203" s="67"/>
      <c r="H203" s="66"/>
      <c r="I203" s="66"/>
      <c r="J203" s="65"/>
    </row>
    <row r="204" spans="1:10">
      <c r="A204" s="66" t="s">
        <v>7</v>
      </c>
      <c r="B204" s="65">
        <v>11</v>
      </c>
      <c r="C204" s="64" t="s">
        <v>6</v>
      </c>
      <c r="D204" s="63" t="s">
        <v>5</v>
      </c>
      <c r="E204" s="62">
        <v>3127.41</v>
      </c>
      <c r="F204" s="61" t="s">
        <v>4</v>
      </c>
      <c r="G204" s="61"/>
      <c r="H204" s="61"/>
      <c r="I204" s="60" t="s">
        <v>0</v>
      </c>
      <c r="J204" s="59">
        <f>+ROUND((B204*E204/100),0)</f>
        <v>344</v>
      </c>
    </row>
    <row r="205" spans="1:10">
      <c r="A205" s="58" t="s">
        <v>96</v>
      </c>
      <c r="B205" s="58"/>
      <c r="C205" s="58"/>
      <c r="D205" s="58"/>
      <c r="E205" s="58"/>
      <c r="F205" s="58"/>
      <c r="G205" s="58"/>
      <c r="H205" s="58"/>
      <c r="I205" s="50"/>
      <c r="J205" s="57"/>
    </row>
    <row r="206" spans="1:10">
      <c r="A206" s="50" t="s">
        <v>7</v>
      </c>
      <c r="B206" s="57">
        <v>2075</v>
      </c>
      <c r="C206" s="56" t="s">
        <v>6</v>
      </c>
      <c r="D206" s="55" t="s">
        <v>5</v>
      </c>
      <c r="E206" s="54">
        <v>1800</v>
      </c>
      <c r="F206" s="53" t="s">
        <v>4</v>
      </c>
      <c r="G206" s="53"/>
      <c r="H206" s="53"/>
      <c r="I206" s="52" t="s">
        <v>0</v>
      </c>
      <c r="J206" s="51">
        <f>+ROUND((B206*E206/100),0)</f>
        <v>37350</v>
      </c>
    </row>
    <row r="207" spans="1:10">
      <c r="A207" s="50"/>
      <c r="B207" s="50"/>
      <c r="C207" s="50"/>
      <c r="D207" s="50"/>
      <c r="E207" s="49" t="s">
        <v>45</v>
      </c>
      <c r="F207" s="49"/>
      <c r="G207" s="49"/>
      <c r="H207" s="49"/>
      <c r="I207" s="48" t="s">
        <v>3</v>
      </c>
      <c r="J207" s="47">
        <f>SUM(J187:J201)+J206+J204</f>
        <v>1789995</v>
      </c>
    </row>
    <row r="208" spans="1:10">
      <c r="A208" s="46" t="s">
        <v>68</v>
      </c>
      <c r="B208" s="46"/>
      <c r="C208" s="46"/>
      <c r="D208" s="45" t="str">
        <f>+[1]ESTT.!$D$85:$E$85</f>
        <v>COMPOUND WALL</v>
      </c>
      <c r="E208" s="45"/>
      <c r="F208" s="45"/>
      <c r="G208" s="45"/>
      <c r="H208" s="45"/>
      <c r="I208" s="44"/>
      <c r="J208" s="44"/>
    </row>
    <row r="209" spans="1:10">
      <c r="A209" s="43" t="s">
        <v>13</v>
      </c>
      <c r="B209" s="43"/>
      <c r="C209" s="43"/>
      <c r="D209" s="43"/>
      <c r="E209" s="43"/>
      <c r="F209" s="42"/>
      <c r="G209" s="42"/>
      <c r="H209" s="42"/>
      <c r="I209" s="42"/>
      <c r="J209" s="42"/>
    </row>
    <row r="210" spans="1:10">
      <c r="A210" s="31" t="s">
        <v>95</v>
      </c>
      <c r="B210" s="31"/>
      <c r="C210" s="31"/>
      <c r="D210" s="31"/>
      <c r="E210" s="31"/>
      <c r="F210" s="31"/>
      <c r="G210" s="20"/>
      <c r="H210" s="20"/>
      <c r="I210" s="20"/>
      <c r="J210" s="20"/>
    </row>
    <row r="211" spans="1:10">
      <c r="A211" s="20" t="s">
        <v>7</v>
      </c>
      <c r="B211" s="19">
        <v>852</v>
      </c>
      <c r="C211" s="18" t="s">
        <v>9</v>
      </c>
      <c r="D211" s="17" t="s">
        <v>5</v>
      </c>
      <c r="E211" s="16">
        <v>3176.25</v>
      </c>
      <c r="F211" s="41" t="s">
        <v>59</v>
      </c>
      <c r="G211" s="41"/>
      <c r="H211" s="41"/>
      <c r="I211" s="26" t="s">
        <v>0</v>
      </c>
      <c r="J211" s="19">
        <f>+ROUND((B211*E211/1000),0)</f>
        <v>2706</v>
      </c>
    </row>
    <row r="212" spans="1:10">
      <c r="A212" s="31" t="s">
        <v>94</v>
      </c>
      <c r="B212" s="31"/>
      <c r="C212" s="31"/>
      <c r="D212" s="31"/>
      <c r="E212" s="31"/>
      <c r="F212" s="31"/>
      <c r="G212" s="20"/>
      <c r="H212" s="20"/>
      <c r="I212" s="20"/>
      <c r="J212" s="20"/>
    </row>
    <row r="213" spans="1:10">
      <c r="A213" s="30" t="s">
        <v>7</v>
      </c>
      <c r="B213" s="12">
        <v>213</v>
      </c>
      <c r="C213" s="30" t="s">
        <v>9</v>
      </c>
      <c r="D213" s="30" t="s">
        <v>5</v>
      </c>
      <c r="E213" s="29">
        <v>9416.2800000000007</v>
      </c>
      <c r="F213" s="22" t="s">
        <v>54</v>
      </c>
      <c r="G213" s="22"/>
      <c r="H213" s="22"/>
      <c r="I213" s="10" t="s">
        <v>0</v>
      </c>
      <c r="J213" s="12">
        <f>+ROUND((B213*E213/100),0)</f>
        <v>20057</v>
      </c>
    </row>
    <row r="214" spans="1:10">
      <c r="A214" s="31" t="s">
        <v>93</v>
      </c>
      <c r="B214" s="31"/>
      <c r="C214" s="31"/>
      <c r="D214" s="31"/>
      <c r="E214" s="31"/>
      <c r="F214" s="31"/>
      <c r="G214" s="20"/>
      <c r="H214" s="20"/>
      <c r="I214" s="20"/>
      <c r="J214" s="20"/>
    </row>
    <row r="215" spans="1:10">
      <c r="A215" s="30" t="s">
        <v>7</v>
      </c>
      <c r="B215" s="12">
        <v>1188.3</v>
      </c>
      <c r="C215" s="30" t="s">
        <v>9</v>
      </c>
      <c r="D215" s="30" t="s">
        <v>5</v>
      </c>
      <c r="E215" s="29">
        <v>11948.36</v>
      </c>
      <c r="F215" s="22" t="s">
        <v>54</v>
      </c>
      <c r="G215" s="22"/>
      <c r="H215" s="22"/>
      <c r="I215" s="10" t="s">
        <v>0</v>
      </c>
      <c r="J215" s="12">
        <f>+ROUND((B215*E215/100),0)</f>
        <v>141982</v>
      </c>
    </row>
    <row r="216" spans="1:10">
      <c r="A216" s="31" t="s">
        <v>92</v>
      </c>
      <c r="B216" s="31"/>
      <c r="C216" s="31"/>
      <c r="D216" s="31"/>
      <c r="E216" s="31"/>
      <c r="F216" s="31"/>
      <c r="G216" s="20"/>
      <c r="H216" s="20"/>
      <c r="I216" s="20"/>
      <c r="J216" s="20"/>
    </row>
    <row r="217" spans="1:10">
      <c r="A217" s="30" t="s">
        <v>7</v>
      </c>
      <c r="B217" s="12">
        <v>230.52</v>
      </c>
      <c r="C217" s="30" t="s">
        <v>78</v>
      </c>
      <c r="D217" s="30" t="s">
        <v>5</v>
      </c>
      <c r="E217" s="40">
        <v>4982.18</v>
      </c>
      <c r="F217" s="22" t="s">
        <v>77</v>
      </c>
      <c r="G217" s="22"/>
      <c r="H217" s="22"/>
      <c r="I217" s="10" t="s">
        <v>0</v>
      </c>
      <c r="J217" s="12">
        <f>+ROUND((B217*E217/100),0)</f>
        <v>11485</v>
      </c>
    </row>
    <row r="218" spans="1:10">
      <c r="A218" s="30"/>
      <c r="B218" s="12"/>
      <c r="C218" s="30"/>
      <c r="D218" s="30"/>
      <c r="E218" s="40"/>
      <c r="F218" s="24"/>
      <c r="G218" s="24"/>
      <c r="H218" s="24"/>
      <c r="I218" s="10"/>
      <c r="J218" s="12"/>
    </row>
    <row r="219" spans="1:10">
      <c r="A219" s="37" t="s">
        <v>91</v>
      </c>
      <c r="B219" s="37"/>
      <c r="C219" s="37"/>
      <c r="D219" s="37"/>
      <c r="E219" s="37"/>
      <c r="F219" s="37"/>
      <c r="G219" s="37"/>
      <c r="H219" s="37"/>
      <c r="I219" s="37"/>
      <c r="J219" s="39"/>
    </row>
    <row r="220" spans="1:10">
      <c r="A220" s="20" t="s">
        <v>7</v>
      </c>
      <c r="B220" s="19">
        <v>51.5</v>
      </c>
      <c r="C220" s="18" t="s">
        <v>6</v>
      </c>
      <c r="D220" s="17" t="s">
        <v>20</v>
      </c>
      <c r="E220" s="36">
        <v>337</v>
      </c>
      <c r="F220" s="36"/>
      <c r="G220" s="35" t="s">
        <v>19</v>
      </c>
      <c r="H220" s="35"/>
      <c r="I220" s="26" t="s">
        <v>0</v>
      </c>
      <c r="J220" s="38">
        <f>+ROUND((B220*E220),0)</f>
        <v>17356</v>
      </c>
    </row>
    <row r="221" spans="1:10">
      <c r="A221" s="37" t="s">
        <v>90</v>
      </c>
      <c r="B221" s="37"/>
      <c r="C221" s="37"/>
      <c r="D221" s="37"/>
      <c r="E221" s="37"/>
      <c r="F221" s="37"/>
      <c r="G221" s="37"/>
      <c r="H221" s="37"/>
      <c r="I221" s="37"/>
      <c r="J221" s="6"/>
    </row>
    <row r="222" spans="1:10">
      <c r="A222" s="26" t="s">
        <v>7</v>
      </c>
      <c r="B222" s="19">
        <v>2.06</v>
      </c>
      <c r="C222" s="18" t="s">
        <v>18</v>
      </c>
      <c r="D222" s="17" t="s">
        <v>5</v>
      </c>
      <c r="E222" s="36">
        <v>5001.7</v>
      </c>
      <c r="F222" s="36"/>
      <c r="G222" s="35" t="s">
        <v>17</v>
      </c>
      <c r="H222" s="35"/>
      <c r="I222" s="34" t="s">
        <v>0</v>
      </c>
      <c r="J222" s="33">
        <f>+ROUND((B222*E222),0)</f>
        <v>10304</v>
      </c>
    </row>
    <row r="223" spans="1:10">
      <c r="A223" s="31" t="s">
        <v>89</v>
      </c>
      <c r="B223" s="31"/>
      <c r="C223" s="31"/>
      <c r="D223" s="31"/>
      <c r="E223" s="31"/>
      <c r="F223" s="31"/>
      <c r="G223" s="2"/>
      <c r="H223" s="12"/>
      <c r="I223" s="6"/>
      <c r="J223" s="20"/>
    </row>
    <row r="224" spans="1:10">
      <c r="A224" s="10" t="s">
        <v>7</v>
      </c>
      <c r="B224" s="25">
        <v>612</v>
      </c>
      <c r="C224" s="6" t="s">
        <v>6</v>
      </c>
      <c r="D224" s="24" t="s">
        <v>5</v>
      </c>
      <c r="E224" s="32">
        <v>12346.65</v>
      </c>
      <c r="F224" s="22" t="s">
        <v>54</v>
      </c>
      <c r="G224" s="22"/>
      <c r="H224" s="22"/>
      <c r="I224" s="10" t="s">
        <v>0</v>
      </c>
      <c r="J224" s="25">
        <f>+ROUND((B224*E224/100),0)+1</f>
        <v>75562</v>
      </c>
    </row>
    <row r="225" spans="1:10">
      <c r="A225" s="31" t="s">
        <v>88</v>
      </c>
      <c r="B225" s="31"/>
      <c r="C225" s="31"/>
      <c r="D225" s="31"/>
      <c r="E225" s="31"/>
      <c r="F225" s="31"/>
      <c r="G225" s="17"/>
      <c r="H225" s="17"/>
      <c r="I225" s="26"/>
      <c r="J225" s="19"/>
    </row>
    <row r="226" spans="1:10">
      <c r="A226" s="10" t="s">
        <v>7</v>
      </c>
      <c r="B226" s="25">
        <v>2142</v>
      </c>
      <c r="C226" s="6" t="s">
        <v>78</v>
      </c>
      <c r="D226" s="24" t="s">
        <v>5</v>
      </c>
      <c r="E226" s="23">
        <v>2206.6</v>
      </c>
      <c r="F226" s="22" t="s">
        <v>77</v>
      </c>
      <c r="G226" s="22"/>
      <c r="H226" s="22"/>
      <c r="I226" s="10" t="s">
        <v>0</v>
      </c>
      <c r="J226" s="25">
        <f>+ROUND((B226*E226/100),0)</f>
        <v>47265</v>
      </c>
    </row>
    <row r="227" spans="1:10">
      <c r="A227" s="31" t="s">
        <v>87</v>
      </c>
      <c r="B227" s="31"/>
      <c r="C227" s="31"/>
      <c r="D227" s="31"/>
      <c r="E227" s="31"/>
      <c r="F227" s="31"/>
      <c r="G227" s="17"/>
      <c r="H227" s="17"/>
      <c r="I227" s="26"/>
      <c r="J227" s="19"/>
    </row>
    <row r="228" spans="1:10">
      <c r="A228" s="10" t="s">
        <v>7</v>
      </c>
      <c r="B228" s="25">
        <v>2142</v>
      </c>
      <c r="C228" s="6" t="s">
        <v>78</v>
      </c>
      <c r="D228" s="24" t="s">
        <v>5</v>
      </c>
      <c r="E228" s="23">
        <v>2197.52</v>
      </c>
      <c r="F228" s="22" t="s">
        <v>77</v>
      </c>
      <c r="G228" s="22"/>
      <c r="H228" s="22"/>
      <c r="I228" s="10" t="s">
        <v>0</v>
      </c>
      <c r="J228" s="25">
        <f>+ROUND((B228*E228/100),0)</f>
        <v>47071</v>
      </c>
    </row>
    <row r="229" spans="1:10">
      <c r="A229" s="31" t="s">
        <v>86</v>
      </c>
      <c r="B229" s="31"/>
      <c r="C229" s="31"/>
      <c r="D229" s="31"/>
      <c r="E229" s="31"/>
      <c r="F229" s="31"/>
      <c r="G229" s="17"/>
      <c r="H229" s="17"/>
      <c r="I229" s="26"/>
      <c r="J229" s="19"/>
    </row>
    <row r="230" spans="1:10">
      <c r="A230" s="10" t="s">
        <v>7</v>
      </c>
      <c r="B230" s="25">
        <v>816</v>
      </c>
      <c r="C230" s="6" t="s">
        <v>78</v>
      </c>
      <c r="D230" s="24" t="s">
        <v>5</v>
      </c>
      <c r="E230" s="23">
        <v>1213.58</v>
      </c>
      <c r="F230" s="22" t="s">
        <v>77</v>
      </c>
      <c r="G230" s="22"/>
      <c r="H230" s="22"/>
      <c r="I230" s="10" t="s">
        <v>0</v>
      </c>
      <c r="J230" s="25">
        <f>+ROUND((B230*E230/100),0)</f>
        <v>9903</v>
      </c>
    </row>
    <row r="231" spans="1:10">
      <c r="A231" s="27" t="s">
        <v>85</v>
      </c>
      <c r="B231" s="27"/>
      <c r="C231" s="27"/>
      <c r="D231" s="27"/>
      <c r="E231" s="27"/>
      <c r="F231" s="27"/>
      <c r="G231" s="27"/>
      <c r="H231" s="27"/>
      <c r="I231" s="10"/>
      <c r="J231" s="12"/>
    </row>
    <row r="232" spans="1:10">
      <c r="A232" s="10" t="s">
        <v>7</v>
      </c>
      <c r="B232" s="12">
        <v>5.35</v>
      </c>
      <c r="C232" s="30" t="s">
        <v>84</v>
      </c>
      <c r="D232" s="24" t="s">
        <v>5</v>
      </c>
      <c r="E232" s="29">
        <v>4928.49</v>
      </c>
      <c r="F232" s="28" t="s">
        <v>83</v>
      </c>
      <c r="G232" s="28"/>
      <c r="H232" s="28"/>
      <c r="I232" s="10" t="s">
        <v>10</v>
      </c>
      <c r="J232" s="12">
        <f>+ROUND((B232*E232),0)</f>
        <v>26367</v>
      </c>
    </row>
    <row r="233" spans="1:10">
      <c r="A233" s="27" t="s">
        <v>82</v>
      </c>
      <c r="B233" s="27"/>
      <c r="C233" s="27"/>
      <c r="D233" s="27"/>
      <c r="E233" s="27"/>
      <c r="F233" s="27"/>
      <c r="G233" s="17"/>
      <c r="H233" s="17"/>
      <c r="I233" s="26"/>
      <c r="J233" s="19"/>
    </row>
    <row r="234" spans="1:10">
      <c r="A234" s="10" t="s">
        <v>7</v>
      </c>
      <c r="B234" s="25">
        <v>5.35</v>
      </c>
      <c r="C234" s="6" t="s">
        <v>18</v>
      </c>
      <c r="D234" s="24" t="s">
        <v>5</v>
      </c>
      <c r="E234" s="23">
        <v>271.04000000000002</v>
      </c>
      <c r="F234" s="22" t="s">
        <v>81</v>
      </c>
      <c r="G234" s="22"/>
      <c r="H234" s="22"/>
      <c r="I234" s="10" t="s">
        <v>0</v>
      </c>
      <c r="J234" s="25">
        <v>1195</v>
      </c>
    </row>
    <row r="235" spans="1:10" ht="64.5" customHeight="1">
      <c r="A235" s="27" t="s">
        <v>80</v>
      </c>
      <c r="B235" s="27"/>
      <c r="C235" s="27"/>
      <c r="D235" s="27"/>
      <c r="E235" s="27"/>
      <c r="F235" s="27"/>
      <c r="G235" s="17"/>
      <c r="H235" s="17"/>
      <c r="I235" s="26"/>
      <c r="J235" s="19"/>
    </row>
    <row r="236" spans="1:10">
      <c r="A236" s="10" t="s">
        <v>7</v>
      </c>
      <c r="B236" s="25">
        <v>2142</v>
      </c>
      <c r="C236" s="6" t="s">
        <v>78</v>
      </c>
      <c r="D236" s="24" t="s">
        <v>5</v>
      </c>
      <c r="E236" s="23">
        <v>1948.1</v>
      </c>
      <c r="F236" s="22" t="s">
        <v>77</v>
      </c>
      <c r="G236" s="22"/>
      <c r="H236" s="22"/>
      <c r="I236" s="10" t="s">
        <v>0</v>
      </c>
      <c r="J236" s="25">
        <f>+ROUND((B236*E236/100),0)</f>
        <v>41728</v>
      </c>
    </row>
    <row r="237" spans="1:10" ht="52.5" customHeight="1">
      <c r="A237" s="27" t="s">
        <v>79</v>
      </c>
      <c r="B237" s="27"/>
      <c r="C237" s="27"/>
      <c r="D237" s="27"/>
      <c r="E237" s="27"/>
      <c r="F237" s="27"/>
      <c r="G237" s="17"/>
      <c r="H237" s="17"/>
      <c r="I237" s="26"/>
      <c r="J237" s="19"/>
    </row>
    <row r="238" spans="1:10">
      <c r="A238" s="10" t="s">
        <v>7</v>
      </c>
      <c r="B238" s="25">
        <v>100</v>
      </c>
      <c r="C238" s="6" t="s">
        <v>78</v>
      </c>
      <c r="D238" s="24" t="s">
        <v>5</v>
      </c>
      <c r="E238" s="23">
        <v>2116.41</v>
      </c>
      <c r="F238" s="22" t="s">
        <v>77</v>
      </c>
      <c r="G238" s="22"/>
      <c r="H238" s="22"/>
      <c r="I238" s="10" t="s">
        <v>0</v>
      </c>
      <c r="J238" s="21">
        <f>+ROUND((B238*E238/100),0)</f>
        <v>2116</v>
      </c>
    </row>
    <row r="239" spans="1:10">
      <c r="A239" s="20"/>
      <c r="B239" s="19"/>
      <c r="C239" s="18"/>
      <c r="D239" s="17"/>
      <c r="E239" s="16"/>
      <c r="F239" s="15" t="s">
        <v>32</v>
      </c>
      <c r="G239" s="15"/>
      <c r="H239" s="15"/>
      <c r="I239" s="15"/>
      <c r="J239" s="14">
        <f>SUM(J211:J238)</f>
        <v>455097</v>
      </c>
    </row>
    <row r="252" spans="1:10">
      <c r="D252" s="318" t="s">
        <v>211</v>
      </c>
      <c r="E252" s="318"/>
      <c r="F252" s="318"/>
      <c r="G252" s="318"/>
    </row>
    <row r="253" spans="1:10">
      <c r="D253" s="7"/>
      <c r="E253" s="7"/>
      <c r="F253" s="7"/>
      <c r="G253" s="7"/>
    </row>
    <row r="254" spans="1:10">
      <c r="A254" s="13" t="s">
        <v>76</v>
      </c>
      <c r="B254" s="13"/>
      <c r="C254" s="13"/>
      <c r="D254" s="13" t="s">
        <v>62</v>
      </c>
      <c r="E254" s="13"/>
      <c r="F254" s="13"/>
      <c r="G254" s="13"/>
      <c r="I254" s="10" t="s">
        <v>0</v>
      </c>
      <c r="J254" s="12">
        <f>+J29</f>
        <v>1958014</v>
      </c>
    </row>
    <row r="255" spans="1:10">
      <c r="A255" s="7"/>
      <c r="B255" s="7"/>
      <c r="C255" s="7"/>
      <c r="D255" s="7"/>
      <c r="E255" s="7"/>
      <c r="F255" s="7"/>
      <c r="G255" s="7"/>
      <c r="I255" s="10"/>
      <c r="J255" s="12"/>
    </row>
    <row r="256" spans="1:10">
      <c r="A256" s="13" t="s">
        <v>75</v>
      </c>
      <c r="B256" s="13"/>
      <c r="C256" s="13"/>
      <c r="D256" s="13" t="s">
        <v>74</v>
      </c>
      <c r="E256" s="13"/>
      <c r="F256" s="13"/>
      <c r="G256" s="13"/>
      <c r="I256" s="10" t="s">
        <v>0</v>
      </c>
      <c r="J256" s="12">
        <f>+J61</f>
        <v>730877</v>
      </c>
    </row>
    <row r="257" spans="1:10">
      <c r="A257" s="7"/>
      <c r="B257" s="7"/>
      <c r="C257" s="7"/>
      <c r="D257" s="7"/>
      <c r="E257" s="7"/>
      <c r="F257" s="7"/>
      <c r="G257" s="7"/>
      <c r="I257" s="10"/>
      <c r="J257" s="12"/>
    </row>
    <row r="258" spans="1:10">
      <c r="A258" s="13" t="s">
        <v>2</v>
      </c>
      <c r="B258" s="13"/>
      <c r="C258" s="13"/>
      <c r="D258" s="13" t="s">
        <v>73</v>
      </c>
      <c r="E258" s="13"/>
      <c r="F258" s="13"/>
      <c r="G258" s="13"/>
      <c r="I258" s="10" t="s">
        <v>0</v>
      </c>
      <c r="J258" s="12">
        <f>+J100</f>
        <v>163062</v>
      </c>
    </row>
    <row r="259" spans="1:10">
      <c r="A259" s="7"/>
      <c r="B259" s="7"/>
      <c r="C259" s="7"/>
      <c r="D259" s="7"/>
      <c r="E259" s="7"/>
      <c r="F259" s="7"/>
      <c r="G259" s="7"/>
      <c r="I259" s="10"/>
      <c r="J259" s="12"/>
    </row>
    <row r="260" spans="1:10">
      <c r="A260" s="13" t="s">
        <v>72</v>
      </c>
      <c r="B260" s="13"/>
      <c r="C260" s="13"/>
      <c r="D260" s="13" t="s">
        <v>71</v>
      </c>
      <c r="E260" s="13"/>
      <c r="F260" s="13"/>
      <c r="G260" s="13"/>
      <c r="I260" s="10" t="s">
        <v>0</v>
      </c>
      <c r="J260" s="12">
        <f>+J125</f>
        <v>1565166</v>
      </c>
    </row>
    <row r="261" spans="1:10">
      <c r="A261" s="7"/>
      <c r="B261" s="7"/>
      <c r="C261" s="7"/>
      <c r="D261" s="7"/>
      <c r="E261" s="7"/>
      <c r="F261" s="7"/>
      <c r="G261" s="7"/>
      <c r="I261" s="10"/>
      <c r="J261" s="12"/>
    </row>
    <row r="262" spans="1:10">
      <c r="A262" s="13" t="s">
        <v>70</v>
      </c>
      <c r="B262" s="13"/>
      <c r="C262" s="13"/>
      <c r="D262" s="13" t="s">
        <v>69</v>
      </c>
      <c r="E262" s="13"/>
      <c r="F262" s="13"/>
      <c r="G262" s="13"/>
      <c r="I262" s="10" t="s">
        <v>0</v>
      </c>
      <c r="J262" s="12">
        <f>+J172</f>
        <v>216917</v>
      </c>
    </row>
    <row r="263" spans="1:10">
      <c r="A263" s="7"/>
      <c r="B263" s="7"/>
      <c r="C263" s="7"/>
      <c r="D263" s="7"/>
      <c r="E263" s="7"/>
      <c r="F263" s="7"/>
      <c r="G263" s="7"/>
      <c r="I263" s="10"/>
      <c r="J263" s="12"/>
    </row>
    <row r="264" spans="1:10">
      <c r="A264" s="13" t="s">
        <v>68</v>
      </c>
      <c r="B264" s="13"/>
      <c r="C264" s="13"/>
      <c r="D264" s="13" t="s">
        <v>67</v>
      </c>
      <c r="E264" s="13"/>
      <c r="F264" s="13"/>
      <c r="G264" s="13"/>
      <c r="I264" s="10" t="s">
        <v>0</v>
      </c>
      <c r="J264" s="12">
        <f>+J185</f>
        <v>141332</v>
      </c>
    </row>
    <row r="265" spans="1:10">
      <c r="A265" s="7"/>
      <c r="B265" s="7"/>
      <c r="C265" s="7"/>
      <c r="D265" s="7"/>
      <c r="E265" s="7"/>
      <c r="F265" s="7"/>
      <c r="G265" s="7"/>
      <c r="I265" s="10"/>
      <c r="J265" s="12"/>
    </row>
    <row r="266" spans="1:10">
      <c r="A266" s="13" t="s">
        <v>66</v>
      </c>
      <c r="B266" s="13"/>
      <c r="C266" s="13"/>
      <c r="D266" s="13" t="s">
        <v>65</v>
      </c>
      <c r="E266" s="13"/>
      <c r="F266" s="13"/>
      <c r="G266" s="13"/>
      <c r="I266" s="10" t="s">
        <v>0</v>
      </c>
      <c r="J266" s="12">
        <f>+J207</f>
        <v>1789995</v>
      </c>
    </row>
    <row r="267" spans="1:10">
      <c r="A267" s="7"/>
      <c r="B267" s="7"/>
      <c r="C267" s="7"/>
      <c r="D267" s="7"/>
      <c r="E267" s="7"/>
      <c r="F267" s="7"/>
      <c r="G267" s="7"/>
      <c r="I267" s="10"/>
      <c r="J267" s="12"/>
    </row>
    <row r="268" spans="1:10">
      <c r="A268" s="13" t="s">
        <v>64</v>
      </c>
      <c r="B268" s="13"/>
      <c r="C268" s="13"/>
      <c r="D268" s="13" t="s">
        <v>63</v>
      </c>
      <c r="E268" s="13"/>
      <c r="F268" s="13"/>
      <c r="G268" s="13"/>
      <c r="I268" s="10" t="s">
        <v>0</v>
      </c>
      <c r="J268" s="12">
        <f>+J239</f>
        <v>455097</v>
      </c>
    </row>
    <row r="269" spans="1:10">
      <c r="A269" s="7"/>
      <c r="B269" s="7"/>
      <c r="C269" s="7"/>
      <c r="D269" s="7"/>
      <c r="E269" s="7"/>
      <c r="F269" s="7"/>
      <c r="G269" s="7"/>
      <c r="I269" s="10"/>
      <c r="J269" s="12"/>
    </row>
    <row r="270" spans="1:10">
      <c r="A270" s="7"/>
      <c r="B270" s="7"/>
      <c r="C270" s="7"/>
      <c r="D270" s="7"/>
      <c r="E270" s="7"/>
      <c r="F270" s="7"/>
      <c r="G270" s="7"/>
      <c r="I270" s="10"/>
      <c r="J270" s="12"/>
    </row>
    <row r="271" spans="1:10">
      <c r="A271" s="3"/>
      <c r="B271" s="3"/>
      <c r="C271" s="7"/>
      <c r="D271" s="3"/>
      <c r="E271" s="3"/>
      <c r="F271" s="11"/>
      <c r="G271" s="11"/>
      <c r="I271" s="10"/>
      <c r="J271" s="9"/>
    </row>
    <row r="272" spans="1:10">
      <c r="A272" s="8"/>
      <c r="B272" s="8"/>
      <c r="C272" s="7"/>
      <c r="D272" s="2"/>
      <c r="E272" s="2"/>
      <c r="F272" s="6"/>
      <c r="G272" s="5" t="s">
        <v>1</v>
      </c>
      <c r="I272" s="5" t="s">
        <v>0</v>
      </c>
      <c r="J272" s="4">
        <f>SUM(J254:J271)</f>
        <v>7020460</v>
      </c>
    </row>
    <row r="273" spans="3:3">
      <c r="C273" s="3"/>
    </row>
    <row r="274" spans="3:3">
      <c r="C274" s="2"/>
    </row>
  </sheetData>
  <mergeCells count="244">
    <mergeCell ref="D252:G252"/>
    <mergeCell ref="E122:F122"/>
    <mergeCell ref="A123:I123"/>
    <mergeCell ref="E24:F24"/>
    <mergeCell ref="A25:I25"/>
    <mergeCell ref="E106:F106"/>
    <mergeCell ref="A107:I107"/>
    <mergeCell ref="A108:C108"/>
    <mergeCell ref="A109:E109"/>
    <mergeCell ref="F29:I29"/>
    <mergeCell ref="A103:C103"/>
    <mergeCell ref="D103:I103"/>
    <mergeCell ref="A104:I104"/>
    <mergeCell ref="A23:H23"/>
    <mergeCell ref="F20:H20"/>
    <mergeCell ref="A21:D21"/>
    <mergeCell ref="E22:F22"/>
    <mergeCell ref="A31:G31"/>
    <mergeCell ref="I31:J31"/>
    <mergeCell ref="A32:E32"/>
    <mergeCell ref="A33:I33"/>
    <mergeCell ref="A112:C112"/>
    <mergeCell ref="A113:D113"/>
    <mergeCell ref="A114:C114"/>
    <mergeCell ref="E115:F115"/>
    <mergeCell ref="A116:D116"/>
    <mergeCell ref="A27:I27"/>
    <mergeCell ref="E110:F110"/>
    <mergeCell ref="G110:H110"/>
    <mergeCell ref="A111:I111"/>
    <mergeCell ref="A105:I105"/>
    <mergeCell ref="A117:C117"/>
    <mergeCell ref="E118:F118"/>
    <mergeCell ref="A119:I119"/>
    <mergeCell ref="A120:E120"/>
    <mergeCell ref="A121:G121"/>
    <mergeCell ref="E12:F12"/>
    <mergeCell ref="A13:I13"/>
    <mergeCell ref="A14:F14"/>
    <mergeCell ref="E26:F26"/>
    <mergeCell ref="A16:I16"/>
    <mergeCell ref="A127:E127"/>
    <mergeCell ref="E124:F124"/>
    <mergeCell ref="G124:H124"/>
    <mergeCell ref="F125:I125"/>
    <mergeCell ref="A128:I128"/>
    <mergeCell ref="A130:H130"/>
    <mergeCell ref="A126:D126"/>
    <mergeCell ref="E126:J126"/>
    <mergeCell ref="F131:H131"/>
    <mergeCell ref="A132:H132"/>
    <mergeCell ref="F133:H133"/>
    <mergeCell ref="A134:H134"/>
    <mergeCell ref="F135:H135"/>
    <mergeCell ref="A136:H136"/>
    <mergeCell ref="F149:H149"/>
    <mergeCell ref="E137:F137"/>
    <mergeCell ref="A138:H138"/>
    <mergeCell ref="F139:H139"/>
    <mergeCell ref="A140:I140"/>
    <mergeCell ref="A141:B141"/>
    <mergeCell ref="F142:H142"/>
    <mergeCell ref="A143:H143"/>
    <mergeCell ref="A260:C260"/>
    <mergeCell ref="D260:G260"/>
    <mergeCell ref="F206:H206"/>
    <mergeCell ref="E207:H207"/>
    <mergeCell ref="A200:C200"/>
    <mergeCell ref="E201:F201"/>
    <mergeCell ref="A254:C254"/>
    <mergeCell ref="D254:G254"/>
    <mergeCell ref="A205:H205"/>
    <mergeCell ref="A233:F233"/>
    <mergeCell ref="A266:C266"/>
    <mergeCell ref="D266:G266"/>
    <mergeCell ref="F271:G271"/>
    <mergeCell ref="E28:F28"/>
    <mergeCell ref="A264:C264"/>
    <mergeCell ref="D264:G264"/>
    <mergeCell ref="A262:C262"/>
    <mergeCell ref="D262:G262"/>
    <mergeCell ref="G201:H201"/>
    <mergeCell ref="F190:H190"/>
    <mergeCell ref="H7:J7"/>
    <mergeCell ref="E17:F17"/>
    <mergeCell ref="A18:I18"/>
    <mergeCell ref="A19:D19"/>
    <mergeCell ref="E15:F15"/>
    <mergeCell ref="A9:C9"/>
    <mergeCell ref="A10:E10"/>
    <mergeCell ref="A11:I11"/>
    <mergeCell ref="D9:F9"/>
    <mergeCell ref="F34:H34"/>
    <mergeCell ref="A35:I35"/>
    <mergeCell ref="A36:C36"/>
    <mergeCell ref="F37:H37"/>
    <mergeCell ref="A38:C38"/>
    <mergeCell ref="A1:J1"/>
    <mergeCell ref="A3:B3"/>
    <mergeCell ref="D3:J5"/>
    <mergeCell ref="D6:H6"/>
    <mergeCell ref="B7:D7"/>
    <mergeCell ref="F44:H44"/>
    <mergeCell ref="A45:I45"/>
    <mergeCell ref="F39:H39"/>
    <mergeCell ref="A40:C40"/>
    <mergeCell ref="F41:H41"/>
    <mergeCell ref="A43:I43"/>
    <mergeCell ref="A47:I47"/>
    <mergeCell ref="A235:F235"/>
    <mergeCell ref="F236:H236"/>
    <mergeCell ref="A237:F237"/>
    <mergeCell ref="F238:H238"/>
    <mergeCell ref="F239:I239"/>
    <mergeCell ref="A198:C198"/>
    <mergeCell ref="E194:F194"/>
    <mergeCell ref="A195:H195"/>
    <mergeCell ref="A191:H191"/>
    <mergeCell ref="F48:H48"/>
    <mergeCell ref="A49:I49"/>
    <mergeCell ref="A50:E50"/>
    <mergeCell ref="A70:I70"/>
    <mergeCell ref="A71:B71"/>
    <mergeCell ref="F72:H72"/>
    <mergeCell ref="F51:H51"/>
    <mergeCell ref="A52:I52"/>
    <mergeCell ref="A53:C53"/>
    <mergeCell ref="A63:I63"/>
    <mergeCell ref="A64:B64"/>
    <mergeCell ref="A67:I67"/>
    <mergeCell ref="F54:H54"/>
    <mergeCell ref="A55:C55"/>
    <mergeCell ref="F56:H56"/>
    <mergeCell ref="A57:C57"/>
    <mergeCell ref="F234:H234"/>
    <mergeCell ref="A73:I73"/>
    <mergeCell ref="E199:F199"/>
    <mergeCell ref="G199:H199"/>
    <mergeCell ref="E196:F196"/>
    <mergeCell ref="F58:H58"/>
    <mergeCell ref="A59:I59"/>
    <mergeCell ref="A229:F229"/>
    <mergeCell ref="F230:H230"/>
    <mergeCell ref="A231:H231"/>
    <mergeCell ref="F232:H232"/>
    <mergeCell ref="A193:H193"/>
    <mergeCell ref="A189:H189"/>
    <mergeCell ref="A197:H197"/>
    <mergeCell ref="A187:F187"/>
    <mergeCell ref="F60:H60"/>
    <mergeCell ref="G61:I61"/>
    <mergeCell ref="A62:C62"/>
    <mergeCell ref="D62:G62"/>
    <mergeCell ref="A227:F227"/>
    <mergeCell ref="F228:H228"/>
    <mergeCell ref="A188:E188"/>
    <mergeCell ref="F192:H192"/>
    <mergeCell ref="F171:H171"/>
    <mergeCell ref="F172:H172"/>
    <mergeCell ref="A221:I221"/>
    <mergeCell ref="E222:F222"/>
    <mergeCell ref="A223:F223"/>
    <mergeCell ref="F224:H224"/>
    <mergeCell ref="A225:F225"/>
    <mergeCell ref="F226:H226"/>
    <mergeCell ref="F74:H74"/>
    <mergeCell ref="A75:I75"/>
    <mergeCell ref="A216:F216"/>
    <mergeCell ref="F217:H217"/>
    <mergeCell ref="A219:I219"/>
    <mergeCell ref="E220:F220"/>
    <mergeCell ref="F163:H163"/>
    <mergeCell ref="A165:H165"/>
    <mergeCell ref="F166:H166"/>
    <mergeCell ref="A168:H168"/>
    <mergeCell ref="F76:H76"/>
    <mergeCell ref="A77:I77"/>
    <mergeCell ref="A79:I79"/>
    <mergeCell ref="F184:H184"/>
    <mergeCell ref="F185:I185"/>
    <mergeCell ref="A178:I178"/>
    <mergeCell ref="F175:H175"/>
    <mergeCell ref="F155:H155"/>
    <mergeCell ref="A156:H156"/>
    <mergeCell ref="F215:H215"/>
    <mergeCell ref="F169:H169"/>
    <mergeCell ref="A170:H170"/>
    <mergeCell ref="F157:H157"/>
    <mergeCell ref="A158:H158"/>
    <mergeCell ref="F80:H80"/>
    <mergeCell ref="A81:I81"/>
    <mergeCell ref="A83:I83"/>
    <mergeCell ref="A181:C181"/>
    <mergeCell ref="A183:I183"/>
    <mergeCell ref="A214:F214"/>
    <mergeCell ref="F159:H159"/>
    <mergeCell ref="A160:H160"/>
    <mergeCell ref="F161:H161"/>
    <mergeCell ref="A162:H162"/>
    <mergeCell ref="F84:H84"/>
    <mergeCell ref="A85:I85"/>
    <mergeCell ref="F86:H86"/>
    <mergeCell ref="F179:H179"/>
    <mergeCell ref="A180:I180"/>
    <mergeCell ref="F213:H213"/>
    <mergeCell ref="A150:F150"/>
    <mergeCell ref="A151:H151"/>
    <mergeCell ref="F152:H152"/>
    <mergeCell ref="A154:H154"/>
    <mergeCell ref="A88:I88"/>
    <mergeCell ref="F89:H89"/>
    <mergeCell ref="A91:I91"/>
    <mergeCell ref="A176:H176"/>
    <mergeCell ref="F177:H177"/>
    <mergeCell ref="A92:D92"/>
    <mergeCell ref="F93:H93"/>
    <mergeCell ref="A95:I95"/>
    <mergeCell ref="A258:C258"/>
    <mergeCell ref="D258:G258"/>
    <mergeCell ref="A268:C268"/>
    <mergeCell ref="D268:G268"/>
    <mergeCell ref="A210:F210"/>
    <mergeCell ref="F211:H211"/>
    <mergeCell ref="A212:F212"/>
    <mergeCell ref="F96:H96"/>
    <mergeCell ref="A202:H202"/>
    <mergeCell ref="A203:B203"/>
    <mergeCell ref="C203:G203"/>
    <mergeCell ref="F204:H204"/>
    <mergeCell ref="A256:C256"/>
    <mergeCell ref="D256:G256"/>
    <mergeCell ref="A208:C208"/>
    <mergeCell ref="D208:H208"/>
    <mergeCell ref="A209:E209"/>
    <mergeCell ref="A97:I97"/>
    <mergeCell ref="A98:C98"/>
    <mergeCell ref="F100:I100"/>
    <mergeCell ref="A173:C173"/>
    <mergeCell ref="D173:H173"/>
    <mergeCell ref="A174:H174"/>
    <mergeCell ref="F144:H144"/>
    <mergeCell ref="A146:H146"/>
    <mergeCell ref="F147:H147"/>
    <mergeCell ref="A148:H148"/>
  </mergeCells>
  <pageMargins left="0.7" right="0.16"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J102"/>
  <sheetViews>
    <sheetView tabSelected="1" topLeftCell="A28" workbookViewId="0">
      <selection activeCell="E103" sqref="E103:E396"/>
    </sheetView>
  </sheetViews>
  <sheetFormatPr defaultRowHeight="12.75"/>
  <cols>
    <col min="1" max="1" width="7" style="210" customWidth="1"/>
    <col min="2" max="2" width="15.85546875" style="210" customWidth="1"/>
    <col min="3" max="3" width="9.140625" style="210"/>
    <col min="4" max="4" width="10" style="210" customWidth="1"/>
    <col min="5" max="5" width="13.7109375" style="210" customWidth="1"/>
    <col min="6" max="6" width="7.42578125" style="210" customWidth="1"/>
    <col min="7" max="7" width="9.140625" style="210"/>
    <col min="8" max="8" width="0.85546875" style="210" customWidth="1"/>
    <col min="9" max="9" width="5.7109375" style="210" customWidth="1"/>
    <col min="10" max="10" width="16.85546875" style="210" customWidth="1"/>
    <col min="11" max="16384" width="9.140625" style="210"/>
  </cols>
  <sheetData>
    <row r="1" spans="1:10" ht="19.5">
      <c r="A1" s="281" t="s">
        <v>41</v>
      </c>
      <c r="B1" s="281"/>
      <c r="C1" s="281"/>
      <c r="D1" s="281"/>
      <c r="E1" s="281"/>
      <c r="F1" s="281"/>
      <c r="G1" s="281"/>
      <c r="H1" s="281"/>
      <c r="I1" s="281"/>
      <c r="J1" s="281"/>
    </row>
    <row r="3" spans="1:10" ht="16.5" customHeight="1">
      <c r="A3" s="280" t="s">
        <v>40</v>
      </c>
      <c r="B3" s="280"/>
      <c r="D3" s="279" t="s">
        <v>196</v>
      </c>
      <c r="E3" s="279"/>
      <c r="F3" s="279"/>
      <c r="G3" s="279"/>
      <c r="H3" s="279"/>
      <c r="I3" s="279"/>
      <c r="J3" s="279"/>
    </row>
    <row r="4" spans="1:10" ht="12.75" customHeight="1">
      <c r="D4" s="279"/>
      <c r="E4" s="279"/>
      <c r="F4" s="279"/>
      <c r="G4" s="279"/>
      <c r="H4" s="279"/>
      <c r="I4" s="279"/>
      <c r="J4" s="279"/>
    </row>
    <row r="5" spans="1:10" ht="63" customHeight="1">
      <c r="D5" s="279"/>
      <c r="E5" s="279"/>
      <c r="F5" s="279"/>
      <c r="G5" s="279"/>
      <c r="H5" s="279"/>
      <c r="I5" s="279"/>
      <c r="J5" s="279"/>
    </row>
    <row r="6" spans="1:10" ht="16.5">
      <c r="A6" s="278" t="s">
        <v>39</v>
      </c>
      <c r="B6" s="278"/>
      <c r="D6" s="277"/>
      <c r="E6" s="277"/>
      <c r="F6" s="277"/>
      <c r="G6" s="277"/>
      <c r="H6" s="277"/>
    </row>
    <row r="7" spans="1:10" ht="16.5" customHeight="1">
      <c r="A7" s="276" t="s">
        <v>38</v>
      </c>
      <c r="B7" s="275" t="s">
        <v>37</v>
      </c>
      <c r="C7" s="274"/>
      <c r="D7" s="273"/>
      <c r="E7" s="276" t="s">
        <v>36</v>
      </c>
      <c r="F7" s="276" t="s">
        <v>35</v>
      </c>
      <c r="G7" s="276" t="s">
        <v>34</v>
      </c>
      <c r="H7" s="275" t="s">
        <v>33</v>
      </c>
      <c r="I7" s="274"/>
      <c r="J7" s="273"/>
    </row>
    <row r="9" spans="1:10" ht="16.5">
      <c r="A9" s="272" t="s">
        <v>76</v>
      </c>
      <c r="B9" s="272"/>
      <c r="C9" s="272"/>
      <c r="D9" s="272" t="s">
        <v>52</v>
      </c>
      <c r="E9" s="272"/>
      <c r="F9" s="272"/>
      <c r="G9" s="272"/>
      <c r="H9" s="272"/>
      <c r="I9" s="272"/>
      <c r="J9" s="222"/>
    </row>
    <row r="10" spans="1:10" ht="16.5">
      <c r="A10" s="244" t="s">
        <v>13</v>
      </c>
      <c r="B10" s="244"/>
      <c r="C10" s="244"/>
      <c r="D10" s="244"/>
      <c r="E10" s="244"/>
      <c r="F10" s="244"/>
      <c r="G10" s="244"/>
      <c r="H10" s="244"/>
      <c r="I10" s="244"/>
      <c r="J10" s="222"/>
    </row>
    <row r="11" spans="1:10" ht="39.75" customHeight="1">
      <c r="A11" s="271" t="s">
        <v>46</v>
      </c>
      <c r="B11" s="271"/>
      <c r="C11" s="271"/>
      <c r="D11" s="271"/>
      <c r="E11" s="271"/>
      <c r="F11" s="271"/>
      <c r="G11" s="271"/>
      <c r="H11" s="271"/>
      <c r="I11" s="270"/>
      <c r="J11" s="270"/>
    </row>
    <row r="12" spans="1:10" ht="15.75">
      <c r="A12" s="269" t="s">
        <v>7</v>
      </c>
      <c r="B12" s="263">
        <v>600</v>
      </c>
      <c r="C12" s="268" t="s">
        <v>6</v>
      </c>
      <c r="D12" s="267" t="s">
        <v>5</v>
      </c>
      <c r="E12" s="266">
        <v>3327.5</v>
      </c>
      <c r="F12" s="266"/>
      <c r="G12" s="265" t="s">
        <v>8</v>
      </c>
      <c r="H12" s="265"/>
      <c r="I12" s="264" t="s">
        <v>0</v>
      </c>
      <c r="J12" s="263">
        <f>+ROUND((B12*E12/100),0)</f>
        <v>19965</v>
      </c>
    </row>
    <row r="13" spans="1:10" ht="40.5" customHeight="1">
      <c r="A13" s="223" t="s">
        <v>42</v>
      </c>
      <c r="B13" s="223"/>
      <c r="C13" s="223"/>
      <c r="D13" s="223"/>
      <c r="E13" s="223"/>
      <c r="F13" s="223"/>
      <c r="G13" s="223"/>
      <c r="H13" s="223"/>
      <c r="I13" s="254"/>
      <c r="J13" s="262"/>
    </row>
    <row r="14" spans="1:10" ht="15.75">
      <c r="A14" s="215" t="s">
        <v>7</v>
      </c>
      <c r="B14" s="259">
        <v>750</v>
      </c>
      <c r="C14" s="229" t="s">
        <v>6</v>
      </c>
      <c r="D14" s="261" t="s">
        <v>5</v>
      </c>
      <c r="E14" s="260">
        <v>605</v>
      </c>
      <c r="F14" s="260"/>
      <c r="G14" s="226" t="s">
        <v>8</v>
      </c>
      <c r="H14" s="226"/>
      <c r="I14" s="225" t="s">
        <v>0</v>
      </c>
      <c r="J14" s="259">
        <f>+ROUND((B14*E14/100),0)</f>
        <v>4538</v>
      </c>
    </row>
    <row r="15" spans="1:10" ht="139.5" customHeight="1">
      <c r="A15" s="258" t="s">
        <v>47</v>
      </c>
      <c r="B15" s="258"/>
      <c r="C15" s="258"/>
      <c r="D15" s="258"/>
      <c r="E15" s="258"/>
      <c r="F15" s="258"/>
      <c r="G15" s="258"/>
      <c r="H15" s="258"/>
      <c r="I15" s="258"/>
      <c r="J15" s="222"/>
    </row>
    <row r="16" spans="1:10" ht="15.75">
      <c r="A16" s="229" t="s">
        <v>7</v>
      </c>
      <c r="B16" s="257">
        <v>125925</v>
      </c>
      <c r="C16" s="215" t="s">
        <v>6</v>
      </c>
      <c r="D16" s="225" t="s">
        <v>5</v>
      </c>
      <c r="E16" s="240">
        <v>3600</v>
      </c>
      <c r="F16" s="240"/>
      <c r="G16" s="226" t="s">
        <v>31</v>
      </c>
      <c r="H16" s="226"/>
      <c r="I16" s="225" t="s">
        <v>0</v>
      </c>
      <c r="J16" s="224">
        <f>+ROUND((B16*E16/1000),0)</f>
        <v>453330</v>
      </c>
    </row>
    <row r="17" spans="1:10" ht="85.5" customHeight="1">
      <c r="A17" s="223" t="s">
        <v>48</v>
      </c>
      <c r="B17" s="223"/>
      <c r="C17" s="223"/>
      <c r="D17" s="223"/>
      <c r="E17" s="223"/>
      <c r="F17" s="223"/>
      <c r="G17" s="223"/>
      <c r="H17" s="223"/>
      <c r="I17" s="223"/>
      <c r="J17" s="222"/>
    </row>
    <row r="18" spans="1:10" ht="19.5">
      <c r="A18" s="256" t="s">
        <v>30</v>
      </c>
      <c r="B18" s="256"/>
      <c r="C18" s="256"/>
      <c r="D18" s="245"/>
      <c r="E18" s="245"/>
      <c r="F18" s="245"/>
      <c r="G18" s="245"/>
      <c r="H18" s="245"/>
      <c r="I18" s="245"/>
      <c r="J18" s="222"/>
    </row>
    <row r="19" spans="1:10" ht="16.5">
      <c r="A19" s="248" t="s">
        <v>195</v>
      </c>
      <c r="B19" s="248"/>
      <c r="C19" s="248"/>
      <c r="D19" s="248"/>
      <c r="E19" s="248"/>
      <c r="F19" s="255"/>
      <c r="G19" s="255"/>
      <c r="H19" s="255"/>
      <c r="I19" s="254"/>
      <c r="J19" s="224"/>
    </row>
    <row r="20" spans="1:10" ht="15.75">
      <c r="A20" s="229" t="s">
        <v>7</v>
      </c>
      <c r="B20" s="224">
        <v>6450</v>
      </c>
      <c r="C20" s="215" t="s">
        <v>3</v>
      </c>
      <c r="D20" s="225" t="s">
        <v>5</v>
      </c>
      <c r="E20" s="240">
        <v>148</v>
      </c>
      <c r="F20" s="240"/>
      <c r="G20" s="253" t="s">
        <v>16</v>
      </c>
      <c r="H20" s="253"/>
      <c r="I20" s="225" t="s">
        <v>0</v>
      </c>
      <c r="J20" s="224">
        <f>+ROUND((B20*E20),0)</f>
        <v>954600</v>
      </c>
    </row>
    <row r="21" spans="1:10" ht="16.5">
      <c r="A21" s="248" t="s">
        <v>194</v>
      </c>
      <c r="B21" s="248"/>
      <c r="C21" s="248"/>
      <c r="D21" s="248"/>
      <c r="E21" s="248"/>
      <c r="F21" s="255"/>
      <c r="G21" s="255"/>
      <c r="H21" s="255"/>
      <c r="I21" s="254"/>
      <c r="J21" s="224"/>
    </row>
    <row r="22" spans="1:10" ht="15.75">
      <c r="A22" s="229" t="s">
        <v>7</v>
      </c>
      <c r="B22" s="224">
        <v>2250</v>
      </c>
      <c r="C22" s="215" t="s">
        <v>3</v>
      </c>
      <c r="D22" s="225" t="s">
        <v>5</v>
      </c>
      <c r="E22" s="240">
        <v>224</v>
      </c>
      <c r="F22" s="240"/>
      <c r="G22" s="253" t="s">
        <v>16</v>
      </c>
      <c r="H22" s="253"/>
      <c r="I22" s="225" t="s">
        <v>0</v>
      </c>
      <c r="J22" s="224">
        <f>+ROUND((B22*E22),0)</f>
        <v>504000</v>
      </c>
    </row>
    <row r="23" spans="1:10" ht="16.5">
      <c r="A23" s="248" t="s">
        <v>138</v>
      </c>
      <c r="B23" s="248"/>
      <c r="C23" s="248"/>
      <c r="D23" s="248"/>
      <c r="E23" s="248"/>
      <c r="F23" s="255"/>
      <c r="G23" s="255"/>
      <c r="H23" s="255"/>
      <c r="I23" s="254"/>
      <c r="J23" s="224"/>
    </row>
    <row r="24" spans="1:10" ht="15.75">
      <c r="A24" s="229" t="s">
        <v>7</v>
      </c>
      <c r="B24" s="224">
        <v>4600</v>
      </c>
      <c r="C24" s="215" t="s">
        <v>3</v>
      </c>
      <c r="D24" s="225" t="s">
        <v>5</v>
      </c>
      <c r="E24" s="240">
        <v>440</v>
      </c>
      <c r="F24" s="240"/>
      <c r="G24" s="253" t="s">
        <v>16</v>
      </c>
      <c r="H24" s="253"/>
      <c r="I24" s="225" t="s">
        <v>0</v>
      </c>
      <c r="J24" s="224">
        <f>+ROUND((B24*E24),0)</f>
        <v>2024000</v>
      </c>
    </row>
    <row r="25" spans="1:10" ht="16.5">
      <c r="A25" s="248" t="s">
        <v>193</v>
      </c>
      <c r="B25" s="248"/>
      <c r="C25" s="248"/>
      <c r="D25" s="248"/>
      <c r="E25" s="248"/>
      <c r="F25" s="255"/>
      <c r="G25" s="255"/>
      <c r="H25" s="255"/>
      <c r="I25" s="254"/>
      <c r="J25" s="224"/>
    </row>
    <row r="26" spans="1:10" ht="15.75">
      <c r="A26" s="229" t="s">
        <v>7</v>
      </c>
      <c r="B26" s="224">
        <v>900</v>
      </c>
      <c r="C26" s="215" t="s">
        <v>3</v>
      </c>
      <c r="D26" s="225" t="s">
        <v>5</v>
      </c>
      <c r="E26" s="240">
        <v>860</v>
      </c>
      <c r="F26" s="240"/>
      <c r="G26" s="253" t="s">
        <v>16</v>
      </c>
      <c r="H26" s="253"/>
      <c r="I26" s="225" t="s">
        <v>0</v>
      </c>
      <c r="J26" s="224">
        <f>+ROUND((B26*E26),0)</f>
        <v>774000</v>
      </c>
    </row>
    <row r="27" spans="1:10" ht="16.5">
      <c r="A27" s="248" t="s">
        <v>192</v>
      </c>
      <c r="B27" s="248"/>
      <c r="C27" s="248"/>
      <c r="D27" s="248"/>
      <c r="E27" s="248"/>
      <c r="F27" s="255"/>
      <c r="G27" s="255"/>
      <c r="H27" s="255"/>
      <c r="I27" s="254"/>
      <c r="J27" s="224"/>
    </row>
    <row r="28" spans="1:10" ht="15.75">
      <c r="A28" s="229" t="s">
        <v>7</v>
      </c>
      <c r="B28" s="224">
        <v>1200</v>
      </c>
      <c r="C28" s="215" t="s">
        <v>3</v>
      </c>
      <c r="D28" s="225" t="s">
        <v>5</v>
      </c>
      <c r="E28" s="240">
        <v>1635</v>
      </c>
      <c r="F28" s="240"/>
      <c r="G28" s="253" t="s">
        <v>16</v>
      </c>
      <c r="H28" s="253"/>
      <c r="I28" s="225" t="s">
        <v>0</v>
      </c>
      <c r="J28" s="224">
        <f>+ROUND((B28*E28),0)</f>
        <v>1962000</v>
      </c>
    </row>
    <row r="29" spans="1:10" ht="15.75">
      <c r="A29" s="229"/>
      <c r="B29" s="224"/>
      <c r="C29" s="215"/>
      <c r="D29" s="225"/>
      <c r="E29" s="227"/>
      <c r="F29" s="227"/>
      <c r="G29" s="229"/>
      <c r="H29" s="229"/>
      <c r="I29" s="225"/>
      <c r="J29" s="224"/>
    </row>
    <row r="30" spans="1:10" ht="36" customHeight="1">
      <c r="A30" s="223" t="s">
        <v>191</v>
      </c>
      <c r="B30" s="223"/>
      <c r="C30" s="223"/>
      <c r="D30" s="223"/>
      <c r="E30" s="223"/>
      <c r="F30" s="223"/>
      <c r="G30" s="223"/>
      <c r="H30" s="223"/>
      <c r="I30" s="223"/>
      <c r="J30" s="222"/>
    </row>
    <row r="31" spans="1:10" ht="19.5" customHeight="1">
      <c r="A31" s="252" t="s">
        <v>29</v>
      </c>
      <c r="B31" s="252"/>
      <c r="C31" s="252"/>
      <c r="D31" s="245"/>
      <c r="E31" s="245"/>
      <c r="F31" s="245"/>
      <c r="G31" s="245"/>
      <c r="H31" s="245"/>
      <c r="I31" s="245"/>
      <c r="J31" s="222"/>
    </row>
    <row r="32" spans="1:10" ht="16.5">
      <c r="A32" s="248" t="s">
        <v>28</v>
      </c>
      <c r="B32" s="248"/>
      <c r="C32" s="248"/>
      <c r="D32" s="248"/>
      <c r="E32" s="251"/>
      <c r="F32" s="251"/>
      <c r="G32" s="251"/>
      <c r="H32" s="250"/>
      <c r="I32" s="250"/>
      <c r="J32" s="222"/>
    </row>
    <row r="33" spans="1:10" ht="16.5" customHeight="1">
      <c r="A33" s="247" t="str">
        <f>+A19</f>
        <v>for 3" dia (90 mm outer dia)</v>
      </c>
      <c r="B33" s="247"/>
      <c r="C33" s="247"/>
      <c r="D33" s="215"/>
      <c r="E33" s="215"/>
      <c r="F33" s="242"/>
      <c r="G33" s="225"/>
      <c r="H33" s="241"/>
      <c r="I33" s="226"/>
      <c r="J33" s="226"/>
    </row>
    <row r="34" spans="1:10" ht="15.75">
      <c r="A34" s="229" t="s">
        <v>7</v>
      </c>
      <c r="B34" s="228">
        <v>3</v>
      </c>
      <c r="C34" s="226" t="s">
        <v>22</v>
      </c>
      <c r="D34" s="215" t="s">
        <v>5</v>
      </c>
      <c r="E34" s="240">
        <v>894</v>
      </c>
      <c r="F34" s="240"/>
      <c r="G34" s="226" t="s">
        <v>23</v>
      </c>
      <c r="H34" s="226"/>
      <c r="I34" s="225" t="s">
        <v>0</v>
      </c>
      <c r="J34" s="224">
        <f>+ROUND((B34*E34),0)</f>
        <v>2682</v>
      </c>
    </row>
    <row r="35" spans="1:10" ht="16.5" customHeight="1">
      <c r="A35" s="249" t="str">
        <f>+A21</f>
        <v>for 4" dia (110 mm outer dia)</v>
      </c>
      <c r="B35" s="249"/>
      <c r="C35" s="249"/>
      <c r="D35" s="215"/>
      <c r="E35" s="215"/>
      <c r="F35" s="242"/>
      <c r="G35" s="225"/>
      <c r="H35" s="241"/>
      <c r="I35" s="226"/>
      <c r="J35" s="226"/>
    </row>
    <row r="36" spans="1:10" ht="15.75">
      <c r="A36" s="229" t="s">
        <v>7</v>
      </c>
      <c r="B36" s="228">
        <v>3</v>
      </c>
      <c r="C36" s="226" t="s">
        <v>22</v>
      </c>
      <c r="D36" s="215" t="s">
        <v>5</v>
      </c>
      <c r="E36" s="240">
        <v>1324</v>
      </c>
      <c r="F36" s="240"/>
      <c r="G36" s="226" t="s">
        <v>23</v>
      </c>
      <c r="H36" s="226"/>
      <c r="I36" s="225" t="s">
        <v>0</v>
      </c>
      <c r="J36" s="224">
        <f>+ROUND((B36*E36),0)</f>
        <v>3972</v>
      </c>
    </row>
    <row r="37" spans="1:10" ht="16.5" customHeight="1">
      <c r="A37" s="247" t="str">
        <f>+A23</f>
        <v>for 6" dia (160 mm outer dia)</v>
      </c>
      <c r="B37" s="247"/>
      <c r="C37" s="247"/>
      <c r="D37" s="215"/>
      <c r="E37" s="215"/>
      <c r="F37" s="242"/>
      <c r="G37" s="225"/>
      <c r="H37" s="241"/>
      <c r="I37" s="226"/>
      <c r="J37" s="226"/>
    </row>
    <row r="38" spans="1:10" ht="15.75">
      <c r="A38" s="229" t="s">
        <v>7</v>
      </c>
      <c r="B38" s="228">
        <v>1</v>
      </c>
      <c r="C38" s="226" t="s">
        <v>22</v>
      </c>
      <c r="D38" s="215" t="s">
        <v>5</v>
      </c>
      <c r="E38" s="240">
        <v>2784</v>
      </c>
      <c r="F38" s="240"/>
      <c r="G38" s="226" t="s">
        <v>23</v>
      </c>
      <c r="H38" s="226"/>
      <c r="I38" s="225" t="s">
        <v>0</v>
      </c>
      <c r="J38" s="224">
        <f>+ROUND((B38*E38),0)</f>
        <v>2784</v>
      </c>
    </row>
    <row r="39" spans="1:10" ht="16.5" customHeight="1">
      <c r="A39" s="247" t="str">
        <f>+A25</f>
        <v>for 8" dia (225 mm outer dia)</v>
      </c>
      <c r="B39" s="247"/>
      <c r="C39" s="247"/>
      <c r="D39" s="215"/>
      <c r="E39" s="215"/>
      <c r="F39" s="242"/>
      <c r="G39" s="225"/>
      <c r="H39" s="241"/>
      <c r="I39" s="226"/>
      <c r="J39" s="226"/>
    </row>
    <row r="40" spans="1:10" ht="15.75">
      <c r="A40" s="229" t="s">
        <v>7</v>
      </c>
      <c r="B40" s="228">
        <v>1</v>
      </c>
      <c r="C40" s="226" t="s">
        <v>22</v>
      </c>
      <c r="D40" s="215" t="s">
        <v>5</v>
      </c>
      <c r="E40" s="240">
        <v>5500</v>
      </c>
      <c r="F40" s="240"/>
      <c r="G40" s="226" t="s">
        <v>23</v>
      </c>
      <c r="H40" s="226"/>
      <c r="I40" s="225" t="s">
        <v>0</v>
      </c>
      <c r="J40" s="224">
        <f>+ROUND((B40*E40),0)</f>
        <v>5500</v>
      </c>
    </row>
    <row r="41" spans="1:10" ht="16.5" customHeight="1">
      <c r="A41" s="247" t="str">
        <f>+A27</f>
        <v>for 12" dia (315 mm outer dia)</v>
      </c>
      <c r="B41" s="247"/>
      <c r="C41" s="247"/>
      <c r="D41" s="215"/>
      <c r="E41" s="215"/>
      <c r="F41" s="242"/>
      <c r="G41" s="225"/>
      <c r="H41" s="241"/>
      <c r="I41" s="226"/>
      <c r="J41" s="226"/>
    </row>
    <row r="42" spans="1:10" ht="15.75">
      <c r="A42" s="229" t="s">
        <v>7</v>
      </c>
      <c r="B42" s="228">
        <v>1</v>
      </c>
      <c r="C42" s="226" t="s">
        <v>22</v>
      </c>
      <c r="D42" s="215" t="s">
        <v>5</v>
      </c>
      <c r="E42" s="240">
        <v>10753</v>
      </c>
      <c r="F42" s="240"/>
      <c r="G42" s="226" t="s">
        <v>23</v>
      </c>
      <c r="H42" s="226"/>
      <c r="I42" s="225" t="s">
        <v>0</v>
      </c>
      <c r="J42" s="224">
        <f>+ROUND((B42*E42),0)</f>
        <v>10753</v>
      </c>
    </row>
    <row r="43" spans="1:10" ht="16.5">
      <c r="A43" s="248" t="s">
        <v>190</v>
      </c>
      <c r="B43" s="248"/>
      <c r="C43" s="248"/>
      <c r="D43" s="248"/>
      <c r="E43" s="227"/>
      <c r="F43" s="227"/>
      <c r="G43" s="226"/>
      <c r="H43" s="226"/>
      <c r="I43" s="225"/>
      <c r="J43" s="224"/>
    </row>
    <row r="44" spans="1:10" ht="16.5" customHeight="1">
      <c r="A44" s="247" t="str">
        <f>+A33</f>
        <v>for 3" dia (90 mm outer dia)</v>
      </c>
      <c r="B44" s="247"/>
      <c r="C44" s="247"/>
      <c r="D44" s="215"/>
      <c r="E44" s="215"/>
      <c r="F44" s="242"/>
      <c r="G44" s="225"/>
      <c r="H44" s="241"/>
      <c r="I44" s="226"/>
      <c r="J44" s="226"/>
    </row>
    <row r="45" spans="1:10" ht="15.75">
      <c r="A45" s="229" t="s">
        <v>7</v>
      </c>
      <c r="B45" s="228">
        <v>2</v>
      </c>
      <c r="C45" s="226" t="s">
        <v>22</v>
      </c>
      <c r="D45" s="215" t="s">
        <v>5</v>
      </c>
      <c r="E45" s="240">
        <v>1118</v>
      </c>
      <c r="F45" s="240"/>
      <c r="G45" s="226" t="s">
        <v>23</v>
      </c>
      <c r="H45" s="226"/>
      <c r="I45" s="225" t="s">
        <v>0</v>
      </c>
      <c r="J45" s="224">
        <f>+ROUND((B45*E45),0)</f>
        <v>2236</v>
      </c>
    </row>
    <row r="46" spans="1:10" ht="16.5" customHeight="1">
      <c r="A46" s="247" t="str">
        <f>+A35</f>
        <v>for 4" dia (110 mm outer dia)</v>
      </c>
      <c r="B46" s="247"/>
      <c r="C46" s="247"/>
      <c r="D46" s="215"/>
      <c r="E46" s="215"/>
      <c r="F46" s="242"/>
      <c r="G46" s="225"/>
      <c r="H46" s="241"/>
      <c r="I46" s="226"/>
      <c r="J46" s="226"/>
    </row>
    <row r="47" spans="1:10" ht="15.75">
      <c r="A47" s="229" t="s">
        <v>7</v>
      </c>
      <c r="B47" s="228">
        <v>2</v>
      </c>
      <c r="C47" s="226" t="s">
        <v>22</v>
      </c>
      <c r="D47" s="215" t="s">
        <v>5</v>
      </c>
      <c r="E47" s="240">
        <v>1655</v>
      </c>
      <c r="F47" s="240"/>
      <c r="G47" s="226" t="s">
        <v>23</v>
      </c>
      <c r="H47" s="226"/>
      <c r="I47" s="225" t="s">
        <v>0</v>
      </c>
      <c r="J47" s="224">
        <f>+ROUND((B47*E47),0)</f>
        <v>3310</v>
      </c>
    </row>
    <row r="48" spans="1:10" ht="16.5" customHeight="1">
      <c r="A48" s="247" t="str">
        <f>+A37</f>
        <v>for 6" dia (160 mm outer dia)</v>
      </c>
      <c r="B48" s="247"/>
      <c r="C48" s="247"/>
      <c r="D48" s="215"/>
      <c r="E48" s="215"/>
      <c r="F48" s="242"/>
      <c r="G48" s="225"/>
      <c r="H48" s="241"/>
      <c r="I48" s="226"/>
      <c r="J48" s="226"/>
    </row>
    <row r="49" spans="1:10" ht="15.75">
      <c r="A49" s="229" t="s">
        <v>7</v>
      </c>
      <c r="B49" s="228">
        <v>2</v>
      </c>
      <c r="C49" s="226" t="s">
        <v>22</v>
      </c>
      <c r="D49" s="215" t="s">
        <v>5</v>
      </c>
      <c r="E49" s="240">
        <v>3480</v>
      </c>
      <c r="F49" s="240"/>
      <c r="G49" s="226" t="s">
        <v>23</v>
      </c>
      <c r="H49" s="226"/>
      <c r="I49" s="225" t="s">
        <v>0</v>
      </c>
      <c r="J49" s="224">
        <f>+ROUND((B49*E49),0)</f>
        <v>6960</v>
      </c>
    </row>
    <row r="50" spans="1:10" ht="16.5" customHeight="1">
      <c r="A50" s="247" t="str">
        <f>+A39</f>
        <v>for 8" dia (225 mm outer dia)</v>
      </c>
      <c r="B50" s="247"/>
      <c r="C50" s="247"/>
      <c r="D50" s="215"/>
      <c r="E50" s="215"/>
      <c r="F50" s="242"/>
      <c r="G50" s="225"/>
      <c r="H50" s="241"/>
      <c r="I50" s="226"/>
      <c r="J50" s="226"/>
    </row>
    <row r="51" spans="1:10" ht="15.75">
      <c r="A51" s="229" t="s">
        <v>7</v>
      </c>
      <c r="B51" s="228">
        <v>1</v>
      </c>
      <c r="C51" s="226" t="s">
        <v>22</v>
      </c>
      <c r="D51" s="215" t="s">
        <v>5</v>
      </c>
      <c r="E51" s="240">
        <v>6874</v>
      </c>
      <c r="F51" s="240"/>
      <c r="G51" s="226" t="s">
        <v>23</v>
      </c>
      <c r="H51" s="226"/>
      <c r="I51" s="225" t="s">
        <v>0</v>
      </c>
      <c r="J51" s="224">
        <f>+ROUND((B51*E51),0)</f>
        <v>6874</v>
      </c>
    </row>
    <row r="52" spans="1:10" ht="16.5" customHeight="1">
      <c r="A52" s="247" t="str">
        <f>+A41</f>
        <v>for 12" dia (315 mm outer dia)</v>
      </c>
      <c r="B52" s="247"/>
      <c r="C52" s="247"/>
      <c r="D52" s="215"/>
      <c r="E52" s="215"/>
      <c r="F52" s="242"/>
      <c r="G52" s="225"/>
      <c r="H52" s="241"/>
      <c r="I52" s="226"/>
      <c r="J52" s="226"/>
    </row>
    <row r="53" spans="1:10" ht="15.75">
      <c r="A53" s="229" t="s">
        <v>7</v>
      </c>
      <c r="B53" s="228">
        <v>1</v>
      </c>
      <c r="C53" s="226" t="s">
        <v>22</v>
      </c>
      <c r="D53" s="215" t="s">
        <v>5</v>
      </c>
      <c r="E53" s="240">
        <v>13441</v>
      </c>
      <c r="F53" s="240"/>
      <c r="G53" s="226" t="s">
        <v>23</v>
      </c>
      <c r="H53" s="226"/>
      <c r="I53" s="225" t="s">
        <v>0</v>
      </c>
      <c r="J53" s="224">
        <f>+ROUND((B53*E53),0)</f>
        <v>13441</v>
      </c>
    </row>
    <row r="54" spans="1:10" ht="16.5">
      <c r="A54" s="248" t="s">
        <v>189</v>
      </c>
      <c r="B54" s="248"/>
      <c r="C54" s="248"/>
      <c r="D54" s="248"/>
      <c r="E54" s="227"/>
      <c r="F54" s="227"/>
      <c r="G54" s="226"/>
      <c r="H54" s="226"/>
      <c r="I54" s="225"/>
      <c r="J54" s="224"/>
    </row>
    <row r="55" spans="1:10" ht="16.5" customHeight="1">
      <c r="A55" s="247" t="str">
        <f>+A44</f>
        <v>for 3" dia (90 mm outer dia)</v>
      </c>
      <c r="B55" s="247"/>
      <c r="C55" s="247"/>
      <c r="D55" s="215"/>
      <c r="E55" s="215"/>
      <c r="F55" s="242"/>
      <c r="G55" s="225"/>
      <c r="H55" s="241"/>
      <c r="I55" s="226"/>
      <c r="J55" s="226"/>
    </row>
    <row r="56" spans="1:10" ht="15.75">
      <c r="A56" s="229" t="s">
        <v>7</v>
      </c>
      <c r="B56" s="228">
        <v>5</v>
      </c>
      <c r="C56" s="226" t="s">
        <v>22</v>
      </c>
      <c r="D56" s="215" t="s">
        <v>5</v>
      </c>
      <c r="E56" s="240">
        <v>1341</v>
      </c>
      <c r="F56" s="240"/>
      <c r="G56" s="226" t="s">
        <v>23</v>
      </c>
      <c r="H56" s="226"/>
      <c r="I56" s="225" t="s">
        <v>0</v>
      </c>
      <c r="J56" s="224">
        <f>+ROUND((B56*E56),0)</f>
        <v>6705</v>
      </c>
    </row>
    <row r="57" spans="1:10" ht="16.5" customHeight="1">
      <c r="A57" s="247" t="str">
        <f>+A46</f>
        <v>for 4" dia (110 mm outer dia)</v>
      </c>
      <c r="B57" s="247"/>
      <c r="C57" s="247"/>
      <c r="D57" s="215"/>
      <c r="E57" s="215"/>
      <c r="F57" s="242"/>
      <c r="G57" s="225"/>
      <c r="H57" s="241"/>
      <c r="I57" s="226"/>
      <c r="J57" s="226"/>
    </row>
    <row r="58" spans="1:10" ht="15.75">
      <c r="A58" s="229" t="s">
        <v>7</v>
      </c>
      <c r="B58" s="228">
        <v>2</v>
      </c>
      <c r="C58" s="226" t="s">
        <v>22</v>
      </c>
      <c r="D58" s="215" t="s">
        <v>5</v>
      </c>
      <c r="E58" s="240">
        <v>1986</v>
      </c>
      <c r="F58" s="240"/>
      <c r="G58" s="226" t="s">
        <v>23</v>
      </c>
      <c r="H58" s="226"/>
      <c r="I58" s="225" t="s">
        <v>0</v>
      </c>
      <c r="J58" s="224">
        <f>+ROUND((B58*E58),0)</f>
        <v>3972</v>
      </c>
    </row>
    <row r="59" spans="1:10" ht="16.5" customHeight="1">
      <c r="A59" s="247" t="str">
        <f>+A48</f>
        <v>for 6" dia (160 mm outer dia)</v>
      </c>
      <c r="B59" s="247"/>
      <c r="C59" s="247"/>
      <c r="D59" s="215"/>
      <c r="E59" s="215"/>
      <c r="F59" s="242"/>
      <c r="G59" s="225"/>
      <c r="H59" s="241"/>
      <c r="I59" s="226"/>
      <c r="J59" s="226"/>
    </row>
    <row r="60" spans="1:10" ht="15.75">
      <c r="A60" s="229" t="s">
        <v>7</v>
      </c>
      <c r="B60" s="228">
        <v>4</v>
      </c>
      <c r="C60" s="226" t="s">
        <v>22</v>
      </c>
      <c r="D60" s="215" t="s">
        <v>5</v>
      </c>
      <c r="E60" s="240">
        <v>4175</v>
      </c>
      <c r="F60" s="240"/>
      <c r="G60" s="226" t="s">
        <v>23</v>
      </c>
      <c r="H60" s="226"/>
      <c r="I60" s="225" t="s">
        <v>0</v>
      </c>
      <c r="J60" s="224">
        <f>+ROUND((B60*E60),0)</f>
        <v>16700</v>
      </c>
    </row>
    <row r="61" spans="1:10" ht="16.5" customHeight="1">
      <c r="A61" s="247" t="str">
        <f>+A50</f>
        <v>for 8" dia (225 mm outer dia)</v>
      </c>
      <c r="B61" s="247"/>
      <c r="C61" s="247"/>
      <c r="D61" s="215"/>
      <c r="E61" s="215"/>
      <c r="F61" s="242"/>
      <c r="G61" s="225"/>
      <c r="H61" s="241"/>
      <c r="I61" s="226"/>
      <c r="J61" s="226"/>
    </row>
    <row r="62" spans="1:10" ht="15.75">
      <c r="A62" s="229" t="s">
        <v>7</v>
      </c>
      <c r="B62" s="228">
        <v>1</v>
      </c>
      <c r="C62" s="226" t="s">
        <v>22</v>
      </c>
      <c r="D62" s="215" t="s">
        <v>5</v>
      </c>
      <c r="E62" s="240">
        <v>8249</v>
      </c>
      <c r="F62" s="240"/>
      <c r="G62" s="226" t="s">
        <v>23</v>
      </c>
      <c r="H62" s="226"/>
      <c r="I62" s="225" t="s">
        <v>0</v>
      </c>
      <c r="J62" s="224">
        <f>+ROUND((B62*E62),0)</f>
        <v>8249</v>
      </c>
    </row>
    <row r="63" spans="1:10" ht="24" customHeight="1">
      <c r="A63" s="223" t="s">
        <v>188</v>
      </c>
      <c r="B63" s="223"/>
      <c r="C63" s="223"/>
      <c r="D63" s="223"/>
      <c r="E63" s="223"/>
      <c r="F63" s="223"/>
      <c r="G63" s="223"/>
      <c r="H63" s="223"/>
      <c r="I63" s="223"/>
      <c r="J63" s="224"/>
    </row>
    <row r="64" spans="1:10" ht="16.5" customHeight="1">
      <c r="A64" s="246" t="s">
        <v>25</v>
      </c>
      <c r="B64" s="246"/>
      <c r="C64" s="246"/>
      <c r="D64" s="246"/>
      <c r="E64" s="246"/>
      <c r="F64" s="245"/>
      <c r="G64" s="245"/>
      <c r="H64" s="245"/>
      <c r="I64" s="245"/>
      <c r="J64" s="224"/>
    </row>
    <row r="65" spans="1:10" ht="16.5">
      <c r="A65" s="244" t="s">
        <v>49</v>
      </c>
      <c r="B65" s="244"/>
      <c r="C65" s="244"/>
      <c r="D65" s="244"/>
      <c r="E65" s="244"/>
      <c r="F65" s="244"/>
      <c r="G65" s="244"/>
      <c r="H65" s="229"/>
      <c r="I65" s="225"/>
      <c r="J65" s="224"/>
    </row>
    <row r="66" spans="1:10" ht="15.75">
      <c r="A66" s="229" t="s">
        <v>7</v>
      </c>
      <c r="B66" s="228">
        <v>15</v>
      </c>
      <c r="C66" s="226" t="s">
        <v>22</v>
      </c>
      <c r="D66" s="215" t="s">
        <v>5</v>
      </c>
      <c r="E66" s="240">
        <v>600</v>
      </c>
      <c r="F66" s="240"/>
      <c r="G66" s="226" t="s">
        <v>23</v>
      </c>
      <c r="H66" s="226"/>
      <c r="I66" s="225" t="s">
        <v>0</v>
      </c>
      <c r="J66" s="224">
        <f>+ROUND((B66*E66),0)</f>
        <v>9000</v>
      </c>
    </row>
    <row r="67" spans="1:10" ht="16.5">
      <c r="A67" s="244" t="s">
        <v>50</v>
      </c>
      <c r="B67" s="244"/>
      <c r="C67" s="244"/>
      <c r="D67" s="244"/>
      <c r="E67" s="244"/>
      <c r="F67" s="244"/>
      <c r="G67" s="244"/>
      <c r="H67" s="229"/>
      <c r="I67" s="225"/>
      <c r="J67" s="224"/>
    </row>
    <row r="68" spans="1:10" ht="15.75">
      <c r="A68" s="229" t="s">
        <v>7</v>
      </c>
      <c r="B68" s="228">
        <v>20</v>
      </c>
      <c r="C68" s="226" t="s">
        <v>22</v>
      </c>
      <c r="D68" s="215" t="s">
        <v>5</v>
      </c>
      <c r="E68" s="240">
        <v>1000</v>
      </c>
      <c r="F68" s="240"/>
      <c r="G68" s="226" t="s">
        <v>23</v>
      </c>
      <c r="H68" s="226"/>
      <c r="I68" s="225" t="s">
        <v>0</v>
      </c>
      <c r="J68" s="224">
        <f>+ROUND((B68*E68),0)</f>
        <v>20000</v>
      </c>
    </row>
    <row r="69" spans="1:10" ht="16.5">
      <c r="A69" s="244" t="s">
        <v>51</v>
      </c>
      <c r="B69" s="244"/>
      <c r="C69" s="244"/>
      <c r="D69" s="244"/>
      <c r="E69" s="244"/>
      <c r="F69" s="244"/>
      <c r="G69" s="244"/>
      <c r="H69" s="229"/>
      <c r="I69" s="225"/>
      <c r="J69" s="224"/>
    </row>
    <row r="70" spans="1:10" ht="15.75">
      <c r="A70" s="229" t="s">
        <v>7</v>
      </c>
      <c r="B70" s="228">
        <v>4</v>
      </c>
      <c r="C70" s="226" t="s">
        <v>22</v>
      </c>
      <c r="D70" s="215" t="s">
        <v>5</v>
      </c>
      <c r="E70" s="240">
        <v>1800</v>
      </c>
      <c r="F70" s="240"/>
      <c r="G70" s="226" t="s">
        <v>23</v>
      </c>
      <c r="H70" s="226"/>
      <c r="I70" s="225" t="s">
        <v>0</v>
      </c>
      <c r="J70" s="224">
        <f>+ROUND((B70*E70),0)</f>
        <v>7200</v>
      </c>
    </row>
    <row r="71" spans="1:10" ht="16.5">
      <c r="A71" s="244" t="s">
        <v>187</v>
      </c>
      <c r="B71" s="244"/>
      <c r="C71" s="244"/>
      <c r="D71" s="244"/>
      <c r="E71" s="244"/>
      <c r="F71" s="244"/>
      <c r="G71" s="244"/>
      <c r="H71" s="229"/>
      <c r="I71" s="225"/>
      <c r="J71" s="224"/>
    </row>
    <row r="72" spans="1:10" ht="15.75">
      <c r="A72" s="229" t="s">
        <v>7</v>
      </c>
      <c r="B72" s="228">
        <v>10</v>
      </c>
      <c r="C72" s="226" t="s">
        <v>22</v>
      </c>
      <c r="D72" s="215" t="s">
        <v>5</v>
      </c>
      <c r="E72" s="240">
        <v>2200</v>
      </c>
      <c r="F72" s="240"/>
      <c r="G72" s="226" t="s">
        <v>23</v>
      </c>
      <c r="H72" s="226"/>
      <c r="I72" s="225" t="s">
        <v>0</v>
      </c>
      <c r="J72" s="224">
        <f>+ROUND((B72*E72),0)</f>
        <v>22000</v>
      </c>
    </row>
    <row r="73" spans="1:10" ht="15.75">
      <c r="A73" s="218" t="s">
        <v>186</v>
      </c>
      <c r="B73" s="218"/>
      <c r="C73" s="218"/>
      <c r="D73" s="218"/>
      <c r="E73" s="218"/>
      <c r="F73" s="218"/>
      <c r="G73" s="218"/>
      <c r="H73" s="218"/>
      <c r="I73" s="218"/>
      <c r="J73" s="224"/>
    </row>
    <row r="74" spans="1:10" ht="16.5">
      <c r="A74" s="243" t="str">
        <f>+A57</f>
        <v>for 4" dia (110 mm outer dia)</v>
      </c>
      <c r="B74" s="243"/>
      <c r="C74" s="243"/>
      <c r="D74" s="215"/>
      <c r="E74" s="215"/>
      <c r="F74" s="242"/>
      <c r="G74" s="225"/>
      <c r="H74" s="241"/>
      <c r="I74" s="226"/>
      <c r="J74" s="226"/>
    </row>
    <row r="75" spans="1:10" ht="15.75">
      <c r="A75" s="229" t="s">
        <v>7</v>
      </c>
      <c r="B75" s="228">
        <v>1</v>
      </c>
      <c r="C75" s="226" t="s">
        <v>22</v>
      </c>
      <c r="D75" s="215" t="s">
        <v>5</v>
      </c>
      <c r="E75" s="240">
        <v>5460</v>
      </c>
      <c r="F75" s="240"/>
      <c r="G75" s="226" t="s">
        <v>23</v>
      </c>
      <c r="H75" s="226"/>
      <c r="I75" s="225" t="s">
        <v>0</v>
      </c>
      <c r="J75" s="224">
        <f>+ROUND((B75*E75),0)</f>
        <v>5460</v>
      </c>
    </row>
    <row r="76" spans="1:10" ht="16.5">
      <c r="A76" s="243" t="str">
        <f>+A59</f>
        <v>for 6" dia (160 mm outer dia)</v>
      </c>
      <c r="B76" s="243"/>
      <c r="C76" s="243"/>
      <c r="D76" s="215"/>
      <c r="E76" s="215"/>
      <c r="F76" s="242"/>
      <c r="G76" s="225"/>
      <c r="H76" s="241"/>
      <c r="I76" s="226"/>
      <c r="J76" s="226"/>
    </row>
    <row r="77" spans="1:10" ht="15.75">
      <c r="A77" s="229" t="s">
        <v>7</v>
      </c>
      <c r="B77" s="228">
        <v>1</v>
      </c>
      <c r="C77" s="226" t="s">
        <v>22</v>
      </c>
      <c r="D77" s="215" t="s">
        <v>5</v>
      </c>
      <c r="E77" s="240">
        <v>9360</v>
      </c>
      <c r="F77" s="240"/>
      <c r="G77" s="226" t="s">
        <v>23</v>
      </c>
      <c r="H77" s="226"/>
      <c r="I77" s="225" t="s">
        <v>0</v>
      </c>
      <c r="J77" s="224">
        <f>+ROUND((B77*E77),0)</f>
        <v>9360</v>
      </c>
    </row>
    <row r="78" spans="1:10" ht="16.5">
      <c r="A78" s="243" t="str">
        <f>+A61</f>
        <v>for 8" dia (225 mm outer dia)</v>
      </c>
      <c r="B78" s="243"/>
      <c r="C78" s="243"/>
      <c r="D78" s="215"/>
      <c r="E78" s="215"/>
      <c r="F78" s="242"/>
      <c r="G78" s="225"/>
      <c r="H78" s="241"/>
      <c r="I78" s="226"/>
      <c r="J78" s="226"/>
    </row>
    <row r="79" spans="1:10" ht="15.75">
      <c r="A79" s="229" t="s">
        <v>7</v>
      </c>
      <c r="B79" s="228">
        <v>1</v>
      </c>
      <c r="C79" s="226" t="s">
        <v>22</v>
      </c>
      <c r="D79" s="215" t="s">
        <v>5</v>
      </c>
      <c r="E79" s="240">
        <v>17940</v>
      </c>
      <c r="F79" s="240"/>
      <c r="G79" s="226" t="s">
        <v>23</v>
      </c>
      <c r="H79" s="226"/>
      <c r="I79" s="225" t="s">
        <v>0</v>
      </c>
      <c r="J79" s="224">
        <f>+ROUND((B79*E79),0)</f>
        <v>17940</v>
      </c>
    </row>
    <row r="80" spans="1:10" ht="15.75">
      <c r="A80" s="218" t="s">
        <v>185</v>
      </c>
      <c r="B80" s="218"/>
      <c r="C80" s="218"/>
      <c r="D80" s="218"/>
      <c r="E80" s="218"/>
      <c r="F80" s="218"/>
      <c r="G80" s="218"/>
      <c r="H80" s="218"/>
      <c r="I80" s="218"/>
      <c r="J80" s="224"/>
    </row>
    <row r="81" spans="1:10" ht="16.5">
      <c r="A81" s="243" t="str">
        <f>+A74</f>
        <v>for 4" dia (110 mm outer dia)</v>
      </c>
      <c r="B81" s="243"/>
      <c r="C81" s="243"/>
      <c r="D81" s="215"/>
      <c r="E81" s="215"/>
      <c r="F81" s="242"/>
      <c r="G81" s="225"/>
      <c r="H81" s="241"/>
      <c r="I81" s="226"/>
      <c r="J81" s="226"/>
    </row>
    <row r="82" spans="1:10" ht="15.75">
      <c r="A82" s="229" t="s">
        <v>7</v>
      </c>
      <c r="B82" s="228">
        <v>2</v>
      </c>
      <c r="C82" s="226" t="s">
        <v>22</v>
      </c>
      <c r="D82" s="215" t="s">
        <v>5</v>
      </c>
      <c r="E82" s="240">
        <v>1215</v>
      </c>
      <c r="F82" s="240"/>
      <c r="G82" s="226" t="s">
        <v>23</v>
      </c>
      <c r="H82" s="226"/>
      <c r="I82" s="225" t="s">
        <v>0</v>
      </c>
      <c r="J82" s="224">
        <f>+ROUND((B82*E82),0)</f>
        <v>2430</v>
      </c>
    </row>
    <row r="83" spans="1:10" ht="16.5">
      <c r="A83" s="243" t="str">
        <f>+A76</f>
        <v>for 6" dia (160 mm outer dia)</v>
      </c>
      <c r="B83" s="243"/>
      <c r="C83" s="243"/>
      <c r="D83" s="215"/>
      <c r="E83" s="215"/>
      <c r="F83" s="242"/>
      <c r="G83" s="225"/>
      <c r="H83" s="241"/>
      <c r="I83" s="226"/>
      <c r="J83" s="226"/>
    </row>
    <row r="84" spans="1:10" ht="15.75">
      <c r="A84" s="229" t="s">
        <v>7</v>
      </c>
      <c r="B84" s="228">
        <v>2</v>
      </c>
      <c r="C84" s="226" t="s">
        <v>22</v>
      </c>
      <c r="D84" s="215" t="s">
        <v>5</v>
      </c>
      <c r="E84" s="240">
        <v>2025</v>
      </c>
      <c r="F84" s="240"/>
      <c r="G84" s="226" t="s">
        <v>23</v>
      </c>
      <c r="H84" s="226"/>
      <c r="I84" s="225" t="s">
        <v>0</v>
      </c>
      <c r="J84" s="224">
        <f>+ROUND((B84*E84),0)</f>
        <v>4050</v>
      </c>
    </row>
    <row r="85" spans="1:10" ht="16.5">
      <c r="A85" s="243" t="str">
        <f>+A78</f>
        <v>for 8" dia (225 mm outer dia)</v>
      </c>
      <c r="B85" s="243"/>
      <c r="C85" s="243"/>
      <c r="D85" s="215"/>
      <c r="E85" s="215"/>
      <c r="F85" s="242"/>
      <c r="G85" s="225"/>
      <c r="H85" s="241"/>
      <c r="I85" s="226"/>
      <c r="J85" s="226"/>
    </row>
    <row r="86" spans="1:10" ht="15.75">
      <c r="A86" s="229" t="s">
        <v>7</v>
      </c>
      <c r="B86" s="228">
        <v>2</v>
      </c>
      <c r="C86" s="226" t="s">
        <v>22</v>
      </c>
      <c r="D86" s="215" t="s">
        <v>5</v>
      </c>
      <c r="E86" s="240">
        <v>4725</v>
      </c>
      <c r="F86" s="240"/>
      <c r="G86" s="226" t="s">
        <v>23</v>
      </c>
      <c r="H86" s="226"/>
      <c r="I86" s="225" t="s">
        <v>0</v>
      </c>
      <c r="J86" s="224">
        <f>+ROUND((B86*E86),0)</f>
        <v>9450</v>
      </c>
    </row>
    <row r="87" spans="1:10" ht="15.75">
      <c r="A87" s="229"/>
      <c r="B87" s="228"/>
      <c r="C87" s="226"/>
      <c r="D87" s="215"/>
      <c r="E87" s="227"/>
      <c r="F87" s="227"/>
      <c r="G87" s="226"/>
      <c r="H87" s="226"/>
      <c r="I87" s="225"/>
      <c r="J87" s="224"/>
    </row>
    <row r="88" spans="1:10" ht="15.75">
      <c r="A88" s="218" t="s">
        <v>184</v>
      </c>
      <c r="B88" s="218"/>
      <c r="C88" s="218"/>
      <c r="D88" s="218"/>
      <c r="E88" s="218"/>
      <c r="F88" s="218"/>
      <c r="G88" s="218"/>
      <c r="H88" s="218"/>
      <c r="I88" s="218"/>
      <c r="J88" s="224"/>
    </row>
    <row r="89" spans="1:10" ht="16.5">
      <c r="A89" s="243" t="str">
        <f>+A81</f>
        <v>for 4" dia (110 mm outer dia)</v>
      </c>
      <c r="B89" s="243"/>
      <c r="C89" s="243"/>
      <c r="D89" s="215"/>
      <c r="E89" s="215"/>
      <c r="F89" s="242"/>
      <c r="G89" s="225"/>
      <c r="H89" s="241"/>
      <c r="I89" s="226"/>
      <c r="J89" s="226"/>
    </row>
    <row r="90" spans="1:10" ht="15.75">
      <c r="A90" s="229" t="s">
        <v>7</v>
      </c>
      <c r="B90" s="228">
        <v>2</v>
      </c>
      <c r="C90" s="226" t="s">
        <v>22</v>
      </c>
      <c r="D90" s="215" t="s">
        <v>5</v>
      </c>
      <c r="E90" s="240">
        <v>1145</v>
      </c>
      <c r="F90" s="240"/>
      <c r="G90" s="226" t="s">
        <v>23</v>
      </c>
      <c r="H90" s="226"/>
      <c r="I90" s="225" t="s">
        <v>0</v>
      </c>
      <c r="J90" s="224">
        <f>+ROUND((B90*E90),0)</f>
        <v>2290</v>
      </c>
    </row>
    <row r="91" spans="1:10" ht="16.5">
      <c r="A91" s="243" t="str">
        <f>+A83</f>
        <v>for 6" dia (160 mm outer dia)</v>
      </c>
      <c r="B91" s="243"/>
      <c r="C91" s="243"/>
      <c r="D91" s="215"/>
      <c r="E91" s="215"/>
      <c r="F91" s="242"/>
      <c r="G91" s="225"/>
      <c r="H91" s="241"/>
      <c r="I91" s="226"/>
      <c r="J91" s="226"/>
    </row>
    <row r="92" spans="1:10" ht="15.75">
      <c r="A92" s="229" t="s">
        <v>7</v>
      </c>
      <c r="B92" s="228">
        <v>2</v>
      </c>
      <c r="C92" s="226" t="s">
        <v>22</v>
      </c>
      <c r="D92" s="215" t="s">
        <v>5</v>
      </c>
      <c r="E92" s="240">
        <v>1520</v>
      </c>
      <c r="F92" s="240"/>
      <c r="G92" s="226" t="s">
        <v>23</v>
      </c>
      <c r="H92" s="226"/>
      <c r="I92" s="225" t="s">
        <v>0</v>
      </c>
      <c r="J92" s="224">
        <f>+ROUND((B92*E92),0)</f>
        <v>3040</v>
      </c>
    </row>
    <row r="93" spans="1:10" ht="16.5">
      <c r="A93" s="243" t="str">
        <f>+A85</f>
        <v>for 8" dia (225 mm outer dia)</v>
      </c>
      <c r="B93" s="243"/>
      <c r="C93" s="243"/>
      <c r="D93" s="215"/>
      <c r="E93" s="215"/>
      <c r="F93" s="242"/>
      <c r="G93" s="225"/>
      <c r="H93" s="241"/>
      <c r="I93" s="226"/>
      <c r="J93" s="226"/>
    </row>
    <row r="94" spans="1:10" ht="15.75">
      <c r="A94" s="229" t="s">
        <v>7</v>
      </c>
      <c r="B94" s="228">
        <v>2</v>
      </c>
      <c r="C94" s="226" t="s">
        <v>22</v>
      </c>
      <c r="D94" s="215" t="s">
        <v>5</v>
      </c>
      <c r="E94" s="240">
        <v>1973</v>
      </c>
      <c r="F94" s="240"/>
      <c r="G94" s="226" t="s">
        <v>23</v>
      </c>
      <c r="H94" s="226"/>
      <c r="I94" s="225" t="s">
        <v>0</v>
      </c>
      <c r="J94" s="224">
        <f>+ROUND((B94*E94),0)</f>
        <v>3946</v>
      </c>
    </row>
    <row r="95" spans="1:10" ht="15.75">
      <c r="A95" s="229"/>
      <c r="B95" s="228"/>
      <c r="C95" s="226"/>
      <c r="D95" s="215"/>
      <c r="E95" s="227"/>
      <c r="F95" s="227"/>
      <c r="G95" s="226"/>
      <c r="H95" s="226"/>
      <c r="I95" s="225"/>
      <c r="J95" s="224"/>
    </row>
    <row r="96" spans="1:10" ht="210" customHeight="1">
      <c r="A96" s="239" t="s">
        <v>183</v>
      </c>
      <c r="B96" s="239"/>
      <c r="C96" s="239"/>
      <c r="D96" s="239"/>
      <c r="E96" s="239"/>
      <c r="F96" s="239"/>
      <c r="G96" s="239"/>
      <c r="H96" s="239"/>
      <c r="I96" s="239"/>
      <c r="J96" s="238"/>
    </row>
    <row r="97" spans="1:10" ht="15.75">
      <c r="A97" s="237" t="s">
        <v>7</v>
      </c>
      <c r="B97" s="236">
        <v>3</v>
      </c>
      <c r="C97" s="235" t="s">
        <v>182</v>
      </c>
      <c r="D97" s="234" t="s">
        <v>5</v>
      </c>
      <c r="E97" s="233">
        <v>18820</v>
      </c>
      <c r="F97" s="232" t="s">
        <v>23</v>
      </c>
      <c r="G97" s="232"/>
      <c r="H97" s="232"/>
      <c r="I97" s="231" t="s">
        <v>0</v>
      </c>
      <c r="J97" s="230">
        <f>+ROUND((B97*E97),0)</f>
        <v>56460</v>
      </c>
    </row>
    <row r="98" spans="1:10" ht="15.75">
      <c r="A98" s="229"/>
      <c r="B98" s="228"/>
      <c r="C98" s="226"/>
      <c r="D98" s="215"/>
      <c r="E98" s="227"/>
      <c r="F98" s="227"/>
      <c r="G98" s="226"/>
      <c r="H98" s="226"/>
      <c r="I98" s="225"/>
      <c r="J98" s="224"/>
    </row>
    <row r="99" spans="1:10" ht="53.25" customHeight="1">
      <c r="A99" s="223" t="s">
        <v>181</v>
      </c>
      <c r="B99" s="223"/>
      <c r="C99" s="223"/>
      <c r="D99" s="223"/>
      <c r="E99" s="223"/>
      <c r="F99" s="223"/>
      <c r="G99" s="223"/>
      <c r="H99" s="223"/>
      <c r="I99" s="223"/>
      <c r="J99" s="222"/>
    </row>
    <row r="100" spans="1:10" ht="15.75">
      <c r="A100" s="221" t="s">
        <v>7</v>
      </c>
      <c r="B100" s="221">
        <v>114547.5</v>
      </c>
      <c r="C100" s="220" t="s">
        <v>6</v>
      </c>
      <c r="D100" s="217" t="s">
        <v>5</v>
      </c>
      <c r="E100" s="219">
        <v>2760</v>
      </c>
      <c r="F100" s="219"/>
      <c r="G100" s="218" t="s">
        <v>15</v>
      </c>
      <c r="H100" s="218"/>
      <c r="I100" s="217" t="s">
        <v>0</v>
      </c>
      <c r="J100" s="216">
        <f>+ROUND((B100*E100/1000),0)-1</f>
        <v>316150</v>
      </c>
    </row>
    <row r="101" spans="1:10" ht="16.5">
      <c r="A101" s="215"/>
      <c r="B101" s="215"/>
      <c r="C101" s="215"/>
      <c r="D101" s="215"/>
      <c r="E101" s="215"/>
      <c r="F101" s="214" t="s">
        <v>14</v>
      </c>
      <c r="G101" s="214"/>
      <c r="H101" s="214"/>
      <c r="I101" s="214"/>
      <c r="J101" s="213">
        <f>SUM(J12:J100)+1</f>
        <v>7279348</v>
      </c>
    </row>
    <row r="102" spans="1:10" ht="16.5">
      <c r="A102" s="212"/>
      <c r="B102" s="212"/>
      <c r="C102" s="212"/>
      <c r="D102" s="211"/>
      <c r="E102" s="211"/>
    </row>
  </sheetData>
  <mergeCells count="102">
    <mergeCell ref="E94:F94"/>
    <mergeCell ref="A96:I96"/>
    <mergeCell ref="F97:H97"/>
    <mergeCell ref="A88:I88"/>
    <mergeCell ref="A89:C89"/>
    <mergeCell ref="E90:F90"/>
    <mergeCell ref="A91:C91"/>
    <mergeCell ref="E92:F92"/>
    <mergeCell ref="A93:C93"/>
    <mergeCell ref="A73:I73"/>
    <mergeCell ref="A80:I80"/>
    <mergeCell ref="A81:C81"/>
    <mergeCell ref="E82:F82"/>
    <mergeCell ref="A83:C83"/>
    <mergeCell ref="A74:C74"/>
    <mergeCell ref="E75:F75"/>
    <mergeCell ref="A76:C76"/>
    <mergeCell ref="E77:F77"/>
    <mergeCell ref="E84:F84"/>
    <mergeCell ref="E100:F100"/>
    <mergeCell ref="G100:H100"/>
    <mergeCell ref="F101:I101"/>
    <mergeCell ref="A54:D54"/>
    <mergeCell ref="A55:C55"/>
    <mergeCell ref="E56:F56"/>
    <mergeCell ref="A57:C57"/>
    <mergeCell ref="E58:F58"/>
    <mergeCell ref="E79:F79"/>
    <mergeCell ref="E60:F60"/>
    <mergeCell ref="A99:I99"/>
    <mergeCell ref="A61:C61"/>
    <mergeCell ref="E62:F62"/>
    <mergeCell ref="E70:F70"/>
    <mergeCell ref="A71:G71"/>
    <mergeCell ref="E72:F72"/>
    <mergeCell ref="E68:F68"/>
    <mergeCell ref="A69:G69"/>
    <mergeCell ref="A78:C78"/>
    <mergeCell ref="A85:C85"/>
    <mergeCell ref="E86:F86"/>
    <mergeCell ref="E66:F66"/>
    <mergeCell ref="A67:G67"/>
    <mergeCell ref="A52:C52"/>
    <mergeCell ref="E53:F53"/>
    <mergeCell ref="A63:I63"/>
    <mergeCell ref="A64:E64"/>
    <mergeCell ref="A65:G65"/>
    <mergeCell ref="A59:C59"/>
    <mergeCell ref="A46:C46"/>
    <mergeCell ref="E47:F47"/>
    <mergeCell ref="A48:C48"/>
    <mergeCell ref="E49:F49"/>
    <mergeCell ref="A50:C50"/>
    <mergeCell ref="E51:F51"/>
    <mergeCell ref="E40:F40"/>
    <mergeCell ref="A41:C41"/>
    <mergeCell ref="E42:F42"/>
    <mergeCell ref="A43:D43"/>
    <mergeCell ref="A44:C44"/>
    <mergeCell ref="E45:F45"/>
    <mergeCell ref="E34:F34"/>
    <mergeCell ref="A35:C35"/>
    <mergeCell ref="E36:F36"/>
    <mergeCell ref="A37:C37"/>
    <mergeCell ref="E38:F38"/>
    <mergeCell ref="A39:C39"/>
    <mergeCell ref="E28:F28"/>
    <mergeCell ref="G28:H28"/>
    <mergeCell ref="A30:I30"/>
    <mergeCell ref="A31:C31"/>
    <mergeCell ref="A32:D32"/>
    <mergeCell ref="A33:C33"/>
    <mergeCell ref="E24:F24"/>
    <mergeCell ref="G24:H24"/>
    <mergeCell ref="A25:E25"/>
    <mergeCell ref="E26:F26"/>
    <mergeCell ref="G26:H26"/>
    <mergeCell ref="A27:E27"/>
    <mergeCell ref="E20:F20"/>
    <mergeCell ref="G20:H20"/>
    <mergeCell ref="A21:E21"/>
    <mergeCell ref="E22:F22"/>
    <mergeCell ref="G22:H22"/>
    <mergeCell ref="A23:E23"/>
    <mergeCell ref="E16:F16"/>
    <mergeCell ref="A17:I17"/>
    <mergeCell ref="A18:C18"/>
    <mergeCell ref="A19:E19"/>
    <mergeCell ref="E14:F14"/>
    <mergeCell ref="A15:I15"/>
    <mergeCell ref="E12:F12"/>
    <mergeCell ref="A13:H13"/>
    <mergeCell ref="D9:I9"/>
    <mergeCell ref="A10:I10"/>
    <mergeCell ref="A11:H11"/>
    <mergeCell ref="A9:C9"/>
    <mergeCell ref="A1:J1"/>
    <mergeCell ref="A3:B3"/>
    <mergeCell ref="D3:J5"/>
    <mergeCell ref="D6:H6"/>
    <mergeCell ref="B7:D7"/>
    <mergeCell ref="H7:J7"/>
  </mergeCells>
  <pageMargins left="0.54" right="0.26" top="0.26" bottom="0.52" header="0.23"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J28"/>
  <sheetViews>
    <sheetView topLeftCell="A10" workbookViewId="0">
      <selection activeCell="K29" sqref="K25:AF29"/>
    </sheetView>
  </sheetViews>
  <sheetFormatPr defaultRowHeight="12.75"/>
  <cols>
    <col min="1" max="1" width="7" style="282" customWidth="1"/>
    <col min="2" max="2" width="14.7109375" style="282" customWidth="1"/>
    <col min="3" max="3" width="10.7109375" style="282" customWidth="1"/>
    <col min="4" max="4" width="10.42578125" style="282" customWidth="1"/>
    <col min="5" max="5" width="14.7109375" style="282" customWidth="1"/>
    <col min="6" max="6" width="9.140625" style="282"/>
    <col min="7" max="7" width="5.140625" style="282" customWidth="1"/>
    <col min="8" max="8" width="5" style="282" customWidth="1"/>
    <col min="9" max="9" width="5.42578125" style="282" customWidth="1"/>
    <col min="10" max="10" width="16.85546875" style="282" customWidth="1"/>
    <col min="11" max="234" width="9.140625" style="282"/>
    <col min="235" max="235" width="7" style="282" customWidth="1"/>
    <col min="236" max="236" width="14.7109375" style="282" customWidth="1"/>
    <col min="237" max="237" width="10.7109375" style="282" customWidth="1"/>
    <col min="238" max="238" width="10.42578125" style="282" customWidth="1"/>
    <col min="239" max="239" width="14.7109375" style="282" customWidth="1"/>
    <col min="240" max="240" width="9.140625" style="282"/>
    <col min="241" max="241" width="5.140625" style="282" customWidth="1"/>
    <col min="242" max="242" width="5" style="282" customWidth="1"/>
    <col min="243" max="243" width="5.42578125" style="282" customWidth="1"/>
    <col min="244" max="244" width="16.85546875" style="282" customWidth="1"/>
    <col min="245" max="490" width="9.140625" style="282"/>
    <col min="491" max="491" width="7" style="282" customWidth="1"/>
    <col min="492" max="492" width="14.7109375" style="282" customWidth="1"/>
    <col min="493" max="493" width="10.7109375" style="282" customWidth="1"/>
    <col min="494" max="494" width="10.42578125" style="282" customWidth="1"/>
    <col min="495" max="495" width="14.7109375" style="282" customWidth="1"/>
    <col min="496" max="496" width="9.140625" style="282"/>
    <col min="497" max="497" width="5.140625" style="282" customWidth="1"/>
    <col min="498" max="498" width="5" style="282" customWidth="1"/>
    <col min="499" max="499" width="5.42578125" style="282" customWidth="1"/>
    <col min="500" max="500" width="16.85546875" style="282" customWidth="1"/>
    <col min="501" max="746" width="9.140625" style="282"/>
    <col min="747" max="747" width="7" style="282" customWidth="1"/>
    <col min="748" max="748" width="14.7109375" style="282" customWidth="1"/>
    <col min="749" max="749" width="10.7109375" style="282" customWidth="1"/>
    <col min="750" max="750" width="10.42578125" style="282" customWidth="1"/>
    <col min="751" max="751" width="14.7109375" style="282" customWidth="1"/>
    <col min="752" max="752" width="9.140625" style="282"/>
    <col min="753" max="753" width="5.140625" style="282" customWidth="1"/>
    <col min="754" max="754" width="5" style="282" customWidth="1"/>
    <col min="755" max="755" width="5.42578125" style="282" customWidth="1"/>
    <col min="756" max="756" width="16.85546875" style="282" customWidth="1"/>
    <col min="757" max="1002" width="9.140625" style="282"/>
    <col min="1003" max="1003" width="7" style="282" customWidth="1"/>
    <col min="1004" max="1004" width="14.7109375" style="282" customWidth="1"/>
    <col min="1005" max="1005" width="10.7109375" style="282" customWidth="1"/>
    <col min="1006" max="1006" width="10.42578125" style="282" customWidth="1"/>
    <col min="1007" max="1007" width="14.7109375" style="282" customWidth="1"/>
    <col min="1008" max="1008" width="9.140625" style="282"/>
    <col min="1009" max="1009" width="5.140625" style="282" customWidth="1"/>
    <col min="1010" max="1010" width="5" style="282" customWidth="1"/>
    <col min="1011" max="1011" width="5.42578125" style="282" customWidth="1"/>
    <col min="1012" max="1012" width="16.85546875" style="282" customWidth="1"/>
    <col min="1013" max="1258" width="9.140625" style="282"/>
    <col min="1259" max="1259" width="7" style="282" customWidth="1"/>
    <col min="1260" max="1260" width="14.7109375" style="282" customWidth="1"/>
    <col min="1261" max="1261" width="10.7109375" style="282" customWidth="1"/>
    <col min="1262" max="1262" width="10.42578125" style="282" customWidth="1"/>
    <col min="1263" max="1263" width="14.7109375" style="282" customWidth="1"/>
    <col min="1264" max="1264" width="9.140625" style="282"/>
    <col min="1265" max="1265" width="5.140625" style="282" customWidth="1"/>
    <col min="1266" max="1266" width="5" style="282" customWidth="1"/>
    <col min="1267" max="1267" width="5.42578125" style="282" customWidth="1"/>
    <col min="1268" max="1268" width="16.85546875" style="282" customWidth="1"/>
    <col min="1269" max="1514" width="9.140625" style="282"/>
    <col min="1515" max="1515" width="7" style="282" customWidth="1"/>
    <col min="1516" max="1516" width="14.7109375" style="282" customWidth="1"/>
    <col min="1517" max="1517" width="10.7109375" style="282" customWidth="1"/>
    <col min="1518" max="1518" width="10.42578125" style="282" customWidth="1"/>
    <col min="1519" max="1519" width="14.7109375" style="282" customWidth="1"/>
    <col min="1520" max="1520" width="9.140625" style="282"/>
    <col min="1521" max="1521" width="5.140625" style="282" customWidth="1"/>
    <col min="1522" max="1522" width="5" style="282" customWidth="1"/>
    <col min="1523" max="1523" width="5.42578125" style="282" customWidth="1"/>
    <col min="1524" max="1524" width="16.85546875" style="282" customWidth="1"/>
    <col min="1525" max="1770" width="9.140625" style="282"/>
    <col min="1771" max="1771" width="7" style="282" customWidth="1"/>
    <col min="1772" max="1772" width="14.7109375" style="282" customWidth="1"/>
    <col min="1773" max="1773" width="10.7109375" style="282" customWidth="1"/>
    <col min="1774" max="1774" width="10.42578125" style="282" customWidth="1"/>
    <col min="1775" max="1775" width="14.7109375" style="282" customWidth="1"/>
    <col min="1776" max="1776" width="9.140625" style="282"/>
    <col min="1777" max="1777" width="5.140625" style="282" customWidth="1"/>
    <col min="1778" max="1778" width="5" style="282" customWidth="1"/>
    <col min="1779" max="1779" width="5.42578125" style="282" customWidth="1"/>
    <col min="1780" max="1780" width="16.85546875" style="282" customWidth="1"/>
    <col min="1781" max="2026" width="9.140625" style="282"/>
    <col min="2027" max="2027" width="7" style="282" customWidth="1"/>
    <col min="2028" max="2028" width="14.7109375" style="282" customWidth="1"/>
    <col min="2029" max="2029" width="10.7109375" style="282" customWidth="1"/>
    <col min="2030" max="2030" width="10.42578125" style="282" customWidth="1"/>
    <col min="2031" max="2031" width="14.7109375" style="282" customWidth="1"/>
    <col min="2032" max="2032" width="9.140625" style="282"/>
    <col min="2033" max="2033" width="5.140625" style="282" customWidth="1"/>
    <col min="2034" max="2034" width="5" style="282" customWidth="1"/>
    <col min="2035" max="2035" width="5.42578125" style="282" customWidth="1"/>
    <col min="2036" max="2036" width="16.85546875" style="282" customWidth="1"/>
    <col min="2037" max="2282" width="9.140625" style="282"/>
    <col min="2283" max="2283" width="7" style="282" customWidth="1"/>
    <col min="2284" max="2284" width="14.7109375" style="282" customWidth="1"/>
    <col min="2285" max="2285" width="10.7109375" style="282" customWidth="1"/>
    <col min="2286" max="2286" width="10.42578125" style="282" customWidth="1"/>
    <col min="2287" max="2287" width="14.7109375" style="282" customWidth="1"/>
    <col min="2288" max="2288" width="9.140625" style="282"/>
    <col min="2289" max="2289" width="5.140625" style="282" customWidth="1"/>
    <col min="2290" max="2290" width="5" style="282" customWidth="1"/>
    <col min="2291" max="2291" width="5.42578125" style="282" customWidth="1"/>
    <col min="2292" max="2292" width="16.85546875" style="282" customWidth="1"/>
    <col min="2293" max="2538" width="9.140625" style="282"/>
    <col min="2539" max="2539" width="7" style="282" customWidth="1"/>
    <col min="2540" max="2540" width="14.7109375" style="282" customWidth="1"/>
    <col min="2541" max="2541" width="10.7109375" style="282" customWidth="1"/>
    <col min="2542" max="2542" width="10.42578125" style="282" customWidth="1"/>
    <col min="2543" max="2543" width="14.7109375" style="282" customWidth="1"/>
    <col min="2544" max="2544" width="9.140625" style="282"/>
    <col min="2545" max="2545" width="5.140625" style="282" customWidth="1"/>
    <col min="2546" max="2546" width="5" style="282" customWidth="1"/>
    <col min="2547" max="2547" width="5.42578125" style="282" customWidth="1"/>
    <col min="2548" max="2548" width="16.85546875" style="282" customWidth="1"/>
    <col min="2549" max="2794" width="9.140625" style="282"/>
    <col min="2795" max="2795" width="7" style="282" customWidth="1"/>
    <col min="2796" max="2796" width="14.7109375" style="282" customWidth="1"/>
    <col min="2797" max="2797" width="10.7109375" style="282" customWidth="1"/>
    <col min="2798" max="2798" width="10.42578125" style="282" customWidth="1"/>
    <col min="2799" max="2799" width="14.7109375" style="282" customWidth="1"/>
    <col min="2800" max="2800" width="9.140625" style="282"/>
    <col min="2801" max="2801" width="5.140625" style="282" customWidth="1"/>
    <col min="2802" max="2802" width="5" style="282" customWidth="1"/>
    <col min="2803" max="2803" width="5.42578125" style="282" customWidth="1"/>
    <col min="2804" max="2804" width="16.85546875" style="282" customWidth="1"/>
    <col min="2805" max="3050" width="9.140625" style="282"/>
    <col min="3051" max="3051" width="7" style="282" customWidth="1"/>
    <col min="3052" max="3052" width="14.7109375" style="282" customWidth="1"/>
    <col min="3053" max="3053" width="10.7109375" style="282" customWidth="1"/>
    <col min="3054" max="3054" width="10.42578125" style="282" customWidth="1"/>
    <col min="3055" max="3055" width="14.7109375" style="282" customWidth="1"/>
    <col min="3056" max="3056" width="9.140625" style="282"/>
    <col min="3057" max="3057" width="5.140625" style="282" customWidth="1"/>
    <col min="3058" max="3058" width="5" style="282" customWidth="1"/>
    <col min="3059" max="3059" width="5.42578125" style="282" customWidth="1"/>
    <col min="3060" max="3060" width="16.85546875" style="282" customWidth="1"/>
    <col min="3061" max="3306" width="9.140625" style="282"/>
    <col min="3307" max="3307" width="7" style="282" customWidth="1"/>
    <col min="3308" max="3308" width="14.7109375" style="282" customWidth="1"/>
    <col min="3309" max="3309" width="10.7109375" style="282" customWidth="1"/>
    <col min="3310" max="3310" width="10.42578125" style="282" customWidth="1"/>
    <col min="3311" max="3311" width="14.7109375" style="282" customWidth="1"/>
    <col min="3312" max="3312" width="9.140625" style="282"/>
    <col min="3313" max="3313" width="5.140625" style="282" customWidth="1"/>
    <col min="3314" max="3314" width="5" style="282" customWidth="1"/>
    <col min="3315" max="3315" width="5.42578125" style="282" customWidth="1"/>
    <col min="3316" max="3316" width="16.85546875" style="282" customWidth="1"/>
    <col min="3317" max="3562" width="9.140625" style="282"/>
    <col min="3563" max="3563" width="7" style="282" customWidth="1"/>
    <col min="3564" max="3564" width="14.7109375" style="282" customWidth="1"/>
    <col min="3565" max="3565" width="10.7109375" style="282" customWidth="1"/>
    <col min="3566" max="3566" width="10.42578125" style="282" customWidth="1"/>
    <col min="3567" max="3567" width="14.7109375" style="282" customWidth="1"/>
    <col min="3568" max="3568" width="9.140625" style="282"/>
    <col min="3569" max="3569" width="5.140625" style="282" customWidth="1"/>
    <col min="3570" max="3570" width="5" style="282" customWidth="1"/>
    <col min="3571" max="3571" width="5.42578125" style="282" customWidth="1"/>
    <col min="3572" max="3572" width="16.85546875" style="282" customWidth="1"/>
    <col min="3573" max="3818" width="9.140625" style="282"/>
    <col min="3819" max="3819" width="7" style="282" customWidth="1"/>
    <col min="3820" max="3820" width="14.7109375" style="282" customWidth="1"/>
    <col min="3821" max="3821" width="10.7109375" style="282" customWidth="1"/>
    <col min="3822" max="3822" width="10.42578125" style="282" customWidth="1"/>
    <col min="3823" max="3823" width="14.7109375" style="282" customWidth="1"/>
    <col min="3824" max="3824" width="9.140625" style="282"/>
    <col min="3825" max="3825" width="5.140625" style="282" customWidth="1"/>
    <col min="3826" max="3826" width="5" style="282" customWidth="1"/>
    <col min="3827" max="3827" width="5.42578125" style="282" customWidth="1"/>
    <col min="3828" max="3828" width="16.85546875" style="282" customWidth="1"/>
    <col min="3829" max="4074" width="9.140625" style="282"/>
    <col min="4075" max="4075" width="7" style="282" customWidth="1"/>
    <col min="4076" max="4076" width="14.7109375" style="282" customWidth="1"/>
    <col min="4077" max="4077" width="10.7109375" style="282" customWidth="1"/>
    <col min="4078" max="4078" width="10.42578125" style="282" customWidth="1"/>
    <col min="4079" max="4079" width="14.7109375" style="282" customWidth="1"/>
    <col min="4080" max="4080" width="9.140625" style="282"/>
    <col min="4081" max="4081" width="5.140625" style="282" customWidth="1"/>
    <col min="4082" max="4082" width="5" style="282" customWidth="1"/>
    <col min="4083" max="4083" width="5.42578125" style="282" customWidth="1"/>
    <col min="4084" max="4084" width="16.85546875" style="282" customWidth="1"/>
    <col min="4085" max="4330" width="9.140625" style="282"/>
    <col min="4331" max="4331" width="7" style="282" customWidth="1"/>
    <col min="4332" max="4332" width="14.7109375" style="282" customWidth="1"/>
    <col min="4333" max="4333" width="10.7109375" style="282" customWidth="1"/>
    <col min="4334" max="4334" width="10.42578125" style="282" customWidth="1"/>
    <col min="4335" max="4335" width="14.7109375" style="282" customWidth="1"/>
    <col min="4336" max="4336" width="9.140625" style="282"/>
    <col min="4337" max="4337" width="5.140625" style="282" customWidth="1"/>
    <col min="4338" max="4338" width="5" style="282" customWidth="1"/>
    <col min="4339" max="4339" width="5.42578125" style="282" customWidth="1"/>
    <col min="4340" max="4340" width="16.85546875" style="282" customWidth="1"/>
    <col min="4341" max="4586" width="9.140625" style="282"/>
    <col min="4587" max="4587" width="7" style="282" customWidth="1"/>
    <col min="4588" max="4588" width="14.7109375" style="282" customWidth="1"/>
    <col min="4589" max="4589" width="10.7109375" style="282" customWidth="1"/>
    <col min="4590" max="4590" width="10.42578125" style="282" customWidth="1"/>
    <col min="4591" max="4591" width="14.7109375" style="282" customWidth="1"/>
    <col min="4592" max="4592" width="9.140625" style="282"/>
    <col min="4593" max="4593" width="5.140625" style="282" customWidth="1"/>
    <col min="4594" max="4594" width="5" style="282" customWidth="1"/>
    <col min="4595" max="4595" width="5.42578125" style="282" customWidth="1"/>
    <col min="4596" max="4596" width="16.85546875" style="282" customWidth="1"/>
    <col min="4597" max="4842" width="9.140625" style="282"/>
    <col min="4843" max="4843" width="7" style="282" customWidth="1"/>
    <col min="4844" max="4844" width="14.7109375" style="282" customWidth="1"/>
    <col min="4845" max="4845" width="10.7109375" style="282" customWidth="1"/>
    <col min="4846" max="4846" width="10.42578125" style="282" customWidth="1"/>
    <col min="4847" max="4847" width="14.7109375" style="282" customWidth="1"/>
    <col min="4848" max="4848" width="9.140625" style="282"/>
    <col min="4849" max="4849" width="5.140625" style="282" customWidth="1"/>
    <col min="4850" max="4850" width="5" style="282" customWidth="1"/>
    <col min="4851" max="4851" width="5.42578125" style="282" customWidth="1"/>
    <col min="4852" max="4852" width="16.85546875" style="282" customWidth="1"/>
    <col min="4853" max="5098" width="9.140625" style="282"/>
    <col min="5099" max="5099" width="7" style="282" customWidth="1"/>
    <col min="5100" max="5100" width="14.7109375" style="282" customWidth="1"/>
    <col min="5101" max="5101" width="10.7109375" style="282" customWidth="1"/>
    <col min="5102" max="5102" width="10.42578125" style="282" customWidth="1"/>
    <col min="5103" max="5103" width="14.7109375" style="282" customWidth="1"/>
    <col min="5104" max="5104" width="9.140625" style="282"/>
    <col min="5105" max="5105" width="5.140625" style="282" customWidth="1"/>
    <col min="5106" max="5106" width="5" style="282" customWidth="1"/>
    <col min="5107" max="5107" width="5.42578125" style="282" customWidth="1"/>
    <col min="5108" max="5108" width="16.85546875" style="282" customWidth="1"/>
    <col min="5109" max="5354" width="9.140625" style="282"/>
    <col min="5355" max="5355" width="7" style="282" customWidth="1"/>
    <col min="5356" max="5356" width="14.7109375" style="282" customWidth="1"/>
    <col min="5357" max="5357" width="10.7109375" style="282" customWidth="1"/>
    <col min="5358" max="5358" width="10.42578125" style="282" customWidth="1"/>
    <col min="5359" max="5359" width="14.7109375" style="282" customWidth="1"/>
    <col min="5360" max="5360" width="9.140625" style="282"/>
    <col min="5361" max="5361" width="5.140625" style="282" customWidth="1"/>
    <col min="5362" max="5362" width="5" style="282" customWidth="1"/>
    <col min="5363" max="5363" width="5.42578125" style="282" customWidth="1"/>
    <col min="5364" max="5364" width="16.85546875" style="282" customWidth="1"/>
    <col min="5365" max="5610" width="9.140625" style="282"/>
    <col min="5611" max="5611" width="7" style="282" customWidth="1"/>
    <col min="5612" max="5612" width="14.7109375" style="282" customWidth="1"/>
    <col min="5613" max="5613" width="10.7109375" style="282" customWidth="1"/>
    <col min="5614" max="5614" width="10.42578125" style="282" customWidth="1"/>
    <col min="5615" max="5615" width="14.7109375" style="282" customWidth="1"/>
    <col min="5616" max="5616" width="9.140625" style="282"/>
    <col min="5617" max="5617" width="5.140625" style="282" customWidth="1"/>
    <col min="5618" max="5618" width="5" style="282" customWidth="1"/>
    <col min="5619" max="5619" width="5.42578125" style="282" customWidth="1"/>
    <col min="5620" max="5620" width="16.85546875" style="282" customWidth="1"/>
    <col min="5621" max="5866" width="9.140625" style="282"/>
    <col min="5867" max="5867" width="7" style="282" customWidth="1"/>
    <col min="5868" max="5868" width="14.7109375" style="282" customWidth="1"/>
    <col min="5869" max="5869" width="10.7109375" style="282" customWidth="1"/>
    <col min="5870" max="5870" width="10.42578125" style="282" customWidth="1"/>
    <col min="5871" max="5871" width="14.7109375" style="282" customWidth="1"/>
    <col min="5872" max="5872" width="9.140625" style="282"/>
    <col min="5873" max="5873" width="5.140625" style="282" customWidth="1"/>
    <col min="5874" max="5874" width="5" style="282" customWidth="1"/>
    <col min="5875" max="5875" width="5.42578125" style="282" customWidth="1"/>
    <col min="5876" max="5876" width="16.85546875" style="282" customWidth="1"/>
    <col min="5877" max="6122" width="9.140625" style="282"/>
    <col min="6123" max="6123" width="7" style="282" customWidth="1"/>
    <col min="6124" max="6124" width="14.7109375" style="282" customWidth="1"/>
    <col min="6125" max="6125" width="10.7109375" style="282" customWidth="1"/>
    <col min="6126" max="6126" width="10.42578125" style="282" customWidth="1"/>
    <col min="6127" max="6127" width="14.7109375" style="282" customWidth="1"/>
    <col min="6128" max="6128" width="9.140625" style="282"/>
    <col min="6129" max="6129" width="5.140625" style="282" customWidth="1"/>
    <col min="6130" max="6130" width="5" style="282" customWidth="1"/>
    <col min="6131" max="6131" width="5.42578125" style="282" customWidth="1"/>
    <col min="6132" max="6132" width="16.85546875" style="282" customWidth="1"/>
    <col min="6133" max="6378" width="9.140625" style="282"/>
    <col min="6379" max="6379" width="7" style="282" customWidth="1"/>
    <col min="6380" max="6380" width="14.7109375" style="282" customWidth="1"/>
    <col min="6381" max="6381" width="10.7109375" style="282" customWidth="1"/>
    <col min="6382" max="6382" width="10.42578125" style="282" customWidth="1"/>
    <col min="6383" max="6383" width="14.7109375" style="282" customWidth="1"/>
    <col min="6384" max="6384" width="9.140625" style="282"/>
    <col min="6385" max="6385" width="5.140625" style="282" customWidth="1"/>
    <col min="6386" max="6386" width="5" style="282" customWidth="1"/>
    <col min="6387" max="6387" width="5.42578125" style="282" customWidth="1"/>
    <col min="6388" max="6388" width="16.85546875" style="282" customWidth="1"/>
    <col min="6389" max="6634" width="9.140625" style="282"/>
    <col min="6635" max="6635" width="7" style="282" customWidth="1"/>
    <col min="6636" max="6636" width="14.7109375" style="282" customWidth="1"/>
    <col min="6637" max="6637" width="10.7109375" style="282" customWidth="1"/>
    <col min="6638" max="6638" width="10.42578125" style="282" customWidth="1"/>
    <col min="6639" max="6639" width="14.7109375" style="282" customWidth="1"/>
    <col min="6640" max="6640" width="9.140625" style="282"/>
    <col min="6641" max="6641" width="5.140625" style="282" customWidth="1"/>
    <col min="6642" max="6642" width="5" style="282" customWidth="1"/>
    <col min="6643" max="6643" width="5.42578125" style="282" customWidth="1"/>
    <col min="6644" max="6644" width="16.85546875" style="282" customWidth="1"/>
    <col min="6645" max="6890" width="9.140625" style="282"/>
    <col min="6891" max="6891" width="7" style="282" customWidth="1"/>
    <col min="6892" max="6892" width="14.7109375" style="282" customWidth="1"/>
    <col min="6893" max="6893" width="10.7109375" style="282" customWidth="1"/>
    <col min="6894" max="6894" width="10.42578125" style="282" customWidth="1"/>
    <col min="6895" max="6895" width="14.7109375" style="282" customWidth="1"/>
    <col min="6896" max="6896" width="9.140625" style="282"/>
    <col min="6897" max="6897" width="5.140625" style="282" customWidth="1"/>
    <col min="6898" max="6898" width="5" style="282" customWidth="1"/>
    <col min="6899" max="6899" width="5.42578125" style="282" customWidth="1"/>
    <col min="6900" max="6900" width="16.85546875" style="282" customWidth="1"/>
    <col min="6901" max="7146" width="9.140625" style="282"/>
    <col min="7147" max="7147" width="7" style="282" customWidth="1"/>
    <col min="7148" max="7148" width="14.7109375" style="282" customWidth="1"/>
    <col min="7149" max="7149" width="10.7109375" style="282" customWidth="1"/>
    <col min="7150" max="7150" width="10.42578125" style="282" customWidth="1"/>
    <col min="7151" max="7151" width="14.7109375" style="282" customWidth="1"/>
    <col min="7152" max="7152" width="9.140625" style="282"/>
    <col min="7153" max="7153" width="5.140625" style="282" customWidth="1"/>
    <col min="7154" max="7154" width="5" style="282" customWidth="1"/>
    <col min="7155" max="7155" width="5.42578125" style="282" customWidth="1"/>
    <col min="7156" max="7156" width="16.85546875" style="282" customWidth="1"/>
    <col min="7157" max="7402" width="9.140625" style="282"/>
    <col min="7403" max="7403" width="7" style="282" customWidth="1"/>
    <col min="7404" max="7404" width="14.7109375" style="282" customWidth="1"/>
    <col min="7405" max="7405" width="10.7109375" style="282" customWidth="1"/>
    <col min="7406" max="7406" width="10.42578125" style="282" customWidth="1"/>
    <col min="7407" max="7407" width="14.7109375" style="282" customWidth="1"/>
    <col min="7408" max="7408" width="9.140625" style="282"/>
    <col min="7409" max="7409" width="5.140625" style="282" customWidth="1"/>
    <col min="7410" max="7410" width="5" style="282" customWidth="1"/>
    <col min="7411" max="7411" width="5.42578125" style="282" customWidth="1"/>
    <col min="7412" max="7412" width="16.85546875" style="282" customWidth="1"/>
    <col min="7413" max="7658" width="9.140625" style="282"/>
    <col min="7659" max="7659" width="7" style="282" customWidth="1"/>
    <col min="7660" max="7660" width="14.7109375" style="282" customWidth="1"/>
    <col min="7661" max="7661" width="10.7109375" style="282" customWidth="1"/>
    <col min="7662" max="7662" width="10.42578125" style="282" customWidth="1"/>
    <col min="7663" max="7663" width="14.7109375" style="282" customWidth="1"/>
    <col min="7664" max="7664" width="9.140625" style="282"/>
    <col min="7665" max="7665" width="5.140625" style="282" customWidth="1"/>
    <col min="7666" max="7666" width="5" style="282" customWidth="1"/>
    <col min="7667" max="7667" width="5.42578125" style="282" customWidth="1"/>
    <col min="7668" max="7668" width="16.85546875" style="282" customWidth="1"/>
    <col min="7669" max="7914" width="9.140625" style="282"/>
    <col min="7915" max="7915" width="7" style="282" customWidth="1"/>
    <col min="7916" max="7916" width="14.7109375" style="282" customWidth="1"/>
    <col min="7917" max="7917" width="10.7109375" style="282" customWidth="1"/>
    <col min="7918" max="7918" width="10.42578125" style="282" customWidth="1"/>
    <col min="7919" max="7919" width="14.7109375" style="282" customWidth="1"/>
    <col min="7920" max="7920" width="9.140625" style="282"/>
    <col min="7921" max="7921" width="5.140625" style="282" customWidth="1"/>
    <col min="7922" max="7922" width="5" style="282" customWidth="1"/>
    <col min="7923" max="7923" width="5.42578125" style="282" customWidth="1"/>
    <col min="7924" max="7924" width="16.85546875" style="282" customWidth="1"/>
    <col min="7925" max="8170" width="9.140625" style="282"/>
    <col min="8171" max="8171" width="7" style="282" customWidth="1"/>
    <col min="8172" max="8172" width="14.7109375" style="282" customWidth="1"/>
    <col min="8173" max="8173" width="10.7109375" style="282" customWidth="1"/>
    <col min="8174" max="8174" width="10.42578125" style="282" customWidth="1"/>
    <col min="8175" max="8175" width="14.7109375" style="282" customWidth="1"/>
    <col min="8176" max="8176" width="9.140625" style="282"/>
    <col min="8177" max="8177" width="5.140625" style="282" customWidth="1"/>
    <col min="8178" max="8178" width="5" style="282" customWidth="1"/>
    <col min="8179" max="8179" width="5.42578125" style="282" customWidth="1"/>
    <col min="8180" max="8180" width="16.85546875" style="282" customWidth="1"/>
    <col min="8181" max="8426" width="9.140625" style="282"/>
    <col min="8427" max="8427" width="7" style="282" customWidth="1"/>
    <col min="8428" max="8428" width="14.7109375" style="282" customWidth="1"/>
    <col min="8429" max="8429" width="10.7109375" style="282" customWidth="1"/>
    <col min="8430" max="8430" width="10.42578125" style="282" customWidth="1"/>
    <col min="8431" max="8431" width="14.7109375" style="282" customWidth="1"/>
    <col min="8432" max="8432" width="9.140625" style="282"/>
    <col min="8433" max="8433" width="5.140625" style="282" customWidth="1"/>
    <col min="8434" max="8434" width="5" style="282" customWidth="1"/>
    <col min="8435" max="8435" width="5.42578125" style="282" customWidth="1"/>
    <col min="8436" max="8436" width="16.85546875" style="282" customWidth="1"/>
    <col min="8437" max="8682" width="9.140625" style="282"/>
    <col min="8683" max="8683" width="7" style="282" customWidth="1"/>
    <col min="8684" max="8684" width="14.7109375" style="282" customWidth="1"/>
    <col min="8685" max="8685" width="10.7109375" style="282" customWidth="1"/>
    <col min="8686" max="8686" width="10.42578125" style="282" customWidth="1"/>
    <col min="8687" max="8687" width="14.7109375" style="282" customWidth="1"/>
    <col min="8688" max="8688" width="9.140625" style="282"/>
    <col min="8689" max="8689" width="5.140625" style="282" customWidth="1"/>
    <col min="8690" max="8690" width="5" style="282" customWidth="1"/>
    <col min="8691" max="8691" width="5.42578125" style="282" customWidth="1"/>
    <col min="8692" max="8692" width="16.85546875" style="282" customWidth="1"/>
    <col min="8693" max="8938" width="9.140625" style="282"/>
    <col min="8939" max="8939" width="7" style="282" customWidth="1"/>
    <col min="8940" max="8940" width="14.7109375" style="282" customWidth="1"/>
    <col min="8941" max="8941" width="10.7109375" style="282" customWidth="1"/>
    <col min="8942" max="8942" width="10.42578125" style="282" customWidth="1"/>
    <col min="8943" max="8943" width="14.7109375" style="282" customWidth="1"/>
    <col min="8944" max="8944" width="9.140625" style="282"/>
    <col min="8945" max="8945" width="5.140625" style="282" customWidth="1"/>
    <col min="8946" max="8946" width="5" style="282" customWidth="1"/>
    <col min="8947" max="8947" width="5.42578125" style="282" customWidth="1"/>
    <col min="8948" max="8948" width="16.85546875" style="282" customWidth="1"/>
    <col min="8949" max="9194" width="9.140625" style="282"/>
    <col min="9195" max="9195" width="7" style="282" customWidth="1"/>
    <col min="9196" max="9196" width="14.7109375" style="282" customWidth="1"/>
    <col min="9197" max="9197" width="10.7109375" style="282" customWidth="1"/>
    <col min="9198" max="9198" width="10.42578125" style="282" customWidth="1"/>
    <col min="9199" max="9199" width="14.7109375" style="282" customWidth="1"/>
    <col min="9200" max="9200" width="9.140625" style="282"/>
    <col min="9201" max="9201" width="5.140625" style="282" customWidth="1"/>
    <col min="9202" max="9202" width="5" style="282" customWidth="1"/>
    <col min="9203" max="9203" width="5.42578125" style="282" customWidth="1"/>
    <col min="9204" max="9204" width="16.85546875" style="282" customWidth="1"/>
    <col min="9205" max="9450" width="9.140625" style="282"/>
    <col min="9451" max="9451" width="7" style="282" customWidth="1"/>
    <col min="9452" max="9452" width="14.7109375" style="282" customWidth="1"/>
    <col min="9453" max="9453" width="10.7109375" style="282" customWidth="1"/>
    <col min="9454" max="9454" width="10.42578125" style="282" customWidth="1"/>
    <col min="9455" max="9455" width="14.7109375" style="282" customWidth="1"/>
    <col min="9456" max="9456" width="9.140625" style="282"/>
    <col min="9457" max="9457" width="5.140625" style="282" customWidth="1"/>
    <col min="9458" max="9458" width="5" style="282" customWidth="1"/>
    <col min="9459" max="9459" width="5.42578125" style="282" customWidth="1"/>
    <col min="9460" max="9460" width="16.85546875" style="282" customWidth="1"/>
    <col min="9461" max="9706" width="9.140625" style="282"/>
    <col min="9707" max="9707" width="7" style="282" customWidth="1"/>
    <col min="9708" max="9708" width="14.7109375" style="282" customWidth="1"/>
    <col min="9709" max="9709" width="10.7109375" style="282" customWidth="1"/>
    <col min="9710" max="9710" width="10.42578125" style="282" customWidth="1"/>
    <col min="9711" max="9711" width="14.7109375" style="282" customWidth="1"/>
    <col min="9712" max="9712" width="9.140625" style="282"/>
    <col min="9713" max="9713" width="5.140625" style="282" customWidth="1"/>
    <col min="9714" max="9714" width="5" style="282" customWidth="1"/>
    <col min="9715" max="9715" width="5.42578125" style="282" customWidth="1"/>
    <col min="9716" max="9716" width="16.85546875" style="282" customWidth="1"/>
    <col min="9717" max="9962" width="9.140625" style="282"/>
    <col min="9963" max="9963" width="7" style="282" customWidth="1"/>
    <col min="9964" max="9964" width="14.7109375" style="282" customWidth="1"/>
    <col min="9965" max="9965" width="10.7109375" style="282" customWidth="1"/>
    <col min="9966" max="9966" width="10.42578125" style="282" customWidth="1"/>
    <col min="9967" max="9967" width="14.7109375" style="282" customWidth="1"/>
    <col min="9968" max="9968" width="9.140625" style="282"/>
    <col min="9969" max="9969" width="5.140625" style="282" customWidth="1"/>
    <col min="9970" max="9970" width="5" style="282" customWidth="1"/>
    <col min="9971" max="9971" width="5.42578125" style="282" customWidth="1"/>
    <col min="9972" max="9972" width="16.85546875" style="282" customWidth="1"/>
    <col min="9973" max="10218" width="9.140625" style="282"/>
    <col min="10219" max="10219" width="7" style="282" customWidth="1"/>
    <col min="10220" max="10220" width="14.7109375" style="282" customWidth="1"/>
    <col min="10221" max="10221" width="10.7109375" style="282" customWidth="1"/>
    <col min="10222" max="10222" width="10.42578125" style="282" customWidth="1"/>
    <col min="10223" max="10223" width="14.7109375" style="282" customWidth="1"/>
    <col min="10224" max="10224" width="9.140625" style="282"/>
    <col min="10225" max="10225" width="5.140625" style="282" customWidth="1"/>
    <col min="10226" max="10226" width="5" style="282" customWidth="1"/>
    <col min="10227" max="10227" width="5.42578125" style="282" customWidth="1"/>
    <col min="10228" max="10228" width="16.85546875" style="282" customWidth="1"/>
    <col min="10229" max="10474" width="9.140625" style="282"/>
    <col min="10475" max="10475" width="7" style="282" customWidth="1"/>
    <col min="10476" max="10476" width="14.7109375" style="282" customWidth="1"/>
    <col min="10477" max="10477" width="10.7109375" style="282" customWidth="1"/>
    <col min="10478" max="10478" width="10.42578125" style="282" customWidth="1"/>
    <col min="10479" max="10479" width="14.7109375" style="282" customWidth="1"/>
    <col min="10480" max="10480" width="9.140625" style="282"/>
    <col min="10481" max="10481" width="5.140625" style="282" customWidth="1"/>
    <col min="10482" max="10482" width="5" style="282" customWidth="1"/>
    <col min="10483" max="10483" width="5.42578125" style="282" customWidth="1"/>
    <col min="10484" max="10484" width="16.85546875" style="282" customWidth="1"/>
    <col min="10485" max="10730" width="9.140625" style="282"/>
    <col min="10731" max="10731" width="7" style="282" customWidth="1"/>
    <col min="10732" max="10732" width="14.7109375" style="282" customWidth="1"/>
    <col min="10733" max="10733" width="10.7109375" style="282" customWidth="1"/>
    <col min="10734" max="10734" width="10.42578125" style="282" customWidth="1"/>
    <col min="10735" max="10735" width="14.7109375" style="282" customWidth="1"/>
    <col min="10736" max="10736" width="9.140625" style="282"/>
    <col min="10737" max="10737" width="5.140625" style="282" customWidth="1"/>
    <col min="10738" max="10738" width="5" style="282" customWidth="1"/>
    <col min="10739" max="10739" width="5.42578125" style="282" customWidth="1"/>
    <col min="10740" max="10740" width="16.85546875" style="282" customWidth="1"/>
    <col min="10741" max="10986" width="9.140625" style="282"/>
    <col min="10987" max="10987" width="7" style="282" customWidth="1"/>
    <col min="10988" max="10988" width="14.7109375" style="282" customWidth="1"/>
    <col min="10989" max="10989" width="10.7109375" style="282" customWidth="1"/>
    <col min="10990" max="10990" width="10.42578125" style="282" customWidth="1"/>
    <col min="10991" max="10991" width="14.7109375" style="282" customWidth="1"/>
    <col min="10992" max="10992" width="9.140625" style="282"/>
    <col min="10993" max="10993" width="5.140625" style="282" customWidth="1"/>
    <col min="10994" max="10994" width="5" style="282" customWidth="1"/>
    <col min="10995" max="10995" width="5.42578125" style="282" customWidth="1"/>
    <col min="10996" max="10996" width="16.85546875" style="282" customWidth="1"/>
    <col min="10997" max="11242" width="9.140625" style="282"/>
    <col min="11243" max="11243" width="7" style="282" customWidth="1"/>
    <col min="11244" max="11244" width="14.7109375" style="282" customWidth="1"/>
    <col min="11245" max="11245" width="10.7109375" style="282" customWidth="1"/>
    <col min="11246" max="11246" width="10.42578125" style="282" customWidth="1"/>
    <col min="11247" max="11247" width="14.7109375" style="282" customWidth="1"/>
    <col min="11248" max="11248" width="9.140625" style="282"/>
    <col min="11249" max="11249" width="5.140625" style="282" customWidth="1"/>
    <col min="11250" max="11250" width="5" style="282" customWidth="1"/>
    <col min="11251" max="11251" width="5.42578125" style="282" customWidth="1"/>
    <col min="11252" max="11252" width="16.85546875" style="282" customWidth="1"/>
    <col min="11253" max="11498" width="9.140625" style="282"/>
    <col min="11499" max="11499" width="7" style="282" customWidth="1"/>
    <col min="11500" max="11500" width="14.7109375" style="282" customWidth="1"/>
    <col min="11501" max="11501" width="10.7109375" style="282" customWidth="1"/>
    <col min="11502" max="11502" width="10.42578125" style="282" customWidth="1"/>
    <col min="11503" max="11503" width="14.7109375" style="282" customWidth="1"/>
    <col min="11504" max="11504" width="9.140625" style="282"/>
    <col min="11505" max="11505" width="5.140625" style="282" customWidth="1"/>
    <col min="11506" max="11506" width="5" style="282" customWidth="1"/>
    <col min="11507" max="11507" width="5.42578125" style="282" customWidth="1"/>
    <col min="11508" max="11508" width="16.85546875" style="282" customWidth="1"/>
    <col min="11509" max="11754" width="9.140625" style="282"/>
    <col min="11755" max="11755" width="7" style="282" customWidth="1"/>
    <col min="11756" max="11756" width="14.7109375" style="282" customWidth="1"/>
    <col min="11757" max="11757" width="10.7109375" style="282" customWidth="1"/>
    <col min="11758" max="11758" width="10.42578125" style="282" customWidth="1"/>
    <col min="11759" max="11759" width="14.7109375" style="282" customWidth="1"/>
    <col min="11760" max="11760" width="9.140625" style="282"/>
    <col min="11761" max="11761" width="5.140625" style="282" customWidth="1"/>
    <col min="11762" max="11762" width="5" style="282" customWidth="1"/>
    <col min="11763" max="11763" width="5.42578125" style="282" customWidth="1"/>
    <col min="11764" max="11764" width="16.85546875" style="282" customWidth="1"/>
    <col min="11765" max="12010" width="9.140625" style="282"/>
    <col min="12011" max="12011" width="7" style="282" customWidth="1"/>
    <col min="12012" max="12012" width="14.7109375" style="282" customWidth="1"/>
    <col min="12013" max="12013" width="10.7109375" style="282" customWidth="1"/>
    <col min="12014" max="12014" width="10.42578125" style="282" customWidth="1"/>
    <col min="12015" max="12015" width="14.7109375" style="282" customWidth="1"/>
    <col min="12016" max="12016" width="9.140625" style="282"/>
    <col min="12017" max="12017" width="5.140625" style="282" customWidth="1"/>
    <col min="12018" max="12018" width="5" style="282" customWidth="1"/>
    <col min="12019" max="12019" width="5.42578125" style="282" customWidth="1"/>
    <col min="12020" max="12020" width="16.85546875" style="282" customWidth="1"/>
    <col min="12021" max="12266" width="9.140625" style="282"/>
    <col min="12267" max="12267" width="7" style="282" customWidth="1"/>
    <col min="12268" max="12268" width="14.7109375" style="282" customWidth="1"/>
    <col min="12269" max="12269" width="10.7109375" style="282" customWidth="1"/>
    <col min="12270" max="12270" width="10.42578125" style="282" customWidth="1"/>
    <col min="12271" max="12271" width="14.7109375" style="282" customWidth="1"/>
    <col min="12272" max="12272" width="9.140625" style="282"/>
    <col min="12273" max="12273" width="5.140625" style="282" customWidth="1"/>
    <col min="12274" max="12274" width="5" style="282" customWidth="1"/>
    <col min="12275" max="12275" width="5.42578125" style="282" customWidth="1"/>
    <col min="12276" max="12276" width="16.85546875" style="282" customWidth="1"/>
    <col min="12277" max="12522" width="9.140625" style="282"/>
    <col min="12523" max="12523" width="7" style="282" customWidth="1"/>
    <col min="12524" max="12524" width="14.7109375" style="282" customWidth="1"/>
    <col min="12525" max="12525" width="10.7109375" style="282" customWidth="1"/>
    <col min="12526" max="12526" width="10.42578125" style="282" customWidth="1"/>
    <col min="12527" max="12527" width="14.7109375" style="282" customWidth="1"/>
    <col min="12528" max="12528" width="9.140625" style="282"/>
    <col min="12529" max="12529" width="5.140625" style="282" customWidth="1"/>
    <col min="12530" max="12530" width="5" style="282" customWidth="1"/>
    <col min="12531" max="12531" width="5.42578125" style="282" customWidth="1"/>
    <col min="12532" max="12532" width="16.85546875" style="282" customWidth="1"/>
    <col min="12533" max="12778" width="9.140625" style="282"/>
    <col min="12779" max="12779" width="7" style="282" customWidth="1"/>
    <col min="12780" max="12780" width="14.7109375" style="282" customWidth="1"/>
    <col min="12781" max="12781" width="10.7109375" style="282" customWidth="1"/>
    <col min="12782" max="12782" width="10.42578125" style="282" customWidth="1"/>
    <col min="12783" max="12783" width="14.7109375" style="282" customWidth="1"/>
    <col min="12784" max="12784" width="9.140625" style="282"/>
    <col min="12785" max="12785" width="5.140625" style="282" customWidth="1"/>
    <col min="12786" max="12786" width="5" style="282" customWidth="1"/>
    <col min="12787" max="12787" width="5.42578125" style="282" customWidth="1"/>
    <col min="12788" max="12788" width="16.85546875" style="282" customWidth="1"/>
    <col min="12789" max="13034" width="9.140625" style="282"/>
    <col min="13035" max="13035" width="7" style="282" customWidth="1"/>
    <col min="13036" max="13036" width="14.7109375" style="282" customWidth="1"/>
    <col min="13037" max="13037" width="10.7109375" style="282" customWidth="1"/>
    <col min="13038" max="13038" width="10.42578125" style="282" customWidth="1"/>
    <col min="13039" max="13039" width="14.7109375" style="282" customWidth="1"/>
    <col min="13040" max="13040" width="9.140625" style="282"/>
    <col min="13041" max="13041" width="5.140625" style="282" customWidth="1"/>
    <col min="13042" max="13042" width="5" style="282" customWidth="1"/>
    <col min="13043" max="13043" width="5.42578125" style="282" customWidth="1"/>
    <col min="13044" max="13044" width="16.85546875" style="282" customWidth="1"/>
    <col min="13045" max="13290" width="9.140625" style="282"/>
    <col min="13291" max="13291" width="7" style="282" customWidth="1"/>
    <col min="13292" max="13292" width="14.7109375" style="282" customWidth="1"/>
    <col min="13293" max="13293" width="10.7109375" style="282" customWidth="1"/>
    <col min="13294" max="13294" width="10.42578125" style="282" customWidth="1"/>
    <col min="13295" max="13295" width="14.7109375" style="282" customWidth="1"/>
    <col min="13296" max="13296" width="9.140625" style="282"/>
    <col min="13297" max="13297" width="5.140625" style="282" customWidth="1"/>
    <col min="13298" max="13298" width="5" style="282" customWidth="1"/>
    <col min="13299" max="13299" width="5.42578125" style="282" customWidth="1"/>
    <col min="13300" max="13300" width="16.85546875" style="282" customWidth="1"/>
    <col min="13301" max="13546" width="9.140625" style="282"/>
    <col min="13547" max="13547" width="7" style="282" customWidth="1"/>
    <col min="13548" max="13548" width="14.7109375" style="282" customWidth="1"/>
    <col min="13549" max="13549" width="10.7109375" style="282" customWidth="1"/>
    <col min="13550" max="13550" width="10.42578125" style="282" customWidth="1"/>
    <col min="13551" max="13551" width="14.7109375" style="282" customWidth="1"/>
    <col min="13552" max="13552" width="9.140625" style="282"/>
    <col min="13553" max="13553" width="5.140625" style="282" customWidth="1"/>
    <col min="13554" max="13554" width="5" style="282" customWidth="1"/>
    <col min="13555" max="13555" width="5.42578125" style="282" customWidth="1"/>
    <col min="13556" max="13556" width="16.85546875" style="282" customWidth="1"/>
    <col min="13557" max="13802" width="9.140625" style="282"/>
    <col min="13803" max="13803" width="7" style="282" customWidth="1"/>
    <col min="13804" max="13804" width="14.7109375" style="282" customWidth="1"/>
    <col min="13805" max="13805" width="10.7109375" style="282" customWidth="1"/>
    <col min="13806" max="13806" width="10.42578125" style="282" customWidth="1"/>
    <col min="13807" max="13807" width="14.7109375" style="282" customWidth="1"/>
    <col min="13808" max="13808" width="9.140625" style="282"/>
    <col min="13809" max="13809" width="5.140625" style="282" customWidth="1"/>
    <col min="13810" max="13810" width="5" style="282" customWidth="1"/>
    <col min="13811" max="13811" width="5.42578125" style="282" customWidth="1"/>
    <col min="13812" max="13812" width="16.85546875" style="282" customWidth="1"/>
    <col min="13813" max="14058" width="9.140625" style="282"/>
    <col min="14059" max="14059" width="7" style="282" customWidth="1"/>
    <col min="14060" max="14060" width="14.7109375" style="282" customWidth="1"/>
    <col min="14061" max="14061" width="10.7109375" style="282" customWidth="1"/>
    <col min="14062" max="14062" width="10.42578125" style="282" customWidth="1"/>
    <col min="14063" max="14063" width="14.7109375" style="282" customWidth="1"/>
    <col min="14064" max="14064" width="9.140625" style="282"/>
    <col min="14065" max="14065" width="5.140625" style="282" customWidth="1"/>
    <col min="14066" max="14066" width="5" style="282" customWidth="1"/>
    <col min="14067" max="14067" width="5.42578125" style="282" customWidth="1"/>
    <col min="14068" max="14068" width="16.85546875" style="282" customWidth="1"/>
    <col min="14069" max="14314" width="9.140625" style="282"/>
    <col min="14315" max="14315" width="7" style="282" customWidth="1"/>
    <col min="14316" max="14316" width="14.7109375" style="282" customWidth="1"/>
    <col min="14317" max="14317" width="10.7109375" style="282" customWidth="1"/>
    <col min="14318" max="14318" width="10.42578125" style="282" customWidth="1"/>
    <col min="14319" max="14319" width="14.7109375" style="282" customWidth="1"/>
    <col min="14320" max="14320" width="9.140625" style="282"/>
    <col min="14321" max="14321" width="5.140625" style="282" customWidth="1"/>
    <col min="14322" max="14322" width="5" style="282" customWidth="1"/>
    <col min="14323" max="14323" width="5.42578125" style="282" customWidth="1"/>
    <col min="14324" max="14324" width="16.85546875" style="282" customWidth="1"/>
    <col min="14325" max="14570" width="9.140625" style="282"/>
    <col min="14571" max="14571" width="7" style="282" customWidth="1"/>
    <col min="14572" max="14572" width="14.7109375" style="282" customWidth="1"/>
    <col min="14573" max="14573" width="10.7109375" style="282" customWidth="1"/>
    <col min="14574" max="14574" width="10.42578125" style="282" customWidth="1"/>
    <col min="14575" max="14575" width="14.7109375" style="282" customWidth="1"/>
    <col min="14576" max="14576" width="9.140625" style="282"/>
    <col min="14577" max="14577" width="5.140625" style="282" customWidth="1"/>
    <col min="14578" max="14578" width="5" style="282" customWidth="1"/>
    <col min="14579" max="14579" width="5.42578125" style="282" customWidth="1"/>
    <col min="14580" max="14580" width="16.85546875" style="282" customWidth="1"/>
    <col min="14581" max="14826" width="9.140625" style="282"/>
    <col min="14827" max="14827" width="7" style="282" customWidth="1"/>
    <col min="14828" max="14828" width="14.7109375" style="282" customWidth="1"/>
    <col min="14829" max="14829" width="10.7109375" style="282" customWidth="1"/>
    <col min="14830" max="14830" width="10.42578125" style="282" customWidth="1"/>
    <col min="14831" max="14831" width="14.7109375" style="282" customWidth="1"/>
    <col min="14832" max="14832" width="9.140625" style="282"/>
    <col min="14833" max="14833" width="5.140625" style="282" customWidth="1"/>
    <col min="14834" max="14834" width="5" style="282" customWidth="1"/>
    <col min="14835" max="14835" width="5.42578125" style="282" customWidth="1"/>
    <col min="14836" max="14836" width="16.85546875" style="282" customWidth="1"/>
    <col min="14837" max="15082" width="9.140625" style="282"/>
    <col min="15083" max="15083" width="7" style="282" customWidth="1"/>
    <col min="15084" max="15084" width="14.7109375" style="282" customWidth="1"/>
    <col min="15085" max="15085" width="10.7109375" style="282" customWidth="1"/>
    <col min="15086" max="15086" width="10.42578125" style="282" customWidth="1"/>
    <col min="15087" max="15087" width="14.7109375" style="282" customWidth="1"/>
    <col min="15088" max="15088" width="9.140625" style="282"/>
    <col min="15089" max="15089" width="5.140625" style="282" customWidth="1"/>
    <col min="15090" max="15090" width="5" style="282" customWidth="1"/>
    <col min="15091" max="15091" width="5.42578125" style="282" customWidth="1"/>
    <col min="15092" max="15092" width="16.85546875" style="282" customWidth="1"/>
    <col min="15093" max="15338" width="9.140625" style="282"/>
    <col min="15339" max="15339" width="7" style="282" customWidth="1"/>
    <col min="15340" max="15340" width="14.7109375" style="282" customWidth="1"/>
    <col min="15341" max="15341" width="10.7109375" style="282" customWidth="1"/>
    <col min="15342" max="15342" width="10.42578125" style="282" customWidth="1"/>
    <col min="15343" max="15343" width="14.7109375" style="282" customWidth="1"/>
    <col min="15344" max="15344" width="9.140625" style="282"/>
    <col min="15345" max="15345" width="5.140625" style="282" customWidth="1"/>
    <col min="15346" max="15346" width="5" style="282" customWidth="1"/>
    <col min="15347" max="15347" width="5.42578125" style="282" customWidth="1"/>
    <col min="15348" max="15348" width="16.85546875" style="282" customWidth="1"/>
    <col min="15349" max="15594" width="9.140625" style="282"/>
    <col min="15595" max="15595" width="7" style="282" customWidth="1"/>
    <col min="15596" max="15596" width="14.7109375" style="282" customWidth="1"/>
    <col min="15597" max="15597" width="10.7109375" style="282" customWidth="1"/>
    <col min="15598" max="15598" width="10.42578125" style="282" customWidth="1"/>
    <col min="15599" max="15599" width="14.7109375" style="282" customWidth="1"/>
    <col min="15600" max="15600" width="9.140625" style="282"/>
    <col min="15601" max="15601" width="5.140625" style="282" customWidth="1"/>
    <col min="15602" max="15602" width="5" style="282" customWidth="1"/>
    <col min="15603" max="15603" width="5.42578125" style="282" customWidth="1"/>
    <col min="15604" max="15604" width="16.85546875" style="282" customWidth="1"/>
    <col min="15605" max="15850" width="9.140625" style="282"/>
    <col min="15851" max="15851" width="7" style="282" customWidth="1"/>
    <col min="15852" max="15852" width="14.7109375" style="282" customWidth="1"/>
    <col min="15853" max="15853" width="10.7109375" style="282" customWidth="1"/>
    <col min="15854" max="15854" width="10.42578125" style="282" customWidth="1"/>
    <col min="15855" max="15855" width="14.7109375" style="282" customWidth="1"/>
    <col min="15856" max="15856" width="9.140625" style="282"/>
    <col min="15857" max="15857" width="5.140625" style="282" customWidth="1"/>
    <col min="15858" max="15858" width="5" style="282" customWidth="1"/>
    <col min="15859" max="15859" width="5.42578125" style="282" customWidth="1"/>
    <col min="15860" max="15860" width="16.85546875" style="282" customWidth="1"/>
    <col min="15861" max="16106" width="9.140625" style="282"/>
    <col min="16107" max="16107" width="7" style="282" customWidth="1"/>
    <col min="16108" max="16108" width="14.7109375" style="282" customWidth="1"/>
    <col min="16109" max="16109" width="10.7109375" style="282" customWidth="1"/>
    <col min="16110" max="16110" width="10.42578125" style="282" customWidth="1"/>
    <col min="16111" max="16111" width="14.7109375" style="282" customWidth="1"/>
    <col min="16112" max="16112" width="9.140625" style="282"/>
    <col min="16113" max="16113" width="5.140625" style="282" customWidth="1"/>
    <col min="16114" max="16114" width="5" style="282" customWidth="1"/>
    <col min="16115" max="16115" width="5.42578125" style="282" customWidth="1"/>
    <col min="16116" max="16116" width="16.85546875" style="282" customWidth="1"/>
    <col min="16117" max="16384" width="9.140625" style="282"/>
  </cols>
  <sheetData>
    <row r="1" spans="1:10" s="282" customFormat="1" ht="18">
      <c r="A1" s="317" t="s">
        <v>41</v>
      </c>
      <c r="B1" s="317"/>
      <c r="C1" s="317"/>
      <c r="D1" s="317"/>
      <c r="E1" s="317"/>
      <c r="F1" s="317"/>
      <c r="G1" s="317"/>
      <c r="H1" s="317"/>
      <c r="I1" s="317"/>
      <c r="J1" s="317"/>
    </row>
    <row r="4" spans="1:10" s="282" customFormat="1" ht="15.75">
      <c r="A4" s="316" t="s">
        <v>40</v>
      </c>
      <c r="B4" s="316"/>
      <c r="D4" s="315" t="s">
        <v>210</v>
      </c>
      <c r="E4" s="315"/>
      <c r="F4" s="315"/>
      <c r="G4" s="315"/>
      <c r="H4" s="315"/>
      <c r="I4" s="315"/>
      <c r="J4" s="315"/>
    </row>
    <row r="5" spans="1:10" s="282" customFormat="1">
      <c r="D5" s="315"/>
      <c r="E5" s="315"/>
      <c r="F5" s="315"/>
      <c r="G5" s="315"/>
      <c r="H5" s="315"/>
      <c r="I5" s="315"/>
      <c r="J5" s="315"/>
    </row>
    <row r="6" spans="1:10" s="282" customFormat="1" ht="21.75" customHeight="1">
      <c r="D6" s="315"/>
      <c r="E6" s="315"/>
      <c r="F6" s="315"/>
      <c r="G6" s="315"/>
      <c r="H6" s="315"/>
      <c r="I6" s="315"/>
      <c r="J6" s="315"/>
    </row>
    <row r="7" spans="1:10" s="282" customFormat="1" ht="15" customHeight="1"/>
    <row r="8" spans="1:10" s="282" customFormat="1" ht="15.75">
      <c r="A8" s="314" t="s">
        <v>39</v>
      </c>
      <c r="B8" s="314"/>
      <c r="D8" s="313"/>
      <c r="E8" s="313"/>
      <c r="F8" s="313"/>
      <c r="G8" s="313"/>
      <c r="H8" s="313"/>
    </row>
    <row r="9" spans="1:10" s="282" customFormat="1" ht="31.5">
      <c r="A9" s="309" t="s">
        <v>38</v>
      </c>
      <c r="B9" s="312" t="s">
        <v>37</v>
      </c>
      <c r="C9" s="311"/>
      <c r="D9" s="310"/>
      <c r="E9" s="309" t="s">
        <v>36</v>
      </c>
      <c r="F9" s="309" t="s">
        <v>35</v>
      </c>
      <c r="G9" s="309" t="s">
        <v>34</v>
      </c>
      <c r="H9" s="308" t="s">
        <v>33</v>
      </c>
      <c r="I9" s="308"/>
      <c r="J9" s="308"/>
    </row>
    <row r="10" spans="1:10" s="282" customFormat="1" ht="16.5">
      <c r="A10" s="307"/>
      <c r="B10" s="307"/>
      <c r="C10" s="307"/>
      <c r="D10" s="307"/>
      <c r="E10" s="307"/>
      <c r="F10" s="307"/>
      <c r="G10" s="307"/>
      <c r="H10" s="307"/>
      <c r="I10" s="307"/>
      <c r="J10" s="306"/>
    </row>
    <row r="11" spans="1:10" s="282" customFormat="1" ht="45.75" customHeight="1">
      <c r="A11" s="300">
        <v>1</v>
      </c>
      <c r="B11" s="299" t="s">
        <v>209</v>
      </c>
      <c r="C11" s="299"/>
      <c r="D11" s="299"/>
      <c r="E11" s="299"/>
      <c r="F11" s="299"/>
      <c r="G11" s="299"/>
      <c r="H11" s="299"/>
      <c r="I11" s="298"/>
      <c r="J11" s="296"/>
    </row>
    <row r="12" spans="1:10" s="282" customFormat="1" ht="13.5">
      <c r="A12" s="300"/>
      <c r="B12" s="305" t="s">
        <v>208</v>
      </c>
      <c r="C12" s="305"/>
      <c r="D12" s="305"/>
      <c r="E12" s="305"/>
      <c r="F12" s="305"/>
      <c r="G12" s="305"/>
      <c r="H12" s="305"/>
      <c r="I12" s="298"/>
      <c r="J12" s="296"/>
    </row>
    <row r="13" spans="1:10" s="282" customFormat="1" ht="13.5">
      <c r="A13" s="300"/>
      <c r="B13" s="299" t="s">
        <v>207</v>
      </c>
      <c r="C13" s="299"/>
      <c r="D13" s="299"/>
      <c r="E13" s="299"/>
      <c r="F13" s="299"/>
      <c r="G13" s="299"/>
      <c r="H13" s="299"/>
      <c r="I13" s="298"/>
      <c r="J13" s="296"/>
    </row>
    <row r="14" spans="1:10" s="282" customFormat="1" ht="13.5">
      <c r="A14" s="300"/>
      <c r="B14" s="305" t="s">
        <v>206</v>
      </c>
      <c r="C14" s="305"/>
      <c r="D14" s="305"/>
      <c r="E14" s="305"/>
      <c r="F14" s="305"/>
      <c r="G14" s="305"/>
      <c r="H14" s="305"/>
      <c r="I14" s="298"/>
      <c r="J14" s="296"/>
    </row>
    <row r="15" spans="1:10" s="282" customFormat="1" ht="13.5">
      <c r="A15" s="300"/>
      <c r="B15" s="299" t="s">
        <v>205</v>
      </c>
      <c r="C15" s="299"/>
      <c r="D15" s="299"/>
      <c r="E15" s="299"/>
      <c r="F15" s="299"/>
      <c r="G15" s="299"/>
      <c r="H15" s="299"/>
      <c r="I15" s="298"/>
      <c r="J15" s="296"/>
    </row>
    <row r="16" spans="1:10" s="282" customFormat="1" ht="40.5" customHeight="1">
      <c r="A16" s="300"/>
      <c r="B16" s="299" t="s">
        <v>204</v>
      </c>
      <c r="C16" s="299"/>
      <c r="D16" s="299"/>
      <c r="E16" s="299"/>
      <c r="F16" s="299"/>
      <c r="G16" s="299"/>
      <c r="H16" s="299"/>
      <c r="I16" s="298"/>
      <c r="J16" s="296"/>
    </row>
    <row r="17" spans="1:10" s="282" customFormat="1" ht="13.5">
      <c r="A17" s="290"/>
      <c r="B17" s="305"/>
      <c r="C17" s="305"/>
      <c r="D17" s="305"/>
      <c r="E17" s="305"/>
      <c r="F17" s="305"/>
      <c r="G17" s="305"/>
      <c r="H17" s="305"/>
      <c r="I17" s="304"/>
      <c r="J17" s="296"/>
    </row>
    <row r="18" spans="1:10" s="282" customFormat="1" ht="13.5" customHeight="1">
      <c r="A18" s="290"/>
      <c r="B18" s="303">
        <v>1</v>
      </c>
      <c r="C18" s="290" t="s">
        <v>203</v>
      </c>
      <c r="D18" s="295" t="s">
        <v>199</v>
      </c>
      <c r="E18" s="294"/>
      <c r="F18" s="290"/>
      <c r="G18" s="290" t="s">
        <v>202</v>
      </c>
      <c r="I18" s="302" t="s">
        <v>0</v>
      </c>
      <c r="J18" s="301"/>
    </row>
    <row r="19" spans="1:10" s="282" customFormat="1" ht="13.5">
      <c r="A19" s="290"/>
      <c r="B19" s="290"/>
      <c r="C19" s="290"/>
      <c r="D19" s="290"/>
      <c r="E19" s="290"/>
      <c r="F19" s="290"/>
      <c r="G19" s="290"/>
      <c r="H19" s="290"/>
      <c r="I19" s="297"/>
      <c r="J19" s="296"/>
    </row>
    <row r="20" spans="1:10" s="282" customFormat="1" ht="13.5">
      <c r="A20" s="291"/>
      <c r="B20" s="290"/>
      <c r="C20" s="290"/>
      <c r="D20" s="290"/>
      <c r="E20" s="290"/>
      <c r="F20" s="290"/>
      <c r="G20" s="290"/>
      <c r="H20" s="290"/>
      <c r="I20" s="297"/>
      <c r="J20" s="296"/>
    </row>
    <row r="21" spans="1:10" s="282" customFormat="1" ht="13.5">
      <c r="A21" s="300">
        <v>2</v>
      </c>
      <c r="B21" s="299" t="s">
        <v>201</v>
      </c>
      <c r="C21" s="299"/>
      <c r="D21" s="299"/>
      <c r="E21" s="299"/>
      <c r="F21" s="299"/>
      <c r="G21" s="299"/>
      <c r="H21" s="299"/>
      <c r="I21" s="298"/>
      <c r="J21" s="296"/>
    </row>
    <row r="22" spans="1:10" s="282" customFormat="1" ht="13.5">
      <c r="A22" s="291"/>
      <c r="B22" s="290"/>
      <c r="C22" s="290"/>
      <c r="D22" s="290"/>
      <c r="E22" s="290"/>
      <c r="F22" s="290"/>
      <c r="G22" s="290"/>
      <c r="H22" s="290"/>
      <c r="I22" s="297"/>
      <c r="J22" s="296"/>
    </row>
    <row r="23" spans="1:10" s="282" customFormat="1" ht="13.5" customHeight="1">
      <c r="A23" s="291"/>
      <c r="B23" s="295" t="s">
        <v>200</v>
      </c>
      <c r="C23" s="290" t="s">
        <v>3</v>
      </c>
      <c r="D23" s="295" t="s">
        <v>199</v>
      </c>
      <c r="E23" s="294"/>
      <c r="F23" s="290"/>
      <c r="G23" s="290" t="s">
        <v>198</v>
      </c>
      <c r="I23" s="293" t="s">
        <v>0</v>
      </c>
      <c r="J23" s="292"/>
    </row>
    <row r="24" spans="1:10" s="282" customFormat="1" ht="13.5" customHeight="1">
      <c r="A24" s="291"/>
      <c r="B24" s="290"/>
      <c r="C24" s="290"/>
      <c r="D24" s="290"/>
      <c r="E24" s="290"/>
      <c r="F24" s="290"/>
      <c r="G24" s="289" t="s">
        <v>197</v>
      </c>
      <c r="I24" s="288" t="s">
        <v>0</v>
      </c>
      <c r="J24" s="287"/>
    </row>
    <row r="25" spans="1:10" s="282" customFormat="1" ht="16.5">
      <c r="A25" s="286"/>
      <c r="B25" s="286"/>
      <c r="C25" s="286"/>
      <c r="D25" s="286"/>
      <c r="E25" s="285"/>
      <c r="F25" s="285"/>
      <c r="G25" s="285"/>
      <c r="H25" s="285"/>
      <c r="I25" s="284"/>
      <c r="J25" s="283"/>
    </row>
    <row r="26" spans="1:10" s="282" customFormat="1" ht="16.5">
      <c r="A26" s="286"/>
      <c r="B26" s="286"/>
      <c r="C26" s="286"/>
      <c r="D26" s="286"/>
      <c r="E26" s="285"/>
      <c r="F26" s="285"/>
      <c r="G26" s="285"/>
      <c r="H26" s="285"/>
      <c r="I26" s="284"/>
      <c r="J26" s="283"/>
    </row>
    <row r="27" spans="1:10" s="282" customFormat="1" ht="16.5">
      <c r="A27" s="286"/>
      <c r="B27" s="286"/>
      <c r="C27" s="286"/>
      <c r="D27" s="286"/>
      <c r="E27" s="285"/>
      <c r="F27" s="285"/>
      <c r="G27" s="285"/>
      <c r="H27" s="285"/>
      <c r="I27" s="284"/>
      <c r="J27" s="283"/>
    </row>
    <row r="28" spans="1:10" s="282" customFormat="1" ht="16.5">
      <c r="A28" s="286"/>
      <c r="B28" s="286"/>
      <c r="C28" s="286"/>
      <c r="D28" s="286"/>
      <c r="E28" s="285"/>
      <c r="F28" s="285"/>
      <c r="G28" s="285"/>
      <c r="H28" s="285"/>
      <c r="I28" s="284"/>
      <c r="J28" s="283"/>
    </row>
  </sheetData>
  <mergeCells count="14">
    <mergeCell ref="B17:H17"/>
    <mergeCell ref="B21:H21"/>
    <mergeCell ref="A1:J1"/>
    <mergeCell ref="A4:B4"/>
    <mergeCell ref="D4:J6"/>
    <mergeCell ref="D8:H8"/>
    <mergeCell ref="B9:D9"/>
    <mergeCell ref="H9:J9"/>
    <mergeCell ref="B11:H11"/>
    <mergeCell ref="B12:H12"/>
    <mergeCell ref="B13:H13"/>
    <mergeCell ref="B14:H14"/>
    <mergeCell ref="B15:H15"/>
    <mergeCell ref="B16:H16"/>
  </mergeCells>
  <pageMargins left="0.75" right="0.25" top="0.5" bottom="0.5" header="0.5" footer="0.5"/>
  <pageSetup paperSize="9" scale="9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Sch B 1</vt:lpstr>
      <vt:lpstr>Sch B 2</vt:lpstr>
      <vt:lpstr>Sch B 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Noushad</dc:creator>
  <cp:lastModifiedBy>Noushad</cp:lastModifiedBy>
  <cp:lastPrinted>2017-09-10T08:52:51Z</cp:lastPrinted>
  <dcterms:created xsi:type="dcterms:W3CDTF">2017-02-04T13:33:35Z</dcterms:created>
  <dcterms:modified xsi:type="dcterms:W3CDTF">2017-09-10T08:52:53Z</dcterms:modified>
</cp:coreProperties>
</file>