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00" windowWidth="14895" windowHeight="7875"/>
  </bookViews>
  <sheets>
    <sheet name="Massonary" sheetId="1" r:id="rId1"/>
  </sheets>
  <definedNames>
    <definedName name="_xlnm.Print_Area" localSheetId="0">Massonary!$A$1:$H$463</definedName>
    <definedName name="_xlnm.Print_Titles" localSheetId="0">Massonary!$1:$3</definedName>
  </definedNames>
  <calcPr calcId="124519"/>
</workbook>
</file>

<file path=xl/calcChain.xml><?xml version="1.0" encoding="utf-8"?>
<calcChain xmlns="http://schemas.openxmlformats.org/spreadsheetml/2006/main">
  <c r="G408" i="1"/>
  <c r="G407"/>
  <c r="H408"/>
  <c r="H407"/>
  <c r="H409" s="1"/>
  <c r="H406"/>
  <c r="H347"/>
  <c r="H351"/>
  <c r="H350"/>
  <c r="H349"/>
  <c r="H348"/>
  <c r="H360"/>
  <c r="H361"/>
  <c r="H362"/>
  <c r="H363"/>
  <c r="H359"/>
  <c r="H340"/>
  <c r="H341"/>
  <c r="H342"/>
  <c r="H343"/>
  <c r="H344"/>
  <c r="H345"/>
  <c r="H338"/>
  <c r="H337"/>
  <c r="H336"/>
  <c r="H335"/>
  <c r="H321"/>
  <c r="H322"/>
  <c r="H323"/>
  <c r="H320"/>
  <c r="H312"/>
  <c r="H308"/>
  <c r="H307"/>
  <c r="H296"/>
  <c r="H270"/>
  <c r="H265"/>
  <c r="H261"/>
  <c r="H262" s="1"/>
  <c r="H257"/>
  <c r="H255"/>
  <c r="H254"/>
  <c r="H253"/>
  <c r="H252"/>
  <c r="H248"/>
  <c r="H244"/>
  <c r="H243"/>
  <c r="H235"/>
  <c r="H236"/>
  <c r="H237"/>
  <c r="H238"/>
  <c r="H239"/>
  <c r="H234"/>
  <c r="H229"/>
  <c r="H227"/>
  <c r="H224"/>
  <c r="H213"/>
  <c r="H214"/>
  <c r="H215"/>
  <c r="H216"/>
  <c r="H217"/>
  <c r="H218"/>
  <c r="H219"/>
  <c r="H206"/>
  <c r="H204"/>
  <c r="H205"/>
  <c r="H207"/>
  <c r="H208"/>
  <c r="H209"/>
  <c r="H203"/>
  <c r="H199"/>
  <c r="H324" l="1"/>
  <c r="H352"/>
  <c r="H364"/>
  <c r="H309"/>
  <c r="H258"/>
  <c r="H230"/>
  <c r="H240"/>
  <c r="H245"/>
  <c r="H220"/>
  <c r="H210"/>
  <c r="H195"/>
  <c r="H184"/>
  <c r="H183"/>
  <c r="H175"/>
  <c r="H176"/>
  <c r="H174"/>
  <c r="H173"/>
  <c r="H149"/>
  <c r="H150"/>
  <c r="H151"/>
  <c r="H148"/>
  <c r="H141"/>
  <c r="H142"/>
  <c r="H143"/>
  <c r="H140"/>
  <c r="H127"/>
  <c r="H128"/>
  <c r="H129"/>
  <c r="H130"/>
  <c r="H126"/>
  <c r="H114"/>
  <c r="H113"/>
  <c r="H112"/>
  <c r="H107"/>
  <c r="H108"/>
  <c r="H68"/>
  <c r="H67"/>
  <c r="H66"/>
  <c r="H65"/>
  <c r="L45"/>
  <c r="H47" s="1"/>
  <c r="H21"/>
  <c r="H304"/>
  <c r="H303"/>
  <c r="H300"/>
  <c r="H299"/>
  <c r="H287"/>
  <c r="H285"/>
  <c r="H462"/>
  <c r="H461"/>
  <c r="H456"/>
  <c r="H457"/>
  <c r="H458"/>
  <c r="H459"/>
  <c r="H455"/>
  <c r="H399"/>
  <c r="H385"/>
  <c r="H386"/>
  <c r="H387"/>
  <c r="H388"/>
  <c r="H389"/>
  <c r="H390"/>
  <c r="H391"/>
  <c r="H392"/>
  <c r="H393"/>
  <c r="H394"/>
  <c r="H395"/>
  <c r="H396"/>
  <c r="H397"/>
  <c r="H398"/>
  <c r="H384"/>
  <c r="H441"/>
  <c r="H404"/>
  <c r="H380"/>
  <c r="H381"/>
  <c r="H379"/>
  <c r="H375"/>
  <c r="H374"/>
  <c r="H373"/>
  <c r="H86"/>
  <c r="H85"/>
  <c r="H76"/>
  <c r="H75"/>
  <c r="H74"/>
  <c r="H62"/>
  <c r="H63"/>
  <c r="H64"/>
  <c r="H61"/>
  <c r="H52"/>
  <c r="H53"/>
  <c r="H54"/>
  <c r="H55"/>
  <c r="H56"/>
  <c r="H57"/>
  <c r="H51"/>
  <c r="H46"/>
  <c r="H42"/>
  <c r="H41"/>
  <c r="H39"/>
  <c r="H22"/>
  <c r="H23"/>
  <c r="H24"/>
  <c r="H25"/>
  <c r="H26"/>
  <c r="H34"/>
  <c r="H35"/>
  <c r="H36"/>
  <c r="H37"/>
  <c r="H38"/>
  <c r="H13"/>
  <c r="H11"/>
  <c r="H152" l="1"/>
  <c r="H177"/>
  <c r="H131"/>
  <c r="H115"/>
  <c r="H69"/>
  <c r="H463"/>
  <c r="H301"/>
  <c r="H305"/>
  <c r="H27"/>
  <c r="H400"/>
  <c r="H460"/>
  <c r="H376"/>
  <c r="H382"/>
  <c r="H77"/>
  <c r="H58"/>
  <c r="H84" l="1"/>
  <c r="H367" l="1"/>
  <c r="H313"/>
  <c r="H314"/>
  <c r="H267"/>
  <c r="H271" s="1"/>
  <c r="H368" l="1"/>
  <c r="H189" l="1"/>
  <c r="H145"/>
  <c r="H144"/>
  <c r="H136"/>
  <c r="H135"/>
  <c r="H134"/>
  <c r="H133"/>
  <c r="H412"/>
  <c r="H411"/>
  <c r="H413"/>
  <c r="H403"/>
  <c r="H402"/>
  <c r="H414" l="1"/>
  <c r="H137"/>
  <c r="H405"/>
  <c r="H146"/>
  <c r="H96" l="1"/>
  <c r="H95"/>
  <c r="H94"/>
  <c r="H93"/>
  <c r="H92"/>
  <c r="H91"/>
  <c r="H90"/>
  <c r="H89"/>
  <c r="H17"/>
  <c r="H16"/>
  <c r="H15"/>
  <c r="H14"/>
  <c r="H121" l="1"/>
  <c r="H122"/>
  <c r="H120"/>
  <c r="H123" l="1"/>
  <c r="H158"/>
  <c r="H315"/>
  <c r="H452"/>
  <c r="H451"/>
  <c r="H445"/>
  <c r="H446"/>
  <c r="H444"/>
  <c r="H438"/>
  <c r="H435"/>
  <c r="H190"/>
  <c r="H191" s="1"/>
  <c r="H106"/>
  <c r="H109" s="1"/>
  <c r="H194"/>
  <c r="H169"/>
  <c r="H168"/>
  <c r="H163"/>
  <c r="H164"/>
  <c r="H162"/>
  <c r="H155"/>
  <c r="H101"/>
  <c r="H100"/>
  <c r="H82"/>
  <c r="H81"/>
  <c r="H40"/>
  <c r="H43" s="1"/>
  <c r="H8"/>
  <c r="H9"/>
  <c r="H10"/>
  <c r="H7"/>
  <c r="H97" l="1"/>
  <c r="H18"/>
  <c r="H170"/>
  <c r="H165"/>
  <c r="H102"/>
  <c r="H453"/>
  <c r="H196"/>
  <c r="H447"/>
  <c r="H185"/>
</calcChain>
</file>

<file path=xl/sharedStrings.xml><?xml version="1.0" encoding="utf-8"?>
<sst xmlns="http://schemas.openxmlformats.org/spreadsheetml/2006/main" count="614" uniqueCount="309">
  <si>
    <t>DESCRIPTION</t>
  </si>
  <si>
    <t>UNIT</t>
  </si>
  <si>
    <t>NO</t>
  </si>
  <si>
    <t>L</t>
  </si>
  <si>
    <t>B</t>
  </si>
  <si>
    <t>H</t>
  </si>
  <si>
    <t>TOTAL</t>
  </si>
  <si>
    <t>S. No.</t>
  </si>
  <si>
    <t>1</t>
  </si>
  <si>
    <t>EXCAVATION</t>
  </si>
  <si>
    <t>CFT</t>
  </si>
  <si>
    <t>FOOTING F1</t>
  </si>
  <si>
    <t>FOOTING F1,F2</t>
  </si>
  <si>
    <t>Vertical</t>
  </si>
  <si>
    <t>CLASS ROOM</t>
  </si>
  <si>
    <t>SAND UNDER FLOOR</t>
  </si>
  <si>
    <t>BAILING OUT WATER</t>
  </si>
  <si>
    <t>P/DAY</t>
  </si>
  <si>
    <t>STONE SOLING</t>
  </si>
  <si>
    <t>TERMITE PROOFING</t>
  </si>
  <si>
    <t>SFT</t>
  </si>
  <si>
    <t>C C 1:4:8 IN FOUNDATION</t>
  </si>
  <si>
    <t>SUB FLOORING</t>
  </si>
  <si>
    <t>ERECTION OF CENTERING</t>
  </si>
  <si>
    <t>HORIZONTAL</t>
  </si>
  <si>
    <t>VERTICAL</t>
  </si>
  <si>
    <t>R.C.C 1:1 1/2:3</t>
  </si>
  <si>
    <t>COLUMN UPTO PLINTH</t>
  </si>
  <si>
    <t>R.C.C WORKS 1:2:4</t>
  </si>
  <si>
    <t>DAMP PROOF COURSE</t>
  </si>
  <si>
    <t>BITUMEN FELT PAPER</t>
  </si>
  <si>
    <t>BRICK MASONRY</t>
  </si>
  <si>
    <t>SURFACE RENDERING</t>
  </si>
  <si>
    <t>TOILET</t>
  </si>
  <si>
    <t>EXTERNAL PLASTER</t>
  </si>
  <si>
    <t>HORIZONTAL + VERTICAL</t>
  </si>
  <si>
    <t>PARAPET WALL HORIZONTAL</t>
  </si>
  <si>
    <t>PARAPET WALL VERTICAL</t>
  </si>
  <si>
    <t>EXTRA LABOUR FOR CEMENT</t>
  </si>
  <si>
    <t>LUMP SUMP</t>
  </si>
  <si>
    <t>DOORS</t>
  </si>
  <si>
    <t>WINDOWS AND VENTILATOR</t>
  </si>
  <si>
    <t>RFT</t>
  </si>
  <si>
    <t>WOODEN ARCHITRAVE</t>
  </si>
  <si>
    <t>DOORS TOILET</t>
  </si>
  <si>
    <t>WINDOWS CLASS ROOM</t>
  </si>
  <si>
    <t>MORTICE LOCK</t>
  </si>
  <si>
    <t>CLASS ROOM AND TOILET</t>
  </si>
  <si>
    <t>EACH</t>
  </si>
  <si>
    <t>G.I FRAMES FOR DOORS</t>
  </si>
  <si>
    <t>G.I FRAMES FOR WINDOWS</t>
  </si>
  <si>
    <t>G.I EXPENDED METAL</t>
  </si>
  <si>
    <t>IRON STEEL GRILL</t>
  </si>
  <si>
    <t>PRIMING COAT</t>
  </si>
  <si>
    <t>DISTEMPERING</t>
  </si>
  <si>
    <t>INTERNAL WALL PAINTAING</t>
  </si>
  <si>
    <t>QTY SAME AS INTERNAL WALL PLASTER</t>
  </si>
  <si>
    <t>EXTERNAL WALL PAINTAING</t>
  </si>
  <si>
    <t>ENAMEL PAINT ON WOOD WORKS</t>
  </si>
  <si>
    <t>FRENCH POLISH</t>
  </si>
  <si>
    <t>POLYTHENE SHEET</t>
  </si>
  <si>
    <t>BITUMAN COATING</t>
  </si>
  <si>
    <t>UNDER FLOOR SITU AND PLINTH BEAM</t>
  </si>
  <si>
    <t>EXTERNAL SIDE</t>
  </si>
  <si>
    <t>TOPPING CEMENT CONCRETE PLAIN</t>
  </si>
  <si>
    <t>REINFORCED CEMENT CONCRETE SPOUT</t>
  </si>
  <si>
    <t>DIFFRENCE OF SR CEMENT</t>
  </si>
  <si>
    <t>PER BAG</t>
  </si>
  <si>
    <t>C.C 1:4:8</t>
  </si>
  <si>
    <t>C.C PLAIN 1:3:6</t>
  </si>
  <si>
    <t>CEMENT PLASTER 1:6</t>
  </si>
  <si>
    <t>CEMENT PLASTER 1:4</t>
  </si>
  <si>
    <t>C.C PLAIN 1:2:4</t>
  </si>
  <si>
    <t>OVERHEAD TANK WALL HORIZONTAL</t>
  </si>
  <si>
    <t>OVERHEAD TANK WALL VERTICAL</t>
  </si>
  <si>
    <t>NON SCHEDULE ITEM</t>
  </si>
  <si>
    <t>DEFOREMED STEEL BARS</t>
  </si>
  <si>
    <t>ROOM NAME PLATE</t>
  </si>
  <si>
    <t>WRITING BOARD</t>
  </si>
  <si>
    <t>TERRAZO TILE FLOOR</t>
  </si>
  <si>
    <t>BOTICINA MARBLE TO ENTRANCE STEPS TREDS</t>
  </si>
  <si>
    <t>BOTICINA MARBLE TO ENTRANCE STEPS RISER</t>
  </si>
  <si>
    <t>PLASTER WORK (PUDLO)</t>
  </si>
  <si>
    <t>OVERHEAD TANK BOTTOM AND TOP</t>
  </si>
  <si>
    <t>WATER STOPPER</t>
  </si>
  <si>
    <t>OVERHEAD TANK</t>
  </si>
  <si>
    <t>Excavation in foundation in ordinary soil of Building Bridges and other structures including dagbelling dressing, refilling around structure with excavated earth watering and ramming lead upto 5 ft. (Page No. 4, Item No. 18-b)</t>
  </si>
  <si>
    <t>Full hire charge of the pumping set per day inclusive of wage driver and assistant fuel or electric energy plate forms required for placing pumps etc. At lower depth with suction and delivery pipes for pumping out water found at various depths from trenches i/e the cost of erection and dismantling after completion of the job. (Page No. 76, Item No. 23(1)</t>
  </si>
  <si>
    <t>Dry rammed block or stone ballast 1 ½" to 2" guage 6" thick. (S.I.No: 2 (d) P/16).</t>
  </si>
  <si>
    <t>Cement concrete plain Ratio 1:4:8 6" thick including placing compacting, finishing and curing complete (including screining ang washing at stone aggregate without shuttering (Page No. 15, Item No. 5-i)</t>
  </si>
  <si>
    <t>Erection and removal of centering for R.C.C or plain cement concrete works (2nd-Class) (b) (ii) Vertical. (S.I.No: 19(b) (ii) P/17).</t>
  </si>
  <si>
    <t>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(including screening and washing of shingle) Page No. 15. Item No. 6.</t>
  </si>
  <si>
    <t>Damp proof course 2" thick with (cement sand and shingle concrete 1:2:4) including 2 coats of asphaltic mixture. (Page No. 18, Item No. 28-b.)</t>
  </si>
  <si>
    <t>Providing and fixing bitumen felt paper of 60 Lbs over roof I/C cleaning or roof with wire brush an removing dust, applying bitumen coat at the rate of 34 Lbs per % Sft as permix inter coats and then applying and spreading hill sand at the rate of 1 Cft for 100 Sft. The cost also I/C necessary fire material, kerosene oil, wood etc.</t>
  </si>
  <si>
    <t>Pacca Brick Work in ground floor in cement sand mortar (1:4) Page No. 20, Item No. 5-I ©</t>
  </si>
  <si>
    <t>Cement Plaster 1:5 upto 12' height</t>
  </si>
  <si>
    <t>Ectra labour rate for making cement plaster pattas/band around straight or carved openings and around the edges of roof slabs, the width not less than 6" with fine finishing as derected by Engineer Incharge Page # 55 Item # 35</t>
  </si>
  <si>
    <t>First class deodar wood wrought, joinery in doors and windows etc, fixed in position including chowkats hold fasts hinges, iron tower bolts, chocks cleats, handles and cords with hooks, etc.
Deodar panelled or panelled and glazed, or fully glazed.
Rate of Door: Rs. 1273.76 - Wooden Frame Rs. 370.83 = Door &amp; Window (Rs. 902.93)</t>
  </si>
  <si>
    <t>Supplying and fixing with sunk iron screws wooden Architrave approved design / shape having width not less than 2½ inches as drected by Engineer-in-Charge. (S.I.No: 60 P-66).</t>
  </si>
  <si>
    <t>Providing and fixing approved quality Mortice Lock.</t>
  </si>
  <si>
    <t>Providing and fixing G.I. Frames / Choukhats of size 7" X 2" or 4½ X 3" for door using 20 gauge G.I. sheet including welded hinges and fixing at site with necessary hold fasts, filing with cement sand slurry of ratio 1:6 and repairing the jambs. The cost also includes all carriage tools and plants used in making and fixing. (Page No. 92, Item No. 29)</t>
  </si>
  <si>
    <t>Providing and fixing G.I. Frames / Choukhats of size 7" X 2" or 4½ X 3" for door using 20 gauge G.I. sheet including welded hinges and fixing at site with necessary hold fasts, filing with cement sand slurry of ratio 1:6 and repairing the jambs. The cost also including all carriage tools and plants used in making and fixing. (Page No. 93, Item No. 28)</t>
  </si>
  <si>
    <t>Providing and fixing iron grill using solid square bars of size 1/2" x 1/2" placed at 4" I/c and frame of flat iron patti of 3/4" x 3/4" I/c circle shape at 1-0 apart equivalent fixed with screw or pins I/c painting 3  coats with 1st cost of red oxide paint etc. Page # 94 Item No.30</t>
  </si>
  <si>
    <t>Priming coat of chalk distemper (Page No. 53, Item No. 22)</t>
  </si>
  <si>
    <t>Preparing surface and painting with Distemper- 1st coat over priming coat (Page No. 53, Item No. 24-c) 3 Coats</t>
  </si>
  <si>
    <t>Preparing the surface and painting with matt finish including rubbing the surface with bathy (silicon carbide rubbing brick) filling the voids with zink / chalk / plaster of paris mixture, applying first coat premix, making the surface smooth and then painting 3 coats with matt finish of approved make etc. complete (new surface). Page No. 54, Item No. 36-b. (3 Coats)</t>
  </si>
  <si>
    <t>Painting guard bars, gates iron bars gratings, railing including standard braces etc. and similar open work (3 coats). Page No. 68, Item No. 4-d-II</t>
  </si>
  <si>
    <t>French Polishing complete in new work (Page No. 70, Item No. 7-a)</t>
  </si>
  <si>
    <t>Providing and laying single per layer of polythene sheet 0.13 mm thick for water proffing as per specification andd instruction of engineer incharge. (S.I.No: 38 P/37).</t>
  </si>
  <si>
    <t>Two coats of bituman laid hot using 34 Lbs for %Sft. Ober roof and blinded with sand at one Cft Per % Sft. (S.I.No: 30 P/34).</t>
  </si>
  <si>
    <t>Providing and laying 1" thick topping cement concrete (1:2:4) including surface finishing and dividing into panels. (d) 3" Thick. (S.I.No: 16 (d) P/42).</t>
  </si>
  <si>
    <t>Providing and laying deformed (Grade-60) Reindorcement bars including the cost of strainghtenting, cutting, bending, binding, wastages, and such overlaps as are not shown in the drawings, placing in position on cement concrete 1:2:4 preCost spacer or M.s chairs and tying with binding wire etc. complete in all respects as per drawings and in accordance with the specifications, (Horixontal and Vertical mambers.)</t>
  </si>
  <si>
    <t>Room name plate see attached drawings</t>
  </si>
  <si>
    <t>Provide and install writing board in frame for class rooms and also for use as notice board having acrylic cleanable surface in the soft cloth made of Acrylic/PVC (Petroleum Product) material with glazed sueface capable of writing with marker, frame, writing board and the based to be produred from the manufacture approved by the engineer incharge. see attached drawings</t>
  </si>
  <si>
    <t xml:space="preserve">Terrazo tiles flooring and Skirting with white cement 1-0 x 1-0 x 1" of approved shade laid flat in 1:2  white cement mortar over a bed of 3/4 thick cement mortar. </t>
  </si>
  <si>
    <t>laying boticena marble to entrance steps trades dressed on the surface without winding set in cement mortar 1:2 inlucding rubbing and polishing of the joints 3/4" thick.</t>
  </si>
  <si>
    <t>laying boticena marble to entrance steps riser fine dressed on the surface without winding set in cement mortar 1:2 inlucding rubbing and polishing of the joints 3/4" thick.</t>
  </si>
  <si>
    <t>providing and applying cement plaster 1/2" thick in 1:4 cement sand mortar with Pudlo 5lbs of pudlo per bag cement for Over Head Water Tank &amp; Under Ground Water Tank include all corners, recesses, jams and racking mortar to walls, and base etc and marketing of chamber on all corner of UGWT, OHWT and water curing as per engineering Specification</t>
  </si>
  <si>
    <t>Supply and fixing of PVC 4" wide water stopper</t>
  </si>
  <si>
    <t>PARAPIT</t>
  </si>
  <si>
    <t>DEDUCTION</t>
  </si>
  <si>
    <t>F.2</t>
  </si>
  <si>
    <t>F.3</t>
  </si>
  <si>
    <t>F.4</t>
  </si>
  <si>
    <t>F.5</t>
  </si>
  <si>
    <t>Toilet</t>
  </si>
  <si>
    <t>Situ</t>
  </si>
  <si>
    <t>REHABILITATION</t>
  </si>
  <si>
    <t>CEMENT POINTING STRUCKING JOINTS</t>
  </si>
  <si>
    <t xml:space="preserve">Cement pointing strucking  joints on walls (a) Ratio 1:2. (S.I.No.19 (a) P/52). </t>
  </si>
  <si>
    <t>GROOVES( S1 NO.34 P-54)</t>
  </si>
  <si>
    <t>STEEL DOOR</t>
  </si>
  <si>
    <t>S/F special heavy type steel doors ( S.I.No.27 P-92</t>
  </si>
  <si>
    <t>KERB STONE</t>
  </si>
  <si>
    <t>Providing &amp; fixing precast Edge Block 3750 PSI Industrial made Reincluding the cost of cartage excavation, form work for haunching, 1450 PSI lean concrete, 2250 PSI concrete for  6 inches thick x 12 inches long x 12 inches high hauncheing , 1:4 cement sand mortor. ( S.I.No.14 P-16)</t>
  </si>
  <si>
    <t>EXTERNAL DEVELOPMENT PAVING BLOCK</t>
  </si>
  <si>
    <t>Providing &amp; fixing cement paving blocks flooring having size of 197 x 97 x 60 (mm) of city / quddra / cobble shape with natural colour, having strength b/w 5000 psi to 8500 psi I/c filling the joints with hill sand and layihng in specified manner /pattern and design etc: complete (S.I.No.71 P-49)</t>
  </si>
  <si>
    <t>LAWNS</t>
  </si>
  <si>
    <t>Leveling, dressing and making lawns(S.I.NO. 42 P-103)</t>
  </si>
  <si>
    <t>MANURE</t>
  </si>
  <si>
    <t>Supply Manure</t>
  </si>
  <si>
    <t>GLAZED CERAMIC TILE FLOOR</t>
  </si>
  <si>
    <t>GLAZED CERAMIC TILE DADO</t>
  </si>
  <si>
    <t>MANHOLE COVER</t>
  </si>
  <si>
    <t>Providing CI Manhole cover &amp; Frame i/c cost of material (ch:p health page#35.item#j1</t>
  </si>
  <si>
    <t>SCRRAPPING ORDINARY DISTEMPER</t>
  </si>
  <si>
    <t>Scrapping ordinary distemper oil bond distemper or paint on walls (S-1 no.54(b) Page no.13</t>
  </si>
  <si>
    <t>FILLING ,WATERING AND RAMMING EARTH UNDER FLOOR</t>
  </si>
  <si>
    <t>Filling watering and ramming earth under floor with new earth excavated from outside lead upto one chain and lift upto 5 feet (S-1 NO.54 (b) Page No.13</t>
  </si>
  <si>
    <t>WOODEN PAINTING</t>
  </si>
  <si>
    <t>Preparing the surface painting with old surface doors &amp; windows any type including edge (3 coats) (S-I No.4 Page No.68)</t>
  </si>
  <si>
    <t>IRON PAINTING</t>
  </si>
  <si>
    <t>Preparing the the surface painting with old surface guard bars gates any type including edge (S-I No.4 Page No.68)</t>
  </si>
  <si>
    <t>WHITE WASH</t>
  </si>
  <si>
    <t>(a) 3 CoatC/R Roof</t>
  </si>
  <si>
    <t>.= Beam</t>
  </si>
  <si>
    <t>Ver :</t>
  </si>
  <si>
    <t>Dismantling cement concrete plain 1:2:4 (S.I No. 19c Page no. 10)</t>
  </si>
  <si>
    <t>cft</t>
  </si>
  <si>
    <t>Removing Cement or Lime Plaster (S-I No.53 Page No: 13)</t>
  </si>
  <si>
    <t>sft</t>
  </si>
  <si>
    <t>Dismantling Cement Concrete Re Inforcement Separating Inforcement From Concrete Cleaning &amp;                                                                                                                                                    Straightening the same (S-I No.20 Page No.10)</t>
  </si>
  <si>
    <t xml:space="preserve">Ver : </t>
  </si>
  <si>
    <t>C/R Door</t>
  </si>
  <si>
    <t>C/R Window</t>
  </si>
  <si>
    <t>a</t>
  </si>
  <si>
    <t>CEILING PLASTER CLASS ROOM 1/2"</t>
  </si>
  <si>
    <t>BOUNDARY WALL PLASTER 1/2"</t>
  </si>
  <si>
    <t>PLASTER 3/8"</t>
  </si>
  <si>
    <t>CORRIDOR 3/8"</t>
  </si>
  <si>
    <t>BOUNDARY WALL PLASTER 3/8"</t>
  </si>
  <si>
    <t>INTERNAL WALL PLASTER (3/4")</t>
  </si>
  <si>
    <t xml:space="preserve">3" TOPING </t>
  </si>
  <si>
    <t>Ver</t>
  </si>
  <si>
    <t>CLASS ROOM (A)</t>
  </si>
  <si>
    <t>CLASS ROOM ( A)</t>
  </si>
  <si>
    <t>ORNAMENTAL CEMENT JALI</t>
  </si>
  <si>
    <t>Providing and fixing ornamental cement jalli 2" thick (1:2:4) without steel. (S.I.No: 11 P/18).</t>
  </si>
  <si>
    <t>FIRST COAT</t>
  </si>
  <si>
    <t>REHABILITATION(B)</t>
  </si>
  <si>
    <t>WINDOW</t>
  </si>
  <si>
    <t>CLASS ROOM+HMROOM+TOILET BLOCK (A)</t>
  </si>
  <si>
    <t>Including complete internal plaster and external edges of building</t>
  </si>
  <si>
    <t>HM ROOM TOILETS+TOILET BLOCKS</t>
  </si>
  <si>
    <t>KG</t>
  </si>
  <si>
    <t>CLASS ROOM,BOUNDARY WALL,TOILET,HM ROOM</t>
  </si>
  <si>
    <t>TON</t>
  </si>
  <si>
    <t>NEW CONSTRUCTION</t>
  </si>
  <si>
    <t>Providing and fixing in position door and windows and ventilator for first class deodar wood frames 1 ½" thick and teak wood ply shutters of first class deodar wood skelton (Solid) Stiled and ply wood stiled and rail core of Partal wood and teak ply wood (3 Ply) on both sides including hold fasts hinges al-drops Iron Tower Bolts handles Cleats with Cord etc.Complete (Page No. 64, Item No. 51)
Rate of Door: Rs. 1245.96 -Wooden Frame Rs. 370.83 = Door &amp; Window (Rs. 875.13)</t>
  </si>
  <si>
    <t xml:space="preserve">P/F Gi expended metal 1/8-20 guage fixed  to ckowkats and bitumen brick massonry and RCC joints. Page # 66 Item # 66(B)
</t>
  </si>
  <si>
    <t>Reinforced cement concrete spout including fixing in position 2-½" X 6" X 5" (S.I.No: 14 P/18).</t>
  </si>
  <si>
    <t xml:space="preserve">Laying floors of approved coloured glazed tiles ¼" thick laid in white cement and pigment on a bed of ¾" thick cement mortar 1:2. (Page No. 42, Item No 25)
</t>
  </si>
  <si>
    <t>Glazed tile dado ¼" thick laid in pigment over 1:2 cement sand mortar ¾" thick including finishing. (Page No. 44, Item No 38)</t>
  </si>
  <si>
    <r>
      <rPr>
        <b/>
        <sz val="11"/>
        <rFont val="Calibri"/>
        <family val="2"/>
        <scheme val="minor"/>
      </rPr>
      <t>EXTRA LABOUR FOR GROVES</t>
    </r>
    <r>
      <rPr>
        <sz val="11"/>
        <rFont val="Calibri"/>
        <family val="2"/>
        <scheme val="minor"/>
      </rPr>
      <t xml:space="preserve">                                                                       Extra labour rate for making groves of 1" x 1/4" or 3/4" x1/2" plastered surface with true edges both vertically and horizontly with uniform depth and with groove base smoothly finished etc. complete as per instruction of Engineer Incharge. Page No 55 item # 34</t>
    </r>
  </si>
  <si>
    <t>HM ROOM+TOILET BLOCK+ENT+STAIRCASE (B)</t>
  </si>
  <si>
    <t>Cement concrete ratio (1:3:6) including placing compacting, finishing and curing complete (including screening ang washing at stone aggregate without shuttering (Page No. 15, Item No. 5-h)</t>
  </si>
  <si>
    <t>G.B.H.S SINDH UNIVERSITY MEASUREMENT SHEET</t>
  </si>
  <si>
    <t>B/Wall F1</t>
  </si>
  <si>
    <t>B/W Situ</t>
  </si>
  <si>
    <t>External Development out side of</t>
  </si>
  <si>
    <t>Class Room for K.Stone</t>
  </si>
  <si>
    <t>Footing F1</t>
  </si>
  <si>
    <t>Footing Situ Horizontal</t>
  </si>
  <si>
    <t>Shownon</t>
  </si>
  <si>
    <t>Main Gate Area Drawing</t>
  </si>
  <si>
    <t>Main Gate Area</t>
  </si>
  <si>
    <t>6 DAYS</t>
  </si>
  <si>
    <t>EXTERNAL DAY</t>
  </si>
  <si>
    <t>Out Side of Building</t>
  </si>
  <si>
    <t>Under Soiling</t>
  </si>
  <si>
    <t>B/Wall Situ</t>
  </si>
  <si>
    <t>Under Floor External Door</t>
  </si>
  <si>
    <t>Out Side  of Class Room</t>
  </si>
  <si>
    <t>Back Corridor</t>
  </si>
  <si>
    <t>Toilet (A)</t>
  </si>
  <si>
    <t>F3 Situ Hor</t>
  </si>
  <si>
    <t>FOOTING F4 Ver</t>
  </si>
  <si>
    <t>B/W F1</t>
  </si>
  <si>
    <t>Vertical Situ</t>
  </si>
  <si>
    <t>Rehab M.Building</t>
  </si>
  <si>
    <t>Stone</t>
  </si>
  <si>
    <t>Toilet Situ</t>
  </si>
  <si>
    <t>BACK CORRIDOR Situ</t>
  </si>
  <si>
    <t>2x2</t>
  </si>
  <si>
    <t>FOOTING F3 Boundary Wall</t>
  </si>
  <si>
    <t>FOOTING F4 P/Beam</t>
  </si>
  <si>
    <t>FOOTING F5 Toilet</t>
  </si>
  <si>
    <t>B/Wall</t>
  </si>
  <si>
    <t>F. 2 R.C.C Beam</t>
  </si>
  <si>
    <t>F.3 Toilet</t>
  </si>
  <si>
    <t>F.4 Rehab C/Room</t>
  </si>
  <si>
    <t>F.5 R.C.C Slab Toilet</t>
  </si>
  <si>
    <t>F.7 Class Rooom Rehab</t>
  </si>
  <si>
    <t>F.8 OHT Wall</t>
  </si>
  <si>
    <t>F.9 OHT Wall</t>
  </si>
  <si>
    <t>F.12 RCC Slab T/Bell</t>
  </si>
  <si>
    <t>Rehab New</t>
  </si>
  <si>
    <t xml:space="preserve">Rehab </t>
  </si>
  <si>
    <t>Rehab</t>
  </si>
  <si>
    <t>6x2</t>
  </si>
  <si>
    <t>White wash two coats (S-iI No.38 Page No.54)  Rehab</t>
  </si>
  <si>
    <t>C/R roof C/Class Room</t>
  </si>
  <si>
    <t>Ver : See details Rehab</t>
  </si>
  <si>
    <t>.= Off: = M.Sheet</t>
  </si>
  <si>
    <t>2 C/R Roof See details Rehab</t>
  </si>
  <si>
    <t>Gate Pillar M.Sheet</t>
  </si>
  <si>
    <t>See detail Rehab M.Sheet</t>
  </si>
  <si>
    <t>14.50 Ton</t>
  </si>
  <si>
    <t>15 Nos</t>
  </si>
  <si>
    <t>C/R Floor H.M Office</t>
  </si>
  <si>
    <t>Ver : Rehab Sheet</t>
  </si>
  <si>
    <t>GARDEN SOIL</t>
  </si>
  <si>
    <t>LIVE DHAKA GRASS</t>
  </si>
  <si>
    <t>Extra Lead</t>
  </si>
  <si>
    <r>
      <t xml:space="preserve">Providing anti-termite  treatment by spraying / sprinkling / spreading Neptachler 0.5% Emulsion as an overall pre-construction treatment in slab type construction under the slab and attached preches or entrances etc. Complete in all respect as per directions of the Engineer-in-Charge (Page No. 108, Item No. 92)
</t>
    </r>
    <r>
      <rPr>
        <b/>
        <sz val="11"/>
        <rFont val="Calibri"/>
        <family val="2"/>
        <scheme val="minor"/>
      </rPr>
      <t>(QTY add Stone Soling)</t>
    </r>
  </si>
  <si>
    <t xml:space="preserve">
7415</t>
  </si>
  <si>
    <t>TOILET ROOM(A)</t>
  </si>
  <si>
    <t>Rehab PLASTER TOILET 1/2"</t>
  </si>
  <si>
    <t>HORIZONTAL Rehab</t>
  </si>
  <si>
    <t>VERTICAL Rehab</t>
  </si>
  <si>
    <t>BEAM CORIDOR Rehab</t>
  </si>
  <si>
    <t>COLUMN Rehab</t>
  </si>
  <si>
    <t>COLUMN Compound Wall</t>
  </si>
  <si>
    <t>Toilet Door</t>
  </si>
  <si>
    <t>Rehab C/Room</t>
  </si>
  <si>
    <t>Toilet Ventilator</t>
  </si>
  <si>
    <t>CLASS ROOM Rehab</t>
  </si>
  <si>
    <t>WINDOWS Toilet</t>
  </si>
  <si>
    <t>4x2</t>
  </si>
  <si>
    <t>1x2</t>
  </si>
  <si>
    <t>3x2</t>
  </si>
  <si>
    <t>15 NOS</t>
  </si>
  <si>
    <t xml:space="preserve"> TOILET AND CLASS ROOM</t>
  </si>
  <si>
    <t>TOILET  ROOM</t>
  </si>
  <si>
    <t>TOILET ROOM</t>
  </si>
  <si>
    <t>Qty same as Int+Ext Plaster</t>
  </si>
  <si>
    <t>EXTERNAL PLASTER Pillar</t>
  </si>
  <si>
    <t>Class</t>
  </si>
  <si>
    <t>Office</t>
  </si>
  <si>
    <t>Verenda</t>
  </si>
  <si>
    <t>INTERNAL PLASTER  Rehab C/Wall</t>
  </si>
  <si>
    <t>Rehab ver F.3</t>
  </si>
  <si>
    <t>Sft</t>
  </si>
  <si>
    <t>2 NOS</t>
  </si>
  <si>
    <t>TOTAL  P.BAG</t>
  </si>
  <si>
    <t>HM ROOM Rehab Class</t>
  </si>
  <si>
    <t>PASSAGE STAIR Rehab Class</t>
  </si>
  <si>
    <t>HM ROOM TOILETS+TOILET BLOCKS New</t>
  </si>
  <si>
    <t>Rehab C/R / Ver</t>
  </si>
  <si>
    <t>13 KG</t>
  </si>
  <si>
    <t>HM Off</t>
  </si>
  <si>
    <t>C/R</t>
  </si>
  <si>
    <t>Ent</t>
  </si>
  <si>
    <t>Off</t>
  </si>
  <si>
    <t>Hell In</t>
  </si>
  <si>
    <t>=</t>
  </si>
  <si>
    <t>External Dev</t>
  </si>
  <si>
    <t>Room</t>
  </si>
  <si>
    <t>WINDOW GRILLS NEW</t>
  </si>
  <si>
    <t>Cft</t>
  </si>
  <si>
    <t>2a</t>
  </si>
  <si>
    <r>
      <rPr>
        <b/>
        <sz val="11"/>
        <rFont val="Calibri"/>
        <family val="2"/>
        <scheme val="minor"/>
      </rPr>
      <t>DRIP COURSE</t>
    </r>
    <r>
      <rPr>
        <sz val="11"/>
        <rFont val="Calibri"/>
        <family val="2"/>
        <scheme val="minor"/>
      </rPr>
      <t xml:space="preserve">                                      
Eave brick moulded Weather coat and threated with back cricks or deill cornice in 1:3 mortar</t>
    </r>
  </si>
  <si>
    <t>Dismantling Tiles</t>
  </si>
  <si>
    <t>Dismantling Rolled Steel Beam Old Rails</t>
  </si>
  <si>
    <t>Removing Door With Chowkats 
(S-I No.33(a) Page No.12)</t>
  </si>
  <si>
    <t>Gen:Lav:Door</t>
  </si>
  <si>
    <t>2 Nos</t>
  </si>
  <si>
    <t>Removing Door With Windows
(S-I No.33(a) Page No.12)</t>
  </si>
  <si>
    <t>jkollllllllllllllllllllllllllllllllllllllllllllllllllllllllllllllllllllllllllllllllllllllllllllllllllllllllllllllllllllllllllllllllllllllllllllllllllllllll</t>
  </si>
</sst>
</file>

<file path=xl/styles.xml><?xml version="1.0" encoding="utf-8"?>
<styleSheet xmlns="http://schemas.openxmlformats.org/spreadsheetml/2006/main">
  <numFmts count="3">
    <numFmt numFmtId="43" formatCode="_(* #,##0.00_);_(* \(#,##0.00\);_(* &quot;-&quot;??_);_(@_)"/>
    <numFmt numFmtId="164" formatCode="0.000"/>
    <numFmt numFmtId="165" formatCode="0.0"/>
  </numFmts>
  <fonts count="11">
    <font>
      <sz val="11"/>
      <color theme="1"/>
      <name val="Calibri"/>
      <family val="2"/>
      <scheme val="minor"/>
    </font>
    <font>
      <sz val="11"/>
      <color theme="1"/>
      <name val="Calibri"/>
      <family val="2"/>
      <scheme val="minor"/>
    </font>
    <font>
      <b/>
      <sz val="11"/>
      <color theme="1"/>
      <name val="Calibri"/>
      <family val="2"/>
      <scheme val="minor"/>
    </font>
    <font>
      <b/>
      <sz val="12"/>
      <color theme="1"/>
      <name val="Arial"/>
      <family val="2"/>
    </font>
    <font>
      <sz val="11"/>
      <color theme="1"/>
      <name val="Arial"/>
      <family val="2"/>
    </font>
    <font>
      <b/>
      <sz val="11"/>
      <name val="Calibri"/>
      <family val="2"/>
      <scheme val="minor"/>
    </font>
    <font>
      <sz val="1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0" fontId="4" fillId="0" borderId="0"/>
  </cellStyleXfs>
  <cellXfs count="101">
    <xf numFmtId="0" fontId="0" fillId="0" borderId="0" xfId="0"/>
    <xf numFmtId="43" fontId="0" fillId="0" borderId="0" xfId="1" applyFont="1"/>
    <xf numFmtId="164" fontId="3" fillId="0" borderId="0" xfId="0" applyNumberFormat="1" applyFont="1" applyBorder="1" applyAlignment="1">
      <alignment vertical="center"/>
    </xf>
    <xf numFmtId="164" fontId="3" fillId="0" borderId="1" xfId="0" applyNumberFormat="1" applyFont="1" applyBorder="1" applyAlignment="1">
      <alignment vertical="center"/>
    </xf>
    <xf numFmtId="2" fontId="0" fillId="0" borderId="0" xfId="1" applyNumberFormat="1" applyFont="1" applyAlignment="1">
      <alignment horizontal="center" vertical="center"/>
    </xf>
    <xf numFmtId="1" fontId="2" fillId="0" borderId="0" xfId="0" applyNumberFormat="1" applyFont="1" applyBorder="1" applyAlignment="1">
      <alignment horizontal="center" vertical="center"/>
    </xf>
    <xf numFmtId="1" fontId="2" fillId="0" borderId="0" xfId="0" applyNumberFormat="1" applyFont="1" applyAlignment="1">
      <alignment horizontal="center" vertical="center"/>
    </xf>
    <xf numFmtId="1" fontId="0" fillId="0" borderId="0" xfId="1" applyNumberFormat="1" applyFont="1" applyBorder="1" applyAlignment="1">
      <alignment horizontal="center" vertical="center"/>
    </xf>
    <xf numFmtId="1" fontId="0" fillId="0" borderId="0" xfId="1" applyNumberFormat="1" applyFont="1" applyAlignment="1">
      <alignment horizontal="center" vertical="center"/>
    </xf>
    <xf numFmtId="164" fontId="2" fillId="0" borderId="2" xfId="0" applyNumberFormat="1" applyFont="1" applyBorder="1" applyAlignment="1">
      <alignment horizontal="left" vertical="center"/>
    </xf>
    <xf numFmtId="164" fontId="0" fillId="0" borderId="2" xfId="0" applyNumberFormat="1" applyFont="1" applyBorder="1" applyAlignment="1">
      <alignment horizontal="left" vertical="center"/>
    </xf>
    <xf numFmtId="0" fontId="0" fillId="0" borderId="0" xfId="0" applyFont="1" applyBorder="1" applyAlignment="1">
      <alignment horizontal="left" vertical="center"/>
    </xf>
    <xf numFmtId="0" fontId="2" fillId="0" borderId="0" xfId="0" applyFont="1" applyBorder="1" applyAlignment="1">
      <alignment horizontal="left" vertical="center"/>
    </xf>
    <xf numFmtId="0" fontId="0" fillId="0" borderId="0" xfId="0" applyFont="1" applyAlignment="1">
      <alignment horizontal="left" vertical="center"/>
    </xf>
    <xf numFmtId="43" fontId="2" fillId="0" borderId="0" xfId="1" applyFont="1"/>
    <xf numFmtId="0" fontId="2" fillId="0" borderId="0" xfId="0" applyFont="1"/>
    <xf numFmtId="0" fontId="0" fillId="0" borderId="2" xfId="0" applyFont="1" applyBorder="1" applyAlignment="1">
      <alignment horizontal="left" vertical="center"/>
    </xf>
    <xf numFmtId="1" fontId="0" fillId="0" borderId="2" xfId="1" applyNumberFormat="1" applyFont="1" applyBorder="1" applyAlignment="1">
      <alignment horizontal="center" vertical="center"/>
    </xf>
    <xf numFmtId="2" fontId="0" fillId="0" borderId="2" xfId="1" applyNumberFormat="1" applyFont="1" applyBorder="1" applyAlignment="1">
      <alignment horizontal="center" vertical="center"/>
    </xf>
    <xf numFmtId="2" fontId="0" fillId="0" borderId="2" xfId="0" applyNumberFormat="1" applyFont="1" applyBorder="1" applyAlignment="1">
      <alignment horizontal="center" vertical="center"/>
    </xf>
    <xf numFmtId="1" fontId="0" fillId="0" borderId="2" xfId="0" applyNumberFormat="1" applyFont="1" applyBorder="1" applyAlignment="1">
      <alignment horizontal="center" vertical="center"/>
    </xf>
    <xf numFmtId="1" fontId="0" fillId="0" borderId="0" xfId="0" applyNumberFormat="1" applyFont="1" applyBorder="1" applyAlignment="1">
      <alignment horizontal="center" vertical="center"/>
    </xf>
    <xf numFmtId="164" fontId="0" fillId="2" borderId="2" xfId="0" applyNumberFormat="1" applyFont="1" applyFill="1" applyBorder="1" applyAlignment="1">
      <alignment horizontal="left" vertical="center"/>
    </xf>
    <xf numFmtId="1" fontId="0" fillId="2" borderId="2" xfId="1" applyNumberFormat="1" applyFont="1" applyFill="1" applyBorder="1" applyAlignment="1">
      <alignment horizontal="center" vertical="center"/>
    </xf>
    <xf numFmtId="2" fontId="0" fillId="2" borderId="2" xfId="1" applyNumberFormat="1" applyFont="1" applyFill="1" applyBorder="1" applyAlignment="1">
      <alignment horizontal="center" vertical="center"/>
    </xf>
    <xf numFmtId="43" fontId="0" fillId="2" borderId="0" xfId="1" applyFont="1" applyFill="1"/>
    <xf numFmtId="0" fontId="0" fillId="2" borderId="0" xfId="0" applyFill="1"/>
    <xf numFmtId="164" fontId="2" fillId="2" borderId="2" xfId="0" applyNumberFormat="1" applyFont="1" applyFill="1" applyBorder="1" applyAlignment="1">
      <alignment horizontal="left" vertical="center"/>
    </xf>
    <xf numFmtId="3" fontId="5" fillId="0" borderId="2" xfId="2" applyNumberFormat="1" applyFont="1" applyFill="1" applyBorder="1" applyAlignment="1">
      <alignment horizontal="left" vertical="center"/>
    </xf>
    <xf numFmtId="3" fontId="6" fillId="0" borderId="2" xfId="2" applyNumberFormat="1" applyFont="1" applyFill="1" applyBorder="1" applyAlignment="1">
      <alignment horizontal="left" vertical="center"/>
    </xf>
    <xf numFmtId="2" fontId="2" fillId="0" borderId="2" xfId="0" applyNumberFormat="1" applyFont="1" applyBorder="1" applyAlignment="1">
      <alignment horizontal="center" vertical="center"/>
    </xf>
    <xf numFmtId="3" fontId="6" fillId="0" borderId="2" xfId="0" applyNumberFormat="1" applyFont="1" applyFill="1" applyBorder="1" applyAlignment="1">
      <alignment horizontal="left" vertical="center"/>
    </xf>
    <xf numFmtId="3" fontId="6" fillId="0" borderId="2" xfId="2" applyNumberFormat="1" applyFont="1" applyFill="1" applyBorder="1" applyAlignment="1">
      <alignment horizontal="left" vertical="center" wrapText="1"/>
    </xf>
    <xf numFmtId="2" fontId="2" fillId="0" borderId="2" xfId="1" applyNumberFormat="1" applyFont="1" applyBorder="1" applyAlignment="1">
      <alignment horizontal="center" vertical="center"/>
    </xf>
    <xf numFmtId="2" fontId="6" fillId="0" borderId="2" xfId="0" applyNumberFormat="1" applyFont="1" applyFill="1" applyBorder="1" applyAlignment="1">
      <alignment horizontal="center" vertical="center"/>
    </xf>
    <xf numFmtId="1" fontId="2" fillId="2" borderId="2" xfId="1" applyNumberFormat="1" applyFont="1" applyFill="1" applyBorder="1" applyAlignment="1">
      <alignment horizontal="center" vertical="center"/>
    </xf>
    <xf numFmtId="2" fontId="2" fillId="2" borderId="2" xfId="1" applyNumberFormat="1" applyFont="1" applyFill="1" applyBorder="1" applyAlignment="1">
      <alignment horizontal="center" vertical="center"/>
    </xf>
    <xf numFmtId="165" fontId="0" fillId="0" borderId="2" xfId="0" applyNumberFormat="1" applyFont="1" applyBorder="1" applyAlignment="1">
      <alignment horizontal="center" vertical="center"/>
    </xf>
    <xf numFmtId="0" fontId="6" fillId="0" borderId="2" xfId="0" applyFont="1" applyBorder="1" applyAlignment="1">
      <alignment horizontal="left" vertical="center" wrapText="1"/>
    </xf>
    <xf numFmtId="0" fontId="6" fillId="0" borderId="2" xfId="0" applyFont="1" applyFill="1" applyBorder="1" applyAlignment="1">
      <alignment horizontal="left" vertical="center" wrapText="1"/>
    </xf>
    <xf numFmtId="164" fontId="0" fillId="0" borderId="2" xfId="0" applyNumberFormat="1" applyBorder="1" applyAlignment="1">
      <alignment horizontal="left" vertical="center"/>
    </xf>
    <xf numFmtId="0" fontId="0" fillId="0" borderId="2" xfId="0" applyBorder="1" applyAlignment="1">
      <alignment horizontal="left" vertical="center"/>
    </xf>
    <xf numFmtId="1" fontId="0" fillId="0" borderId="2" xfId="0" applyNumberFormat="1" applyBorder="1" applyAlignment="1">
      <alignment horizontal="center" vertical="center"/>
    </xf>
    <xf numFmtId="2" fontId="0" fillId="0" borderId="0" xfId="0" applyNumberFormat="1" applyFont="1" applyBorder="1" applyAlignment="1">
      <alignment horizontal="center" vertical="center"/>
    </xf>
    <xf numFmtId="2" fontId="6" fillId="0" borderId="2" xfId="2" applyNumberFormat="1" applyFont="1" applyFill="1" applyBorder="1" applyAlignment="1">
      <alignment horizontal="center" vertical="center"/>
    </xf>
    <xf numFmtId="2" fontId="1" fillId="0" borderId="2" xfId="1" applyNumberFormat="1" applyFont="1" applyBorder="1" applyAlignment="1">
      <alignment horizontal="center" vertical="center"/>
    </xf>
    <xf numFmtId="2" fontId="0" fillId="0" borderId="0" xfId="1" applyNumberFormat="1" applyFont="1" applyBorder="1" applyAlignment="1">
      <alignment horizontal="center" vertical="center"/>
    </xf>
    <xf numFmtId="164" fontId="0" fillId="0" borderId="2" xfId="0" applyNumberFormat="1" applyFont="1" applyBorder="1" applyAlignment="1">
      <alignment horizontal="left" vertical="center" wrapText="1"/>
    </xf>
    <xf numFmtId="1" fontId="2" fillId="0" borderId="2" xfId="0" applyNumberFormat="1" applyFont="1" applyBorder="1" applyAlignment="1">
      <alignment horizontal="center" vertical="center"/>
    </xf>
    <xf numFmtId="1" fontId="2" fillId="0" borderId="2" xfId="0" applyNumberFormat="1" applyFont="1" applyBorder="1" applyAlignment="1">
      <alignment horizontal="center" vertical="center"/>
    </xf>
    <xf numFmtId="1" fontId="2" fillId="0" borderId="2" xfId="1" applyNumberFormat="1" applyFont="1" applyBorder="1" applyAlignment="1">
      <alignment horizontal="center" vertical="center"/>
    </xf>
    <xf numFmtId="1" fontId="8" fillId="0" borderId="2" xfId="1" applyNumberFormat="1" applyFont="1" applyBorder="1" applyAlignment="1">
      <alignment horizontal="center" vertical="center"/>
    </xf>
    <xf numFmtId="2" fontId="8" fillId="0" borderId="2" xfId="1" applyNumberFormat="1" applyFont="1" applyBorder="1" applyAlignment="1">
      <alignment horizontal="center" vertical="center"/>
    </xf>
    <xf numFmtId="1" fontId="6" fillId="0" borderId="2" xfId="0" applyNumberFormat="1" applyFont="1" applyFill="1" applyBorder="1" applyAlignment="1">
      <alignment horizontal="center" vertical="center"/>
    </xf>
    <xf numFmtId="164" fontId="2" fillId="0" borderId="2" xfId="0" applyNumberFormat="1" applyFont="1" applyBorder="1" applyAlignment="1">
      <alignment horizontal="center" vertical="center"/>
    </xf>
    <xf numFmtId="2" fontId="0" fillId="0" borderId="2" xfId="0" quotePrefix="1" applyNumberFormat="1" applyBorder="1" applyAlignment="1">
      <alignment horizontal="center" vertical="center"/>
    </xf>
    <xf numFmtId="164" fontId="0" fillId="0" borderId="2" xfId="0" applyNumberFormat="1" applyBorder="1" applyAlignment="1">
      <alignment horizontal="left" vertical="center" wrapText="1"/>
    </xf>
    <xf numFmtId="164" fontId="0" fillId="0" borderId="2" xfId="0" quotePrefix="1" applyNumberFormat="1" applyBorder="1" applyAlignment="1">
      <alignment horizontal="left" vertical="center" wrapText="1"/>
    </xf>
    <xf numFmtId="1" fontId="0" fillId="0" borderId="2" xfId="1" applyNumberFormat="1" applyFont="1" applyBorder="1" applyAlignment="1">
      <alignment horizontal="center" vertical="center" wrapText="1"/>
    </xf>
    <xf numFmtId="1" fontId="0" fillId="0" borderId="2" xfId="0" applyNumberFormat="1" applyFont="1" applyBorder="1" applyAlignment="1">
      <alignment horizontal="center" vertical="center" wrapText="1"/>
    </xf>
    <xf numFmtId="0" fontId="5" fillId="0" borderId="2" xfId="0" applyFont="1" applyFill="1" applyBorder="1" applyAlignment="1">
      <alignment horizontal="left" vertical="center"/>
    </xf>
    <xf numFmtId="2" fontId="0" fillId="0" borderId="2" xfId="0" applyNumberFormat="1" applyFont="1" applyBorder="1" applyAlignment="1">
      <alignment horizontal="left" vertical="center"/>
    </xf>
    <xf numFmtId="0" fontId="6" fillId="2" borderId="2" xfId="0" applyFont="1" applyFill="1" applyBorder="1" applyAlignment="1">
      <alignment horizontal="left" vertical="center" wrapText="1"/>
    </xf>
    <xf numFmtId="0" fontId="6" fillId="0" borderId="2" xfId="0" applyFont="1" applyBorder="1" applyAlignment="1">
      <alignment horizontal="left" vertical="center"/>
    </xf>
    <xf numFmtId="0" fontId="6" fillId="0" borderId="2" xfId="0" applyNumberFormat="1" applyFont="1" applyBorder="1" applyAlignment="1">
      <alignment horizontal="left" vertical="center" wrapText="1"/>
    </xf>
    <xf numFmtId="0" fontId="5" fillId="0" borderId="2" xfId="0" applyFont="1" applyBorder="1" applyAlignment="1">
      <alignment horizontal="left" vertical="center" wrapText="1"/>
    </xf>
    <xf numFmtId="2" fontId="0" fillId="0" borderId="2" xfId="0" applyNumberFormat="1" applyBorder="1" applyAlignment="1">
      <alignment horizontal="left" vertical="center"/>
    </xf>
    <xf numFmtId="1" fontId="5" fillId="0" borderId="2" xfId="0" applyNumberFormat="1" applyFont="1" applyFill="1" applyBorder="1" applyAlignment="1" applyProtection="1">
      <alignment horizontal="center" vertical="center"/>
    </xf>
    <xf numFmtId="164" fontId="8" fillId="0" borderId="2" xfId="0" applyNumberFormat="1" applyFont="1" applyBorder="1" applyAlignment="1">
      <alignment horizontal="left" vertical="center"/>
    </xf>
    <xf numFmtId="1" fontId="2" fillId="2" borderId="2" xfId="0" applyNumberFormat="1" applyFont="1" applyFill="1" applyBorder="1" applyAlignment="1">
      <alignment horizontal="center" vertical="center"/>
    </xf>
    <xf numFmtId="2" fontId="9" fillId="2" borderId="2" xfId="1" applyNumberFormat="1" applyFont="1" applyFill="1" applyBorder="1" applyAlignment="1">
      <alignment horizontal="center" vertical="center"/>
    </xf>
    <xf numFmtId="0" fontId="9" fillId="0" borderId="2" xfId="0" applyFont="1" applyBorder="1" applyAlignment="1">
      <alignment horizontal="center" vertical="center"/>
    </xf>
    <xf numFmtId="2" fontId="9" fillId="0" borderId="2" xfId="1" applyNumberFormat="1" applyFont="1" applyBorder="1" applyAlignment="1">
      <alignment horizontal="center" vertical="center"/>
    </xf>
    <xf numFmtId="2" fontId="7" fillId="0" borderId="2" xfId="1" applyNumberFormat="1" applyFont="1" applyBorder="1" applyAlignment="1">
      <alignment horizontal="center" vertical="center" wrapText="1"/>
    </xf>
    <xf numFmtId="2" fontId="10" fillId="0" borderId="2" xfId="1" applyNumberFormat="1" applyFont="1" applyBorder="1" applyAlignment="1">
      <alignment horizontal="center" vertical="center"/>
    </xf>
    <xf numFmtId="1" fontId="5" fillId="0" borderId="8" xfId="0" applyNumberFormat="1" applyFont="1" applyFill="1" applyBorder="1" applyAlignment="1" applyProtection="1">
      <alignment horizontal="center" vertical="center"/>
    </xf>
    <xf numFmtId="164" fontId="2" fillId="0" borderId="8" xfId="0" applyNumberFormat="1" applyFont="1" applyBorder="1" applyAlignment="1">
      <alignment horizontal="left" vertical="center"/>
    </xf>
    <xf numFmtId="1" fontId="0" fillId="0" borderId="8" xfId="1" applyNumberFormat="1" applyFont="1" applyBorder="1" applyAlignment="1">
      <alignment horizontal="center" vertical="center"/>
    </xf>
    <xf numFmtId="2" fontId="0" fillId="0" borderId="8" xfId="1" applyNumberFormat="1" applyFont="1" applyBorder="1" applyAlignment="1">
      <alignment horizontal="center" vertical="center"/>
    </xf>
    <xf numFmtId="1" fontId="2" fillId="0" borderId="9" xfId="0" applyNumberFormat="1" applyFont="1" applyBorder="1" applyAlignment="1">
      <alignment horizontal="center" vertical="center"/>
    </xf>
    <xf numFmtId="1" fontId="2" fillId="0" borderId="10" xfId="1" applyNumberFormat="1" applyFont="1" applyBorder="1" applyAlignment="1">
      <alignment horizontal="center" vertical="center"/>
    </xf>
    <xf numFmtId="2" fontId="2" fillId="0" borderId="10" xfId="1" applyNumberFormat="1" applyFont="1" applyBorder="1" applyAlignment="1">
      <alignment horizontal="center" vertical="center"/>
    </xf>
    <xf numFmtId="2" fontId="2" fillId="0" borderId="11" xfId="1" applyNumberFormat="1" applyFont="1" applyBorder="1" applyAlignment="1">
      <alignment horizontal="center" vertical="center"/>
    </xf>
    <xf numFmtId="164" fontId="2" fillId="0" borderId="10" xfId="0" applyNumberFormat="1" applyFont="1" applyBorder="1" applyAlignment="1">
      <alignment horizontal="center" vertical="center"/>
    </xf>
    <xf numFmtId="1" fontId="0" fillId="2" borderId="2" xfId="0" applyNumberFormat="1" applyFill="1" applyBorder="1" applyAlignment="1">
      <alignment horizontal="center" vertical="center"/>
    </xf>
    <xf numFmtId="0" fontId="9" fillId="0" borderId="2" xfId="0" applyFont="1" applyBorder="1" applyAlignment="1">
      <alignment horizontal="center" vertical="center"/>
    </xf>
    <xf numFmtId="2" fontId="0" fillId="0" borderId="0" xfId="1" applyNumberFormat="1"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0" xfId="0" applyFont="1" applyBorder="1" applyAlignment="1">
      <alignment horizontal="center" vertical="center"/>
    </xf>
    <xf numFmtId="0" fontId="3" fillId="0" borderId="7" xfId="0" applyFont="1" applyBorder="1" applyAlignment="1">
      <alignment horizontal="center" vertical="center"/>
    </xf>
    <xf numFmtId="1" fontId="2" fillId="0" borderId="2" xfId="0" applyNumberFormat="1" applyFont="1" applyBorder="1" applyAlignment="1">
      <alignment horizontal="center" vertical="center"/>
    </xf>
    <xf numFmtId="164" fontId="0" fillId="0" borderId="2" xfId="0" applyNumberFormat="1" applyFont="1" applyBorder="1" applyAlignment="1">
      <alignment horizontal="left" vertical="center" wrapText="1"/>
    </xf>
    <xf numFmtId="164" fontId="2" fillId="0" borderId="2" xfId="0" applyNumberFormat="1" applyFont="1" applyBorder="1" applyAlignment="1">
      <alignment horizontal="left" vertical="center" wrapText="1"/>
    </xf>
    <xf numFmtId="164" fontId="2" fillId="0" borderId="2" xfId="0" applyNumberFormat="1" applyFont="1" applyBorder="1" applyAlignment="1">
      <alignment horizontal="center" vertical="center"/>
    </xf>
    <xf numFmtId="0" fontId="8" fillId="0" borderId="2" xfId="0" applyFont="1" applyBorder="1" applyAlignment="1">
      <alignment horizontal="center" vertical="center"/>
    </xf>
    <xf numFmtId="0" fontId="10" fillId="0" borderId="2" xfId="0" applyFont="1" applyBorder="1" applyAlignment="1">
      <alignment horizontal="center" vertical="center"/>
    </xf>
    <xf numFmtId="164" fontId="0" fillId="0" borderId="2" xfId="0" applyNumberFormat="1" applyBorder="1" applyAlignment="1">
      <alignment horizontal="center" vertical="center"/>
    </xf>
    <xf numFmtId="164" fontId="0" fillId="0" borderId="2" xfId="0" applyNumberFormat="1" applyFont="1" applyBorder="1" applyAlignment="1">
      <alignment horizontal="center" vertical="center"/>
    </xf>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508"/>
  <sheetViews>
    <sheetView tabSelected="1" view="pageBreakPreview" zoomScale="60" workbookViewId="0">
      <selection activeCell="M421" sqref="M421"/>
    </sheetView>
  </sheetViews>
  <sheetFormatPr defaultRowHeight="15"/>
  <cols>
    <col min="1" max="1" width="6.85546875" style="6" customWidth="1"/>
    <col min="2" max="2" width="37.5703125" style="13" customWidth="1"/>
    <col min="3" max="3" width="9.140625" style="8" customWidth="1"/>
    <col min="4" max="4" width="8" style="8" customWidth="1"/>
    <col min="5" max="6" width="10.7109375" style="4" customWidth="1"/>
    <col min="7" max="7" width="11" style="4" customWidth="1"/>
    <col min="8" max="8" width="16.5703125" style="4" customWidth="1"/>
  </cols>
  <sheetData>
    <row r="1" spans="1:12" ht="18.75" customHeight="1">
      <c r="A1" s="87" t="s">
        <v>196</v>
      </c>
      <c r="B1" s="88"/>
      <c r="C1" s="88"/>
      <c r="D1" s="88"/>
      <c r="E1" s="88"/>
      <c r="F1" s="88"/>
      <c r="G1" s="88"/>
      <c r="H1" s="89"/>
    </row>
    <row r="2" spans="1:12" ht="18.75" customHeight="1" thickBot="1">
      <c r="A2" s="90"/>
      <c r="B2" s="91"/>
      <c r="C2" s="91"/>
      <c r="D2" s="91"/>
      <c r="E2" s="91"/>
      <c r="F2" s="91"/>
      <c r="G2" s="91"/>
      <c r="H2" s="92"/>
    </row>
    <row r="3" spans="1:12" ht="28.5" customHeight="1" thickBot="1">
      <c r="A3" s="79" t="s">
        <v>7</v>
      </c>
      <c r="B3" s="83" t="s">
        <v>0</v>
      </c>
      <c r="C3" s="80" t="s">
        <v>1</v>
      </c>
      <c r="D3" s="80" t="s">
        <v>2</v>
      </c>
      <c r="E3" s="81" t="s">
        <v>3</v>
      </c>
      <c r="F3" s="81" t="s">
        <v>4</v>
      </c>
      <c r="G3" s="81" t="s">
        <v>5</v>
      </c>
      <c r="H3" s="82" t="s">
        <v>6</v>
      </c>
    </row>
    <row r="4" spans="1:12" ht="21.95" customHeight="1">
      <c r="A4" s="75" t="s">
        <v>8</v>
      </c>
      <c r="B4" s="76" t="s">
        <v>9</v>
      </c>
      <c r="C4" s="77"/>
      <c r="D4" s="77"/>
      <c r="E4" s="78"/>
      <c r="F4" s="78"/>
      <c r="G4" s="78"/>
      <c r="H4" s="78"/>
    </row>
    <row r="5" spans="1:12" ht="103.5" customHeight="1">
      <c r="A5" s="67"/>
      <c r="B5" s="38" t="s">
        <v>86</v>
      </c>
      <c r="C5" s="17"/>
      <c r="D5" s="17"/>
      <c r="E5" s="18"/>
      <c r="F5" s="18"/>
      <c r="G5" s="18"/>
      <c r="H5" s="18"/>
    </row>
    <row r="6" spans="1:12" ht="21.95" customHeight="1">
      <c r="A6" s="67"/>
      <c r="B6" s="10" t="s">
        <v>125</v>
      </c>
      <c r="C6" s="17"/>
      <c r="D6" s="17"/>
      <c r="E6" s="18"/>
      <c r="F6" s="18"/>
      <c r="G6" s="18"/>
      <c r="H6" s="18"/>
    </row>
    <row r="7" spans="1:12" ht="21.95" customHeight="1">
      <c r="A7" s="48"/>
      <c r="B7" s="40" t="s">
        <v>201</v>
      </c>
      <c r="C7" s="17" t="s">
        <v>10</v>
      </c>
      <c r="D7" s="17">
        <v>4</v>
      </c>
      <c r="E7" s="18">
        <v>5</v>
      </c>
      <c r="F7" s="18">
        <v>4</v>
      </c>
      <c r="G7" s="18">
        <v>5.5</v>
      </c>
      <c r="H7" s="18">
        <f>G7*F7*E7*D7</f>
        <v>440</v>
      </c>
    </row>
    <row r="8" spans="1:12" ht="21.95" customHeight="1">
      <c r="A8" s="48"/>
      <c r="B8" s="40" t="s">
        <v>202</v>
      </c>
      <c r="C8" s="17" t="s">
        <v>10</v>
      </c>
      <c r="D8" s="17">
        <v>2</v>
      </c>
      <c r="E8" s="18">
        <v>10</v>
      </c>
      <c r="F8" s="18">
        <v>2.5</v>
      </c>
      <c r="G8" s="18">
        <v>2.5</v>
      </c>
      <c r="H8" s="18">
        <f t="shared" ref="H8:H10" si="0">G8*F8*E8*D8</f>
        <v>125</v>
      </c>
    </row>
    <row r="9" spans="1:12" ht="21.95" customHeight="1">
      <c r="A9" s="48"/>
      <c r="B9" s="40" t="s">
        <v>13</v>
      </c>
      <c r="C9" s="17" t="s">
        <v>10</v>
      </c>
      <c r="D9" s="17">
        <v>2</v>
      </c>
      <c r="E9" s="18">
        <v>12</v>
      </c>
      <c r="F9" s="18">
        <v>2.5</v>
      </c>
      <c r="G9" s="18">
        <v>2.5</v>
      </c>
      <c r="H9" s="18">
        <f t="shared" si="0"/>
        <v>150</v>
      </c>
      <c r="I9" s="2"/>
      <c r="J9" s="2"/>
      <c r="K9" s="2"/>
      <c r="L9" s="3"/>
    </row>
    <row r="10" spans="1:12" ht="21.95" customHeight="1">
      <c r="A10" s="48"/>
      <c r="B10" s="40" t="s">
        <v>197</v>
      </c>
      <c r="C10" s="17" t="s">
        <v>10</v>
      </c>
      <c r="D10" s="17">
        <v>90</v>
      </c>
      <c r="E10" s="18">
        <v>4</v>
      </c>
      <c r="F10" s="18">
        <v>4</v>
      </c>
      <c r="G10" s="18">
        <v>4</v>
      </c>
      <c r="H10" s="18">
        <f t="shared" si="0"/>
        <v>5760</v>
      </c>
      <c r="I10" s="2"/>
      <c r="J10" s="2"/>
      <c r="K10" s="2"/>
      <c r="L10" s="3"/>
    </row>
    <row r="11" spans="1:12" ht="21.95" customHeight="1">
      <c r="A11" s="48"/>
      <c r="B11" s="40" t="s">
        <v>198</v>
      </c>
      <c r="C11" s="17" t="s">
        <v>10</v>
      </c>
      <c r="D11" s="17">
        <v>1</v>
      </c>
      <c r="E11" s="18">
        <v>440</v>
      </c>
      <c r="F11" s="18">
        <v>2.5</v>
      </c>
      <c r="G11" s="18">
        <v>2.5</v>
      </c>
      <c r="H11" s="18">
        <f>PRODUCT(D11:G11)</f>
        <v>2750</v>
      </c>
    </row>
    <row r="12" spans="1:12" ht="21.95" customHeight="1">
      <c r="A12" s="48"/>
      <c r="B12" s="40" t="s">
        <v>199</v>
      </c>
      <c r="C12" s="17"/>
      <c r="D12" s="17"/>
      <c r="E12" s="18"/>
      <c r="F12" s="18"/>
      <c r="G12" s="18"/>
      <c r="H12" s="33"/>
    </row>
    <row r="13" spans="1:12" ht="21.95" customHeight="1">
      <c r="A13" s="48"/>
      <c r="B13" s="40" t="s">
        <v>200</v>
      </c>
      <c r="C13" s="17" t="s">
        <v>10</v>
      </c>
      <c r="D13" s="17">
        <v>2</v>
      </c>
      <c r="E13" s="18">
        <v>25</v>
      </c>
      <c r="F13" s="18">
        <v>1</v>
      </c>
      <c r="G13" s="18">
        <v>1</v>
      </c>
      <c r="H13" s="18">
        <f t="shared" ref="H13:H17" si="1">G13*F13*E13*D13</f>
        <v>50</v>
      </c>
    </row>
    <row r="14" spans="1:12" ht="21.95" customHeight="1">
      <c r="A14" s="48"/>
      <c r="B14" s="16" t="s">
        <v>121</v>
      </c>
      <c r="C14" s="17" t="s">
        <v>10</v>
      </c>
      <c r="D14" s="17">
        <v>2</v>
      </c>
      <c r="E14" s="18">
        <v>145</v>
      </c>
      <c r="F14" s="18">
        <v>1</v>
      </c>
      <c r="G14" s="18">
        <v>1</v>
      </c>
      <c r="H14" s="18">
        <f t="shared" si="1"/>
        <v>290</v>
      </c>
    </row>
    <row r="15" spans="1:12" ht="21.95" customHeight="1">
      <c r="A15" s="48"/>
      <c r="B15" s="16" t="s">
        <v>122</v>
      </c>
      <c r="C15" s="17" t="s">
        <v>10</v>
      </c>
      <c r="D15" s="17">
        <v>2</v>
      </c>
      <c r="E15" s="18">
        <v>125</v>
      </c>
      <c r="F15" s="18">
        <v>1</v>
      </c>
      <c r="G15" s="18">
        <v>1</v>
      </c>
      <c r="H15" s="18">
        <f t="shared" si="1"/>
        <v>250</v>
      </c>
    </row>
    <row r="16" spans="1:12" ht="21.95" customHeight="1">
      <c r="A16" s="48"/>
      <c r="B16" s="16" t="s">
        <v>123</v>
      </c>
      <c r="C16" s="17" t="s">
        <v>10</v>
      </c>
      <c r="D16" s="17">
        <v>6</v>
      </c>
      <c r="E16" s="18">
        <v>30</v>
      </c>
      <c r="F16" s="18">
        <v>1</v>
      </c>
      <c r="G16" s="18">
        <v>1</v>
      </c>
      <c r="H16" s="18">
        <f t="shared" si="1"/>
        <v>180</v>
      </c>
    </row>
    <row r="17" spans="1:8" ht="21.95" customHeight="1">
      <c r="A17" s="48"/>
      <c r="B17" s="16" t="s">
        <v>124</v>
      </c>
      <c r="C17" s="17" t="s">
        <v>10</v>
      </c>
      <c r="D17" s="17">
        <v>2</v>
      </c>
      <c r="E17" s="18">
        <v>40</v>
      </c>
      <c r="F17" s="18">
        <v>1</v>
      </c>
      <c r="G17" s="18">
        <v>1</v>
      </c>
      <c r="H17" s="18">
        <f t="shared" si="1"/>
        <v>80</v>
      </c>
    </row>
    <row r="18" spans="1:8" ht="21.95" customHeight="1">
      <c r="A18" s="48"/>
      <c r="B18" s="97" t="s">
        <v>6</v>
      </c>
      <c r="C18" s="97"/>
      <c r="D18" s="97"/>
      <c r="E18" s="97"/>
      <c r="F18" s="97"/>
      <c r="G18" s="97"/>
      <c r="H18" s="52">
        <f>SUM(H7:H17)</f>
        <v>10075</v>
      </c>
    </row>
    <row r="19" spans="1:8" ht="21.95" customHeight="1">
      <c r="A19" s="48">
        <v>2</v>
      </c>
      <c r="B19" s="9" t="s">
        <v>15</v>
      </c>
      <c r="C19" s="17"/>
      <c r="D19" s="17"/>
      <c r="E19" s="18"/>
      <c r="F19" s="18"/>
      <c r="G19" s="18"/>
      <c r="H19" s="18"/>
    </row>
    <row r="20" spans="1:8" ht="21.95" customHeight="1">
      <c r="A20" s="48"/>
      <c r="B20" s="40" t="s">
        <v>174</v>
      </c>
      <c r="C20" s="17"/>
      <c r="D20" s="17"/>
      <c r="E20" s="18"/>
      <c r="F20" s="18"/>
      <c r="G20" s="18"/>
      <c r="H20" s="18"/>
    </row>
    <row r="21" spans="1:8" ht="21.95" customHeight="1">
      <c r="A21" s="48"/>
      <c r="B21" s="40" t="s">
        <v>33</v>
      </c>
      <c r="C21" s="17" t="s">
        <v>10</v>
      </c>
      <c r="D21" s="17">
        <v>1</v>
      </c>
      <c r="E21" s="18">
        <v>11.75</v>
      </c>
      <c r="F21" s="18">
        <v>12.25</v>
      </c>
      <c r="G21" s="18">
        <v>3</v>
      </c>
      <c r="H21" s="18">
        <f>G21*F21*E21*D21</f>
        <v>431.8125</v>
      </c>
    </row>
    <row r="22" spans="1:8" ht="21.95" customHeight="1">
      <c r="A22" s="48"/>
      <c r="B22" s="40" t="s">
        <v>207</v>
      </c>
      <c r="C22" s="17" t="s">
        <v>10</v>
      </c>
      <c r="D22" s="17">
        <v>1</v>
      </c>
      <c r="E22" s="18">
        <v>100</v>
      </c>
      <c r="F22" s="18">
        <v>30</v>
      </c>
      <c r="G22" s="18">
        <v>1</v>
      </c>
      <c r="H22" s="18">
        <f t="shared" ref="H22:H26" si="2">G22*F22*E22*D22</f>
        <v>3000</v>
      </c>
    </row>
    <row r="23" spans="1:8" ht="21.95" customHeight="1">
      <c r="A23" s="48"/>
      <c r="B23" s="40" t="s">
        <v>208</v>
      </c>
      <c r="C23" s="17" t="s">
        <v>10</v>
      </c>
      <c r="D23" s="17">
        <v>1</v>
      </c>
      <c r="E23" s="18">
        <v>30</v>
      </c>
      <c r="F23" s="18">
        <v>30</v>
      </c>
      <c r="G23" s="18">
        <v>1</v>
      </c>
      <c r="H23" s="18">
        <f t="shared" si="2"/>
        <v>900</v>
      </c>
    </row>
    <row r="24" spans="1:8" ht="21.95" customHeight="1">
      <c r="A24" s="48"/>
      <c r="B24" s="40" t="s">
        <v>203</v>
      </c>
      <c r="C24" s="17" t="s">
        <v>10</v>
      </c>
      <c r="D24" s="17">
        <v>1</v>
      </c>
      <c r="E24" s="18">
        <v>35</v>
      </c>
      <c r="F24" s="18">
        <v>30</v>
      </c>
      <c r="G24" s="18">
        <v>1</v>
      </c>
      <c r="H24" s="18">
        <f t="shared" si="2"/>
        <v>1050</v>
      </c>
    </row>
    <row r="25" spans="1:8" ht="21.95" customHeight="1">
      <c r="A25" s="48"/>
      <c r="B25" s="40" t="s">
        <v>204</v>
      </c>
      <c r="C25" s="17" t="s">
        <v>10</v>
      </c>
      <c r="D25" s="17">
        <v>1</v>
      </c>
      <c r="E25" s="18">
        <v>150</v>
      </c>
      <c r="F25" s="18">
        <v>40</v>
      </c>
      <c r="G25" s="18">
        <v>1</v>
      </c>
      <c r="H25" s="18">
        <f t="shared" si="2"/>
        <v>6000</v>
      </c>
    </row>
    <row r="26" spans="1:8" ht="21.95" customHeight="1">
      <c r="A26" s="48"/>
      <c r="B26" s="40" t="s">
        <v>205</v>
      </c>
      <c r="C26" s="17" t="s">
        <v>10</v>
      </c>
      <c r="D26" s="17">
        <v>1</v>
      </c>
      <c r="E26" s="18">
        <v>120</v>
      </c>
      <c r="F26" s="18">
        <v>70</v>
      </c>
      <c r="G26" s="18">
        <v>1</v>
      </c>
      <c r="H26" s="18">
        <f t="shared" si="2"/>
        <v>8400</v>
      </c>
    </row>
    <row r="27" spans="1:8" ht="21.95" customHeight="1">
      <c r="A27" s="48"/>
      <c r="B27" s="97" t="s">
        <v>6</v>
      </c>
      <c r="C27" s="97"/>
      <c r="D27" s="97"/>
      <c r="E27" s="97"/>
      <c r="F27" s="97"/>
      <c r="G27" s="97"/>
      <c r="H27" s="52">
        <f>SUM(H19:H26)</f>
        <v>19781.8125</v>
      </c>
    </row>
    <row r="28" spans="1:8" ht="21.95" customHeight="1">
      <c r="A28" s="49" t="s">
        <v>300</v>
      </c>
      <c r="B28" s="68" t="s">
        <v>253</v>
      </c>
      <c r="C28" s="51" t="s">
        <v>10</v>
      </c>
      <c r="D28" s="51"/>
      <c r="E28" s="52"/>
      <c r="F28" s="52"/>
      <c r="G28" s="52"/>
      <c r="H28" s="52">
        <v>19781.810000000001</v>
      </c>
    </row>
    <row r="29" spans="1:8" ht="21.95" customHeight="1">
      <c r="A29" s="48">
        <v>3</v>
      </c>
      <c r="B29" s="60" t="s">
        <v>16</v>
      </c>
      <c r="C29" s="17"/>
      <c r="D29" s="17"/>
      <c r="E29" s="18"/>
      <c r="F29" s="18"/>
      <c r="G29" s="18"/>
      <c r="H29" s="18"/>
    </row>
    <row r="30" spans="1:8" s="26" customFormat="1" ht="159.75" customHeight="1">
      <c r="A30" s="69"/>
      <c r="B30" s="62" t="s">
        <v>87</v>
      </c>
      <c r="C30" s="35" t="s">
        <v>17</v>
      </c>
      <c r="D30" s="35">
        <v>6</v>
      </c>
      <c r="E30" s="36"/>
      <c r="F30" s="36"/>
      <c r="G30" s="36"/>
      <c r="H30" s="70" t="s">
        <v>206</v>
      </c>
    </row>
    <row r="31" spans="1:8" ht="21.95" customHeight="1">
      <c r="A31" s="48">
        <v>4</v>
      </c>
      <c r="B31" s="9" t="s">
        <v>18</v>
      </c>
      <c r="C31" s="17"/>
      <c r="D31" s="17"/>
      <c r="E31" s="18"/>
      <c r="F31" s="18"/>
      <c r="G31" s="18"/>
      <c r="H31" s="18"/>
    </row>
    <row r="32" spans="1:8" ht="50.25" customHeight="1">
      <c r="A32" s="48"/>
      <c r="B32" s="63" t="s">
        <v>88</v>
      </c>
      <c r="C32" s="17"/>
      <c r="D32" s="17"/>
      <c r="E32" s="18"/>
      <c r="F32" s="18"/>
      <c r="G32" s="18"/>
      <c r="H32" s="18"/>
    </row>
    <row r="33" spans="1:12" ht="21.95" customHeight="1">
      <c r="A33" s="48"/>
      <c r="B33" s="10" t="s">
        <v>209</v>
      </c>
      <c r="C33" s="17"/>
      <c r="D33" s="17"/>
      <c r="E33" s="18"/>
      <c r="F33" s="18"/>
      <c r="G33" s="18"/>
      <c r="H33" s="18"/>
    </row>
    <row r="34" spans="1:12" ht="21.95" customHeight="1">
      <c r="A34" s="48"/>
      <c r="B34" s="10" t="s">
        <v>12</v>
      </c>
      <c r="C34" s="17" t="s">
        <v>10</v>
      </c>
      <c r="D34" s="17">
        <v>4</v>
      </c>
      <c r="E34" s="18">
        <v>5</v>
      </c>
      <c r="F34" s="18">
        <v>4</v>
      </c>
      <c r="G34" s="18">
        <v>0.5</v>
      </c>
      <c r="H34" s="18">
        <f>G34*F34*E34*D34</f>
        <v>40</v>
      </c>
    </row>
    <row r="35" spans="1:12" ht="21.95" customHeight="1">
      <c r="A35" s="48"/>
      <c r="B35" s="40" t="s">
        <v>126</v>
      </c>
      <c r="C35" s="17" t="s">
        <v>10</v>
      </c>
      <c r="D35" s="17">
        <v>2</v>
      </c>
      <c r="E35" s="18">
        <v>10</v>
      </c>
      <c r="F35" s="18">
        <v>2.5</v>
      </c>
      <c r="G35" s="18">
        <v>0.5</v>
      </c>
      <c r="H35" s="18">
        <f t="shared" ref="H35:H39" si="3">G35*F35*E35*D35</f>
        <v>25</v>
      </c>
    </row>
    <row r="36" spans="1:12" ht="21.95" customHeight="1">
      <c r="A36" s="48"/>
      <c r="B36" s="40" t="s">
        <v>126</v>
      </c>
      <c r="C36" s="17" t="s">
        <v>10</v>
      </c>
      <c r="D36" s="17">
        <v>2</v>
      </c>
      <c r="E36" s="18">
        <v>12</v>
      </c>
      <c r="F36" s="18">
        <v>2.5</v>
      </c>
      <c r="G36" s="18">
        <v>0.5</v>
      </c>
      <c r="H36" s="18">
        <f t="shared" si="3"/>
        <v>30</v>
      </c>
    </row>
    <row r="37" spans="1:12" ht="21.95" customHeight="1">
      <c r="A37" s="48"/>
      <c r="B37" s="40" t="s">
        <v>197</v>
      </c>
      <c r="C37" s="17" t="s">
        <v>10</v>
      </c>
      <c r="D37" s="17">
        <v>90</v>
      </c>
      <c r="E37" s="18">
        <v>4</v>
      </c>
      <c r="F37" s="18">
        <v>4</v>
      </c>
      <c r="G37" s="18">
        <v>0.5</v>
      </c>
      <c r="H37" s="18">
        <f t="shared" si="3"/>
        <v>720</v>
      </c>
    </row>
    <row r="38" spans="1:12" ht="21.95" customHeight="1">
      <c r="A38" s="48"/>
      <c r="B38" s="40" t="s">
        <v>210</v>
      </c>
      <c r="C38" s="17" t="s">
        <v>10</v>
      </c>
      <c r="D38" s="17">
        <v>1</v>
      </c>
      <c r="E38" s="18">
        <v>900</v>
      </c>
      <c r="F38" s="18">
        <v>2.5</v>
      </c>
      <c r="G38" s="18">
        <v>0.5</v>
      </c>
      <c r="H38" s="18">
        <f t="shared" si="3"/>
        <v>1125</v>
      </c>
    </row>
    <row r="39" spans="1:12" ht="22.5" customHeight="1">
      <c r="A39" s="48"/>
      <c r="B39" s="40" t="s">
        <v>211</v>
      </c>
      <c r="C39" s="17" t="s">
        <v>10</v>
      </c>
      <c r="D39" s="17">
        <v>1</v>
      </c>
      <c r="E39" s="18">
        <v>100</v>
      </c>
      <c r="F39" s="18">
        <v>30</v>
      </c>
      <c r="G39" s="18">
        <v>0.5</v>
      </c>
      <c r="H39" s="18">
        <f t="shared" si="3"/>
        <v>1500</v>
      </c>
    </row>
    <row r="40" spans="1:12" ht="21.95" customHeight="1">
      <c r="A40" s="48"/>
      <c r="B40" s="40" t="s">
        <v>212</v>
      </c>
      <c r="C40" s="17" t="s">
        <v>10</v>
      </c>
      <c r="D40" s="17">
        <v>1</v>
      </c>
      <c r="E40" s="18">
        <v>30</v>
      </c>
      <c r="F40" s="18">
        <v>30</v>
      </c>
      <c r="G40" s="18">
        <v>0.5</v>
      </c>
      <c r="H40" s="18">
        <f t="shared" ref="H40:H42" si="4">G40*F40*E40*D40</f>
        <v>450</v>
      </c>
    </row>
    <row r="41" spans="1:12" ht="21.95" customHeight="1">
      <c r="A41" s="48"/>
      <c r="B41" s="40" t="s">
        <v>212</v>
      </c>
      <c r="C41" s="17" t="s">
        <v>10</v>
      </c>
      <c r="D41" s="17">
        <v>1</v>
      </c>
      <c r="E41" s="18">
        <v>35</v>
      </c>
      <c r="F41" s="18">
        <v>30</v>
      </c>
      <c r="G41" s="18">
        <v>0.5</v>
      </c>
      <c r="H41" s="18">
        <f t="shared" si="4"/>
        <v>525</v>
      </c>
    </row>
    <row r="42" spans="1:12" ht="21.95" customHeight="1">
      <c r="A42" s="48"/>
      <c r="B42" s="40" t="s">
        <v>213</v>
      </c>
      <c r="C42" s="17" t="s">
        <v>10</v>
      </c>
      <c r="D42" s="17">
        <v>1</v>
      </c>
      <c r="E42" s="18">
        <v>150</v>
      </c>
      <c r="F42" s="18">
        <v>40</v>
      </c>
      <c r="G42" s="18">
        <v>0.5</v>
      </c>
      <c r="H42" s="18">
        <f t="shared" si="4"/>
        <v>3000</v>
      </c>
    </row>
    <row r="43" spans="1:12" ht="21.95" customHeight="1">
      <c r="A43" s="48"/>
      <c r="B43" s="85" t="s">
        <v>6</v>
      </c>
      <c r="C43" s="85"/>
      <c r="D43" s="85"/>
      <c r="E43" s="85"/>
      <c r="F43" s="85"/>
      <c r="G43" s="85"/>
      <c r="H43" s="72">
        <f>SUM(H34:H42)</f>
        <v>7415</v>
      </c>
    </row>
    <row r="44" spans="1:12" ht="21.95" customHeight="1">
      <c r="A44" s="48">
        <v>5</v>
      </c>
      <c r="B44" s="9" t="s">
        <v>19</v>
      </c>
      <c r="C44" s="17"/>
      <c r="D44" s="17"/>
      <c r="E44" s="18"/>
      <c r="F44" s="18"/>
      <c r="G44" s="18"/>
      <c r="H44" s="18"/>
    </row>
    <row r="45" spans="1:12" ht="162" customHeight="1">
      <c r="A45" s="48"/>
      <c r="B45" s="39" t="s">
        <v>254</v>
      </c>
      <c r="C45" s="17"/>
      <c r="D45" s="17"/>
      <c r="E45" s="18"/>
      <c r="F45" s="18"/>
      <c r="G45" s="18"/>
      <c r="H45" s="73" t="s">
        <v>255</v>
      </c>
      <c r="L45">
        <f>7415+178.75</f>
        <v>7593.75</v>
      </c>
    </row>
    <row r="46" spans="1:12" ht="21.95" customHeight="1">
      <c r="A46" s="48"/>
      <c r="B46" s="9" t="s">
        <v>125</v>
      </c>
      <c r="C46" s="17" t="s">
        <v>20</v>
      </c>
      <c r="D46" s="17">
        <v>1</v>
      </c>
      <c r="E46" s="18">
        <v>13</v>
      </c>
      <c r="F46" s="18">
        <v>13.75</v>
      </c>
      <c r="G46" s="18"/>
      <c r="H46" s="33">
        <f>D46*E46*F46</f>
        <v>178.75</v>
      </c>
    </row>
    <row r="47" spans="1:12" ht="21.95" customHeight="1">
      <c r="A47" s="48"/>
      <c r="B47" s="98" t="s">
        <v>6</v>
      </c>
      <c r="C47" s="98"/>
      <c r="D47" s="98"/>
      <c r="E47" s="98"/>
      <c r="F47" s="98"/>
      <c r="G47" s="98"/>
      <c r="H47" s="74">
        <f>L45</f>
        <v>7593.75</v>
      </c>
    </row>
    <row r="48" spans="1:12" ht="21.95" customHeight="1">
      <c r="A48" s="48">
        <v>6</v>
      </c>
      <c r="B48" s="9" t="s">
        <v>21</v>
      </c>
      <c r="C48" s="17"/>
      <c r="D48" s="17"/>
      <c r="E48" s="18"/>
      <c r="F48" s="18"/>
      <c r="G48" s="18"/>
      <c r="H48" s="18"/>
    </row>
    <row r="49" spans="1:8" ht="96.75" customHeight="1">
      <c r="A49" s="48"/>
      <c r="B49" s="38" t="s">
        <v>89</v>
      </c>
      <c r="C49" s="17"/>
      <c r="D49" s="17"/>
      <c r="E49" s="18"/>
      <c r="F49" s="18"/>
      <c r="G49" s="18"/>
      <c r="H49" s="18"/>
    </row>
    <row r="50" spans="1:8" ht="21.95" customHeight="1">
      <c r="A50" s="48"/>
      <c r="B50" s="9" t="s">
        <v>214</v>
      </c>
      <c r="C50" s="17"/>
      <c r="D50" s="17"/>
      <c r="E50" s="18"/>
      <c r="F50" s="18"/>
      <c r="G50" s="18"/>
      <c r="H50" s="18"/>
    </row>
    <row r="51" spans="1:8" ht="21.95" customHeight="1">
      <c r="A51" s="48"/>
      <c r="B51" s="10" t="s">
        <v>12</v>
      </c>
      <c r="C51" s="17" t="s">
        <v>10</v>
      </c>
      <c r="D51" s="17">
        <v>4</v>
      </c>
      <c r="E51" s="18">
        <v>5</v>
      </c>
      <c r="F51" s="18">
        <v>4</v>
      </c>
      <c r="G51" s="18">
        <v>0.5</v>
      </c>
      <c r="H51" s="18">
        <f>G51*F51*E51*D51</f>
        <v>40</v>
      </c>
    </row>
    <row r="52" spans="1:8" ht="21.95" customHeight="1">
      <c r="A52" s="48"/>
      <c r="B52" s="40" t="s">
        <v>215</v>
      </c>
      <c r="C52" s="17" t="s">
        <v>10</v>
      </c>
      <c r="D52" s="17">
        <v>2</v>
      </c>
      <c r="E52" s="18">
        <v>10</v>
      </c>
      <c r="F52" s="18">
        <v>2</v>
      </c>
      <c r="G52" s="18">
        <v>0.5</v>
      </c>
      <c r="H52" s="18">
        <f t="shared" ref="H52:H57" si="5">G52*F52*E52*D52</f>
        <v>20</v>
      </c>
    </row>
    <row r="53" spans="1:8" ht="21.95" customHeight="1">
      <c r="A53" s="48"/>
      <c r="B53" s="40" t="s">
        <v>216</v>
      </c>
      <c r="C53" s="17" t="s">
        <v>10</v>
      </c>
      <c r="D53" s="17">
        <v>2</v>
      </c>
      <c r="E53" s="18">
        <v>12</v>
      </c>
      <c r="F53" s="18">
        <v>2.5</v>
      </c>
      <c r="G53" s="18">
        <v>0.5</v>
      </c>
      <c r="H53" s="18">
        <f t="shared" si="5"/>
        <v>30</v>
      </c>
    </row>
    <row r="54" spans="1:8" ht="21.95" customHeight="1">
      <c r="A54" s="48"/>
      <c r="B54" s="40" t="s">
        <v>217</v>
      </c>
      <c r="C54" s="17" t="s">
        <v>10</v>
      </c>
      <c r="D54" s="17">
        <v>90</v>
      </c>
      <c r="E54" s="18">
        <v>4</v>
      </c>
      <c r="F54" s="18">
        <v>4</v>
      </c>
      <c r="G54" s="18">
        <v>0.5</v>
      </c>
      <c r="H54" s="18">
        <f t="shared" si="5"/>
        <v>720</v>
      </c>
    </row>
    <row r="55" spans="1:8" ht="21.95" customHeight="1">
      <c r="A55" s="48"/>
      <c r="B55" s="40" t="s">
        <v>218</v>
      </c>
      <c r="C55" s="17" t="s">
        <v>10</v>
      </c>
      <c r="D55" s="17">
        <v>1</v>
      </c>
      <c r="E55" s="18">
        <v>440</v>
      </c>
      <c r="F55" s="18">
        <v>2.5</v>
      </c>
      <c r="G55" s="18">
        <v>0.5</v>
      </c>
      <c r="H55" s="18">
        <f t="shared" si="5"/>
        <v>550</v>
      </c>
    </row>
    <row r="56" spans="1:8" ht="21.95" customHeight="1">
      <c r="A56" s="48"/>
      <c r="B56" s="40" t="s">
        <v>219</v>
      </c>
      <c r="C56" s="17" t="s">
        <v>10</v>
      </c>
      <c r="D56" s="17">
        <v>1</v>
      </c>
      <c r="E56" s="18">
        <v>11.75</v>
      </c>
      <c r="F56" s="18">
        <v>32</v>
      </c>
      <c r="G56" s="18">
        <v>0.42</v>
      </c>
      <c r="H56" s="18">
        <f t="shared" si="5"/>
        <v>157.91999999999999</v>
      </c>
    </row>
    <row r="57" spans="1:8" ht="21.95" customHeight="1">
      <c r="A57" s="48"/>
      <c r="B57" s="40" t="s">
        <v>220</v>
      </c>
      <c r="C57" s="17" t="s">
        <v>10</v>
      </c>
      <c r="D57" s="17">
        <v>1</v>
      </c>
      <c r="E57" s="18">
        <v>20</v>
      </c>
      <c r="F57" s="18">
        <v>17</v>
      </c>
      <c r="G57" s="18">
        <v>0.5</v>
      </c>
      <c r="H57" s="18">
        <f t="shared" si="5"/>
        <v>170</v>
      </c>
    </row>
    <row r="58" spans="1:8" ht="21.95" customHeight="1">
      <c r="A58" s="48"/>
      <c r="B58" s="85" t="s">
        <v>6</v>
      </c>
      <c r="C58" s="85"/>
      <c r="D58" s="85"/>
      <c r="E58" s="85"/>
      <c r="F58" s="85"/>
      <c r="G58" s="85"/>
      <c r="H58" s="72">
        <f>SUM(H51:H57)</f>
        <v>1687.92</v>
      </c>
    </row>
    <row r="59" spans="1:8" ht="21.95" customHeight="1">
      <c r="A59" s="48">
        <v>7</v>
      </c>
      <c r="B59" s="9" t="s">
        <v>22</v>
      </c>
      <c r="C59" s="17"/>
      <c r="D59" s="17"/>
      <c r="E59" s="19"/>
      <c r="F59" s="18"/>
      <c r="G59" s="18"/>
      <c r="H59" s="18"/>
    </row>
    <row r="60" spans="1:8" ht="97.5" customHeight="1">
      <c r="A60" s="48"/>
      <c r="B60" s="38" t="s">
        <v>195</v>
      </c>
      <c r="C60" s="17"/>
      <c r="D60" s="17"/>
      <c r="E60" s="19"/>
      <c r="F60" s="18"/>
      <c r="G60" s="18"/>
      <c r="H60" s="18"/>
    </row>
    <row r="61" spans="1:8" ht="21.95" customHeight="1">
      <c r="A61" s="48"/>
      <c r="B61" s="40" t="s">
        <v>125</v>
      </c>
      <c r="C61" s="17" t="s">
        <v>10</v>
      </c>
      <c r="D61" s="17">
        <v>1</v>
      </c>
      <c r="E61" s="18">
        <v>11.75</v>
      </c>
      <c r="F61" s="18">
        <v>12.25</v>
      </c>
      <c r="G61" s="18">
        <v>0.33</v>
      </c>
      <c r="H61" s="18">
        <f>G61*F61*E61*D61</f>
        <v>47.499375000000008</v>
      </c>
    </row>
    <row r="62" spans="1:8" ht="21.95" customHeight="1">
      <c r="A62" s="48"/>
      <c r="B62" s="40" t="s">
        <v>221</v>
      </c>
      <c r="C62" s="17" t="s">
        <v>10</v>
      </c>
      <c r="D62" s="17">
        <v>2</v>
      </c>
      <c r="E62" s="18">
        <v>11.75</v>
      </c>
      <c r="F62" s="18">
        <v>0.75</v>
      </c>
      <c r="G62" s="18">
        <v>3</v>
      </c>
      <c r="H62" s="18">
        <f t="shared" ref="H62:H68" si="6">G62*F62*E62*D62</f>
        <v>52.875</v>
      </c>
    </row>
    <row r="63" spans="1:8" ht="21.95" customHeight="1">
      <c r="A63" s="48"/>
      <c r="B63" s="40" t="s">
        <v>222</v>
      </c>
      <c r="C63" s="17" t="s">
        <v>10</v>
      </c>
      <c r="D63" s="17">
        <v>2</v>
      </c>
      <c r="E63" s="18">
        <v>12.25</v>
      </c>
      <c r="F63" s="18">
        <v>0.75</v>
      </c>
      <c r="G63" s="18">
        <v>3</v>
      </c>
      <c r="H63" s="18">
        <f t="shared" si="6"/>
        <v>55.125</v>
      </c>
    </row>
    <row r="64" spans="1:8" ht="21.95" customHeight="1">
      <c r="A64" s="48"/>
      <c r="B64" s="40" t="s">
        <v>198</v>
      </c>
      <c r="C64" s="17" t="s">
        <v>10</v>
      </c>
      <c r="D64" s="17">
        <v>1</v>
      </c>
      <c r="E64" s="18">
        <v>900</v>
      </c>
      <c r="F64" s="18">
        <v>0.75</v>
      </c>
      <c r="G64" s="18">
        <v>3</v>
      </c>
      <c r="H64" s="18">
        <f t="shared" si="6"/>
        <v>2025</v>
      </c>
    </row>
    <row r="65" spans="1:12" ht="21.95" customHeight="1">
      <c r="A65" s="48"/>
      <c r="B65" s="40"/>
      <c r="C65" s="17" t="s">
        <v>10</v>
      </c>
      <c r="D65" s="17">
        <v>1</v>
      </c>
      <c r="E65" s="18">
        <v>100</v>
      </c>
      <c r="F65" s="18">
        <v>30</v>
      </c>
      <c r="G65" s="18">
        <v>0.33</v>
      </c>
      <c r="H65" s="18">
        <f t="shared" si="6"/>
        <v>990</v>
      </c>
    </row>
    <row r="66" spans="1:12" ht="21.95" customHeight="1">
      <c r="A66" s="48"/>
      <c r="B66" s="40"/>
      <c r="C66" s="17" t="s">
        <v>10</v>
      </c>
      <c r="D66" s="17">
        <v>1</v>
      </c>
      <c r="E66" s="18">
        <v>30</v>
      </c>
      <c r="F66" s="18">
        <v>30</v>
      </c>
      <c r="G66" s="18">
        <v>0.33</v>
      </c>
      <c r="H66" s="18">
        <f t="shared" si="6"/>
        <v>297</v>
      </c>
    </row>
    <row r="67" spans="1:12" ht="21.95" customHeight="1">
      <c r="A67" s="48"/>
      <c r="B67" s="40"/>
      <c r="C67" s="17" t="s">
        <v>10</v>
      </c>
      <c r="D67" s="17">
        <v>1</v>
      </c>
      <c r="E67" s="18">
        <v>35</v>
      </c>
      <c r="F67" s="18">
        <v>30</v>
      </c>
      <c r="G67" s="18">
        <v>0.33</v>
      </c>
      <c r="H67" s="18">
        <f t="shared" si="6"/>
        <v>346.5</v>
      </c>
    </row>
    <row r="68" spans="1:12" ht="21.95" customHeight="1">
      <c r="A68" s="48"/>
      <c r="B68" s="40"/>
      <c r="C68" s="17" t="s">
        <v>10</v>
      </c>
      <c r="D68" s="17">
        <v>1</v>
      </c>
      <c r="E68" s="18">
        <v>150</v>
      </c>
      <c r="F68" s="18">
        <v>40</v>
      </c>
      <c r="G68" s="18">
        <v>0.33</v>
      </c>
      <c r="H68" s="18">
        <f t="shared" si="6"/>
        <v>1980.0000000000002</v>
      </c>
    </row>
    <row r="69" spans="1:12" ht="21.95" customHeight="1">
      <c r="A69" s="48"/>
      <c r="B69" s="85" t="s">
        <v>6</v>
      </c>
      <c r="C69" s="85"/>
      <c r="D69" s="85"/>
      <c r="E69" s="85"/>
      <c r="F69" s="85"/>
      <c r="G69" s="85"/>
      <c r="H69" s="72">
        <f>SUM(H61:H68)</f>
        <v>5793.9993750000003</v>
      </c>
    </row>
    <row r="70" spans="1:12" ht="21.95" customHeight="1">
      <c r="A70" s="48"/>
      <c r="B70" s="40"/>
      <c r="C70" s="17"/>
      <c r="D70" s="17"/>
      <c r="E70" s="18"/>
      <c r="F70" s="18"/>
      <c r="G70" s="18"/>
      <c r="H70" s="18"/>
    </row>
    <row r="71" spans="1:12" s="1" customFormat="1" ht="21.95" customHeight="1">
      <c r="A71" s="48">
        <v>8</v>
      </c>
      <c r="B71" s="9" t="s">
        <v>23</v>
      </c>
      <c r="C71" s="17"/>
      <c r="D71" s="17"/>
      <c r="E71" s="18"/>
      <c r="F71" s="18"/>
      <c r="G71" s="18"/>
      <c r="H71" s="18"/>
      <c r="I71"/>
      <c r="J71"/>
      <c r="K71"/>
      <c r="L71"/>
    </row>
    <row r="72" spans="1:12" s="1" customFormat="1" ht="66.75" customHeight="1">
      <c r="A72" s="48"/>
      <c r="B72" s="38" t="s">
        <v>90</v>
      </c>
      <c r="C72" s="17"/>
      <c r="D72" s="17"/>
      <c r="E72" s="18"/>
      <c r="F72" s="18"/>
      <c r="G72" s="18"/>
      <c r="H72" s="18"/>
      <c r="I72"/>
      <c r="J72"/>
      <c r="K72"/>
      <c r="L72"/>
    </row>
    <row r="73" spans="1:12" s="25" customFormat="1" ht="21.95" customHeight="1">
      <c r="A73" s="69"/>
      <c r="B73" s="22" t="s">
        <v>33</v>
      </c>
      <c r="C73" s="23"/>
      <c r="D73" s="23"/>
      <c r="E73" s="24"/>
      <c r="F73" s="24"/>
      <c r="G73" s="24"/>
      <c r="H73" s="24"/>
      <c r="I73" s="26"/>
      <c r="J73" s="26"/>
      <c r="K73" s="26"/>
      <c r="L73" s="26"/>
    </row>
    <row r="74" spans="1:12" s="25" customFormat="1" ht="21.95" customHeight="1">
      <c r="A74" s="69"/>
      <c r="B74" s="27"/>
      <c r="C74" s="23" t="s">
        <v>20</v>
      </c>
      <c r="D74" s="23" t="s">
        <v>223</v>
      </c>
      <c r="E74" s="24">
        <v>11.75</v>
      </c>
      <c r="F74" s="24"/>
      <c r="G74" s="24">
        <v>3</v>
      </c>
      <c r="H74" s="24">
        <f>G74*E74*4</f>
        <v>141</v>
      </c>
      <c r="I74" s="26"/>
      <c r="J74" s="26"/>
      <c r="K74" s="26"/>
      <c r="L74" s="26"/>
    </row>
    <row r="75" spans="1:12" s="25" customFormat="1" ht="21.95" customHeight="1">
      <c r="A75" s="69"/>
      <c r="B75" s="27"/>
      <c r="C75" s="23" t="s">
        <v>20</v>
      </c>
      <c r="D75" s="23" t="s">
        <v>223</v>
      </c>
      <c r="E75" s="24">
        <v>12.25</v>
      </c>
      <c r="F75" s="24"/>
      <c r="G75" s="24">
        <v>3</v>
      </c>
      <c r="H75" s="24">
        <f>G75*E75*4</f>
        <v>147</v>
      </c>
      <c r="I75" s="26"/>
      <c r="J75" s="26"/>
      <c r="K75" s="26"/>
      <c r="L75" s="26"/>
    </row>
    <row r="76" spans="1:12" s="25" customFormat="1" ht="21.95" customHeight="1">
      <c r="A76" s="69"/>
      <c r="B76" s="22" t="s">
        <v>198</v>
      </c>
      <c r="C76" s="23" t="s">
        <v>20</v>
      </c>
      <c r="D76" s="23">
        <v>2</v>
      </c>
      <c r="E76" s="24">
        <v>900</v>
      </c>
      <c r="F76" s="24"/>
      <c r="G76" s="24">
        <v>3</v>
      </c>
      <c r="H76" s="24">
        <f>G76*E76*D76</f>
        <v>5400</v>
      </c>
      <c r="I76" s="26"/>
      <c r="J76" s="26"/>
      <c r="K76" s="26"/>
      <c r="L76" s="26"/>
    </row>
    <row r="77" spans="1:12" s="25" customFormat="1" ht="21.95" customHeight="1">
      <c r="A77" s="69"/>
      <c r="B77" s="85" t="s">
        <v>6</v>
      </c>
      <c r="C77" s="85"/>
      <c r="D77" s="85"/>
      <c r="E77" s="85"/>
      <c r="F77" s="85"/>
      <c r="G77" s="85"/>
      <c r="H77" s="72">
        <f>SUM(H74:H76)</f>
        <v>5688</v>
      </c>
      <c r="I77" s="26"/>
      <c r="J77" s="26"/>
      <c r="K77" s="26"/>
      <c r="L77" s="26"/>
    </row>
    <row r="78" spans="1:12" ht="21.95" customHeight="1">
      <c r="A78" s="48">
        <v>9</v>
      </c>
      <c r="B78" s="9" t="s">
        <v>28</v>
      </c>
      <c r="C78" s="17"/>
      <c r="D78" s="17"/>
      <c r="E78" s="18"/>
      <c r="F78" s="18"/>
      <c r="G78" s="18"/>
      <c r="H78" s="18"/>
    </row>
    <row r="79" spans="1:12" ht="158.25" customHeight="1">
      <c r="A79" s="48"/>
      <c r="B79" s="38" t="s">
        <v>91</v>
      </c>
      <c r="C79" s="17"/>
      <c r="D79" s="17"/>
      <c r="E79" s="18"/>
      <c r="F79" s="18"/>
      <c r="G79" s="18"/>
      <c r="H79" s="18"/>
    </row>
    <row r="80" spans="1:12" ht="21.95" customHeight="1">
      <c r="A80" s="48"/>
      <c r="B80" s="9" t="s">
        <v>125</v>
      </c>
      <c r="C80" s="17"/>
      <c r="D80" s="17"/>
      <c r="E80" s="18"/>
      <c r="F80" s="18"/>
      <c r="G80" s="18"/>
      <c r="H80" s="18"/>
    </row>
    <row r="81" spans="1:8" ht="21.95" customHeight="1">
      <c r="A81" s="48"/>
      <c r="B81" s="10" t="s">
        <v>12</v>
      </c>
      <c r="C81" s="17" t="s">
        <v>10</v>
      </c>
      <c r="D81" s="17">
        <v>4</v>
      </c>
      <c r="E81" s="18">
        <v>4</v>
      </c>
      <c r="F81" s="18">
        <v>3</v>
      </c>
      <c r="G81" s="18">
        <v>1.5</v>
      </c>
      <c r="H81" s="18">
        <f>G81*F81*E81*D81</f>
        <v>72</v>
      </c>
    </row>
    <row r="82" spans="1:8" ht="21.95" customHeight="1">
      <c r="A82" s="48"/>
      <c r="B82" s="40" t="s">
        <v>224</v>
      </c>
      <c r="C82" s="17" t="s">
        <v>10</v>
      </c>
      <c r="D82" s="17">
        <v>90</v>
      </c>
      <c r="E82" s="18">
        <v>3.5</v>
      </c>
      <c r="F82" s="18">
        <v>3.5</v>
      </c>
      <c r="G82" s="18">
        <v>1.5</v>
      </c>
      <c r="H82" s="18">
        <f t="shared" ref="H82:H86" si="7">G82*F82*E82*D82</f>
        <v>1653.75</v>
      </c>
    </row>
    <row r="83" spans="1:8" ht="21.95" customHeight="1">
      <c r="A83" s="48"/>
      <c r="B83" s="40" t="s">
        <v>225</v>
      </c>
      <c r="C83" s="17"/>
      <c r="D83" s="17"/>
      <c r="E83" s="18"/>
      <c r="F83" s="18"/>
      <c r="G83" s="18"/>
      <c r="H83" s="18"/>
    </row>
    <row r="84" spans="1:8" ht="21.95" customHeight="1">
      <c r="A84" s="48"/>
      <c r="B84" s="40" t="s">
        <v>226</v>
      </c>
      <c r="C84" s="17" t="s">
        <v>10</v>
      </c>
      <c r="D84" s="17">
        <v>2</v>
      </c>
      <c r="E84" s="18">
        <v>13.75</v>
      </c>
      <c r="F84" s="18">
        <v>0.75</v>
      </c>
      <c r="G84" s="18">
        <v>2</v>
      </c>
      <c r="H84" s="18">
        <f t="shared" si="7"/>
        <v>41.25</v>
      </c>
    </row>
    <row r="85" spans="1:8" ht="21.95" customHeight="1">
      <c r="A85" s="48"/>
      <c r="B85" s="40" t="s">
        <v>226</v>
      </c>
      <c r="C85" s="17"/>
      <c r="D85" s="17">
        <v>2</v>
      </c>
      <c r="E85" s="18">
        <v>11.75</v>
      </c>
      <c r="F85" s="18">
        <v>0.75</v>
      </c>
      <c r="G85" s="18">
        <v>2</v>
      </c>
      <c r="H85" s="18">
        <f t="shared" si="7"/>
        <v>35.25</v>
      </c>
    </row>
    <row r="86" spans="1:8" ht="21.95" customHeight="1">
      <c r="A86" s="48"/>
      <c r="B86" s="40" t="s">
        <v>227</v>
      </c>
      <c r="C86" s="17"/>
      <c r="D86" s="17">
        <v>1</v>
      </c>
      <c r="E86" s="18">
        <v>900</v>
      </c>
      <c r="F86" s="18">
        <v>0.75</v>
      </c>
      <c r="G86" s="18">
        <v>2</v>
      </c>
      <c r="H86" s="18">
        <f t="shared" si="7"/>
        <v>1350</v>
      </c>
    </row>
    <row r="87" spans="1:8" ht="21.95" customHeight="1">
      <c r="A87" s="48"/>
      <c r="B87" s="96" t="s">
        <v>194</v>
      </c>
      <c r="C87" s="96"/>
      <c r="D87" s="17"/>
      <c r="E87" s="18"/>
      <c r="F87" s="18"/>
      <c r="G87" s="18"/>
      <c r="H87" s="18"/>
    </row>
    <row r="88" spans="1:8" ht="21.95" customHeight="1">
      <c r="A88" s="48"/>
      <c r="B88" s="10" t="s">
        <v>11</v>
      </c>
      <c r="C88" s="17" t="s">
        <v>10</v>
      </c>
      <c r="D88" s="17"/>
      <c r="E88" s="18"/>
      <c r="F88" s="18"/>
      <c r="G88" s="18"/>
      <c r="H88" s="18"/>
    </row>
    <row r="89" spans="1:8" ht="21.95" customHeight="1">
      <c r="A89" s="48"/>
      <c r="B89" s="40" t="s">
        <v>228</v>
      </c>
      <c r="C89" s="17" t="s">
        <v>10</v>
      </c>
      <c r="D89" s="17">
        <v>2</v>
      </c>
      <c r="E89" s="18">
        <v>13.75</v>
      </c>
      <c r="F89" s="18">
        <v>0.75</v>
      </c>
      <c r="G89" s="18">
        <v>2</v>
      </c>
      <c r="H89" s="18">
        <f t="shared" ref="H89:H96" si="8">G89*F89*E89*D89</f>
        <v>41.25</v>
      </c>
    </row>
    <row r="90" spans="1:8" ht="21.95" customHeight="1">
      <c r="A90" s="48"/>
      <c r="B90" s="41" t="s">
        <v>229</v>
      </c>
      <c r="C90" s="17" t="s">
        <v>10</v>
      </c>
      <c r="D90" s="17">
        <v>2</v>
      </c>
      <c r="E90" s="18">
        <v>11.75</v>
      </c>
      <c r="F90" s="18">
        <v>0.75</v>
      </c>
      <c r="G90" s="18">
        <v>2</v>
      </c>
      <c r="H90" s="18">
        <f t="shared" si="8"/>
        <v>35.25</v>
      </c>
    </row>
    <row r="91" spans="1:8" ht="21.95" customHeight="1">
      <c r="A91" s="48"/>
      <c r="B91" s="41" t="s">
        <v>230</v>
      </c>
      <c r="C91" s="17" t="s">
        <v>10</v>
      </c>
      <c r="D91" s="17">
        <v>1</v>
      </c>
      <c r="E91" s="18">
        <v>15.5</v>
      </c>
      <c r="F91" s="18">
        <v>0.75</v>
      </c>
      <c r="G91" s="18">
        <v>1.25</v>
      </c>
      <c r="H91" s="18">
        <f t="shared" si="8"/>
        <v>14.53125</v>
      </c>
    </row>
    <row r="92" spans="1:8" ht="21.95" customHeight="1">
      <c r="A92" s="48"/>
      <c r="B92" s="41" t="s">
        <v>231</v>
      </c>
      <c r="C92" s="17" t="s">
        <v>10</v>
      </c>
      <c r="D92" s="17">
        <v>1</v>
      </c>
      <c r="E92" s="18">
        <v>12.25</v>
      </c>
      <c r="F92" s="18">
        <v>18.75</v>
      </c>
      <c r="G92" s="18">
        <v>0.5</v>
      </c>
      <c r="H92" s="18">
        <f t="shared" si="8"/>
        <v>114.84375</v>
      </c>
    </row>
    <row r="93" spans="1:8" ht="21.95" customHeight="1">
      <c r="A93" s="48"/>
      <c r="B93" s="41" t="s">
        <v>232</v>
      </c>
      <c r="C93" s="17" t="s">
        <v>10</v>
      </c>
      <c r="D93" s="17">
        <v>1</v>
      </c>
      <c r="E93" s="18">
        <v>22.5</v>
      </c>
      <c r="F93" s="18">
        <v>18.5</v>
      </c>
      <c r="G93" s="18">
        <v>0.42</v>
      </c>
      <c r="H93" s="18">
        <f t="shared" si="8"/>
        <v>174.82499999999999</v>
      </c>
    </row>
    <row r="94" spans="1:8" ht="21.95" customHeight="1">
      <c r="A94" s="48"/>
      <c r="B94" s="41" t="s">
        <v>233</v>
      </c>
      <c r="C94" s="17" t="s">
        <v>10</v>
      </c>
      <c r="D94" s="17">
        <v>2</v>
      </c>
      <c r="E94" s="18">
        <v>7.5</v>
      </c>
      <c r="F94" s="18">
        <v>2.5</v>
      </c>
      <c r="G94" s="18">
        <v>4.5</v>
      </c>
      <c r="H94" s="18">
        <f t="shared" si="8"/>
        <v>168.75</v>
      </c>
    </row>
    <row r="95" spans="1:8" ht="21.95" customHeight="1">
      <c r="A95" s="48"/>
      <c r="B95" s="41" t="s">
        <v>234</v>
      </c>
      <c r="C95" s="17" t="s">
        <v>10</v>
      </c>
      <c r="D95" s="17">
        <v>2</v>
      </c>
      <c r="E95" s="18">
        <v>13.75</v>
      </c>
      <c r="F95" s="18">
        <v>0.5</v>
      </c>
      <c r="G95" s="18">
        <v>4.5</v>
      </c>
      <c r="H95" s="18">
        <f t="shared" si="8"/>
        <v>61.875</v>
      </c>
    </row>
    <row r="96" spans="1:8" ht="21.95" customHeight="1">
      <c r="A96" s="48"/>
      <c r="B96" s="41" t="s">
        <v>235</v>
      </c>
      <c r="C96" s="17" t="s">
        <v>10</v>
      </c>
      <c r="D96" s="17">
        <v>2</v>
      </c>
      <c r="E96" s="18">
        <v>13.75</v>
      </c>
      <c r="F96" s="18">
        <v>8.5</v>
      </c>
      <c r="G96" s="18">
        <v>0.5</v>
      </c>
      <c r="H96" s="18">
        <f t="shared" si="8"/>
        <v>116.875</v>
      </c>
    </row>
    <row r="97" spans="1:8" ht="21.95" customHeight="1">
      <c r="A97" s="48"/>
      <c r="B97" s="85" t="s">
        <v>6</v>
      </c>
      <c r="C97" s="85"/>
      <c r="D97" s="85"/>
      <c r="E97" s="85"/>
      <c r="F97" s="85"/>
      <c r="G97" s="85"/>
      <c r="H97" s="72">
        <f>SUM(H81:H96)</f>
        <v>3880.45</v>
      </c>
    </row>
    <row r="98" spans="1:8" ht="21.95" customHeight="1">
      <c r="A98" s="48"/>
      <c r="B98" s="9" t="s">
        <v>26</v>
      </c>
      <c r="C98" s="17"/>
      <c r="D98" s="20"/>
      <c r="E98" s="19"/>
      <c r="F98" s="18"/>
      <c r="G98" s="18"/>
      <c r="H98" s="18"/>
    </row>
    <row r="99" spans="1:8" ht="21.95" customHeight="1">
      <c r="A99" s="48"/>
      <c r="B99" s="9" t="s">
        <v>175</v>
      </c>
      <c r="C99" s="17"/>
      <c r="D99" s="20"/>
      <c r="E99" s="19"/>
      <c r="F99" s="18"/>
      <c r="G99" s="18"/>
      <c r="H99" s="18"/>
    </row>
    <row r="100" spans="1:8" ht="21.95" customHeight="1">
      <c r="A100" s="48"/>
      <c r="B100" s="10" t="s">
        <v>27</v>
      </c>
      <c r="C100" s="17" t="s">
        <v>10</v>
      </c>
      <c r="D100" s="20">
        <v>4</v>
      </c>
      <c r="E100" s="19">
        <v>1.25</v>
      </c>
      <c r="F100" s="18">
        <v>0.75</v>
      </c>
      <c r="G100" s="18">
        <v>10</v>
      </c>
      <c r="H100" s="18">
        <f>G100*F100*E100*D100</f>
        <v>37.5</v>
      </c>
    </row>
    <row r="101" spans="1:8" ht="21.95" customHeight="1">
      <c r="A101" s="48"/>
      <c r="B101" s="10" t="s">
        <v>27</v>
      </c>
      <c r="C101" s="17" t="s">
        <v>10</v>
      </c>
      <c r="D101" s="20">
        <v>90</v>
      </c>
      <c r="E101" s="19">
        <v>1</v>
      </c>
      <c r="F101" s="18">
        <v>1</v>
      </c>
      <c r="G101" s="18">
        <v>12</v>
      </c>
      <c r="H101" s="18">
        <f t="shared" ref="H101" si="9">G101*F101*E101*D101</f>
        <v>1080</v>
      </c>
    </row>
    <row r="102" spans="1:8" ht="21.95" customHeight="1">
      <c r="A102" s="48"/>
      <c r="B102" s="85" t="s">
        <v>6</v>
      </c>
      <c r="C102" s="85"/>
      <c r="D102" s="85"/>
      <c r="E102" s="85"/>
      <c r="F102" s="85"/>
      <c r="G102" s="85"/>
      <c r="H102" s="72">
        <f>SUM(H100:H101)</f>
        <v>1117.5</v>
      </c>
    </row>
    <row r="103" spans="1:8" ht="21.95" customHeight="1">
      <c r="A103" s="48">
        <v>10</v>
      </c>
      <c r="B103" s="9" t="s">
        <v>29</v>
      </c>
      <c r="C103" s="17"/>
      <c r="D103" s="20"/>
      <c r="E103" s="19"/>
      <c r="F103" s="18"/>
      <c r="G103" s="18"/>
      <c r="H103" s="18"/>
    </row>
    <row r="104" spans="1:8" ht="69" customHeight="1">
      <c r="A104" s="48"/>
      <c r="B104" s="38" t="s">
        <v>92</v>
      </c>
      <c r="C104" s="17"/>
      <c r="D104" s="20"/>
      <c r="E104" s="19"/>
      <c r="F104" s="18"/>
      <c r="G104" s="18"/>
      <c r="H104" s="18"/>
    </row>
    <row r="105" spans="1:8" ht="21.95" customHeight="1">
      <c r="A105" s="48"/>
      <c r="B105" s="9" t="s">
        <v>256</v>
      </c>
      <c r="C105" s="17"/>
      <c r="D105" s="20"/>
      <c r="E105" s="19"/>
      <c r="F105" s="18"/>
      <c r="G105" s="18"/>
      <c r="H105" s="18"/>
    </row>
    <row r="106" spans="1:8" ht="21.95" customHeight="1">
      <c r="A106" s="48"/>
      <c r="B106" s="10" t="s">
        <v>24</v>
      </c>
      <c r="C106" s="17" t="s">
        <v>20</v>
      </c>
      <c r="D106" s="20">
        <v>2</v>
      </c>
      <c r="E106" s="19">
        <v>13.75</v>
      </c>
      <c r="F106" s="18">
        <v>0.75</v>
      </c>
      <c r="G106" s="18"/>
      <c r="H106" s="18">
        <f>F106*E106*D106</f>
        <v>20.625</v>
      </c>
    </row>
    <row r="107" spans="1:8" ht="21.95" customHeight="1">
      <c r="A107" s="48"/>
      <c r="B107" s="10" t="s">
        <v>25</v>
      </c>
      <c r="C107" s="17" t="s">
        <v>20</v>
      </c>
      <c r="D107" s="20">
        <v>2</v>
      </c>
      <c r="E107" s="19">
        <v>11.75</v>
      </c>
      <c r="F107" s="18">
        <v>0.75</v>
      </c>
      <c r="G107" s="18"/>
      <c r="H107" s="18">
        <f t="shared" ref="H107:H108" si="10">F107*E107*D107</f>
        <v>17.625</v>
      </c>
    </row>
    <row r="108" spans="1:8" ht="21.95" customHeight="1">
      <c r="A108" s="48"/>
      <c r="B108" s="40" t="s">
        <v>227</v>
      </c>
      <c r="C108" s="17" t="s">
        <v>20</v>
      </c>
      <c r="D108" s="20">
        <v>1</v>
      </c>
      <c r="E108" s="19">
        <v>900</v>
      </c>
      <c r="F108" s="18">
        <v>0.75</v>
      </c>
      <c r="G108" s="18"/>
      <c r="H108" s="18">
        <f t="shared" si="10"/>
        <v>675</v>
      </c>
    </row>
    <row r="109" spans="1:8" ht="21.95" customHeight="1">
      <c r="A109" s="48"/>
      <c r="B109" s="85" t="s">
        <v>6</v>
      </c>
      <c r="C109" s="85"/>
      <c r="D109" s="85"/>
      <c r="E109" s="85"/>
      <c r="F109" s="85"/>
      <c r="G109" s="85"/>
      <c r="H109" s="72">
        <f>SUM(H106:H108)</f>
        <v>713.25</v>
      </c>
    </row>
    <row r="110" spans="1:8" ht="21.95" customHeight="1">
      <c r="A110" s="48">
        <v>11</v>
      </c>
      <c r="B110" s="9" t="s">
        <v>30</v>
      </c>
      <c r="C110" s="17"/>
      <c r="D110" s="20"/>
      <c r="E110" s="19"/>
      <c r="F110" s="18"/>
      <c r="G110" s="18"/>
      <c r="H110" s="18"/>
    </row>
    <row r="111" spans="1:8" ht="145.5" customHeight="1">
      <c r="A111" s="48"/>
      <c r="B111" s="38" t="s">
        <v>93</v>
      </c>
      <c r="C111" s="17"/>
      <c r="D111" s="20"/>
      <c r="E111" s="19"/>
      <c r="F111" s="18"/>
      <c r="G111" s="18"/>
      <c r="H111" s="18"/>
    </row>
    <row r="112" spans="1:8" s="26" customFormat="1" ht="21.95" customHeight="1">
      <c r="A112" s="69"/>
      <c r="B112" s="10" t="s">
        <v>24</v>
      </c>
      <c r="C112" s="17" t="s">
        <v>20</v>
      </c>
      <c r="D112" s="20">
        <v>2</v>
      </c>
      <c r="E112" s="19">
        <v>13.75</v>
      </c>
      <c r="F112" s="18">
        <v>0.75</v>
      </c>
      <c r="G112" s="18"/>
      <c r="H112" s="18">
        <f>F112*E112*D112</f>
        <v>20.625</v>
      </c>
    </row>
    <row r="113" spans="1:12" s="26" customFormat="1" ht="21.95" customHeight="1">
      <c r="A113" s="69"/>
      <c r="B113" s="10" t="s">
        <v>25</v>
      </c>
      <c r="C113" s="17" t="s">
        <v>20</v>
      </c>
      <c r="D113" s="20">
        <v>2</v>
      </c>
      <c r="E113" s="19">
        <v>11.75</v>
      </c>
      <c r="F113" s="18">
        <v>0.75</v>
      </c>
      <c r="G113" s="18"/>
      <c r="H113" s="18">
        <f t="shared" ref="H113:H114" si="11">F113*E113*D113</f>
        <v>17.625</v>
      </c>
    </row>
    <row r="114" spans="1:12" s="26" customFormat="1" ht="21.95" customHeight="1">
      <c r="A114" s="69"/>
      <c r="B114" s="40" t="s">
        <v>227</v>
      </c>
      <c r="C114" s="17" t="s">
        <v>20</v>
      </c>
      <c r="D114" s="20">
        <v>1</v>
      </c>
      <c r="E114" s="19">
        <v>900</v>
      </c>
      <c r="F114" s="18">
        <v>0.75</v>
      </c>
      <c r="G114" s="18"/>
      <c r="H114" s="18">
        <f t="shared" si="11"/>
        <v>675</v>
      </c>
    </row>
    <row r="115" spans="1:12" s="26" customFormat="1" ht="21.95" customHeight="1">
      <c r="A115" s="69"/>
      <c r="B115" s="85" t="s">
        <v>6</v>
      </c>
      <c r="C115" s="85"/>
      <c r="D115" s="85"/>
      <c r="E115" s="85"/>
      <c r="F115" s="85"/>
      <c r="G115" s="85"/>
      <c r="H115" s="70">
        <f>SUM(H112:H114)</f>
        <v>713.25</v>
      </c>
    </row>
    <row r="116" spans="1:12" ht="20.25" customHeight="1">
      <c r="A116" s="48">
        <v>12</v>
      </c>
      <c r="B116" s="9" t="s">
        <v>31</v>
      </c>
      <c r="C116" s="17"/>
      <c r="D116" s="20"/>
      <c r="E116" s="19"/>
      <c r="F116" s="18"/>
      <c r="G116" s="18"/>
      <c r="H116" s="18"/>
    </row>
    <row r="117" spans="1:12" ht="51" customHeight="1">
      <c r="A117" s="48"/>
      <c r="B117" s="64" t="s">
        <v>94</v>
      </c>
      <c r="C117" s="17"/>
      <c r="D117" s="20"/>
      <c r="E117" s="19"/>
      <c r="F117" s="18"/>
      <c r="G117" s="18"/>
      <c r="H117" s="18"/>
    </row>
    <row r="118" spans="1:12" s="1" customFormat="1" ht="21.95" customHeight="1">
      <c r="A118" s="48"/>
      <c r="B118" s="10"/>
      <c r="C118" s="17"/>
      <c r="D118" s="20"/>
      <c r="E118" s="19"/>
      <c r="F118" s="18"/>
      <c r="G118" s="18"/>
      <c r="H118" s="18"/>
      <c r="I118"/>
      <c r="J118"/>
      <c r="K118"/>
      <c r="L118"/>
    </row>
    <row r="119" spans="1:12" s="1" customFormat="1" ht="21.95" customHeight="1">
      <c r="A119" s="48"/>
      <c r="B119" s="9" t="s">
        <v>174</v>
      </c>
      <c r="C119" s="17"/>
      <c r="D119" s="20"/>
      <c r="E119" s="19"/>
      <c r="F119" s="18"/>
      <c r="G119" s="18"/>
      <c r="H119" s="18"/>
      <c r="I119"/>
      <c r="J119"/>
      <c r="K119"/>
      <c r="L119"/>
    </row>
    <row r="120" spans="1:12" s="1" customFormat="1" ht="21.95" customHeight="1">
      <c r="A120" s="48"/>
      <c r="B120" s="10" t="s">
        <v>24</v>
      </c>
      <c r="C120" s="17" t="s">
        <v>10</v>
      </c>
      <c r="D120" s="20">
        <v>4</v>
      </c>
      <c r="E120" s="19">
        <v>4</v>
      </c>
      <c r="F120" s="18">
        <v>0.75</v>
      </c>
      <c r="G120" s="18">
        <v>7</v>
      </c>
      <c r="H120" s="18">
        <f>G120*F120*E120*D120</f>
        <v>84</v>
      </c>
      <c r="I120"/>
      <c r="J120"/>
      <c r="K120"/>
      <c r="L120"/>
    </row>
    <row r="121" spans="1:12" s="1" customFormat="1" ht="21.95" customHeight="1">
      <c r="A121" s="48"/>
      <c r="B121" s="10" t="s">
        <v>25</v>
      </c>
      <c r="C121" s="17" t="s">
        <v>10</v>
      </c>
      <c r="D121" s="20">
        <v>2</v>
      </c>
      <c r="E121" s="19">
        <v>1.75</v>
      </c>
      <c r="F121" s="18">
        <v>0.5</v>
      </c>
      <c r="G121" s="18">
        <v>7</v>
      </c>
      <c r="H121" s="18">
        <f t="shared" ref="H121:H122" si="12">G121*F121*E121*D121</f>
        <v>12.25</v>
      </c>
      <c r="I121"/>
      <c r="J121"/>
      <c r="K121"/>
      <c r="L121"/>
    </row>
    <row r="122" spans="1:12" s="1" customFormat="1" ht="21.95" customHeight="1">
      <c r="A122" s="48"/>
      <c r="B122" s="10" t="s">
        <v>119</v>
      </c>
      <c r="C122" s="17" t="s">
        <v>10</v>
      </c>
      <c r="D122" s="20">
        <v>1</v>
      </c>
      <c r="E122" s="19">
        <v>900</v>
      </c>
      <c r="F122" s="18">
        <v>0.5</v>
      </c>
      <c r="G122" s="18">
        <v>6</v>
      </c>
      <c r="H122" s="18">
        <f t="shared" si="12"/>
        <v>2700</v>
      </c>
      <c r="I122"/>
      <c r="J122"/>
      <c r="K122"/>
      <c r="L122"/>
    </row>
    <row r="123" spans="1:12" s="1" customFormat="1" ht="21.95" customHeight="1">
      <c r="A123" s="48"/>
      <c r="B123" s="85" t="s">
        <v>6</v>
      </c>
      <c r="C123" s="85"/>
      <c r="D123" s="85"/>
      <c r="E123" s="85"/>
      <c r="F123" s="85"/>
      <c r="G123" s="85"/>
      <c r="H123" s="70">
        <f>SUM(H120:H122)</f>
        <v>2796.25</v>
      </c>
      <c r="I123"/>
      <c r="J123"/>
      <c r="K123"/>
      <c r="L123"/>
    </row>
    <row r="124" spans="1:12" s="1" customFormat="1" ht="21.95" customHeight="1">
      <c r="A124" s="48">
        <v>13</v>
      </c>
      <c r="B124" s="9" t="s">
        <v>32</v>
      </c>
      <c r="C124" s="17"/>
      <c r="D124" s="20"/>
      <c r="E124" s="19"/>
      <c r="F124" s="18"/>
      <c r="G124" s="18"/>
      <c r="H124" s="18"/>
      <c r="I124"/>
      <c r="J124"/>
      <c r="K124"/>
      <c r="L124"/>
    </row>
    <row r="125" spans="1:12" s="1" customFormat="1" ht="20.25" customHeight="1">
      <c r="A125" s="48"/>
      <c r="B125" s="38" t="s">
        <v>95</v>
      </c>
      <c r="C125" s="17"/>
      <c r="D125" s="20"/>
      <c r="E125" s="19"/>
      <c r="F125" s="18"/>
      <c r="G125" s="18"/>
      <c r="H125" s="18"/>
      <c r="I125"/>
      <c r="J125"/>
      <c r="K125"/>
      <c r="L125"/>
    </row>
    <row r="126" spans="1:12" s="1" customFormat="1" ht="21.95" customHeight="1">
      <c r="A126" s="48"/>
      <c r="B126" s="10" t="s">
        <v>166</v>
      </c>
      <c r="C126" s="17" t="s">
        <v>20</v>
      </c>
      <c r="D126" s="20">
        <v>1</v>
      </c>
      <c r="E126" s="19">
        <v>11.75</v>
      </c>
      <c r="F126" s="18">
        <v>12.25</v>
      </c>
      <c r="G126" s="18"/>
      <c r="H126" s="18">
        <f>D126*E126*F126</f>
        <v>143.9375</v>
      </c>
      <c r="I126"/>
      <c r="J126"/>
      <c r="K126"/>
      <c r="L126"/>
    </row>
    <row r="127" spans="1:12" s="1" customFormat="1" ht="21.95" customHeight="1">
      <c r="A127" s="48"/>
      <c r="B127" s="40" t="s">
        <v>257</v>
      </c>
      <c r="C127" s="17" t="s">
        <v>20</v>
      </c>
      <c r="D127" s="20">
        <v>1</v>
      </c>
      <c r="E127" s="19">
        <v>11</v>
      </c>
      <c r="F127" s="18">
        <v>11.5</v>
      </c>
      <c r="G127" s="18"/>
      <c r="H127" s="18">
        <f t="shared" ref="H127:H130" si="13">D127*E127*F127</f>
        <v>126.5</v>
      </c>
      <c r="I127"/>
      <c r="J127"/>
      <c r="K127"/>
      <c r="L127"/>
    </row>
    <row r="128" spans="1:12" s="1" customFormat="1" ht="21.95" customHeight="1">
      <c r="A128" s="48"/>
      <c r="B128" s="10" t="s">
        <v>167</v>
      </c>
      <c r="C128" s="17" t="s">
        <v>20</v>
      </c>
      <c r="D128" s="20">
        <v>1</v>
      </c>
      <c r="E128" s="19">
        <v>92.5</v>
      </c>
      <c r="F128" s="18">
        <v>8.375</v>
      </c>
      <c r="G128" s="18"/>
      <c r="H128" s="18">
        <f t="shared" si="13"/>
        <v>774.6875</v>
      </c>
      <c r="I128"/>
      <c r="J128"/>
      <c r="K128"/>
      <c r="L128"/>
    </row>
    <row r="129" spans="1:12" s="1" customFormat="1" ht="21.95" customHeight="1">
      <c r="A129" s="48"/>
      <c r="B129" s="10" t="s">
        <v>167</v>
      </c>
      <c r="C129" s="17" t="s">
        <v>20</v>
      </c>
      <c r="D129" s="20">
        <v>1</v>
      </c>
      <c r="E129" s="19">
        <v>12.25</v>
      </c>
      <c r="F129" s="18">
        <v>7.5</v>
      </c>
      <c r="G129" s="18"/>
      <c r="H129" s="18">
        <f t="shared" si="13"/>
        <v>91.875</v>
      </c>
      <c r="I129"/>
      <c r="J129"/>
      <c r="K129"/>
      <c r="L129"/>
    </row>
    <row r="130" spans="1:12" s="1" customFormat="1" ht="21.95" customHeight="1">
      <c r="A130" s="48"/>
      <c r="B130" s="10" t="s">
        <v>167</v>
      </c>
      <c r="C130" s="17" t="s">
        <v>20</v>
      </c>
      <c r="D130" s="20">
        <v>6</v>
      </c>
      <c r="E130" s="19">
        <v>2</v>
      </c>
      <c r="F130" s="18">
        <v>1.5</v>
      </c>
      <c r="G130" s="18"/>
      <c r="H130" s="18">
        <f t="shared" si="13"/>
        <v>18</v>
      </c>
      <c r="I130"/>
      <c r="J130"/>
      <c r="K130"/>
      <c r="L130"/>
    </row>
    <row r="131" spans="1:12" s="1" customFormat="1" ht="21.95" customHeight="1">
      <c r="A131" s="48"/>
      <c r="B131" s="85" t="s">
        <v>6</v>
      </c>
      <c r="C131" s="85"/>
      <c r="D131" s="85"/>
      <c r="E131" s="85"/>
      <c r="F131" s="85"/>
      <c r="G131" s="85"/>
      <c r="H131" s="70">
        <f>SUM(H126:H130)</f>
        <v>1155</v>
      </c>
      <c r="I131"/>
      <c r="J131"/>
      <c r="K131"/>
      <c r="L131"/>
    </row>
    <row r="132" spans="1:12" s="1" customFormat="1" ht="21.95" customHeight="1">
      <c r="A132" s="48"/>
      <c r="B132" s="9" t="s">
        <v>168</v>
      </c>
      <c r="C132" s="17"/>
      <c r="D132" s="20"/>
      <c r="E132" s="19"/>
      <c r="F132" s="18"/>
      <c r="G132" s="18"/>
      <c r="H132" s="18"/>
      <c r="I132"/>
      <c r="J132"/>
      <c r="K132"/>
      <c r="L132"/>
    </row>
    <row r="133" spans="1:12" s="1" customFormat="1" ht="21.95" customHeight="1">
      <c r="A133" s="48"/>
      <c r="B133" s="10" t="s">
        <v>169</v>
      </c>
      <c r="C133" s="17" t="s">
        <v>20</v>
      </c>
      <c r="D133" s="20">
        <v>2</v>
      </c>
      <c r="E133" s="19">
        <v>11.75</v>
      </c>
      <c r="F133" s="18"/>
      <c r="G133" s="18">
        <v>9</v>
      </c>
      <c r="H133" s="18">
        <f t="shared" ref="H133:H136" si="14">G133*E133*D133</f>
        <v>211.5</v>
      </c>
      <c r="I133"/>
      <c r="J133"/>
      <c r="K133"/>
      <c r="L133"/>
    </row>
    <row r="134" spans="1:12" s="1" customFormat="1" ht="21.95" customHeight="1">
      <c r="A134" s="48"/>
      <c r="B134" s="10" t="s">
        <v>170</v>
      </c>
      <c r="C134" s="17" t="s">
        <v>20</v>
      </c>
      <c r="D134" s="20">
        <v>2</v>
      </c>
      <c r="E134" s="19">
        <v>12.25</v>
      </c>
      <c r="F134" s="18"/>
      <c r="G134" s="18">
        <v>9</v>
      </c>
      <c r="H134" s="18">
        <f t="shared" si="14"/>
        <v>220.5</v>
      </c>
      <c r="I134"/>
      <c r="J134"/>
      <c r="K134"/>
      <c r="L134"/>
    </row>
    <row r="135" spans="1:12" s="1" customFormat="1" ht="21.95" customHeight="1">
      <c r="A135" s="48"/>
      <c r="B135" s="10" t="s">
        <v>170</v>
      </c>
      <c r="C135" s="17" t="s">
        <v>20</v>
      </c>
      <c r="D135" s="20">
        <v>8</v>
      </c>
      <c r="E135" s="19">
        <v>4</v>
      </c>
      <c r="F135" s="18"/>
      <c r="G135" s="18">
        <v>7</v>
      </c>
      <c r="H135" s="18">
        <f t="shared" si="14"/>
        <v>224</v>
      </c>
      <c r="I135"/>
      <c r="J135"/>
      <c r="K135"/>
      <c r="L135"/>
    </row>
    <row r="136" spans="1:12" s="1" customFormat="1" ht="21.95" customHeight="1">
      <c r="A136" s="48"/>
      <c r="B136" s="10" t="s">
        <v>170</v>
      </c>
      <c r="C136" s="17" t="s">
        <v>20</v>
      </c>
      <c r="D136" s="20">
        <v>2</v>
      </c>
      <c r="E136" s="19">
        <v>800</v>
      </c>
      <c r="F136" s="18"/>
      <c r="G136" s="18">
        <v>8</v>
      </c>
      <c r="H136" s="18">
        <f t="shared" si="14"/>
        <v>12800</v>
      </c>
      <c r="I136"/>
      <c r="J136"/>
      <c r="K136"/>
      <c r="L136"/>
    </row>
    <row r="137" spans="1:12" s="1" customFormat="1" ht="21.95" customHeight="1">
      <c r="A137" s="48"/>
      <c r="B137" s="85" t="s">
        <v>6</v>
      </c>
      <c r="C137" s="85"/>
      <c r="D137" s="85"/>
      <c r="E137" s="85"/>
      <c r="F137" s="85"/>
      <c r="G137" s="85"/>
      <c r="H137" s="70">
        <f>SUM(H133:H136)</f>
        <v>13456</v>
      </c>
      <c r="I137"/>
      <c r="J137"/>
      <c r="K137"/>
      <c r="L137"/>
    </row>
    <row r="138" spans="1:12" s="1" customFormat="1" ht="21.95" customHeight="1">
      <c r="A138" s="48"/>
      <c r="B138" s="9" t="s">
        <v>171</v>
      </c>
      <c r="C138" s="17"/>
      <c r="D138" s="20"/>
      <c r="E138" s="19"/>
      <c r="F138" s="18"/>
      <c r="G138" s="18"/>
      <c r="H138" s="18"/>
      <c r="I138"/>
      <c r="J138"/>
      <c r="K138"/>
      <c r="L138"/>
    </row>
    <row r="139" spans="1:12" s="1" customFormat="1" ht="21.95" customHeight="1">
      <c r="A139" s="48"/>
      <c r="B139" s="9" t="s">
        <v>14</v>
      </c>
      <c r="C139" s="17"/>
      <c r="D139" s="20"/>
      <c r="E139" s="19"/>
      <c r="F139" s="18"/>
      <c r="G139" s="18"/>
      <c r="H139" s="18"/>
      <c r="I139"/>
      <c r="J139"/>
      <c r="K139"/>
      <c r="L139"/>
    </row>
    <row r="140" spans="1:12" s="1" customFormat="1" ht="21.95" customHeight="1">
      <c r="A140" s="48"/>
      <c r="B140" s="40" t="s">
        <v>258</v>
      </c>
      <c r="C140" s="17" t="s">
        <v>20</v>
      </c>
      <c r="D140" s="20">
        <v>1</v>
      </c>
      <c r="E140" s="19">
        <v>92.5</v>
      </c>
      <c r="F140" s="18">
        <v>8.375</v>
      </c>
      <c r="G140" s="18"/>
      <c r="H140" s="18">
        <f>D140*E140*F140</f>
        <v>774.6875</v>
      </c>
      <c r="I140"/>
      <c r="J140"/>
      <c r="K140"/>
      <c r="L140"/>
    </row>
    <row r="141" spans="1:12" s="1" customFormat="1" ht="21.95" customHeight="1">
      <c r="A141" s="48"/>
      <c r="B141" s="40" t="s">
        <v>259</v>
      </c>
      <c r="C141" s="17" t="s">
        <v>20</v>
      </c>
      <c r="D141" s="20">
        <v>1</v>
      </c>
      <c r="E141" s="19">
        <v>11.5</v>
      </c>
      <c r="F141" s="18">
        <v>11.5</v>
      </c>
      <c r="G141" s="18"/>
      <c r="H141" s="18">
        <f t="shared" ref="H141:H143" si="15">D141*E141*F141</f>
        <v>132.25</v>
      </c>
      <c r="I141"/>
      <c r="J141"/>
      <c r="K141"/>
      <c r="L141"/>
    </row>
    <row r="142" spans="1:12" s="1" customFormat="1" ht="21.95" customHeight="1">
      <c r="A142" s="48"/>
      <c r="B142" s="40" t="s">
        <v>260</v>
      </c>
      <c r="C142" s="17" t="s">
        <v>20</v>
      </c>
      <c r="D142" s="20">
        <v>1</v>
      </c>
      <c r="E142" s="19">
        <v>12.25</v>
      </c>
      <c r="F142" s="18">
        <v>7.5</v>
      </c>
      <c r="G142" s="18"/>
      <c r="H142" s="18">
        <f t="shared" si="15"/>
        <v>91.875</v>
      </c>
      <c r="I142"/>
      <c r="J142"/>
      <c r="K142"/>
      <c r="L142"/>
    </row>
    <row r="143" spans="1:12" s="1" customFormat="1" ht="21.95" customHeight="1">
      <c r="A143" s="48"/>
      <c r="B143" s="40" t="s">
        <v>261</v>
      </c>
      <c r="C143" s="17" t="s">
        <v>20</v>
      </c>
      <c r="D143" s="20">
        <v>2</v>
      </c>
      <c r="E143" s="19">
        <v>1.5</v>
      </c>
      <c r="F143" s="18">
        <v>6</v>
      </c>
      <c r="G143" s="18"/>
      <c r="H143" s="18">
        <f t="shared" si="15"/>
        <v>18</v>
      </c>
      <c r="I143"/>
      <c r="J143"/>
      <c r="K143"/>
      <c r="L143"/>
    </row>
    <row r="144" spans="1:12" s="1" customFormat="1" ht="21.95" customHeight="1">
      <c r="A144" s="48"/>
      <c r="B144" s="10" t="s">
        <v>24</v>
      </c>
      <c r="C144" s="17" t="s">
        <v>20</v>
      </c>
      <c r="D144" s="20">
        <v>2</v>
      </c>
      <c r="E144" s="19">
        <v>11.75</v>
      </c>
      <c r="F144" s="18"/>
      <c r="G144" s="18">
        <v>9</v>
      </c>
      <c r="H144" s="18">
        <f>G144*E144*D144</f>
        <v>211.5</v>
      </c>
      <c r="I144"/>
      <c r="J144"/>
      <c r="K144"/>
      <c r="L144"/>
    </row>
    <row r="145" spans="1:12" s="1" customFormat="1" ht="21.95" customHeight="1">
      <c r="A145" s="48"/>
      <c r="B145" s="10" t="s">
        <v>25</v>
      </c>
      <c r="C145" s="17" t="s">
        <v>20</v>
      </c>
      <c r="D145" s="20">
        <v>2</v>
      </c>
      <c r="E145" s="19">
        <v>12.25</v>
      </c>
      <c r="F145" s="18"/>
      <c r="G145" s="18">
        <v>9</v>
      </c>
      <c r="H145" s="18">
        <f>G145*E145*D145</f>
        <v>220.5</v>
      </c>
      <c r="I145"/>
      <c r="J145"/>
      <c r="K145"/>
      <c r="L145"/>
    </row>
    <row r="146" spans="1:12" s="1" customFormat="1" ht="21.95" customHeight="1">
      <c r="A146" s="48"/>
      <c r="B146" s="85" t="s">
        <v>6</v>
      </c>
      <c r="C146" s="85"/>
      <c r="D146" s="85"/>
      <c r="E146" s="85"/>
      <c r="F146" s="85"/>
      <c r="G146" s="85"/>
      <c r="H146" s="70">
        <f>SUM(H140:H145)</f>
        <v>1448.8125</v>
      </c>
      <c r="I146"/>
      <c r="J146"/>
      <c r="K146"/>
      <c r="L146"/>
    </row>
    <row r="147" spans="1:12" s="1" customFormat="1" ht="21.95" customHeight="1">
      <c r="A147" s="48"/>
      <c r="B147" s="9" t="s">
        <v>34</v>
      </c>
      <c r="C147" s="17"/>
      <c r="D147" s="20"/>
      <c r="E147" s="19"/>
      <c r="F147" s="18"/>
      <c r="G147" s="18"/>
      <c r="H147" s="18"/>
      <c r="I147"/>
      <c r="J147"/>
      <c r="K147"/>
      <c r="L147"/>
    </row>
    <row r="148" spans="1:12" s="1" customFormat="1" ht="21.95" customHeight="1">
      <c r="A148" s="48"/>
      <c r="B148" s="10" t="s">
        <v>35</v>
      </c>
      <c r="C148" s="17" t="s">
        <v>20</v>
      </c>
      <c r="D148" s="20">
        <v>2</v>
      </c>
      <c r="E148" s="19">
        <v>11.75</v>
      </c>
      <c r="F148" s="18"/>
      <c r="G148" s="18">
        <v>9</v>
      </c>
      <c r="H148" s="18">
        <f>G148*E148*D148</f>
        <v>211.5</v>
      </c>
      <c r="I148"/>
      <c r="J148"/>
      <c r="K148"/>
      <c r="L148"/>
    </row>
    <row r="149" spans="1:12" s="1" customFormat="1" ht="21.95" customHeight="1">
      <c r="A149" s="48"/>
      <c r="B149" s="10" t="s">
        <v>36</v>
      </c>
      <c r="C149" s="17" t="s">
        <v>20</v>
      </c>
      <c r="D149" s="20">
        <v>2</v>
      </c>
      <c r="E149" s="19">
        <v>12.25</v>
      </c>
      <c r="F149" s="18"/>
      <c r="G149" s="18">
        <v>9</v>
      </c>
      <c r="H149" s="18">
        <f t="shared" ref="H149:H151" si="16">G149*E149*D149</f>
        <v>220.5</v>
      </c>
      <c r="I149"/>
      <c r="J149"/>
      <c r="K149"/>
      <c r="L149"/>
    </row>
    <row r="150" spans="1:12" s="1" customFormat="1" ht="21.95" customHeight="1">
      <c r="A150" s="48"/>
      <c r="B150" s="10" t="s">
        <v>37</v>
      </c>
      <c r="C150" s="17" t="s">
        <v>20</v>
      </c>
      <c r="D150" s="20">
        <v>8</v>
      </c>
      <c r="E150" s="19">
        <v>4</v>
      </c>
      <c r="F150" s="18"/>
      <c r="G150" s="18">
        <v>7</v>
      </c>
      <c r="H150" s="18">
        <f t="shared" si="16"/>
        <v>224</v>
      </c>
      <c r="I150"/>
      <c r="J150"/>
      <c r="K150"/>
      <c r="L150"/>
    </row>
    <row r="151" spans="1:12" s="1" customFormat="1" ht="21.95" customHeight="1">
      <c r="A151" s="48"/>
      <c r="B151" s="40" t="s">
        <v>262</v>
      </c>
      <c r="C151" s="17" t="s">
        <v>20</v>
      </c>
      <c r="D151" s="20">
        <v>2</v>
      </c>
      <c r="E151" s="19">
        <v>800</v>
      </c>
      <c r="F151" s="18"/>
      <c r="G151" s="18">
        <v>8</v>
      </c>
      <c r="H151" s="18">
        <f t="shared" si="16"/>
        <v>12800</v>
      </c>
      <c r="I151"/>
      <c r="J151"/>
      <c r="K151"/>
      <c r="L151"/>
    </row>
    <row r="152" spans="1:12" s="1" customFormat="1" ht="21.95" customHeight="1">
      <c r="A152" s="48"/>
      <c r="B152" s="85" t="s">
        <v>6</v>
      </c>
      <c r="C152" s="85" t="s">
        <v>20</v>
      </c>
      <c r="D152" s="85"/>
      <c r="E152" s="85"/>
      <c r="F152" s="85"/>
      <c r="G152" s="85"/>
      <c r="H152" s="70">
        <f>SUM(H148:H151)</f>
        <v>13456</v>
      </c>
      <c r="I152"/>
      <c r="J152"/>
      <c r="K152"/>
      <c r="L152"/>
    </row>
    <row r="153" spans="1:12" s="1" customFormat="1" ht="21.95" customHeight="1">
      <c r="A153" s="48"/>
      <c r="B153" s="10"/>
      <c r="C153" s="17"/>
      <c r="D153" s="20"/>
      <c r="E153" s="19"/>
      <c r="F153" s="18"/>
      <c r="G153" s="18"/>
      <c r="H153" s="18"/>
      <c r="I153"/>
      <c r="J153"/>
      <c r="K153"/>
      <c r="L153"/>
    </row>
    <row r="154" spans="1:12" s="1" customFormat="1" ht="66.75" customHeight="1">
      <c r="A154" s="48">
        <v>14</v>
      </c>
      <c r="B154" s="38" t="s">
        <v>301</v>
      </c>
      <c r="C154" s="58" t="s">
        <v>42</v>
      </c>
      <c r="D154" s="20">
        <v>4</v>
      </c>
      <c r="E154" s="19">
        <v>9</v>
      </c>
      <c r="F154" s="18"/>
      <c r="G154" s="18"/>
      <c r="H154" s="70">
        <v>36</v>
      </c>
      <c r="I154"/>
      <c r="J154"/>
      <c r="K154"/>
      <c r="L154"/>
    </row>
    <row r="155" spans="1:12" s="1" customFormat="1" ht="122.25" hidden="1" customHeight="1">
      <c r="A155" s="48">
        <v>15</v>
      </c>
      <c r="B155" s="64" t="s">
        <v>193</v>
      </c>
      <c r="C155" s="58" t="s">
        <v>42</v>
      </c>
      <c r="D155" s="20">
        <v>3</v>
      </c>
      <c r="E155" s="19">
        <v>350</v>
      </c>
      <c r="F155" s="18"/>
      <c r="G155" s="18"/>
      <c r="H155" s="70">
        <f>E155*D155</f>
        <v>1050</v>
      </c>
      <c r="I155"/>
      <c r="J155"/>
      <c r="K155"/>
      <c r="L155"/>
    </row>
    <row r="156" spans="1:12" s="1" customFormat="1" ht="21.95" customHeight="1">
      <c r="A156" s="48"/>
      <c r="B156" s="10"/>
      <c r="C156" s="17"/>
      <c r="D156" s="20"/>
      <c r="E156" s="19"/>
      <c r="F156" s="18"/>
      <c r="G156" s="18"/>
      <c r="H156" s="18"/>
      <c r="I156"/>
      <c r="J156"/>
      <c r="K156"/>
      <c r="L156"/>
    </row>
    <row r="157" spans="1:12" s="1" customFormat="1" ht="27.75" customHeight="1">
      <c r="A157" s="48">
        <v>15</v>
      </c>
      <c r="B157" s="9" t="s">
        <v>38</v>
      </c>
      <c r="C157" s="58"/>
      <c r="D157" s="20"/>
      <c r="E157" s="19"/>
      <c r="F157" s="18"/>
      <c r="G157" s="18"/>
      <c r="H157" s="18"/>
      <c r="I157"/>
      <c r="J157"/>
      <c r="K157"/>
      <c r="L157"/>
    </row>
    <row r="158" spans="1:12" s="1" customFormat="1" ht="99" customHeight="1">
      <c r="A158" s="48"/>
      <c r="B158" s="64" t="s">
        <v>96</v>
      </c>
      <c r="C158" s="58" t="s">
        <v>39</v>
      </c>
      <c r="D158" s="20">
        <v>4</v>
      </c>
      <c r="E158" s="19">
        <v>900</v>
      </c>
      <c r="F158" s="18"/>
      <c r="G158" s="18"/>
      <c r="H158" s="70">
        <f>E158*D158</f>
        <v>3600</v>
      </c>
      <c r="I158"/>
      <c r="J158"/>
      <c r="K158"/>
      <c r="L158"/>
    </row>
    <row r="159" spans="1:12" s="1" customFormat="1" ht="21.95" customHeight="1">
      <c r="A159" s="48"/>
      <c r="B159" s="10"/>
      <c r="C159" s="17"/>
      <c r="D159" s="20"/>
      <c r="E159" s="19"/>
      <c r="F159" s="18"/>
      <c r="G159" s="18"/>
      <c r="H159" s="18"/>
      <c r="I159"/>
      <c r="J159"/>
      <c r="K159"/>
      <c r="L159"/>
    </row>
    <row r="160" spans="1:12" s="1" customFormat="1" ht="21.95" customHeight="1">
      <c r="A160" s="48">
        <v>16</v>
      </c>
      <c r="B160" s="9" t="s">
        <v>40</v>
      </c>
      <c r="C160" s="17"/>
      <c r="D160" s="20"/>
      <c r="E160" s="19"/>
      <c r="F160" s="18"/>
      <c r="G160" s="18"/>
      <c r="H160" s="18"/>
      <c r="I160"/>
      <c r="J160"/>
      <c r="K160"/>
      <c r="L160"/>
    </row>
    <row r="161" spans="1:12" s="1" customFormat="1" ht="239.25" customHeight="1">
      <c r="A161" s="48"/>
      <c r="B161" s="38" t="s">
        <v>188</v>
      </c>
      <c r="C161" s="17"/>
      <c r="D161" s="20"/>
      <c r="E161" s="19"/>
      <c r="F161" s="18"/>
      <c r="G161" s="18"/>
      <c r="H161" s="18"/>
      <c r="I161"/>
      <c r="J161"/>
      <c r="K161"/>
      <c r="L161"/>
    </row>
    <row r="162" spans="1:12" s="1" customFormat="1" ht="21.95" customHeight="1">
      <c r="A162" s="48"/>
      <c r="B162" s="40" t="s">
        <v>263</v>
      </c>
      <c r="C162" s="17" t="s">
        <v>20</v>
      </c>
      <c r="D162" s="20">
        <v>4</v>
      </c>
      <c r="E162" s="19">
        <v>2.5</v>
      </c>
      <c r="F162" s="18"/>
      <c r="G162" s="18">
        <v>7</v>
      </c>
      <c r="H162" s="18">
        <f>G162*E162*D162</f>
        <v>70</v>
      </c>
      <c r="I162"/>
      <c r="J162"/>
      <c r="K162"/>
      <c r="L162"/>
    </row>
    <row r="163" spans="1:12" s="1" customFormat="1" ht="21.95" customHeight="1">
      <c r="A163" s="48"/>
      <c r="B163" s="40" t="s">
        <v>263</v>
      </c>
      <c r="C163" s="17" t="s">
        <v>20</v>
      </c>
      <c r="D163" s="20">
        <v>1</v>
      </c>
      <c r="E163" s="19">
        <v>3.5</v>
      </c>
      <c r="F163" s="18"/>
      <c r="G163" s="18">
        <v>7</v>
      </c>
      <c r="H163" s="18">
        <f t="shared" ref="H163:H164" si="17">G163*E163*D163</f>
        <v>24.5</v>
      </c>
      <c r="I163"/>
      <c r="J163"/>
      <c r="K163"/>
      <c r="L163"/>
    </row>
    <row r="164" spans="1:12" s="1" customFormat="1" ht="21.95" customHeight="1">
      <c r="A164" s="48"/>
      <c r="B164" s="40" t="s">
        <v>264</v>
      </c>
      <c r="C164" s="17" t="s">
        <v>20</v>
      </c>
      <c r="D164" s="20">
        <v>1</v>
      </c>
      <c r="E164" s="19">
        <v>4</v>
      </c>
      <c r="F164" s="18"/>
      <c r="G164" s="18">
        <v>7</v>
      </c>
      <c r="H164" s="18">
        <f t="shared" si="17"/>
        <v>28</v>
      </c>
      <c r="I164"/>
      <c r="J164"/>
      <c r="K164"/>
      <c r="L164"/>
    </row>
    <row r="165" spans="1:12" s="1" customFormat="1" ht="21.95" customHeight="1">
      <c r="A165" s="48"/>
      <c r="B165" s="85" t="s">
        <v>6</v>
      </c>
      <c r="C165" s="85"/>
      <c r="D165" s="85"/>
      <c r="E165" s="85"/>
      <c r="F165" s="85"/>
      <c r="G165" s="85"/>
      <c r="H165" s="70">
        <f>SUM(H162:H164)</f>
        <v>122.5</v>
      </c>
      <c r="I165"/>
      <c r="J165"/>
      <c r="K165"/>
      <c r="L165"/>
    </row>
    <row r="166" spans="1:12" s="1" customFormat="1" ht="21.95" customHeight="1">
      <c r="A166" s="48">
        <v>17</v>
      </c>
      <c r="B166" s="9" t="s">
        <v>41</v>
      </c>
      <c r="C166" s="17"/>
      <c r="D166" s="20"/>
      <c r="E166" s="19"/>
      <c r="F166" s="18"/>
      <c r="G166" s="18"/>
      <c r="H166" s="18"/>
      <c r="I166"/>
      <c r="J166"/>
      <c r="K166"/>
      <c r="L166"/>
    </row>
    <row r="167" spans="1:12" s="1" customFormat="1" ht="177.75" customHeight="1">
      <c r="A167" s="48"/>
      <c r="B167" s="38" t="s">
        <v>97</v>
      </c>
      <c r="C167" s="17"/>
      <c r="D167" s="20"/>
      <c r="E167" s="19"/>
      <c r="F167" s="18"/>
      <c r="G167" s="18"/>
      <c r="H167" s="18"/>
      <c r="I167"/>
      <c r="J167"/>
      <c r="K167"/>
      <c r="L167"/>
    </row>
    <row r="168" spans="1:12" s="1" customFormat="1" ht="21.95" customHeight="1">
      <c r="A168" s="48"/>
      <c r="B168" s="40" t="s">
        <v>265</v>
      </c>
      <c r="C168" s="17" t="s">
        <v>20</v>
      </c>
      <c r="D168" s="20">
        <v>6</v>
      </c>
      <c r="E168" s="19">
        <v>2</v>
      </c>
      <c r="F168" s="18"/>
      <c r="G168" s="18">
        <v>1.5</v>
      </c>
      <c r="H168" s="18">
        <f>G168*E168*D168</f>
        <v>18</v>
      </c>
      <c r="I168"/>
      <c r="J168"/>
      <c r="K168"/>
      <c r="L168"/>
    </row>
    <row r="169" spans="1:12" s="1" customFormat="1" ht="21.95" customHeight="1">
      <c r="A169" s="48"/>
      <c r="B169" s="40" t="s">
        <v>266</v>
      </c>
      <c r="C169" s="17" t="s">
        <v>20</v>
      </c>
      <c r="D169" s="20">
        <v>3</v>
      </c>
      <c r="E169" s="19">
        <v>4</v>
      </c>
      <c r="F169" s="18"/>
      <c r="G169" s="18">
        <v>4</v>
      </c>
      <c r="H169" s="18">
        <f t="shared" ref="H169" si="18">G169*E169*D169</f>
        <v>48</v>
      </c>
      <c r="I169"/>
      <c r="J169"/>
      <c r="K169"/>
      <c r="L169"/>
    </row>
    <row r="170" spans="1:12" s="14" customFormat="1" ht="21.95" customHeight="1">
      <c r="A170" s="48"/>
      <c r="B170" s="85" t="s">
        <v>6</v>
      </c>
      <c r="C170" s="85"/>
      <c r="D170" s="85"/>
      <c r="E170" s="85"/>
      <c r="F170" s="85"/>
      <c r="G170" s="85"/>
      <c r="H170" s="70">
        <f>SUM(H168:H169)</f>
        <v>66</v>
      </c>
      <c r="I170" s="15"/>
      <c r="J170" s="15"/>
      <c r="K170" s="15"/>
      <c r="L170" s="15"/>
    </row>
    <row r="171" spans="1:12" s="1" customFormat="1" ht="21.95" customHeight="1">
      <c r="A171" s="48">
        <v>18</v>
      </c>
      <c r="B171" s="9" t="s">
        <v>43</v>
      </c>
      <c r="C171" s="17"/>
      <c r="D171" s="20"/>
      <c r="E171" s="19"/>
      <c r="F171" s="18"/>
      <c r="G171" s="18"/>
      <c r="H171" s="18"/>
      <c r="I171"/>
      <c r="J171"/>
      <c r="K171"/>
      <c r="L171"/>
    </row>
    <row r="172" spans="1:12" s="1" customFormat="1" ht="92.25" customHeight="1">
      <c r="A172" s="48"/>
      <c r="B172" s="38" t="s">
        <v>98</v>
      </c>
      <c r="C172" s="17"/>
      <c r="D172" s="20"/>
      <c r="E172" s="19"/>
      <c r="F172" s="18"/>
      <c r="G172" s="18"/>
      <c r="H172" s="18"/>
      <c r="I172"/>
      <c r="J172"/>
      <c r="K172"/>
      <c r="L172"/>
    </row>
    <row r="173" spans="1:12" s="1" customFormat="1" ht="21.95" customHeight="1">
      <c r="A173" s="48"/>
      <c r="B173" s="10" t="s">
        <v>44</v>
      </c>
      <c r="C173" s="17" t="s">
        <v>42</v>
      </c>
      <c r="D173" s="42" t="s">
        <v>268</v>
      </c>
      <c r="E173" s="19">
        <v>2.5</v>
      </c>
      <c r="F173" s="18"/>
      <c r="G173" s="18">
        <v>7</v>
      </c>
      <c r="H173" s="18">
        <f>8*E173*G173</f>
        <v>140</v>
      </c>
      <c r="I173"/>
      <c r="J173"/>
      <c r="K173"/>
      <c r="L173"/>
    </row>
    <row r="174" spans="1:12" s="1" customFormat="1" ht="21.95" customHeight="1">
      <c r="A174" s="48"/>
      <c r="B174" s="10" t="s">
        <v>44</v>
      </c>
      <c r="C174" s="17" t="s">
        <v>42</v>
      </c>
      <c r="D174" s="42" t="s">
        <v>269</v>
      </c>
      <c r="E174" s="19">
        <v>3.5</v>
      </c>
      <c r="F174" s="18"/>
      <c r="G174" s="18">
        <v>7</v>
      </c>
      <c r="H174" s="18">
        <f>2*E174*G174</f>
        <v>49</v>
      </c>
      <c r="I174"/>
      <c r="J174"/>
      <c r="K174"/>
      <c r="L174"/>
    </row>
    <row r="175" spans="1:12" s="1" customFormat="1" ht="21.95" customHeight="1">
      <c r="A175" s="48"/>
      <c r="B175" s="40" t="s">
        <v>267</v>
      </c>
      <c r="C175" s="17" t="s">
        <v>42</v>
      </c>
      <c r="D175" s="42" t="s">
        <v>239</v>
      </c>
      <c r="E175" s="19">
        <v>2</v>
      </c>
      <c r="F175" s="18"/>
      <c r="G175" s="18">
        <v>1.5</v>
      </c>
      <c r="H175" s="18">
        <f>12*E175*G175</f>
        <v>36</v>
      </c>
      <c r="I175"/>
      <c r="J175"/>
      <c r="K175"/>
      <c r="L175"/>
    </row>
    <row r="176" spans="1:12" s="1" customFormat="1" ht="21.95" customHeight="1">
      <c r="A176" s="48"/>
      <c r="B176" s="10" t="s">
        <v>45</v>
      </c>
      <c r="C176" s="17" t="s">
        <v>42</v>
      </c>
      <c r="D176" s="42" t="s">
        <v>270</v>
      </c>
      <c r="E176" s="19">
        <v>4</v>
      </c>
      <c r="F176" s="18"/>
      <c r="G176" s="18">
        <v>4</v>
      </c>
      <c r="H176" s="18">
        <f>6*E176*G176</f>
        <v>96</v>
      </c>
      <c r="I176"/>
      <c r="J176"/>
      <c r="K176"/>
      <c r="L176"/>
    </row>
    <row r="177" spans="1:12" s="1" customFormat="1" ht="21.95" customHeight="1">
      <c r="A177" s="48"/>
      <c r="B177" s="85" t="s">
        <v>6</v>
      </c>
      <c r="C177" s="85"/>
      <c r="D177" s="85"/>
      <c r="E177" s="85"/>
      <c r="F177" s="85"/>
      <c r="G177" s="85"/>
      <c r="H177" s="70">
        <f>SUM(H173:H176)</f>
        <v>321</v>
      </c>
      <c r="I177"/>
      <c r="J177"/>
      <c r="K177"/>
      <c r="L177"/>
    </row>
    <row r="178" spans="1:12" s="1" customFormat="1" ht="21.95" customHeight="1">
      <c r="A178" s="48">
        <v>19</v>
      </c>
      <c r="B178" s="9" t="s">
        <v>46</v>
      </c>
      <c r="C178" s="17"/>
      <c r="D178" s="20"/>
      <c r="E178" s="19"/>
      <c r="F178" s="18"/>
      <c r="G178" s="18"/>
      <c r="H178" s="18"/>
      <c r="I178"/>
      <c r="J178"/>
      <c r="K178"/>
      <c r="L178"/>
    </row>
    <row r="179" spans="1:12" s="1" customFormat="1" ht="37.5" customHeight="1">
      <c r="A179" s="48"/>
      <c r="B179" s="38" t="s">
        <v>99</v>
      </c>
      <c r="C179" s="17"/>
      <c r="D179" s="20"/>
      <c r="E179" s="19"/>
      <c r="F179" s="18"/>
      <c r="G179" s="18"/>
      <c r="H179" s="18"/>
      <c r="I179"/>
      <c r="J179"/>
      <c r="K179"/>
      <c r="L179"/>
    </row>
    <row r="180" spans="1:12" s="1" customFormat="1" ht="21.95" customHeight="1">
      <c r="A180" s="48"/>
      <c r="B180" s="40" t="s">
        <v>272</v>
      </c>
      <c r="C180" s="17" t="s">
        <v>48</v>
      </c>
      <c r="D180" s="20">
        <v>15</v>
      </c>
      <c r="E180" s="19"/>
      <c r="F180" s="18"/>
      <c r="G180" s="18"/>
      <c r="H180" s="70" t="s">
        <v>271</v>
      </c>
      <c r="I180"/>
      <c r="J180"/>
      <c r="K180"/>
      <c r="L180"/>
    </row>
    <row r="181" spans="1:12" s="1" customFormat="1" ht="21.95" customHeight="1">
      <c r="A181" s="48">
        <v>20</v>
      </c>
      <c r="B181" s="9" t="s">
        <v>49</v>
      </c>
      <c r="C181" s="17"/>
      <c r="D181" s="20"/>
      <c r="E181" s="19"/>
      <c r="F181" s="18"/>
      <c r="G181" s="18"/>
      <c r="H181" s="18"/>
      <c r="I181"/>
      <c r="J181"/>
      <c r="K181"/>
      <c r="L181"/>
    </row>
    <row r="182" spans="1:12" s="1" customFormat="1" ht="163.5" customHeight="1">
      <c r="A182" s="48"/>
      <c r="B182" s="38" t="s">
        <v>100</v>
      </c>
      <c r="C182" s="17"/>
      <c r="D182" s="20"/>
      <c r="E182" s="19"/>
      <c r="F182" s="18"/>
      <c r="G182" s="18"/>
      <c r="H182" s="18"/>
      <c r="I182"/>
      <c r="J182"/>
      <c r="K182"/>
      <c r="L182"/>
    </row>
    <row r="183" spans="1:12" s="1" customFormat="1" ht="21.95" customHeight="1">
      <c r="A183" s="48"/>
      <c r="B183" s="10" t="s">
        <v>33</v>
      </c>
      <c r="C183" s="17" t="s">
        <v>42</v>
      </c>
      <c r="D183" s="20">
        <v>4</v>
      </c>
      <c r="E183" s="19">
        <v>16.5</v>
      </c>
      <c r="F183" s="18"/>
      <c r="G183" s="18"/>
      <c r="H183" s="18">
        <f>E183*D183</f>
        <v>66</v>
      </c>
      <c r="I183"/>
      <c r="J183"/>
      <c r="K183"/>
      <c r="L183"/>
    </row>
    <row r="184" spans="1:12" s="1" customFormat="1" ht="21.95" customHeight="1">
      <c r="A184" s="48"/>
      <c r="B184" s="10" t="s">
        <v>33</v>
      </c>
      <c r="C184" s="17" t="s">
        <v>42</v>
      </c>
      <c r="D184" s="20">
        <v>1</v>
      </c>
      <c r="E184" s="19">
        <v>17.5</v>
      </c>
      <c r="F184" s="18"/>
      <c r="G184" s="18"/>
      <c r="H184" s="18">
        <f>E184*D184</f>
        <v>17.5</v>
      </c>
      <c r="I184"/>
      <c r="J184"/>
      <c r="K184"/>
      <c r="L184"/>
    </row>
    <row r="185" spans="1:12" s="1" customFormat="1" ht="21.95" customHeight="1">
      <c r="A185" s="48"/>
      <c r="B185" s="85" t="s">
        <v>6</v>
      </c>
      <c r="C185" s="85" t="s">
        <v>42</v>
      </c>
      <c r="D185" s="85"/>
      <c r="E185" s="85"/>
      <c r="F185" s="85"/>
      <c r="G185" s="85"/>
      <c r="H185" s="70">
        <f>SUM(H183:H184)</f>
        <v>83.5</v>
      </c>
      <c r="I185"/>
      <c r="J185"/>
      <c r="K185"/>
      <c r="L185"/>
    </row>
    <row r="186" spans="1:12" s="1" customFormat="1" ht="21.95" customHeight="1">
      <c r="A186" s="48">
        <v>21</v>
      </c>
      <c r="B186" s="9" t="s">
        <v>50</v>
      </c>
      <c r="C186" s="20"/>
      <c r="D186" s="20"/>
      <c r="E186" s="19"/>
      <c r="F186" s="19"/>
      <c r="G186" s="19"/>
      <c r="H186" s="33"/>
      <c r="I186"/>
      <c r="J186"/>
      <c r="K186"/>
      <c r="L186"/>
    </row>
    <row r="187" spans="1:12" s="1" customFormat="1" ht="160.5" customHeight="1">
      <c r="A187" s="48"/>
      <c r="B187" s="38" t="s">
        <v>101</v>
      </c>
      <c r="C187" s="20"/>
      <c r="D187" s="20"/>
      <c r="E187" s="19"/>
      <c r="F187" s="19"/>
      <c r="G187" s="19"/>
      <c r="H187" s="33"/>
      <c r="I187"/>
      <c r="J187"/>
      <c r="K187"/>
      <c r="L187"/>
    </row>
    <row r="188" spans="1:12" s="1" customFormat="1" ht="21.95" customHeight="1">
      <c r="A188" s="48"/>
      <c r="B188" s="9" t="s">
        <v>174</v>
      </c>
      <c r="C188" s="20"/>
      <c r="D188" s="20"/>
      <c r="E188" s="19"/>
      <c r="F188" s="19"/>
      <c r="G188" s="19"/>
      <c r="H188" s="18"/>
      <c r="I188"/>
      <c r="J188"/>
      <c r="K188"/>
      <c r="L188"/>
    </row>
    <row r="189" spans="1:12" s="1" customFormat="1" ht="21.95" customHeight="1">
      <c r="A189" s="48"/>
      <c r="B189" s="10" t="s">
        <v>14</v>
      </c>
      <c r="C189" s="20" t="s">
        <v>42</v>
      </c>
      <c r="D189" s="20">
        <v>6</v>
      </c>
      <c r="E189" s="19">
        <v>7</v>
      </c>
      <c r="F189" s="19"/>
      <c r="G189" s="19"/>
      <c r="H189" s="18">
        <f>E189*D189</f>
        <v>42</v>
      </c>
      <c r="I189"/>
      <c r="J189"/>
      <c r="K189"/>
      <c r="L189"/>
    </row>
    <row r="190" spans="1:12" s="1" customFormat="1" ht="21.95" customHeight="1">
      <c r="A190" s="48"/>
      <c r="B190" s="40" t="s">
        <v>273</v>
      </c>
      <c r="C190" s="20" t="s">
        <v>42</v>
      </c>
      <c r="D190" s="20">
        <v>3</v>
      </c>
      <c r="E190" s="19">
        <v>16</v>
      </c>
      <c r="F190" s="19"/>
      <c r="G190" s="19"/>
      <c r="H190" s="18">
        <f t="shared" ref="H190" si="19">E190*D190</f>
        <v>48</v>
      </c>
      <c r="I190"/>
      <c r="J190"/>
      <c r="K190"/>
      <c r="L190"/>
    </row>
    <row r="191" spans="1:12" s="1" customFormat="1" ht="21.95" customHeight="1">
      <c r="A191" s="48"/>
      <c r="B191" s="85" t="s">
        <v>6</v>
      </c>
      <c r="C191" s="85" t="s">
        <v>42</v>
      </c>
      <c r="D191" s="85"/>
      <c r="E191" s="85"/>
      <c r="F191" s="85"/>
      <c r="G191" s="85"/>
      <c r="H191" s="70">
        <f>SUM(H188:H190)</f>
        <v>90</v>
      </c>
      <c r="I191"/>
      <c r="J191"/>
      <c r="K191"/>
      <c r="L191"/>
    </row>
    <row r="192" spans="1:12" s="1" customFormat="1" ht="21.95" customHeight="1">
      <c r="A192" s="48">
        <v>22</v>
      </c>
      <c r="B192" s="9" t="s">
        <v>51</v>
      </c>
      <c r="C192" s="20"/>
      <c r="D192" s="20"/>
      <c r="E192" s="19"/>
      <c r="F192" s="19"/>
      <c r="G192" s="19"/>
      <c r="H192" s="18"/>
      <c r="I192"/>
      <c r="J192"/>
      <c r="K192"/>
      <c r="L192"/>
    </row>
    <row r="193" spans="1:12" s="1" customFormat="1" ht="69" customHeight="1">
      <c r="A193" s="48"/>
      <c r="B193" s="39" t="s">
        <v>189</v>
      </c>
      <c r="C193" s="20"/>
      <c r="D193" s="20"/>
      <c r="E193" s="19"/>
      <c r="F193" s="19"/>
      <c r="G193" s="19"/>
      <c r="H193" s="18"/>
      <c r="I193"/>
      <c r="J193"/>
      <c r="K193"/>
      <c r="L193"/>
    </row>
    <row r="194" spans="1:12" s="1" customFormat="1" ht="21.95" customHeight="1">
      <c r="A194" s="48"/>
      <c r="B194" s="10" t="s">
        <v>14</v>
      </c>
      <c r="C194" s="20" t="s">
        <v>20</v>
      </c>
      <c r="D194" s="20">
        <v>3</v>
      </c>
      <c r="E194" s="19">
        <v>4</v>
      </c>
      <c r="F194" s="19"/>
      <c r="G194" s="19">
        <v>4</v>
      </c>
      <c r="H194" s="18">
        <f>G194*E194*D194</f>
        <v>48</v>
      </c>
      <c r="I194"/>
      <c r="J194"/>
      <c r="K194"/>
      <c r="L194"/>
    </row>
    <row r="195" spans="1:12" s="1" customFormat="1" ht="21.95" customHeight="1">
      <c r="A195" s="48"/>
      <c r="B195" s="10" t="s">
        <v>33</v>
      </c>
      <c r="C195" s="20" t="s">
        <v>20</v>
      </c>
      <c r="D195" s="20">
        <v>6</v>
      </c>
      <c r="E195" s="19">
        <v>2</v>
      </c>
      <c r="F195" s="19">
        <v>1.5</v>
      </c>
      <c r="G195" s="19"/>
      <c r="H195" s="18">
        <f>F195*E195*D195</f>
        <v>18</v>
      </c>
      <c r="I195"/>
      <c r="J195"/>
      <c r="K195"/>
      <c r="L195"/>
    </row>
    <row r="196" spans="1:12" s="1" customFormat="1" ht="21.95" customHeight="1">
      <c r="A196" s="48"/>
      <c r="B196" s="85" t="s">
        <v>6</v>
      </c>
      <c r="C196" s="85" t="s">
        <v>20</v>
      </c>
      <c r="D196" s="85"/>
      <c r="E196" s="85"/>
      <c r="F196" s="85"/>
      <c r="G196" s="85"/>
      <c r="H196" s="70">
        <f>SUM(H194:H195)</f>
        <v>66</v>
      </c>
      <c r="I196"/>
      <c r="J196"/>
      <c r="K196"/>
      <c r="L196"/>
    </row>
    <row r="197" spans="1:12" s="1" customFormat="1" ht="21.95" customHeight="1">
      <c r="A197" s="48">
        <v>23</v>
      </c>
      <c r="B197" s="9" t="s">
        <v>52</v>
      </c>
      <c r="C197" s="20"/>
      <c r="D197" s="20"/>
      <c r="E197" s="19"/>
      <c r="F197" s="19"/>
      <c r="G197" s="19"/>
      <c r="H197" s="18"/>
      <c r="I197"/>
      <c r="J197"/>
      <c r="K197"/>
      <c r="L197"/>
    </row>
    <row r="198" spans="1:12" s="1" customFormat="1" ht="125.25" customHeight="1">
      <c r="A198" s="48"/>
      <c r="B198" s="38" t="s">
        <v>102</v>
      </c>
      <c r="C198" s="20"/>
      <c r="D198" s="20"/>
      <c r="E198" s="19"/>
      <c r="F198" s="19"/>
      <c r="G198" s="19"/>
      <c r="H198" s="18"/>
      <c r="I198"/>
      <c r="J198"/>
      <c r="K198"/>
      <c r="L198"/>
    </row>
    <row r="199" spans="1:12" s="1" customFormat="1" ht="21.95" customHeight="1">
      <c r="A199" s="48"/>
      <c r="B199" s="40" t="s">
        <v>274</v>
      </c>
      <c r="C199" s="20" t="s">
        <v>20</v>
      </c>
      <c r="D199" s="20">
        <v>6</v>
      </c>
      <c r="E199" s="19">
        <v>2</v>
      </c>
      <c r="F199" s="19">
        <v>1.5</v>
      </c>
      <c r="G199" s="19"/>
      <c r="H199" s="18">
        <f>D199*E199*F199</f>
        <v>18</v>
      </c>
      <c r="I199"/>
      <c r="J199"/>
      <c r="K199"/>
      <c r="L199"/>
    </row>
    <row r="200" spans="1:12" s="1" customFormat="1" ht="21.95" customHeight="1">
      <c r="A200" s="48"/>
      <c r="B200" s="85" t="s">
        <v>6</v>
      </c>
      <c r="C200" s="85" t="s">
        <v>20</v>
      </c>
      <c r="D200" s="85"/>
      <c r="E200" s="85"/>
      <c r="F200" s="85"/>
      <c r="G200" s="85"/>
      <c r="H200" s="70">
        <v>18</v>
      </c>
      <c r="I200"/>
      <c r="J200"/>
      <c r="K200"/>
      <c r="L200"/>
    </row>
    <row r="201" spans="1:12" s="1" customFormat="1" ht="21.95" customHeight="1">
      <c r="A201" s="48">
        <v>24</v>
      </c>
      <c r="B201" s="9" t="s">
        <v>53</v>
      </c>
      <c r="C201" s="20"/>
      <c r="D201" s="20"/>
      <c r="E201" s="19"/>
      <c r="F201" s="19"/>
      <c r="G201" s="19"/>
      <c r="H201" s="18"/>
      <c r="I201"/>
      <c r="J201"/>
      <c r="K201"/>
      <c r="L201"/>
    </row>
    <row r="202" spans="1:12" s="1" customFormat="1" ht="39.75" customHeight="1">
      <c r="A202" s="48"/>
      <c r="B202" s="38" t="s">
        <v>103</v>
      </c>
      <c r="C202" s="99" t="s">
        <v>275</v>
      </c>
      <c r="D202" s="100"/>
      <c r="E202" s="100"/>
      <c r="F202" s="100"/>
      <c r="G202" s="100"/>
      <c r="H202" s="18">
        <v>14616</v>
      </c>
      <c r="I202"/>
      <c r="J202"/>
      <c r="K202"/>
      <c r="L202"/>
    </row>
    <row r="203" spans="1:12" s="1" customFormat="1" ht="21.95" customHeight="1">
      <c r="A203" s="48"/>
      <c r="B203" s="40" t="s">
        <v>280</v>
      </c>
      <c r="C203" s="20" t="s">
        <v>20</v>
      </c>
      <c r="D203" s="20">
        <v>1</v>
      </c>
      <c r="E203" s="19">
        <v>800</v>
      </c>
      <c r="F203" s="19"/>
      <c r="G203" s="19">
        <v>5</v>
      </c>
      <c r="H203" s="18">
        <f>G203*E203*D203</f>
        <v>4000</v>
      </c>
      <c r="I203"/>
      <c r="J203"/>
      <c r="K203"/>
      <c r="L203"/>
    </row>
    <row r="204" spans="1:12" s="1" customFormat="1" ht="21.95" customHeight="1">
      <c r="A204" s="48"/>
      <c r="B204" s="40" t="s">
        <v>276</v>
      </c>
      <c r="C204" s="20" t="s">
        <v>20</v>
      </c>
      <c r="D204" s="20">
        <v>2</v>
      </c>
      <c r="E204" s="19">
        <v>133</v>
      </c>
      <c r="F204" s="19"/>
      <c r="G204" s="19">
        <v>5</v>
      </c>
      <c r="H204" s="18">
        <f t="shared" ref="H204:H209" si="20">G204*E204*D204</f>
        <v>1330</v>
      </c>
      <c r="I204"/>
      <c r="J204"/>
      <c r="K204"/>
      <c r="L204"/>
    </row>
    <row r="205" spans="1:12" s="1" customFormat="1" ht="21.95" customHeight="1">
      <c r="A205" s="48"/>
      <c r="B205" s="40" t="s">
        <v>277</v>
      </c>
      <c r="C205" s="20" t="s">
        <v>20</v>
      </c>
      <c r="D205" s="20">
        <v>2</v>
      </c>
      <c r="E205" s="19">
        <v>26.5</v>
      </c>
      <c r="F205" s="19"/>
      <c r="G205" s="19">
        <v>12</v>
      </c>
      <c r="H205" s="18">
        <f t="shared" si="20"/>
        <v>636</v>
      </c>
      <c r="I205"/>
      <c r="J205"/>
      <c r="K205"/>
      <c r="L205"/>
    </row>
    <row r="206" spans="1:12" s="1" customFormat="1" ht="21.95" customHeight="1">
      <c r="A206" s="48"/>
      <c r="B206" s="40" t="s">
        <v>278</v>
      </c>
      <c r="C206" s="20" t="s">
        <v>20</v>
      </c>
      <c r="D206" s="42" t="s">
        <v>223</v>
      </c>
      <c r="E206" s="19">
        <v>8.25</v>
      </c>
      <c r="F206" s="19"/>
      <c r="G206" s="19">
        <v>12</v>
      </c>
      <c r="H206" s="18">
        <f>G206*E206*4</f>
        <v>396</v>
      </c>
      <c r="I206"/>
      <c r="J206"/>
      <c r="K206"/>
      <c r="L206"/>
    </row>
    <row r="207" spans="1:12" s="1" customFormat="1" ht="21.95" customHeight="1">
      <c r="A207" s="48"/>
      <c r="B207" s="40" t="s">
        <v>279</v>
      </c>
      <c r="C207" s="20" t="s">
        <v>20</v>
      </c>
      <c r="D207" s="20">
        <v>2</v>
      </c>
      <c r="E207" s="19">
        <v>26.75</v>
      </c>
      <c r="F207" s="19"/>
      <c r="G207" s="19">
        <v>12</v>
      </c>
      <c r="H207" s="18">
        <f t="shared" si="20"/>
        <v>642</v>
      </c>
      <c r="I207"/>
      <c r="J207"/>
      <c r="K207"/>
      <c r="L207"/>
    </row>
    <row r="208" spans="1:12" s="1" customFormat="1" ht="21.95" customHeight="1">
      <c r="A208" s="48"/>
      <c r="B208" s="10"/>
      <c r="C208" s="20" t="s">
        <v>20</v>
      </c>
      <c r="D208" s="20">
        <v>2</v>
      </c>
      <c r="E208" s="19">
        <v>18</v>
      </c>
      <c r="F208" s="19"/>
      <c r="G208" s="19">
        <v>12</v>
      </c>
      <c r="H208" s="18">
        <f t="shared" si="20"/>
        <v>432</v>
      </c>
      <c r="I208"/>
      <c r="J208"/>
      <c r="K208"/>
      <c r="L208"/>
    </row>
    <row r="209" spans="1:12" s="1" customFormat="1" ht="21.95" customHeight="1">
      <c r="A209" s="69"/>
      <c r="B209" s="9"/>
      <c r="C209" s="20" t="s">
        <v>20</v>
      </c>
      <c r="D209" s="20">
        <v>2</v>
      </c>
      <c r="E209" s="19">
        <v>42.5</v>
      </c>
      <c r="F209" s="19"/>
      <c r="G209" s="19">
        <v>12</v>
      </c>
      <c r="H209" s="18">
        <f t="shared" si="20"/>
        <v>1020</v>
      </c>
      <c r="I209"/>
      <c r="J209"/>
      <c r="K209"/>
      <c r="L209"/>
    </row>
    <row r="210" spans="1:12" s="1" customFormat="1" ht="21.95" customHeight="1">
      <c r="A210" s="48"/>
      <c r="B210" s="85" t="s">
        <v>6</v>
      </c>
      <c r="C210" s="85" t="s">
        <v>20</v>
      </c>
      <c r="D210" s="85"/>
      <c r="E210" s="85"/>
      <c r="F210" s="85"/>
      <c r="G210" s="85"/>
      <c r="H210" s="70">
        <f>SUM(H202:H209)</f>
        <v>23072</v>
      </c>
      <c r="I210"/>
      <c r="J210"/>
      <c r="K210"/>
      <c r="L210"/>
    </row>
    <row r="211" spans="1:12" s="1" customFormat="1" ht="21.95" customHeight="1">
      <c r="A211" s="48">
        <v>25</v>
      </c>
      <c r="B211" s="9" t="s">
        <v>54</v>
      </c>
      <c r="C211" s="20"/>
      <c r="D211" s="20"/>
      <c r="E211" s="19"/>
      <c r="F211" s="19"/>
      <c r="G211" s="19"/>
      <c r="H211" s="18"/>
      <c r="I211"/>
      <c r="J211"/>
      <c r="K211"/>
      <c r="L211"/>
    </row>
    <row r="212" spans="1:12" s="1" customFormat="1" ht="55.5" customHeight="1">
      <c r="A212" s="48"/>
      <c r="B212" s="38" t="s">
        <v>104</v>
      </c>
      <c r="C212" s="20"/>
      <c r="D212" s="20"/>
      <c r="E212" s="19"/>
      <c r="F212" s="19"/>
      <c r="G212" s="19"/>
      <c r="H212" s="18"/>
      <c r="I212"/>
      <c r="J212"/>
      <c r="K212"/>
      <c r="L212"/>
    </row>
    <row r="213" spans="1:12" s="1" customFormat="1" ht="21.95" customHeight="1">
      <c r="A213" s="48"/>
      <c r="B213" s="40" t="s">
        <v>280</v>
      </c>
      <c r="C213" s="20" t="s">
        <v>20</v>
      </c>
      <c r="D213" s="20">
        <v>1</v>
      </c>
      <c r="E213" s="19">
        <v>800</v>
      </c>
      <c r="F213" s="19"/>
      <c r="G213" s="19">
        <v>5</v>
      </c>
      <c r="H213" s="18">
        <f>G213*E213*D213</f>
        <v>4000</v>
      </c>
      <c r="I213"/>
      <c r="J213"/>
      <c r="K213"/>
      <c r="L213"/>
    </row>
    <row r="214" spans="1:12" s="1" customFormat="1" ht="21.95" customHeight="1">
      <c r="A214" s="48"/>
      <c r="B214" s="40" t="s">
        <v>276</v>
      </c>
      <c r="C214" s="20" t="s">
        <v>20</v>
      </c>
      <c r="D214" s="20">
        <v>2</v>
      </c>
      <c r="E214" s="19">
        <v>133</v>
      </c>
      <c r="F214" s="19"/>
      <c r="G214" s="19">
        <v>5</v>
      </c>
      <c r="H214" s="18">
        <f t="shared" ref="H214:H215" si="21">G214*E214*D214</f>
        <v>1330</v>
      </c>
      <c r="I214"/>
      <c r="J214"/>
      <c r="K214"/>
      <c r="L214"/>
    </row>
    <row r="215" spans="1:12" s="1" customFormat="1" ht="21.95" customHeight="1">
      <c r="A215" s="48"/>
      <c r="B215" s="40" t="s">
        <v>277</v>
      </c>
      <c r="C215" s="20" t="s">
        <v>20</v>
      </c>
      <c r="D215" s="20">
        <v>2</v>
      </c>
      <c r="E215" s="19">
        <v>26.5</v>
      </c>
      <c r="F215" s="19"/>
      <c r="G215" s="19">
        <v>12</v>
      </c>
      <c r="H215" s="18">
        <f t="shared" si="21"/>
        <v>636</v>
      </c>
      <c r="I215"/>
      <c r="J215"/>
      <c r="K215"/>
      <c r="L215"/>
    </row>
    <row r="216" spans="1:12" s="1" customFormat="1" ht="21.95" customHeight="1">
      <c r="A216" s="48"/>
      <c r="B216" s="40" t="s">
        <v>278</v>
      </c>
      <c r="C216" s="20" t="s">
        <v>20</v>
      </c>
      <c r="D216" s="42" t="s">
        <v>223</v>
      </c>
      <c r="E216" s="19">
        <v>8.25</v>
      </c>
      <c r="F216" s="19"/>
      <c r="G216" s="19">
        <v>12</v>
      </c>
      <c r="H216" s="18">
        <f>G216*E216*4</f>
        <v>396</v>
      </c>
      <c r="I216"/>
      <c r="J216"/>
      <c r="K216"/>
      <c r="L216"/>
    </row>
    <row r="217" spans="1:12" s="1" customFormat="1" ht="21.95" customHeight="1">
      <c r="A217" s="48"/>
      <c r="B217" s="40" t="s">
        <v>279</v>
      </c>
      <c r="C217" s="20" t="s">
        <v>20</v>
      </c>
      <c r="D217" s="20">
        <v>2</v>
      </c>
      <c r="E217" s="19">
        <v>26.75</v>
      </c>
      <c r="F217" s="19"/>
      <c r="G217" s="19">
        <v>12</v>
      </c>
      <c r="H217" s="18">
        <f t="shared" ref="H217:H219" si="22">G217*E217*D217</f>
        <v>642</v>
      </c>
      <c r="I217"/>
      <c r="J217"/>
      <c r="K217"/>
      <c r="L217"/>
    </row>
    <row r="218" spans="1:12" s="1" customFormat="1" ht="21.95" customHeight="1">
      <c r="A218" s="48"/>
      <c r="B218" s="38"/>
      <c r="C218" s="20" t="s">
        <v>20</v>
      </c>
      <c r="D218" s="20">
        <v>2</v>
      </c>
      <c r="E218" s="19">
        <v>18</v>
      </c>
      <c r="F218" s="19"/>
      <c r="G218" s="19">
        <v>12</v>
      </c>
      <c r="H218" s="18">
        <f t="shared" si="22"/>
        <v>432</v>
      </c>
      <c r="I218"/>
      <c r="J218"/>
      <c r="K218"/>
      <c r="L218"/>
    </row>
    <row r="219" spans="1:12" s="1" customFormat="1" ht="21.95" customHeight="1">
      <c r="A219" s="48"/>
      <c r="B219" s="38"/>
      <c r="C219" s="20" t="s">
        <v>20</v>
      </c>
      <c r="D219" s="20">
        <v>2</v>
      </c>
      <c r="E219" s="19">
        <v>42.5</v>
      </c>
      <c r="F219" s="19"/>
      <c r="G219" s="19">
        <v>12</v>
      </c>
      <c r="H219" s="18">
        <f t="shared" si="22"/>
        <v>1020</v>
      </c>
      <c r="I219"/>
      <c r="J219"/>
      <c r="K219"/>
      <c r="L219"/>
    </row>
    <row r="220" spans="1:12" s="1" customFormat="1" ht="21.95" customHeight="1">
      <c r="A220" s="48"/>
      <c r="B220" s="85" t="s">
        <v>6</v>
      </c>
      <c r="C220" s="85" t="s">
        <v>20</v>
      </c>
      <c r="D220" s="85"/>
      <c r="E220" s="85"/>
      <c r="F220" s="85"/>
      <c r="G220" s="85"/>
      <c r="H220" s="70">
        <f>SUM(H213:H219)</f>
        <v>8456</v>
      </c>
      <c r="I220"/>
      <c r="J220"/>
      <c r="K220"/>
      <c r="L220"/>
    </row>
    <row r="221" spans="1:12" s="1" customFormat="1" ht="21.95" customHeight="1">
      <c r="A221" s="48">
        <v>26</v>
      </c>
      <c r="B221" s="9" t="s">
        <v>55</v>
      </c>
      <c r="C221" s="20"/>
      <c r="D221" s="20"/>
      <c r="E221" s="19"/>
      <c r="F221" s="19"/>
      <c r="G221" s="19"/>
      <c r="H221" s="18"/>
      <c r="I221"/>
      <c r="J221"/>
      <c r="K221"/>
      <c r="L221"/>
    </row>
    <row r="222" spans="1:12" s="1" customFormat="1" ht="160.5" customHeight="1">
      <c r="A222" s="48"/>
      <c r="B222" s="39" t="s">
        <v>105</v>
      </c>
      <c r="C222" s="20"/>
      <c r="D222" s="20"/>
      <c r="E222" s="19"/>
      <c r="F222" s="19"/>
      <c r="G222" s="19"/>
      <c r="H222" s="18"/>
      <c r="I222"/>
      <c r="J222"/>
      <c r="K222"/>
      <c r="L222"/>
    </row>
    <row r="223" spans="1:12" s="1" customFormat="1" ht="25.5" customHeight="1">
      <c r="A223" s="48"/>
      <c r="B223" s="39" t="s">
        <v>56</v>
      </c>
      <c r="C223" s="20"/>
      <c r="D223" s="20"/>
      <c r="E223" s="19"/>
      <c r="F223" s="19"/>
      <c r="G223" s="19"/>
      <c r="H223" s="18">
        <v>1448.8</v>
      </c>
      <c r="I223"/>
      <c r="J223"/>
      <c r="K223"/>
      <c r="L223"/>
    </row>
    <row r="224" spans="1:12" s="1" customFormat="1" ht="21.95" customHeight="1">
      <c r="A224" s="48"/>
      <c r="B224" s="85" t="s">
        <v>6</v>
      </c>
      <c r="C224" s="85" t="s">
        <v>20</v>
      </c>
      <c r="D224" s="85"/>
      <c r="E224" s="85"/>
      <c r="F224" s="85"/>
      <c r="G224" s="85"/>
      <c r="H224" s="70">
        <f>SUM(H223:H223)</f>
        <v>1448.8</v>
      </c>
      <c r="I224"/>
      <c r="J224"/>
      <c r="K224"/>
      <c r="L224"/>
    </row>
    <row r="225" spans="1:12" s="1" customFormat="1" ht="21.95" customHeight="1">
      <c r="A225" s="48">
        <v>27</v>
      </c>
      <c r="B225" s="9" t="s">
        <v>57</v>
      </c>
      <c r="C225" s="20"/>
      <c r="D225" s="20"/>
      <c r="E225" s="19"/>
      <c r="F225" s="19"/>
      <c r="G225" s="19"/>
      <c r="H225" s="18"/>
      <c r="I225"/>
      <c r="J225"/>
      <c r="K225"/>
      <c r="L225"/>
    </row>
    <row r="226" spans="1:12" s="1" customFormat="1" ht="70.5" customHeight="1">
      <c r="A226" s="48"/>
      <c r="B226" s="38" t="s">
        <v>106</v>
      </c>
      <c r="C226" s="20"/>
      <c r="D226" s="20"/>
      <c r="E226" s="19"/>
      <c r="F226" s="19"/>
      <c r="G226" s="19"/>
      <c r="H226" s="18"/>
      <c r="I226"/>
      <c r="J226"/>
      <c r="K226"/>
      <c r="L226"/>
    </row>
    <row r="227" spans="1:12" s="1" customFormat="1" ht="21.95" customHeight="1">
      <c r="A227" s="48"/>
      <c r="B227" s="39"/>
      <c r="C227" s="42" t="s">
        <v>282</v>
      </c>
      <c r="D227" s="20">
        <v>2</v>
      </c>
      <c r="E227" s="19">
        <v>800</v>
      </c>
      <c r="F227" s="19"/>
      <c r="G227" s="19">
        <v>8</v>
      </c>
      <c r="H227" s="18">
        <f>D227*E227*G227</f>
        <v>12800</v>
      </c>
      <c r="I227"/>
      <c r="J227"/>
      <c r="K227"/>
      <c r="L227"/>
    </row>
    <row r="228" spans="1:12" s="1" customFormat="1" ht="21.95" customHeight="1">
      <c r="A228" s="48"/>
      <c r="B228" s="10" t="s">
        <v>56</v>
      </c>
      <c r="C228" s="42" t="s">
        <v>282</v>
      </c>
      <c r="D228" s="20"/>
      <c r="E228" s="19"/>
      <c r="F228" s="19"/>
      <c r="G228" s="19"/>
      <c r="H228" s="18">
        <v>1448.8</v>
      </c>
      <c r="I228"/>
      <c r="J228"/>
      <c r="K228"/>
      <c r="L228"/>
    </row>
    <row r="229" spans="1:12" s="1" customFormat="1" ht="21.95" customHeight="1">
      <c r="A229" s="48"/>
      <c r="B229" s="40" t="s">
        <v>281</v>
      </c>
      <c r="C229" s="42" t="s">
        <v>282</v>
      </c>
      <c r="D229" s="20">
        <v>3</v>
      </c>
      <c r="E229" s="19">
        <v>22</v>
      </c>
      <c r="F229" s="19"/>
      <c r="G229" s="19">
        <v>12</v>
      </c>
      <c r="H229" s="18">
        <f>D229*E229*G229</f>
        <v>792</v>
      </c>
      <c r="I229"/>
      <c r="J229"/>
      <c r="K229"/>
      <c r="L229"/>
    </row>
    <row r="230" spans="1:12" s="1" customFormat="1" ht="21.95" customHeight="1">
      <c r="A230" s="48"/>
      <c r="B230" s="85" t="s">
        <v>6</v>
      </c>
      <c r="C230" s="85" t="s">
        <v>20</v>
      </c>
      <c r="D230" s="85"/>
      <c r="E230" s="85"/>
      <c r="F230" s="85"/>
      <c r="G230" s="85"/>
      <c r="H230" s="70">
        <f>SUM(H227:H229)</f>
        <v>15040.8</v>
      </c>
      <c r="I230"/>
      <c r="J230"/>
      <c r="K230"/>
      <c r="L230"/>
    </row>
    <row r="231" spans="1:12" s="1" customFormat="1" ht="21.95" customHeight="1">
      <c r="A231" s="48"/>
      <c r="B231" s="10"/>
      <c r="C231" s="20"/>
      <c r="D231" s="20"/>
      <c r="E231" s="19"/>
      <c r="F231" s="19"/>
      <c r="G231" s="19"/>
      <c r="H231" s="18"/>
      <c r="I231"/>
      <c r="J231"/>
      <c r="K231"/>
      <c r="L231"/>
    </row>
    <row r="232" spans="1:12" s="1" customFormat="1" ht="21.95" customHeight="1">
      <c r="A232" s="48">
        <v>28</v>
      </c>
      <c r="B232" s="9" t="s">
        <v>58</v>
      </c>
      <c r="C232" s="20"/>
      <c r="D232" s="20"/>
      <c r="E232" s="19"/>
      <c r="F232" s="19"/>
      <c r="G232" s="19"/>
      <c r="H232" s="18"/>
      <c r="I232"/>
      <c r="J232"/>
      <c r="K232"/>
      <c r="L232"/>
    </row>
    <row r="233" spans="1:12" s="1" customFormat="1" ht="69" customHeight="1">
      <c r="A233" s="48"/>
      <c r="B233" s="39" t="s">
        <v>106</v>
      </c>
      <c r="C233" s="20"/>
      <c r="D233" s="20"/>
      <c r="E233" s="19"/>
      <c r="F233" s="19"/>
      <c r="G233" s="19"/>
      <c r="H233" s="18"/>
      <c r="I233"/>
      <c r="J233"/>
      <c r="K233"/>
      <c r="L233"/>
    </row>
    <row r="234" spans="1:12" s="1" customFormat="1" ht="21.95" customHeight="1">
      <c r="A234" s="48"/>
      <c r="B234" s="39" t="s">
        <v>238</v>
      </c>
      <c r="C234" s="20"/>
      <c r="D234" s="20">
        <v>4</v>
      </c>
      <c r="E234" s="19">
        <v>4</v>
      </c>
      <c r="F234" s="19"/>
      <c r="G234" s="19">
        <v>7</v>
      </c>
      <c r="H234" s="18">
        <f>D234*E234*G234</f>
        <v>112</v>
      </c>
      <c r="I234"/>
      <c r="J234"/>
      <c r="K234"/>
      <c r="L234"/>
    </row>
    <row r="235" spans="1:12" s="1" customFormat="1" ht="21.95" customHeight="1">
      <c r="A235" s="48"/>
      <c r="B235" s="39"/>
      <c r="C235" s="20"/>
      <c r="D235" s="20">
        <v>2</v>
      </c>
      <c r="E235" s="19">
        <v>3.5</v>
      </c>
      <c r="F235" s="19"/>
      <c r="G235" s="19">
        <v>7</v>
      </c>
      <c r="H235" s="18">
        <f t="shared" ref="H235:H239" si="23">D235*E235*G235</f>
        <v>49</v>
      </c>
      <c r="I235"/>
      <c r="J235"/>
      <c r="K235"/>
      <c r="L235"/>
    </row>
    <row r="236" spans="1:12" s="1" customFormat="1" ht="21.95" customHeight="1">
      <c r="A236" s="48"/>
      <c r="B236" s="39"/>
      <c r="C236" s="20"/>
      <c r="D236" s="20">
        <v>12</v>
      </c>
      <c r="E236" s="19">
        <v>4</v>
      </c>
      <c r="F236" s="19"/>
      <c r="G236" s="19">
        <v>4</v>
      </c>
      <c r="H236" s="18">
        <f t="shared" si="23"/>
        <v>192</v>
      </c>
      <c r="I236"/>
      <c r="J236"/>
      <c r="K236"/>
      <c r="L236"/>
    </row>
    <row r="237" spans="1:12" s="1" customFormat="1" ht="21.95" customHeight="1">
      <c r="A237" s="48"/>
      <c r="B237" s="39"/>
      <c r="C237" s="20"/>
      <c r="D237" s="20">
        <v>6</v>
      </c>
      <c r="E237" s="19">
        <v>3</v>
      </c>
      <c r="F237" s="19"/>
      <c r="G237" s="19">
        <v>4</v>
      </c>
      <c r="H237" s="18">
        <f t="shared" si="23"/>
        <v>72</v>
      </c>
      <c r="I237"/>
      <c r="J237"/>
      <c r="K237"/>
      <c r="L237"/>
    </row>
    <row r="238" spans="1:12" s="1" customFormat="1" ht="21.95" customHeight="1">
      <c r="A238" s="48"/>
      <c r="B238" s="39"/>
      <c r="C238" s="20"/>
      <c r="D238" s="20">
        <v>12</v>
      </c>
      <c r="E238" s="19">
        <v>2</v>
      </c>
      <c r="F238" s="19"/>
      <c r="G238" s="19">
        <v>1.5</v>
      </c>
      <c r="H238" s="18">
        <f t="shared" si="23"/>
        <v>36</v>
      </c>
      <c r="I238"/>
      <c r="J238"/>
      <c r="K238"/>
      <c r="L238"/>
    </row>
    <row r="239" spans="1:12" s="1" customFormat="1" ht="22.5" customHeight="1">
      <c r="A239" s="48"/>
      <c r="B239" s="10"/>
      <c r="C239" s="20"/>
      <c r="D239" s="20">
        <v>76</v>
      </c>
      <c r="E239" s="19">
        <v>2</v>
      </c>
      <c r="F239" s="19"/>
      <c r="G239" s="19">
        <v>1</v>
      </c>
      <c r="H239" s="18">
        <f t="shared" si="23"/>
        <v>152</v>
      </c>
      <c r="I239"/>
      <c r="J239"/>
      <c r="K239"/>
      <c r="L239"/>
    </row>
    <row r="240" spans="1:12" s="1" customFormat="1" ht="21.95" customHeight="1">
      <c r="A240" s="48"/>
      <c r="B240" s="85" t="s">
        <v>6</v>
      </c>
      <c r="C240" s="85" t="s">
        <v>20</v>
      </c>
      <c r="D240" s="85"/>
      <c r="E240" s="85"/>
      <c r="F240" s="85"/>
      <c r="G240" s="85"/>
      <c r="H240" s="70">
        <f>SUM(H234:H239)</f>
        <v>613</v>
      </c>
      <c r="I240"/>
      <c r="J240"/>
      <c r="K240"/>
      <c r="L240"/>
    </row>
    <row r="241" spans="1:12" s="1" customFormat="1" ht="21.95" customHeight="1">
      <c r="A241" s="48">
        <v>29</v>
      </c>
      <c r="B241" s="9" t="s">
        <v>59</v>
      </c>
      <c r="C241" s="20"/>
      <c r="D241" s="20"/>
      <c r="E241" s="19"/>
      <c r="F241" s="19"/>
      <c r="G241" s="19"/>
      <c r="H241" s="18"/>
      <c r="I241"/>
      <c r="J241"/>
      <c r="K241"/>
      <c r="L241"/>
    </row>
    <row r="242" spans="1:12" s="1" customFormat="1" ht="36.75" customHeight="1">
      <c r="A242" s="48"/>
      <c r="B242" s="39" t="s">
        <v>107</v>
      </c>
      <c r="C242" s="20"/>
      <c r="D242" s="20"/>
      <c r="E242" s="19"/>
      <c r="F242" s="19"/>
      <c r="G242" s="19"/>
      <c r="H242" s="18"/>
      <c r="I242"/>
      <c r="J242"/>
      <c r="K242"/>
      <c r="L242"/>
    </row>
    <row r="243" spans="1:12" s="1" customFormat="1" ht="21.95" customHeight="1">
      <c r="A243" s="48"/>
      <c r="B243" s="39"/>
      <c r="C243" s="20"/>
      <c r="D243" s="20">
        <v>8</v>
      </c>
      <c r="E243" s="19">
        <v>2.5</v>
      </c>
      <c r="F243" s="19"/>
      <c r="G243" s="19">
        <v>7</v>
      </c>
      <c r="H243" s="18">
        <f t="shared" ref="H243:H244" si="24">D243*E243*G243</f>
        <v>140</v>
      </c>
      <c r="I243"/>
      <c r="J243"/>
      <c r="K243"/>
      <c r="L243"/>
    </row>
    <row r="244" spans="1:12" s="1" customFormat="1" ht="21.95" customHeight="1">
      <c r="A244" s="48"/>
      <c r="B244" s="39"/>
      <c r="C244" s="20"/>
      <c r="D244" s="20">
        <v>2</v>
      </c>
      <c r="E244" s="19">
        <v>3.5</v>
      </c>
      <c r="F244" s="19"/>
      <c r="G244" s="19">
        <v>7</v>
      </c>
      <c r="H244" s="18">
        <f t="shared" si="24"/>
        <v>49</v>
      </c>
      <c r="I244"/>
      <c r="J244"/>
      <c r="K244"/>
      <c r="L244"/>
    </row>
    <row r="245" spans="1:12" s="1" customFormat="1" ht="21.95" customHeight="1">
      <c r="A245" s="48"/>
      <c r="B245" s="85" t="s">
        <v>6</v>
      </c>
      <c r="C245" s="85" t="s">
        <v>20</v>
      </c>
      <c r="D245" s="85"/>
      <c r="E245" s="85"/>
      <c r="F245" s="85"/>
      <c r="G245" s="85"/>
      <c r="H245" s="70">
        <f>SUM(H243:H244)</f>
        <v>189</v>
      </c>
      <c r="I245"/>
      <c r="J245"/>
      <c r="K245"/>
      <c r="L245"/>
    </row>
    <row r="246" spans="1:12" s="1" customFormat="1" ht="21.95" customHeight="1">
      <c r="A246" s="48">
        <v>30</v>
      </c>
      <c r="B246" s="9" t="s">
        <v>60</v>
      </c>
      <c r="C246" s="20"/>
      <c r="D246" s="20"/>
      <c r="E246" s="19"/>
      <c r="F246" s="19"/>
      <c r="G246" s="19"/>
      <c r="H246" s="18"/>
      <c r="I246"/>
      <c r="J246"/>
      <c r="K246"/>
      <c r="L246"/>
    </row>
    <row r="247" spans="1:12" s="1" customFormat="1" ht="82.5" customHeight="1">
      <c r="A247" s="48"/>
      <c r="B247" s="38" t="s">
        <v>108</v>
      </c>
      <c r="C247" s="20"/>
      <c r="D247" s="20"/>
      <c r="E247" s="19"/>
      <c r="F247" s="19"/>
      <c r="G247" s="19"/>
      <c r="H247" s="24"/>
      <c r="I247"/>
      <c r="J247"/>
      <c r="K247"/>
      <c r="L247"/>
    </row>
    <row r="248" spans="1:12" s="1" customFormat="1" ht="24" customHeight="1">
      <c r="A248" s="48"/>
      <c r="B248" s="38"/>
      <c r="C248" s="20" t="s">
        <v>20</v>
      </c>
      <c r="D248" s="20">
        <v>1</v>
      </c>
      <c r="E248" s="19">
        <v>11.75</v>
      </c>
      <c r="F248" s="19"/>
      <c r="G248" s="19">
        <v>12.25</v>
      </c>
      <c r="H248" s="70">
        <f>G248*E248*D248</f>
        <v>143.9375</v>
      </c>
      <c r="I248"/>
      <c r="J248"/>
      <c r="K248"/>
      <c r="L248"/>
    </row>
    <row r="249" spans="1:12" ht="21.95" customHeight="1">
      <c r="A249" s="48">
        <v>31</v>
      </c>
      <c r="B249" s="9" t="s">
        <v>61</v>
      </c>
      <c r="C249" s="20"/>
      <c r="D249" s="20"/>
      <c r="E249" s="19"/>
      <c r="F249" s="19"/>
      <c r="G249" s="19"/>
      <c r="H249" s="18"/>
    </row>
    <row r="250" spans="1:12" ht="68.25" customHeight="1">
      <c r="A250" s="48"/>
      <c r="B250" s="38" t="s">
        <v>109</v>
      </c>
      <c r="C250" s="20"/>
      <c r="D250" s="20"/>
      <c r="E250" s="19"/>
      <c r="F250" s="19"/>
      <c r="G250" s="19"/>
      <c r="H250" s="18"/>
    </row>
    <row r="251" spans="1:12" ht="21" customHeight="1">
      <c r="A251" s="48"/>
      <c r="B251" s="38" t="s">
        <v>178</v>
      </c>
      <c r="C251" s="20"/>
      <c r="D251" s="20"/>
      <c r="E251" s="19"/>
      <c r="F251" s="19"/>
      <c r="G251" s="19"/>
      <c r="H251" s="18"/>
    </row>
    <row r="252" spans="1:12" ht="21.95" customHeight="1">
      <c r="A252" s="48"/>
      <c r="B252" s="10" t="s">
        <v>62</v>
      </c>
      <c r="C252" s="20" t="s">
        <v>20</v>
      </c>
      <c r="D252" s="20">
        <v>4</v>
      </c>
      <c r="E252" s="19">
        <v>11.75</v>
      </c>
      <c r="F252" s="19"/>
      <c r="G252" s="19">
        <v>4</v>
      </c>
      <c r="H252" s="19">
        <f>G252*E252*D252</f>
        <v>188</v>
      </c>
    </row>
    <row r="253" spans="1:12" ht="21.95" customHeight="1">
      <c r="A253" s="48"/>
      <c r="B253" s="10"/>
      <c r="C253" s="20" t="s">
        <v>20</v>
      </c>
      <c r="D253" s="20">
        <v>4</v>
      </c>
      <c r="E253" s="19">
        <v>12.25</v>
      </c>
      <c r="F253" s="19"/>
      <c r="G253" s="19">
        <v>4</v>
      </c>
      <c r="H253" s="19">
        <f>G253*E253*D253</f>
        <v>196</v>
      </c>
    </row>
    <row r="254" spans="1:12" ht="21.95" customHeight="1">
      <c r="A254" s="48"/>
      <c r="B254" s="10"/>
      <c r="C254" s="20" t="s">
        <v>20</v>
      </c>
      <c r="D254" s="20">
        <v>1</v>
      </c>
      <c r="E254" s="19">
        <v>11.75</v>
      </c>
      <c r="F254" s="19"/>
      <c r="G254" s="19">
        <v>12.25</v>
      </c>
      <c r="H254" s="19">
        <f>G254*E254*D254</f>
        <v>143.9375</v>
      </c>
    </row>
    <row r="255" spans="1:12" ht="21.95" customHeight="1">
      <c r="A255" s="48"/>
      <c r="B255" s="40" t="s">
        <v>227</v>
      </c>
      <c r="C255" s="20"/>
      <c r="D255" s="20">
        <v>2</v>
      </c>
      <c r="E255" s="19">
        <v>800</v>
      </c>
      <c r="F255" s="19"/>
      <c r="G255" s="19">
        <v>4</v>
      </c>
      <c r="H255" s="19">
        <f>G255*E255*D255</f>
        <v>6400</v>
      </c>
    </row>
    <row r="256" spans="1:12" ht="21.95" customHeight="1">
      <c r="A256" s="48"/>
      <c r="B256" s="9" t="s">
        <v>179</v>
      </c>
      <c r="C256" s="20"/>
      <c r="D256" s="20"/>
      <c r="E256" s="19"/>
      <c r="F256" s="19"/>
      <c r="G256" s="19"/>
      <c r="H256" s="18"/>
    </row>
    <row r="257" spans="1:8" ht="21.95" customHeight="1">
      <c r="A257" s="48"/>
      <c r="B257" s="10" t="s">
        <v>178</v>
      </c>
      <c r="C257" s="20"/>
      <c r="D257" s="20">
        <v>2</v>
      </c>
      <c r="E257" s="19"/>
      <c r="F257" s="19">
        <v>24.87</v>
      </c>
      <c r="G257" s="19">
        <v>28.25</v>
      </c>
      <c r="H257" s="18">
        <f>D257*F257*G257</f>
        <v>1405.155</v>
      </c>
    </row>
    <row r="258" spans="1:8" ht="21.95" customHeight="1">
      <c r="A258" s="48"/>
      <c r="B258" s="85" t="s">
        <v>6</v>
      </c>
      <c r="C258" s="85" t="s">
        <v>20</v>
      </c>
      <c r="D258" s="85"/>
      <c r="E258" s="85"/>
      <c r="F258" s="85"/>
      <c r="G258" s="85"/>
      <c r="H258" s="70">
        <f>SUM(H252:H257)</f>
        <v>8333.0925000000007</v>
      </c>
    </row>
    <row r="259" spans="1:8" ht="21.95" customHeight="1">
      <c r="A259" s="48">
        <v>32</v>
      </c>
      <c r="B259" s="9" t="s">
        <v>176</v>
      </c>
      <c r="C259" s="20"/>
      <c r="D259" s="20"/>
      <c r="E259" s="19"/>
      <c r="F259" s="19"/>
      <c r="G259" s="19"/>
      <c r="H259" s="18"/>
    </row>
    <row r="260" spans="1:8" ht="54.75" customHeight="1">
      <c r="A260" s="48"/>
      <c r="B260" s="38" t="s">
        <v>177</v>
      </c>
      <c r="C260" s="20"/>
      <c r="D260" s="20"/>
      <c r="E260" s="19"/>
      <c r="F260" s="19"/>
      <c r="G260" s="19"/>
      <c r="H260" s="18"/>
    </row>
    <row r="261" spans="1:8" ht="21.95" customHeight="1">
      <c r="A261" s="48"/>
      <c r="B261" s="10" t="s">
        <v>63</v>
      </c>
      <c r="C261" s="20" t="s">
        <v>20</v>
      </c>
      <c r="D261" s="20">
        <v>2</v>
      </c>
      <c r="E261" s="19">
        <v>6</v>
      </c>
      <c r="F261" s="19">
        <v>2</v>
      </c>
      <c r="G261" s="19"/>
      <c r="H261" s="19">
        <f>D261*E261*F261</f>
        <v>24</v>
      </c>
    </row>
    <row r="262" spans="1:8" ht="21.95" customHeight="1">
      <c r="A262" s="48"/>
      <c r="B262" s="85" t="s">
        <v>6</v>
      </c>
      <c r="C262" s="85" t="s">
        <v>20</v>
      </c>
      <c r="D262" s="85"/>
      <c r="E262" s="85"/>
      <c r="F262" s="85"/>
      <c r="G262" s="85"/>
      <c r="H262" s="70">
        <f>H261</f>
        <v>24</v>
      </c>
    </row>
    <row r="263" spans="1:8" ht="21.95" customHeight="1">
      <c r="A263" s="48">
        <v>33</v>
      </c>
      <c r="B263" s="9" t="s">
        <v>64</v>
      </c>
      <c r="C263" s="20"/>
      <c r="D263" s="20"/>
      <c r="E263" s="19"/>
      <c r="F263" s="19"/>
      <c r="G263" s="19"/>
      <c r="H263" s="18"/>
    </row>
    <row r="264" spans="1:8" ht="83.25" customHeight="1">
      <c r="A264" s="48"/>
      <c r="B264" s="38" t="s">
        <v>110</v>
      </c>
      <c r="C264" s="20"/>
      <c r="D264" s="20"/>
      <c r="E264" s="19"/>
      <c r="F264" s="19"/>
      <c r="G264" s="19"/>
      <c r="H264" s="18"/>
    </row>
    <row r="265" spans="1:8" ht="24.75" customHeight="1">
      <c r="A265" s="48"/>
      <c r="B265" s="38" t="s">
        <v>125</v>
      </c>
      <c r="C265" s="20" t="s">
        <v>20</v>
      </c>
      <c r="D265" s="20">
        <v>1</v>
      </c>
      <c r="E265" s="19">
        <v>11.75</v>
      </c>
      <c r="F265" s="19">
        <v>12.25</v>
      </c>
      <c r="G265" s="19"/>
      <c r="H265" s="19">
        <f>D265*E265*F265</f>
        <v>143.9375</v>
      </c>
    </row>
    <row r="266" spans="1:8" ht="33" customHeight="1">
      <c r="A266" s="48"/>
      <c r="B266" s="65" t="s">
        <v>181</v>
      </c>
      <c r="C266" s="20"/>
      <c r="D266" s="20"/>
      <c r="E266" s="19"/>
      <c r="F266" s="19"/>
      <c r="G266" s="19"/>
      <c r="H266" s="19"/>
    </row>
    <row r="267" spans="1:8" ht="24.75" customHeight="1">
      <c r="A267" s="48"/>
      <c r="B267" s="38" t="s">
        <v>180</v>
      </c>
      <c r="C267" s="20" t="s">
        <v>20</v>
      </c>
      <c r="D267" s="20">
        <v>3</v>
      </c>
      <c r="E267" s="19">
        <v>20</v>
      </c>
      <c r="F267" s="19">
        <v>16</v>
      </c>
      <c r="G267" s="19"/>
      <c r="H267" s="19">
        <f>D267*E267*F267</f>
        <v>960</v>
      </c>
    </row>
    <row r="268" spans="1:8" ht="24.75" customHeight="1">
      <c r="A268" s="48"/>
      <c r="B268" s="38"/>
      <c r="C268" s="20"/>
      <c r="D268" s="20"/>
      <c r="E268" s="19"/>
      <c r="F268" s="19"/>
      <c r="G268" s="19"/>
      <c r="H268" s="19"/>
    </row>
    <row r="269" spans="1:8" ht="24.75" customHeight="1">
      <c r="A269" s="48"/>
      <c r="B269" s="65" t="s">
        <v>179</v>
      </c>
      <c r="C269" s="20"/>
      <c r="D269" s="20"/>
      <c r="E269" s="19"/>
      <c r="F269" s="19"/>
      <c r="G269" s="19"/>
      <c r="H269" s="19"/>
    </row>
    <row r="270" spans="1:8" ht="21.95" customHeight="1">
      <c r="A270" s="48"/>
      <c r="B270" s="10" t="s">
        <v>172</v>
      </c>
      <c r="C270" s="17" t="s">
        <v>20</v>
      </c>
      <c r="D270" s="17">
        <v>1</v>
      </c>
      <c r="E270" s="18">
        <v>22.5</v>
      </c>
      <c r="F270" s="18">
        <v>18.5</v>
      </c>
      <c r="G270" s="18"/>
      <c r="H270" s="19">
        <f>D270*E270*F270</f>
        <v>416.25</v>
      </c>
    </row>
    <row r="271" spans="1:8" ht="21.95" customHeight="1">
      <c r="A271" s="48"/>
      <c r="B271" s="85" t="s">
        <v>6</v>
      </c>
      <c r="C271" s="85" t="s">
        <v>20</v>
      </c>
      <c r="D271" s="85"/>
      <c r="E271" s="85"/>
      <c r="F271" s="85"/>
      <c r="G271" s="85"/>
      <c r="H271" s="70">
        <f>SUM(H265:H270)</f>
        <v>1520.1875</v>
      </c>
    </row>
    <row r="272" spans="1:8" ht="21.95" customHeight="1">
      <c r="A272" s="48">
        <v>34</v>
      </c>
      <c r="B272" s="9" t="s">
        <v>65</v>
      </c>
      <c r="C272" s="20"/>
      <c r="D272" s="20"/>
      <c r="E272" s="19"/>
      <c r="F272" s="19"/>
      <c r="G272" s="19"/>
      <c r="H272" s="18"/>
    </row>
    <row r="273" spans="1:8" ht="51.75" customHeight="1">
      <c r="A273" s="48"/>
      <c r="B273" s="38" t="s">
        <v>190</v>
      </c>
      <c r="C273" s="20" t="s">
        <v>48</v>
      </c>
      <c r="D273" s="20">
        <v>2</v>
      </c>
      <c r="E273" s="19"/>
      <c r="F273" s="19"/>
      <c r="G273" s="19"/>
      <c r="H273" s="70" t="s">
        <v>283</v>
      </c>
    </row>
    <row r="274" spans="1:8" ht="21.95" customHeight="1">
      <c r="A274" s="48"/>
      <c r="B274" s="10"/>
      <c r="C274" s="20"/>
      <c r="D274" s="20"/>
      <c r="E274" s="19"/>
      <c r="F274" s="19"/>
      <c r="G274" s="19"/>
      <c r="H274" s="18"/>
    </row>
    <row r="275" spans="1:8" ht="21.95" customHeight="1">
      <c r="A275" s="48">
        <v>35</v>
      </c>
      <c r="B275" s="9" t="s">
        <v>66</v>
      </c>
      <c r="C275" s="20"/>
      <c r="D275" s="20"/>
      <c r="E275" s="19"/>
      <c r="F275" s="19"/>
      <c r="G275" s="19"/>
      <c r="H275" s="18"/>
    </row>
    <row r="276" spans="1:8" ht="21.95" customHeight="1">
      <c r="A276" s="48"/>
      <c r="B276" s="10" t="s">
        <v>68</v>
      </c>
      <c r="C276" s="20" t="s">
        <v>67</v>
      </c>
      <c r="D276" s="20"/>
      <c r="E276" s="19"/>
      <c r="F276" s="19"/>
      <c r="G276" s="19"/>
      <c r="H276" s="18"/>
    </row>
    <row r="277" spans="1:8" ht="21.95" customHeight="1">
      <c r="A277" s="48"/>
      <c r="B277" s="10" t="s">
        <v>69</v>
      </c>
      <c r="C277" s="20" t="s">
        <v>67</v>
      </c>
      <c r="D277" s="20"/>
      <c r="E277" s="19"/>
      <c r="F277" s="19"/>
      <c r="G277" s="19"/>
      <c r="H277" s="18"/>
    </row>
    <row r="278" spans="1:8" ht="21.95" customHeight="1">
      <c r="A278" s="48"/>
      <c r="B278" s="10" t="s">
        <v>70</v>
      </c>
      <c r="C278" s="20" t="s">
        <v>67</v>
      </c>
      <c r="D278" s="20"/>
      <c r="E278" s="19"/>
      <c r="F278" s="19"/>
      <c r="G278" s="19"/>
      <c r="H278" s="18"/>
    </row>
    <row r="279" spans="1:8" ht="21.95" customHeight="1">
      <c r="A279" s="48"/>
      <c r="B279" s="10" t="s">
        <v>71</v>
      </c>
      <c r="C279" s="20" t="s">
        <v>67</v>
      </c>
      <c r="D279" s="20"/>
      <c r="E279" s="19"/>
      <c r="F279" s="19"/>
      <c r="G279" s="19"/>
      <c r="H279" s="18"/>
    </row>
    <row r="280" spans="1:8" ht="21.95" customHeight="1">
      <c r="A280" s="48"/>
      <c r="B280" s="10" t="s">
        <v>72</v>
      </c>
      <c r="C280" s="20" t="s">
        <v>67</v>
      </c>
      <c r="D280" s="20"/>
      <c r="E280" s="19"/>
      <c r="F280" s="19"/>
      <c r="G280" s="19"/>
      <c r="H280" s="18"/>
    </row>
    <row r="281" spans="1:8" ht="21.95" customHeight="1">
      <c r="A281" s="48"/>
      <c r="B281" s="85" t="s">
        <v>284</v>
      </c>
      <c r="C281" s="85"/>
      <c r="D281" s="85"/>
      <c r="E281" s="85"/>
      <c r="F281" s="85"/>
      <c r="G281" s="85"/>
      <c r="H281" s="70">
        <v>1226</v>
      </c>
    </row>
    <row r="282" spans="1:8" ht="21.95" customHeight="1">
      <c r="A282" s="48"/>
      <c r="B282" s="9"/>
      <c r="C282" s="20"/>
      <c r="D282" s="20"/>
      <c r="E282" s="19"/>
      <c r="F282" s="19"/>
      <c r="G282" s="19"/>
      <c r="H282" s="18"/>
    </row>
    <row r="283" spans="1:8" ht="21.95" customHeight="1">
      <c r="A283" s="48"/>
      <c r="B283" s="9"/>
      <c r="C283" s="20"/>
      <c r="D283" s="20"/>
      <c r="E283" s="19"/>
      <c r="F283" s="19"/>
      <c r="G283" s="19"/>
      <c r="H283" s="18"/>
    </row>
    <row r="284" spans="1:8" ht="21.95" customHeight="1">
      <c r="A284" s="48">
        <v>36</v>
      </c>
      <c r="B284" s="9" t="s">
        <v>128</v>
      </c>
      <c r="C284" s="20"/>
      <c r="D284" s="20"/>
      <c r="E284" s="19"/>
      <c r="F284" s="19"/>
      <c r="G284" s="19"/>
      <c r="H284" s="18"/>
    </row>
    <row r="285" spans="1:8" ht="35.25" customHeight="1">
      <c r="A285" s="48"/>
      <c r="B285" s="39" t="s">
        <v>129</v>
      </c>
      <c r="C285" s="59" t="s">
        <v>42</v>
      </c>
      <c r="D285" s="20">
        <v>4</v>
      </c>
      <c r="E285" s="19">
        <v>900</v>
      </c>
      <c r="F285" s="19"/>
      <c r="G285" s="19"/>
      <c r="H285" s="70">
        <f>D285*E285</f>
        <v>3600</v>
      </c>
    </row>
    <row r="286" spans="1:8" ht="21.95" customHeight="1">
      <c r="A286" s="48"/>
      <c r="B286" s="9"/>
      <c r="C286" s="20"/>
      <c r="D286" s="20"/>
      <c r="E286" s="19"/>
      <c r="F286" s="19"/>
      <c r="G286" s="19"/>
      <c r="H286" s="70"/>
    </row>
    <row r="287" spans="1:8" ht="21.95" customHeight="1">
      <c r="A287" s="48">
        <v>37</v>
      </c>
      <c r="B287" s="9" t="s">
        <v>130</v>
      </c>
      <c r="C287" s="20" t="s">
        <v>42</v>
      </c>
      <c r="D287" s="20">
        <v>3</v>
      </c>
      <c r="E287" s="19">
        <v>900</v>
      </c>
      <c r="F287" s="19"/>
      <c r="G287" s="19"/>
      <c r="H287" s="70">
        <f>D287*E287</f>
        <v>2700</v>
      </c>
    </row>
    <row r="288" spans="1:8" ht="33.75" customHeight="1">
      <c r="A288" s="48"/>
      <c r="B288" s="94" t="s">
        <v>182</v>
      </c>
      <c r="C288" s="20"/>
      <c r="D288" s="20"/>
      <c r="E288" s="19"/>
      <c r="F288" s="19"/>
      <c r="G288" s="19"/>
      <c r="H288" s="18"/>
    </row>
    <row r="289" spans="1:8" ht="0.75" customHeight="1">
      <c r="A289" s="48"/>
      <c r="B289" s="94"/>
      <c r="C289" s="20"/>
      <c r="D289" s="20"/>
      <c r="E289" s="19"/>
      <c r="F289" s="19"/>
      <c r="G289" s="19"/>
      <c r="H289" s="18"/>
    </row>
    <row r="290" spans="1:8" ht="18.75" customHeight="1">
      <c r="A290" s="48"/>
      <c r="B290" s="47"/>
      <c r="C290" s="20"/>
      <c r="D290" s="20"/>
      <c r="E290" s="19"/>
      <c r="F290" s="19"/>
      <c r="G290" s="19"/>
      <c r="H290" s="18"/>
    </row>
    <row r="291" spans="1:8" ht="21.95" customHeight="1">
      <c r="A291" s="48">
        <v>38</v>
      </c>
      <c r="B291" s="9" t="s">
        <v>131</v>
      </c>
      <c r="C291" s="20"/>
      <c r="D291" s="20"/>
      <c r="E291" s="19"/>
      <c r="F291" s="19"/>
      <c r="G291" s="19"/>
      <c r="H291" s="18"/>
    </row>
    <row r="292" spans="1:8" ht="35.25" customHeight="1">
      <c r="A292" s="48"/>
      <c r="B292" s="39" t="s">
        <v>132</v>
      </c>
      <c r="C292" s="20" t="s">
        <v>20</v>
      </c>
      <c r="D292" s="20">
        <v>2</v>
      </c>
      <c r="E292" s="19">
        <v>12</v>
      </c>
      <c r="F292" s="19"/>
      <c r="G292" s="19">
        <v>6</v>
      </c>
      <c r="H292" s="70">
        <v>144</v>
      </c>
    </row>
    <row r="293" spans="1:8" ht="21.95" customHeight="1">
      <c r="A293" s="48"/>
      <c r="B293" s="9"/>
      <c r="C293" s="20"/>
      <c r="D293" s="20"/>
      <c r="E293" s="19"/>
      <c r="F293" s="19"/>
      <c r="G293" s="19"/>
      <c r="H293" s="18"/>
    </row>
    <row r="294" spans="1:8" ht="21.95" customHeight="1">
      <c r="A294" s="48">
        <v>39</v>
      </c>
      <c r="B294" s="9" t="s">
        <v>133</v>
      </c>
      <c r="C294" s="20"/>
      <c r="D294" s="20"/>
      <c r="E294" s="19"/>
      <c r="F294" s="19"/>
      <c r="G294" s="19"/>
      <c r="H294" s="18"/>
    </row>
    <row r="295" spans="1:8" ht="128.25" customHeight="1">
      <c r="A295" s="48"/>
      <c r="B295" s="39" t="s">
        <v>134</v>
      </c>
      <c r="C295" s="20"/>
      <c r="D295" s="20"/>
      <c r="E295" s="19"/>
      <c r="F295" s="19"/>
      <c r="G295" s="19"/>
      <c r="H295" s="18"/>
    </row>
    <row r="296" spans="1:8" ht="21.95" customHeight="1">
      <c r="A296" s="48"/>
      <c r="B296" s="9"/>
      <c r="C296" s="42" t="s">
        <v>42</v>
      </c>
      <c r="D296" s="20">
        <v>4</v>
      </c>
      <c r="E296" s="19">
        <v>50</v>
      </c>
      <c r="F296" s="19"/>
      <c r="G296" s="19"/>
      <c r="H296" s="70">
        <f>D296*E296</f>
        <v>200</v>
      </c>
    </row>
    <row r="297" spans="1:8" ht="21.95" customHeight="1">
      <c r="A297" s="48">
        <v>40</v>
      </c>
      <c r="B297" s="9" t="s">
        <v>135</v>
      </c>
      <c r="C297" s="20"/>
      <c r="D297" s="20"/>
      <c r="E297" s="19"/>
      <c r="F297" s="19"/>
      <c r="G297" s="19"/>
      <c r="H297" s="18"/>
    </row>
    <row r="298" spans="1:8" ht="146.25" customHeight="1">
      <c r="A298" s="48"/>
      <c r="B298" s="39" t="s">
        <v>136</v>
      </c>
      <c r="C298" s="20"/>
      <c r="D298" s="20"/>
      <c r="E298" s="19"/>
      <c r="F298" s="19"/>
      <c r="G298" s="19"/>
      <c r="H298" s="18"/>
    </row>
    <row r="299" spans="1:8" ht="21.95" customHeight="1">
      <c r="A299" s="48"/>
      <c r="B299" s="9"/>
      <c r="C299" s="42" t="s">
        <v>10</v>
      </c>
      <c r="D299" s="20">
        <v>1</v>
      </c>
      <c r="E299" s="19">
        <v>30</v>
      </c>
      <c r="F299" s="19">
        <v>30</v>
      </c>
      <c r="G299" s="19"/>
      <c r="H299" s="18">
        <f>F299*E299*D299</f>
        <v>900</v>
      </c>
    </row>
    <row r="300" spans="1:8" ht="21.95" customHeight="1">
      <c r="A300" s="48"/>
      <c r="B300" s="9"/>
      <c r="C300" s="42" t="s">
        <v>10</v>
      </c>
      <c r="D300" s="20">
        <v>1</v>
      </c>
      <c r="E300" s="19">
        <v>35</v>
      </c>
      <c r="F300" s="19">
        <v>30</v>
      </c>
      <c r="G300" s="19"/>
      <c r="H300" s="18">
        <f>F300*E300*D300</f>
        <v>1050</v>
      </c>
    </row>
    <row r="301" spans="1:8" ht="21.95" customHeight="1">
      <c r="A301" s="48"/>
      <c r="B301" s="85" t="s">
        <v>6</v>
      </c>
      <c r="C301" s="85"/>
      <c r="D301" s="85"/>
      <c r="E301" s="85"/>
      <c r="F301" s="85"/>
      <c r="G301" s="85"/>
      <c r="H301" s="70">
        <f>SUM(H299:H300)</f>
        <v>1950</v>
      </c>
    </row>
    <row r="302" spans="1:8" ht="21.95" customHeight="1">
      <c r="A302" s="48">
        <v>41</v>
      </c>
      <c r="B302" s="9" t="s">
        <v>137</v>
      </c>
      <c r="C302" s="20"/>
      <c r="D302" s="20"/>
      <c r="E302" s="19"/>
      <c r="F302" s="19"/>
      <c r="G302" s="19"/>
      <c r="H302" s="18"/>
    </row>
    <row r="303" spans="1:8" ht="34.5" customHeight="1">
      <c r="A303" s="48"/>
      <c r="B303" s="39" t="s">
        <v>138</v>
      </c>
      <c r="C303" s="20" t="s">
        <v>20</v>
      </c>
      <c r="D303" s="20">
        <v>1</v>
      </c>
      <c r="E303" s="19">
        <v>30</v>
      </c>
      <c r="F303" s="19">
        <v>30</v>
      </c>
      <c r="G303" s="19"/>
      <c r="H303" s="18">
        <f>F303*E303</f>
        <v>900</v>
      </c>
    </row>
    <row r="304" spans="1:8" ht="21.95" customHeight="1">
      <c r="A304" s="48"/>
      <c r="B304" s="9"/>
      <c r="C304" s="20"/>
      <c r="D304" s="20">
        <v>1</v>
      </c>
      <c r="E304" s="19">
        <v>35</v>
      </c>
      <c r="F304" s="19">
        <v>30</v>
      </c>
      <c r="G304" s="19"/>
      <c r="H304" s="18">
        <f>F304*E304</f>
        <v>1050</v>
      </c>
    </row>
    <row r="305" spans="1:8" ht="21.95" customHeight="1">
      <c r="A305" s="48"/>
      <c r="B305" s="85" t="s">
        <v>6</v>
      </c>
      <c r="C305" s="85"/>
      <c r="D305" s="85"/>
      <c r="E305" s="85"/>
      <c r="F305" s="85"/>
      <c r="G305" s="85"/>
      <c r="H305" s="70">
        <f>SUM(H303:H304)</f>
        <v>1950</v>
      </c>
    </row>
    <row r="306" spans="1:8" ht="21.95" customHeight="1">
      <c r="A306" s="48">
        <v>42</v>
      </c>
      <c r="B306" s="9" t="s">
        <v>139</v>
      </c>
      <c r="C306" s="20"/>
      <c r="D306" s="20"/>
      <c r="E306" s="19"/>
      <c r="F306" s="19"/>
      <c r="G306" s="19"/>
      <c r="H306" s="18"/>
    </row>
    <row r="307" spans="1:8" ht="21.95" customHeight="1">
      <c r="A307" s="48"/>
      <c r="B307" s="39" t="s">
        <v>140</v>
      </c>
      <c r="C307" s="20" t="s">
        <v>20</v>
      </c>
      <c r="D307" s="20">
        <v>1</v>
      </c>
      <c r="E307" s="55">
        <v>30</v>
      </c>
      <c r="F307" s="19">
        <v>30</v>
      </c>
      <c r="G307" s="19">
        <v>1</v>
      </c>
      <c r="H307" s="45">
        <f>D307*E307*F307*G307</f>
        <v>900</v>
      </c>
    </row>
    <row r="308" spans="1:8" ht="21.95" customHeight="1">
      <c r="A308" s="48"/>
      <c r="B308" s="9"/>
      <c r="C308" s="20"/>
      <c r="D308" s="20">
        <v>1</v>
      </c>
      <c r="E308" s="19">
        <v>35</v>
      </c>
      <c r="F308" s="19">
        <v>30</v>
      </c>
      <c r="G308" s="19">
        <v>1</v>
      </c>
      <c r="H308" s="45">
        <f>D308*E308*F308*G308</f>
        <v>1050</v>
      </c>
    </row>
    <row r="309" spans="1:8" ht="21.95" customHeight="1">
      <c r="A309" s="48"/>
      <c r="B309" s="85" t="s">
        <v>6</v>
      </c>
      <c r="C309" s="85"/>
      <c r="D309" s="85"/>
      <c r="E309" s="85"/>
      <c r="F309" s="85"/>
      <c r="G309" s="85"/>
      <c r="H309" s="70">
        <f>SUM(H307:H308)</f>
        <v>1950</v>
      </c>
    </row>
    <row r="310" spans="1:8" ht="21.95" customHeight="1">
      <c r="A310" s="48">
        <v>43</v>
      </c>
      <c r="B310" s="9" t="s">
        <v>141</v>
      </c>
      <c r="C310" s="20"/>
      <c r="D310" s="20"/>
      <c r="E310" s="19"/>
      <c r="F310" s="19"/>
      <c r="G310" s="19"/>
      <c r="H310" s="18"/>
    </row>
    <row r="311" spans="1:8" ht="83.25" customHeight="1">
      <c r="A311" s="48"/>
      <c r="B311" s="39" t="s">
        <v>191</v>
      </c>
      <c r="C311" s="20"/>
      <c r="D311" s="20"/>
      <c r="E311" s="19"/>
      <c r="F311" s="19"/>
      <c r="G311" s="19"/>
      <c r="H311" s="18"/>
    </row>
    <row r="312" spans="1:8" ht="21.95" customHeight="1">
      <c r="A312" s="48"/>
      <c r="B312" s="10" t="s">
        <v>183</v>
      </c>
      <c r="C312" s="20" t="s">
        <v>20</v>
      </c>
      <c r="D312" s="20">
        <v>1</v>
      </c>
      <c r="E312" s="19">
        <v>11.75</v>
      </c>
      <c r="F312" s="19">
        <v>12.25</v>
      </c>
      <c r="G312" s="19"/>
      <c r="H312" s="18">
        <f>F312*E312*D312</f>
        <v>143.9375</v>
      </c>
    </row>
    <row r="313" spans="1:8" ht="21.95" customHeight="1">
      <c r="A313" s="48"/>
      <c r="B313" s="40" t="s">
        <v>285</v>
      </c>
      <c r="C313" s="20" t="s">
        <v>20</v>
      </c>
      <c r="D313" s="20">
        <v>2</v>
      </c>
      <c r="E313" s="19">
        <v>20</v>
      </c>
      <c r="F313" s="19">
        <v>7</v>
      </c>
      <c r="G313" s="19"/>
      <c r="H313" s="18">
        <f t="shared" ref="H313:H314" si="25">F313*E313*D313</f>
        <v>280</v>
      </c>
    </row>
    <row r="314" spans="1:8" ht="21.95" customHeight="1">
      <c r="A314" s="48"/>
      <c r="B314" s="40" t="s">
        <v>286</v>
      </c>
      <c r="C314" s="20" t="s">
        <v>20</v>
      </c>
      <c r="D314" s="20">
        <v>2</v>
      </c>
      <c r="E314" s="19">
        <v>20</v>
      </c>
      <c r="F314" s="19">
        <v>6</v>
      </c>
      <c r="G314" s="19"/>
      <c r="H314" s="18">
        <f t="shared" si="25"/>
        <v>240</v>
      </c>
    </row>
    <row r="315" spans="1:8" ht="21.95" customHeight="1">
      <c r="A315" s="48"/>
      <c r="B315" s="85" t="s">
        <v>6</v>
      </c>
      <c r="C315" s="85"/>
      <c r="D315" s="85"/>
      <c r="E315" s="85"/>
      <c r="F315" s="85"/>
      <c r="G315" s="85"/>
      <c r="H315" s="70">
        <f>SUM(H312:H314)</f>
        <v>663.9375</v>
      </c>
    </row>
    <row r="316" spans="1:8" ht="21.95" customHeight="1">
      <c r="A316" s="48"/>
      <c r="B316" s="9"/>
      <c r="C316" s="20"/>
      <c r="D316" s="20"/>
      <c r="E316" s="19"/>
      <c r="F316" s="19"/>
      <c r="G316" s="19"/>
      <c r="H316" s="18"/>
    </row>
    <row r="317" spans="1:8" ht="21.95" customHeight="1">
      <c r="A317" s="48">
        <v>44</v>
      </c>
      <c r="B317" s="9" t="s">
        <v>142</v>
      </c>
      <c r="C317" s="20"/>
      <c r="D317" s="20"/>
      <c r="E317" s="19"/>
      <c r="F317" s="19"/>
      <c r="G317" s="19"/>
      <c r="H317" s="18"/>
    </row>
    <row r="318" spans="1:8" ht="66.75" customHeight="1">
      <c r="A318" s="48"/>
      <c r="B318" s="38" t="s">
        <v>192</v>
      </c>
      <c r="C318" s="20"/>
      <c r="D318" s="20"/>
      <c r="E318" s="19"/>
      <c r="F318" s="19"/>
      <c r="G318" s="19"/>
      <c r="H318" s="18"/>
    </row>
    <row r="319" spans="1:8" ht="27.75" customHeight="1">
      <c r="A319" s="48"/>
      <c r="B319" s="38"/>
      <c r="C319" s="20"/>
      <c r="D319" s="20"/>
      <c r="E319" s="19"/>
      <c r="F319" s="19"/>
      <c r="G319" s="19"/>
      <c r="H319" s="18"/>
    </row>
    <row r="320" spans="1:8" ht="21.95" customHeight="1">
      <c r="A320" s="48"/>
      <c r="B320" s="40" t="s">
        <v>287</v>
      </c>
      <c r="C320" s="20" t="s">
        <v>20</v>
      </c>
      <c r="D320" s="20">
        <v>2</v>
      </c>
      <c r="E320" s="19">
        <v>11.75</v>
      </c>
      <c r="F320" s="19"/>
      <c r="G320" s="19">
        <v>7</v>
      </c>
      <c r="H320" s="18">
        <f>G320*E320*D320</f>
        <v>164.5</v>
      </c>
    </row>
    <row r="321" spans="1:8" ht="27.75" customHeight="1">
      <c r="A321" s="48"/>
      <c r="B321" s="40" t="s">
        <v>287</v>
      </c>
      <c r="C321" s="20" t="s">
        <v>20</v>
      </c>
      <c r="D321" s="20">
        <v>2</v>
      </c>
      <c r="E321" s="19">
        <v>12.25</v>
      </c>
      <c r="F321" s="19"/>
      <c r="G321" s="19">
        <v>7</v>
      </c>
      <c r="H321" s="18">
        <f t="shared" ref="H321:H323" si="26">G321*E321*D321</f>
        <v>171.5</v>
      </c>
    </row>
    <row r="322" spans="1:8" ht="23.25" customHeight="1">
      <c r="A322" s="48"/>
      <c r="B322" s="40" t="s">
        <v>287</v>
      </c>
      <c r="C322" s="20" t="s">
        <v>20</v>
      </c>
      <c r="D322" s="20">
        <v>8</v>
      </c>
      <c r="E322" s="19">
        <v>4</v>
      </c>
      <c r="F322" s="19"/>
      <c r="G322" s="19">
        <v>7</v>
      </c>
      <c r="H322" s="18">
        <f t="shared" si="26"/>
        <v>224</v>
      </c>
    </row>
    <row r="323" spans="1:8" ht="21.95" customHeight="1">
      <c r="A323" s="48"/>
      <c r="B323" s="40" t="s">
        <v>288</v>
      </c>
      <c r="C323" s="20" t="s">
        <v>20</v>
      </c>
      <c r="D323" s="20">
        <v>6</v>
      </c>
      <c r="E323" s="19">
        <v>20</v>
      </c>
      <c r="F323" s="19"/>
      <c r="G323" s="19">
        <v>0.5</v>
      </c>
      <c r="H323" s="18">
        <f t="shared" si="26"/>
        <v>60</v>
      </c>
    </row>
    <row r="324" spans="1:8" ht="21.95" customHeight="1">
      <c r="A324" s="48"/>
      <c r="B324" s="85" t="s">
        <v>6</v>
      </c>
      <c r="C324" s="85"/>
      <c r="D324" s="85"/>
      <c r="E324" s="85"/>
      <c r="F324" s="85"/>
      <c r="G324" s="85"/>
      <c r="H324" s="70">
        <f>SUM(H320:H323)</f>
        <v>620</v>
      </c>
    </row>
    <row r="325" spans="1:8" ht="21.95" customHeight="1">
      <c r="A325" s="48">
        <v>45</v>
      </c>
      <c r="B325" s="9" t="s">
        <v>143</v>
      </c>
      <c r="C325" s="20"/>
      <c r="D325" s="20"/>
      <c r="E325" s="19"/>
      <c r="F325" s="19"/>
      <c r="G325" s="19"/>
      <c r="H325" s="18"/>
    </row>
    <row r="326" spans="1:8" ht="51.75" customHeight="1">
      <c r="A326" s="48"/>
      <c r="B326" s="94" t="s">
        <v>144</v>
      </c>
      <c r="C326" s="20" t="s">
        <v>184</v>
      </c>
      <c r="D326" s="20">
        <v>13</v>
      </c>
      <c r="E326" s="19"/>
      <c r="F326" s="19"/>
      <c r="G326" s="19"/>
      <c r="H326" s="70" t="s">
        <v>289</v>
      </c>
    </row>
    <row r="327" spans="1:8" ht="14.25" hidden="1" customHeight="1">
      <c r="A327" s="48"/>
      <c r="B327" s="94"/>
      <c r="C327" s="20"/>
      <c r="D327" s="20"/>
      <c r="E327" s="19"/>
      <c r="F327" s="19"/>
      <c r="G327" s="19"/>
      <c r="H327" s="18"/>
    </row>
    <row r="328" spans="1:8" ht="21.75" hidden="1" customHeight="1">
      <c r="A328" s="48"/>
      <c r="B328" s="94"/>
      <c r="C328" s="20"/>
      <c r="D328" s="20"/>
      <c r="E328" s="19"/>
      <c r="F328" s="19"/>
      <c r="G328" s="19"/>
      <c r="H328" s="18"/>
    </row>
    <row r="329" spans="1:8" ht="21.75" hidden="1" customHeight="1">
      <c r="A329" s="48"/>
      <c r="B329" s="94"/>
      <c r="C329" s="20"/>
      <c r="D329" s="20"/>
      <c r="E329" s="19"/>
      <c r="F329" s="19"/>
      <c r="G329" s="19"/>
      <c r="H329" s="18"/>
    </row>
    <row r="330" spans="1:8" ht="21.95" customHeight="1">
      <c r="A330" s="48">
        <v>46</v>
      </c>
      <c r="B330" s="9" t="s">
        <v>145</v>
      </c>
      <c r="C330" s="20"/>
      <c r="D330" s="20"/>
      <c r="E330" s="19"/>
      <c r="F330" s="19"/>
      <c r="G330" s="19"/>
      <c r="H330" s="18"/>
    </row>
    <row r="331" spans="1:8" ht="54" customHeight="1">
      <c r="A331" s="48"/>
      <c r="B331" s="94" t="s">
        <v>146</v>
      </c>
      <c r="C331" s="20" t="s">
        <v>20</v>
      </c>
      <c r="D331" s="20"/>
      <c r="E331" s="19"/>
      <c r="F331" s="19"/>
      <c r="G331" s="19"/>
      <c r="H331" s="18"/>
    </row>
    <row r="332" spans="1:8" ht="21.75" hidden="1" customHeight="1">
      <c r="A332" s="48"/>
      <c r="B332" s="94"/>
      <c r="C332" s="20"/>
      <c r="D332" s="20"/>
      <c r="E332" s="19"/>
      <c r="F332" s="19"/>
      <c r="G332" s="19"/>
      <c r="H332" s="18"/>
    </row>
    <row r="333" spans="1:8" ht="21.75" hidden="1" customHeight="1">
      <c r="A333" s="48"/>
      <c r="B333" s="94"/>
      <c r="C333" s="20"/>
      <c r="D333" s="20"/>
      <c r="E333" s="19"/>
      <c r="F333" s="19"/>
      <c r="G333" s="19"/>
      <c r="H333" s="18"/>
    </row>
    <row r="334" spans="1:8" ht="21.75" hidden="1" customHeight="1">
      <c r="A334" s="48"/>
      <c r="B334" s="94"/>
      <c r="C334" s="20"/>
      <c r="D334" s="20"/>
      <c r="E334" s="19"/>
      <c r="F334" s="19"/>
      <c r="G334" s="19"/>
      <c r="H334" s="18"/>
    </row>
    <row r="335" spans="1:8" ht="21.75" customHeight="1">
      <c r="A335" s="48"/>
      <c r="B335" s="56" t="s">
        <v>290</v>
      </c>
      <c r="C335" s="20">
        <v>1</v>
      </c>
      <c r="D335" s="20">
        <v>2</v>
      </c>
      <c r="E335" s="19">
        <v>22</v>
      </c>
      <c r="F335" s="19"/>
      <c r="G335" s="19">
        <v>12</v>
      </c>
      <c r="H335" s="18">
        <f>G335*E335*D335</f>
        <v>528</v>
      </c>
    </row>
    <row r="336" spans="1:8" ht="21.75" customHeight="1">
      <c r="A336" s="48"/>
      <c r="B336" s="56" t="s">
        <v>291</v>
      </c>
      <c r="C336" s="20">
        <v>1</v>
      </c>
      <c r="D336" s="20">
        <v>6</v>
      </c>
      <c r="E336" s="19">
        <v>40</v>
      </c>
      <c r="F336" s="19"/>
      <c r="G336" s="19">
        <v>12</v>
      </c>
      <c r="H336" s="18">
        <f>D336*E336*G336</f>
        <v>2880</v>
      </c>
    </row>
    <row r="337" spans="1:8" ht="21.75" customHeight="1">
      <c r="A337" s="48"/>
      <c r="B337" s="56" t="s">
        <v>292</v>
      </c>
      <c r="C337" s="20">
        <v>1</v>
      </c>
      <c r="D337" s="20">
        <v>2</v>
      </c>
      <c r="E337" s="19">
        <v>20.25</v>
      </c>
      <c r="F337" s="19"/>
      <c r="G337" s="19">
        <v>12</v>
      </c>
      <c r="H337" s="18">
        <f>PRODUCT(C337:G337)</f>
        <v>486</v>
      </c>
    </row>
    <row r="338" spans="1:8" ht="21.75" customHeight="1">
      <c r="A338" s="48"/>
      <c r="B338" s="56" t="s">
        <v>293</v>
      </c>
      <c r="C338" s="20">
        <v>1</v>
      </c>
      <c r="D338" s="20">
        <v>2</v>
      </c>
      <c r="E338" s="19">
        <v>31</v>
      </c>
      <c r="F338" s="19"/>
      <c r="G338" s="19">
        <v>12</v>
      </c>
      <c r="H338" s="18">
        <f>PRODUCT(C338:G338)</f>
        <v>744</v>
      </c>
    </row>
    <row r="339" spans="1:8" ht="21.75" customHeight="1">
      <c r="A339" s="48"/>
      <c r="B339" s="56" t="s">
        <v>173</v>
      </c>
      <c r="C339" s="20">
        <v>1</v>
      </c>
      <c r="D339" s="20">
        <v>2</v>
      </c>
      <c r="E339" s="19">
        <v>75.62</v>
      </c>
      <c r="F339" s="19"/>
      <c r="G339" s="19">
        <v>12</v>
      </c>
      <c r="H339" s="17">
        <v>1815</v>
      </c>
    </row>
    <row r="340" spans="1:8" ht="21.75" customHeight="1">
      <c r="A340" s="48"/>
      <c r="B340" s="56" t="s">
        <v>291</v>
      </c>
      <c r="C340" s="20">
        <v>1</v>
      </c>
      <c r="D340" s="20">
        <v>2</v>
      </c>
      <c r="E340" s="19">
        <v>36</v>
      </c>
      <c r="F340" s="19"/>
      <c r="G340" s="19">
        <v>12</v>
      </c>
      <c r="H340" s="18">
        <f t="shared" ref="H340:H345" si="27">PRODUCT(C340:G340)</f>
        <v>864</v>
      </c>
    </row>
    <row r="341" spans="1:8" ht="21.75" customHeight="1">
      <c r="A341" s="48"/>
      <c r="B341" s="56" t="s">
        <v>173</v>
      </c>
      <c r="C341" s="20">
        <v>1</v>
      </c>
      <c r="D341" s="37">
        <v>21.5</v>
      </c>
      <c r="E341" s="19">
        <v>2</v>
      </c>
      <c r="F341" s="19"/>
      <c r="G341" s="19">
        <v>12</v>
      </c>
      <c r="H341" s="18">
        <f t="shared" si="27"/>
        <v>516</v>
      </c>
    </row>
    <row r="342" spans="1:8" ht="21.75" customHeight="1">
      <c r="A342" s="48"/>
      <c r="B342" s="56" t="s">
        <v>294</v>
      </c>
      <c r="C342" s="20">
        <v>1</v>
      </c>
      <c r="D342" s="20">
        <v>2</v>
      </c>
      <c r="E342" s="19">
        <v>55.75</v>
      </c>
      <c r="F342" s="19"/>
      <c r="G342" s="19">
        <v>12</v>
      </c>
      <c r="H342" s="18">
        <f t="shared" si="27"/>
        <v>1338</v>
      </c>
    </row>
    <row r="343" spans="1:8" ht="21.75" customHeight="1">
      <c r="A343" s="48"/>
      <c r="B343" s="57" t="s">
        <v>295</v>
      </c>
      <c r="C343" s="20">
        <v>1</v>
      </c>
      <c r="D343" s="20">
        <v>2</v>
      </c>
      <c r="E343" s="19">
        <v>43</v>
      </c>
      <c r="F343" s="19"/>
      <c r="G343" s="19">
        <v>12</v>
      </c>
      <c r="H343" s="18">
        <f t="shared" si="27"/>
        <v>1032</v>
      </c>
    </row>
    <row r="344" spans="1:8" ht="21.75" customHeight="1">
      <c r="A344" s="48"/>
      <c r="B344" s="56" t="s">
        <v>291</v>
      </c>
      <c r="C344" s="20">
        <v>1</v>
      </c>
      <c r="D344" s="20">
        <v>10</v>
      </c>
      <c r="E344" s="19">
        <v>33</v>
      </c>
      <c r="F344" s="19"/>
      <c r="G344" s="19">
        <v>12</v>
      </c>
      <c r="H344" s="18">
        <f t="shared" si="27"/>
        <v>3960</v>
      </c>
    </row>
    <row r="345" spans="1:8" ht="21.75" customHeight="1">
      <c r="A345" s="48"/>
      <c r="B345" s="56" t="s">
        <v>173</v>
      </c>
      <c r="C345" s="20">
        <v>1</v>
      </c>
      <c r="D345" s="20">
        <v>2</v>
      </c>
      <c r="E345" s="19">
        <v>24</v>
      </c>
      <c r="F345" s="19"/>
      <c r="G345" s="19">
        <v>12</v>
      </c>
      <c r="H345" s="18">
        <f t="shared" si="27"/>
        <v>576</v>
      </c>
    </row>
    <row r="346" spans="1:8" ht="21.75" customHeight="1">
      <c r="A346" s="48"/>
      <c r="B346" s="47"/>
      <c r="C346" s="20">
        <v>1</v>
      </c>
      <c r="D346" s="20">
        <v>2</v>
      </c>
      <c r="E346" s="19">
        <v>97.75</v>
      </c>
      <c r="F346" s="19"/>
      <c r="G346" s="19">
        <v>9</v>
      </c>
      <c r="H346" s="17">
        <v>1760</v>
      </c>
    </row>
    <row r="347" spans="1:8" ht="21.75" customHeight="1">
      <c r="A347" s="48"/>
      <c r="B347" s="29" t="s">
        <v>164</v>
      </c>
      <c r="C347" s="20" t="s">
        <v>160</v>
      </c>
      <c r="D347" s="20">
        <v>6</v>
      </c>
      <c r="E347" s="19">
        <v>36</v>
      </c>
      <c r="F347" s="19"/>
      <c r="G347" s="19">
        <v>11.5</v>
      </c>
      <c r="H347" s="18">
        <f>G347*E347*D347</f>
        <v>2484</v>
      </c>
    </row>
    <row r="348" spans="1:8" ht="21.75" customHeight="1">
      <c r="A348" s="48"/>
      <c r="B348" s="29" t="s">
        <v>162</v>
      </c>
      <c r="C348" s="20" t="s">
        <v>160</v>
      </c>
      <c r="D348" s="20">
        <v>2</v>
      </c>
      <c r="E348" s="19">
        <v>2</v>
      </c>
      <c r="F348" s="19">
        <v>27</v>
      </c>
      <c r="G348" s="19">
        <v>11.5</v>
      </c>
      <c r="H348" s="18">
        <f>G348*F348*E348*D348</f>
        <v>1242</v>
      </c>
    </row>
    <row r="349" spans="1:8" ht="21.75" customHeight="1">
      <c r="A349" s="48"/>
      <c r="B349" s="40" t="s">
        <v>246</v>
      </c>
      <c r="C349" s="20" t="s">
        <v>160</v>
      </c>
      <c r="D349" s="20">
        <v>2</v>
      </c>
      <c r="E349" s="19">
        <v>26</v>
      </c>
      <c r="F349" s="19">
        <v>11.75</v>
      </c>
      <c r="G349" s="19"/>
      <c r="H349" s="18">
        <f>F349*E349*D349</f>
        <v>611</v>
      </c>
    </row>
    <row r="350" spans="1:8" ht="21.75" customHeight="1">
      <c r="A350" s="48"/>
      <c r="B350" s="9" t="s">
        <v>120</v>
      </c>
      <c r="C350" s="20" t="s">
        <v>160</v>
      </c>
      <c r="D350" s="20">
        <v>3</v>
      </c>
      <c r="E350" s="19">
        <v>21.5</v>
      </c>
      <c r="F350" s="19">
        <v>11.5</v>
      </c>
      <c r="G350" s="19"/>
      <c r="H350" s="18">
        <f t="shared" ref="H350:H351" si="28">F350*E350*D350</f>
        <v>741.75</v>
      </c>
    </row>
    <row r="351" spans="1:8" ht="21.75" customHeight="1">
      <c r="A351" s="48"/>
      <c r="B351" s="29" t="s">
        <v>163</v>
      </c>
      <c r="C351" s="20" t="s">
        <v>160</v>
      </c>
      <c r="D351" s="20">
        <v>2</v>
      </c>
      <c r="E351" s="19">
        <v>32</v>
      </c>
      <c r="F351" s="19">
        <v>11</v>
      </c>
      <c r="G351" s="19"/>
      <c r="H351" s="18">
        <f t="shared" si="28"/>
        <v>704</v>
      </c>
    </row>
    <row r="352" spans="1:8" ht="21.75" customHeight="1">
      <c r="A352" s="48"/>
      <c r="B352" s="85" t="s">
        <v>6</v>
      </c>
      <c r="C352" s="85"/>
      <c r="D352" s="85"/>
      <c r="E352" s="85"/>
      <c r="F352" s="85"/>
      <c r="G352" s="85"/>
      <c r="H352" s="70">
        <f>SUM(H335:H351)</f>
        <v>22281.75</v>
      </c>
    </row>
    <row r="353" spans="1:8" ht="34.5" customHeight="1">
      <c r="A353" s="48">
        <v>47</v>
      </c>
      <c r="B353" s="95" t="s">
        <v>147</v>
      </c>
      <c r="C353" s="20"/>
      <c r="D353" s="20"/>
      <c r="E353" s="19"/>
      <c r="F353" s="19"/>
      <c r="G353" s="19"/>
      <c r="H353" s="18"/>
    </row>
    <row r="354" spans="1:8" ht="1.5" hidden="1" customHeight="1">
      <c r="A354" s="48"/>
      <c r="B354" s="95"/>
      <c r="C354" s="20"/>
      <c r="D354" s="20"/>
      <c r="E354" s="19"/>
      <c r="F354" s="19"/>
      <c r="G354" s="19"/>
      <c r="H354" s="18"/>
    </row>
    <row r="355" spans="1:8" ht="21.75" hidden="1" customHeight="1">
      <c r="A355" s="48"/>
      <c r="B355" s="95"/>
      <c r="C355" s="20"/>
      <c r="D355" s="20"/>
      <c r="E355" s="19"/>
      <c r="F355" s="19"/>
      <c r="G355" s="19"/>
      <c r="H355" s="18"/>
    </row>
    <row r="356" spans="1:8" ht="64.5" customHeight="1">
      <c r="A356" s="48"/>
      <c r="B356" s="94" t="s">
        <v>148</v>
      </c>
      <c r="C356" s="20"/>
      <c r="D356" s="20"/>
      <c r="E356" s="19"/>
      <c r="F356" s="19"/>
      <c r="G356" s="19"/>
      <c r="H356" s="18"/>
    </row>
    <row r="357" spans="1:8" ht="21.75" hidden="1" customHeight="1">
      <c r="A357" s="48"/>
      <c r="B357" s="95"/>
      <c r="C357" s="20"/>
      <c r="D357" s="20"/>
      <c r="E357" s="19"/>
      <c r="F357" s="19"/>
      <c r="G357" s="19"/>
      <c r="H357" s="18"/>
    </row>
    <row r="358" spans="1:8" ht="21.75" hidden="1" customHeight="1">
      <c r="A358" s="48"/>
      <c r="B358" s="95"/>
      <c r="C358" s="20"/>
      <c r="D358" s="20"/>
      <c r="E358" s="19"/>
      <c r="F358" s="19"/>
      <c r="G358" s="19"/>
      <c r="H358" s="18"/>
    </row>
    <row r="359" spans="1:8" ht="21.75" customHeight="1">
      <c r="A359" s="48"/>
      <c r="B359" s="47" t="s">
        <v>296</v>
      </c>
      <c r="C359" s="84" t="s">
        <v>299</v>
      </c>
      <c r="D359" s="20">
        <v>1</v>
      </c>
      <c r="E359" s="19">
        <v>100</v>
      </c>
      <c r="F359" s="19">
        <v>40</v>
      </c>
      <c r="G359" s="19">
        <v>2</v>
      </c>
      <c r="H359" s="18">
        <f>G359*F359*E359</f>
        <v>8000</v>
      </c>
    </row>
    <row r="360" spans="1:8" ht="21.75" customHeight="1">
      <c r="A360" s="48"/>
      <c r="B360" s="61" t="s">
        <v>187</v>
      </c>
      <c r="C360" s="84" t="s">
        <v>299</v>
      </c>
      <c r="D360" s="20">
        <v>1</v>
      </c>
      <c r="E360" s="19">
        <v>30</v>
      </c>
      <c r="F360" s="19">
        <v>30</v>
      </c>
      <c r="G360" s="19">
        <v>2</v>
      </c>
      <c r="H360" s="18">
        <f t="shared" ref="H360:H363" si="29">G360*F360*E360</f>
        <v>1800</v>
      </c>
    </row>
    <row r="361" spans="1:8" ht="21.75" customHeight="1">
      <c r="A361" s="48"/>
      <c r="B361" s="61" t="s">
        <v>277</v>
      </c>
      <c r="C361" s="84" t="s">
        <v>299</v>
      </c>
      <c r="D361" s="20">
        <v>1</v>
      </c>
      <c r="E361" s="19">
        <v>35</v>
      </c>
      <c r="F361" s="19">
        <v>30</v>
      </c>
      <c r="G361" s="19">
        <v>2</v>
      </c>
      <c r="H361" s="18">
        <f t="shared" si="29"/>
        <v>2100</v>
      </c>
    </row>
    <row r="362" spans="1:8" ht="21.75" customHeight="1">
      <c r="A362" s="48"/>
      <c r="B362" s="61" t="s">
        <v>297</v>
      </c>
      <c r="C362" s="84" t="s">
        <v>299</v>
      </c>
      <c r="D362" s="20">
        <v>1</v>
      </c>
      <c r="E362" s="19">
        <v>150</v>
      </c>
      <c r="F362" s="19">
        <v>40</v>
      </c>
      <c r="G362" s="19">
        <v>2</v>
      </c>
      <c r="H362" s="18">
        <f t="shared" si="29"/>
        <v>12000</v>
      </c>
    </row>
    <row r="363" spans="1:8" ht="21.75" customHeight="1">
      <c r="A363" s="48"/>
      <c r="B363" s="47" t="s">
        <v>127</v>
      </c>
      <c r="C363" s="84" t="s">
        <v>299</v>
      </c>
      <c r="D363" s="20">
        <v>1</v>
      </c>
      <c r="E363" s="19">
        <v>120</v>
      </c>
      <c r="F363" s="19">
        <v>70</v>
      </c>
      <c r="G363" s="19">
        <v>2</v>
      </c>
      <c r="H363" s="18">
        <f t="shared" si="29"/>
        <v>16800</v>
      </c>
    </row>
    <row r="364" spans="1:8" ht="21.75" customHeight="1">
      <c r="A364" s="48"/>
      <c r="B364" s="85" t="s">
        <v>6</v>
      </c>
      <c r="C364" s="85"/>
      <c r="D364" s="85"/>
      <c r="E364" s="85"/>
      <c r="F364" s="85"/>
      <c r="G364" s="85"/>
      <c r="H364" s="70">
        <f>SUM(H359:H363)</f>
        <v>40700</v>
      </c>
    </row>
    <row r="365" spans="1:8" ht="21.95" customHeight="1">
      <c r="A365" s="48">
        <v>48</v>
      </c>
      <c r="B365" s="28" t="s">
        <v>149</v>
      </c>
      <c r="C365" s="20"/>
      <c r="D365" s="20"/>
      <c r="E365" s="19"/>
      <c r="F365" s="19"/>
      <c r="G365" s="19"/>
      <c r="H365" s="18"/>
    </row>
    <row r="366" spans="1:8" ht="64.5" customHeight="1">
      <c r="A366" s="48"/>
      <c r="B366" s="39" t="s">
        <v>150</v>
      </c>
      <c r="C366" s="20"/>
      <c r="D366" s="20"/>
      <c r="E366" s="19"/>
      <c r="F366" s="19"/>
      <c r="G366" s="19"/>
      <c r="H366" s="18"/>
    </row>
    <row r="367" spans="1:8" ht="19.5" customHeight="1">
      <c r="A367" s="48"/>
      <c r="B367" s="10" t="s">
        <v>180</v>
      </c>
      <c r="C367" s="42" t="s">
        <v>20</v>
      </c>
      <c r="D367" s="20">
        <v>16</v>
      </c>
      <c r="E367" s="19">
        <v>3.5</v>
      </c>
      <c r="F367" s="19">
        <v>7</v>
      </c>
      <c r="G367" s="19"/>
      <c r="H367" s="18">
        <f>D367*E367*F367</f>
        <v>392</v>
      </c>
    </row>
    <row r="368" spans="1:8" ht="19.5" customHeight="1">
      <c r="A368" s="48"/>
      <c r="B368" s="85" t="s">
        <v>6</v>
      </c>
      <c r="C368" s="85"/>
      <c r="D368" s="85"/>
      <c r="E368" s="85"/>
      <c r="F368" s="85"/>
      <c r="G368" s="85"/>
      <c r="H368" s="70">
        <f>SUM(H367:H367)</f>
        <v>392</v>
      </c>
    </row>
    <row r="369" spans="1:8" ht="21.95" customHeight="1">
      <c r="A369" s="48">
        <v>49</v>
      </c>
      <c r="B369" s="9" t="s">
        <v>151</v>
      </c>
      <c r="C369" s="20"/>
      <c r="D369" s="20"/>
      <c r="E369" s="19"/>
      <c r="F369" s="19"/>
      <c r="G369" s="19"/>
      <c r="H369" s="18"/>
    </row>
    <row r="370" spans="1:8" ht="61.5" customHeight="1">
      <c r="A370" s="48"/>
      <c r="B370" s="39" t="s">
        <v>152</v>
      </c>
      <c r="C370" s="20"/>
      <c r="D370" s="20"/>
      <c r="E370" s="19"/>
      <c r="F370" s="19"/>
      <c r="G370" s="19"/>
      <c r="H370" s="18"/>
    </row>
    <row r="371" spans="1:8" ht="22.5" customHeight="1">
      <c r="A371" s="48"/>
      <c r="B371" s="39"/>
      <c r="C371" s="20"/>
      <c r="D371" s="20"/>
      <c r="E371" s="19"/>
      <c r="F371" s="19"/>
      <c r="G371" s="19"/>
      <c r="H371" s="18"/>
    </row>
    <row r="372" spans="1:8" ht="22.5" customHeight="1">
      <c r="A372" s="48"/>
      <c r="B372" s="39" t="s">
        <v>298</v>
      </c>
      <c r="C372" s="17"/>
      <c r="D372" s="17"/>
      <c r="E372" s="18"/>
      <c r="F372" s="18"/>
      <c r="G372" s="18"/>
      <c r="H372" s="18"/>
    </row>
    <row r="373" spans="1:8" ht="22.5" customHeight="1">
      <c r="A373" s="48"/>
      <c r="B373" s="66" t="s">
        <v>236</v>
      </c>
      <c r="C373" s="20" t="s">
        <v>20</v>
      </c>
      <c r="D373" s="42">
        <v>12</v>
      </c>
      <c r="E373" s="19">
        <v>2</v>
      </c>
      <c r="F373" s="19"/>
      <c r="G373" s="19">
        <v>1.5</v>
      </c>
      <c r="H373" s="45">
        <f>G373*E373*12</f>
        <v>36</v>
      </c>
    </row>
    <row r="374" spans="1:8" ht="22.5" customHeight="1">
      <c r="A374" s="48"/>
      <c r="B374" s="66" t="s">
        <v>237</v>
      </c>
      <c r="C374" s="20"/>
      <c r="D374" s="20">
        <v>9</v>
      </c>
      <c r="E374" s="19">
        <v>1.125</v>
      </c>
      <c r="F374" s="19"/>
      <c r="G374" s="19">
        <v>3.5</v>
      </c>
      <c r="H374" s="18">
        <f>G374*E374*D374</f>
        <v>35.4375</v>
      </c>
    </row>
    <row r="375" spans="1:8" ht="22.5" customHeight="1">
      <c r="A375" s="48"/>
      <c r="B375" s="66" t="s">
        <v>238</v>
      </c>
      <c r="C375" s="20"/>
      <c r="D375" s="20">
        <v>2</v>
      </c>
      <c r="E375" s="19">
        <v>18.75</v>
      </c>
      <c r="F375" s="19"/>
      <c r="G375" s="19">
        <v>1.5</v>
      </c>
      <c r="H375" s="18">
        <f>G375*E375*D375</f>
        <v>56.25</v>
      </c>
    </row>
    <row r="376" spans="1:8" ht="22.5" customHeight="1">
      <c r="A376" s="48"/>
      <c r="B376" s="85" t="s">
        <v>6</v>
      </c>
      <c r="C376" s="85"/>
      <c r="D376" s="85"/>
      <c r="E376" s="85"/>
      <c r="F376" s="85"/>
      <c r="G376" s="85"/>
      <c r="H376" s="70">
        <f>SUM(H373:H375)</f>
        <v>127.6875</v>
      </c>
    </row>
    <row r="377" spans="1:8" ht="21.95" customHeight="1">
      <c r="A377" s="48">
        <v>50</v>
      </c>
      <c r="B377" s="9" t="s">
        <v>153</v>
      </c>
      <c r="C377" s="20"/>
      <c r="D377" s="20"/>
      <c r="E377" s="19"/>
      <c r="F377" s="19"/>
      <c r="G377" s="19"/>
      <c r="H377" s="18"/>
    </row>
    <row r="378" spans="1:8" ht="35.25" customHeight="1">
      <c r="A378" s="48"/>
      <c r="B378" s="39" t="s">
        <v>240</v>
      </c>
      <c r="C378" s="17"/>
      <c r="D378" s="20"/>
      <c r="E378" s="19"/>
      <c r="F378" s="19"/>
      <c r="G378" s="19"/>
      <c r="H378" s="18"/>
    </row>
    <row r="379" spans="1:8" ht="21.95" customHeight="1">
      <c r="A379" s="48"/>
      <c r="B379" s="29" t="s">
        <v>154</v>
      </c>
      <c r="C379" s="20" t="s">
        <v>20</v>
      </c>
      <c r="D379" s="20">
        <v>3</v>
      </c>
      <c r="E379" s="19">
        <v>20</v>
      </c>
      <c r="F379" s="19"/>
      <c r="G379" s="19">
        <v>16</v>
      </c>
      <c r="H379" s="18">
        <f>G379*E379*D379</f>
        <v>960</v>
      </c>
    </row>
    <row r="380" spans="1:8" ht="21.95" customHeight="1">
      <c r="A380" s="48"/>
      <c r="B380" s="29" t="s">
        <v>155</v>
      </c>
      <c r="C380" s="20" t="s">
        <v>20</v>
      </c>
      <c r="D380" s="20">
        <v>2</v>
      </c>
      <c r="E380" s="19">
        <v>20</v>
      </c>
      <c r="F380" s="19"/>
      <c r="G380" s="19">
        <v>7</v>
      </c>
      <c r="H380" s="18">
        <f t="shared" ref="H380:H381" si="30">G380*E380*D380</f>
        <v>280</v>
      </c>
    </row>
    <row r="381" spans="1:8" ht="21.95" customHeight="1">
      <c r="A381" s="48"/>
      <c r="B381" s="29" t="s">
        <v>156</v>
      </c>
      <c r="C381" s="20" t="s">
        <v>20</v>
      </c>
      <c r="D381" s="20">
        <v>1</v>
      </c>
      <c r="E381" s="19">
        <v>20</v>
      </c>
      <c r="F381" s="19"/>
      <c r="G381" s="19">
        <v>6</v>
      </c>
      <c r="H381" s="18">
        <f t="shared" si="30"/>
        <v>120</v>
      </c>
    </row>
    <row r="382" spans="1:8" ht="21.95" customHeight="1">
      <c r="A382" s="48"/>
      <c r="B382" s="85" t="s">
        <v>6</v>
      </c>
      <c r="C382" s="85"/>
      <c r="D382" s="85"/>
      <c r="E382" s="85"/>
      <c r="F382" s="85"/>
      <c r="G382" s="85"/>
      <c r="H382" s="70">
        <f>SUM(H379:H381)</f>
        <v>1360</v>
      </c>
    </row>
    <row r="383" spans="1:8" ht="39" customHeight="1">
      <c r="A383" s="48">
        <v>51</v>
      </c>
      <c r="B383" s="47" t="s">
        <v>157</v>
      </c>
      <c r="C383" s="20"/>
      <c r="D383" s="20"/>
      <c r="E383" s="19"/>
      <c r="F383" s="19"/>
      <c r="G383" s="19"/>
      <c r="H383" s="18"/>
    </row>
    <row r="384" spans="1:8" ht="21.95" customHeight="1">
      <c r="A384" s="48"/>
      <c r="B384" s="31" t="s">
        <v>249</v>
      </c>
      <c r="C384" s="53" t="s">
        <v>158</v>
      </c>
      <c r="D384" s="53">
        <v>1</v>
      </c>
      <c r="E384" s="34">
        <v>10</v>
      </c>
      <c r="F384" s="34">
        <v>12</v>
      </c>
      <c r="G384" s="34">
        <v>0.25</v>
      </c>
      <c r="H384" s="18">
        <f>G384*F384*E384*D384</f>
        <v>30</v>
      </c>
    </row>
    <row r="385" spans="1:8" ht="21.95" customHeight="1">
      <c r="A385" s="48"/>
      <c r="B385" s="31" t="s">
        <v>250</v>
      </c>
      <c r="C385" s="53" t="s">
        <v>158</v>
      </c>
      <c r="D385" s="53">
        <v>1</v>
      </c>
      <c r="E385" s="34">
        <v>10</v>
      </c>
      <c r="F385" s="34">
        <v>10</v>
      </c>
      <c r="G385" s="34">
        <v>0.25</v>
      </c>
      <c r="H385" s="18">
        <f t="shared" ref="H385:H398" si="31">G385*F385*E385*D385</f>
        <v>25</v>
      </c>
    </row>
    <row r="386" spans="1:8" ht="21.95" customHeight="1">
      <c r="A386" s="48"/>
      <c r="B386" s="31"/>
      <c r="C386" s="53"/>
      <c r="D386" s="53">
        <v>1</v>
      </c>
      <c r="E386" s="34">
        <v>20.25</v>
      </c>
      <c r="F386" s="34">
        <v>8</v>
      </c>
      <c r="G386" s="34">
        <v>0.25</v>
      </c>
      <c r="H386" s="18">
        <f t="shared" si="31"/>
        <v>40.5</v>
      </c>
    </row>
    <row r="387" spans="1:8" ht="21.95" customHeight="1">
      <c r="A387" s="48"/>
      <c r="B387" s="31"/>
      <c r="C387" s="53"/>
      <c r="D387" s="53">
        <v>1</v>
      </c>
      <c r="E387" s="34">
        <v>8</v>
      </c>
      <c r="F387" s="34">
        <v>4</v>
      </c>
      <c r="G387" s="34">
        <v>0.12</v>
      </c>
      <c r="H387" s="18">
        <f t="shared" si="31"/>
        <v>3.84</v>
      </c>
    </row>
    <row r="388" spans="1:8" ht="21.95" customHeight="1">
      <c r="A388" s="48"/>
      <c r="B388" s="31"/>
      <c r="C388" s="53"/>
      <c r="D388" s="53">
        <v>1</v>
      </c>
      <c r="E388" s="34">
        <v>6</v>
      </c>
      <c r="F388" s="34">
        <v>6</v>
      </c>
      <c r="G388" s="34">
        <v>0.25</v>
      </c>
      <c r="H388" s="18">
        <f t="shared" si="31"/>
        <v>9</v>
      </c>
    </row>
    <row r="389" spans="1:8" ht="21.95" customHeight="1">
      <c r="A389" s="48"/>
      <c r="B389" s="31"/>
      <c r="C389" s="53"/>
      <c r="D389" s="53">
        <v>3</v>
      </c>
      <c r="E389" s="34">
        <v>3</v>
      </c>
      <c r="F389" s="34">
        <v>4</v>
      </c>
      <c r="G389" s="34">
        <v>0.12</v>
      </c>
      <c r="H389" s="18">
        <f t="shared" si="31"/>
        <v>4.32</v>
      </c>
    </row>
    <row r="390" spans="1:8" ht="21.95" customHeight="1">
      <c r="A390" s="48"/>
      <c r="B390" s="31"/>
      <c r="C390" s="53"/>
      <c r="D390" s="53">
        <v>1</v>
      </c>
      <c r="E390" s="34">
        <v>31</v>
      </c>
      <c r="F390" s="34">
        <v>22</v>
      </c>
      <c r="G390" s="34">
        <v>0.12</v>
      </c>
      <c r="H390" s="18">
        <f t="shared" si="31"/>
        <v>81.839999999999989</v>
      </c>
    </row>
    <row r="391" spans="1:8" ht="21.95" customHeight="1">
      <c r="A391" s="48"/>
      <c r="B391" s="31"/>
      <c r="C391" s="53"/>
      <c r="D391" s="53">
        <v>3</v>
      </c>
      <c r="E391" s="34">
        <v>8.25</v>
      </c>
      <c r="F391" s="34">
        <v>8.25</v>
      </c>
      <c r="G391" s="34">
        <v>0.12</v>
      </c>
      <c r="H391" s="18">
        <f t="shared" si="31"/>
        <v>24.502500000000001</v>
      </c>
    </row>
    <row r="392" spans="1:8" ht="21.95" customHeight="1">
      <c r="A392" s="48"/>
      <c r="B392" s="31"/>
      <c r="C392" s="53"/>
      <c r="D392" s="53">
        <v>1</v>
      </c>
      <c r="E392" s="34">
        <v>40.5</v>
      </c>
      <c r="F392" s="34">
        <v>7</v>
      </c>
      <c r="G392" s="34">
        <v>0.12</v>
      </c>
      <c r="H392" s="18">
        <f t="shared" si="31"/>
        <v>34.019999999999996</v>
      </c>
    </row>
    <row r="393" spans="1:8" ht="21.95" customHeight="1">
      <c r="A393" s="48"/>
      <c r="B393" s="31"/>
      <c r="C393" s="53"/>
      <c r="D393" s="53">
        <v>1</v>
      </c>
      <c r="E393" s="34">
        <v>20</v>
      </c>
      <c r="F393" s="34">
        <v>16</v>
      </c>
      <c r="G393" s="34">
        <v>0.12</v>
      </c>
      <c r="H393" s="18">
        <f t="shared" si="31"/>
        <v>38.4</v>
      </c>
    </row>
    <row r="394" spans="1:8" ht="21.95" customHeight="1">
      <c r="A394" s="48"/>
      <c r="B394" s="31"/>
      <c r="C394" s="53"/>
      <c r="D394" s="53">
        <v>1</v>
      </c>
      <c r="E394" s="34">
        <v>40.799999999999997</v>
      </c>
      <c r="F394" s="34">
        <v>6</v>
      </c>
      <c r="G394" s="34">
        <v>0.12</v>
      </c>
      <c r="H394" s="18">
        <f t="shared" si="31"/>
        <v>29.375999999999998</v>
      </c>
    </row>
    <row r="395" spans="1:8" ht="21.95" customHeight="1">
      <c r="A395" s="48"/>
      <c r="B395" s="31"/>
      <c r="C395" s="53"/>
      <c r="D395" s="53">
        <v>1</v>
      </c>
      <c r="E395" s="34">
        <v>20</v>
      </c>
      <c r="F395" s="34">
        <v>16</v>
      </c>
      <c r="G395" s="34">
        <v>0.25</v>
      </c>
      <c r="H395" s="18">
        <f t="shared" si="31"/>
        <v>80</v>
      </c>
    </row>
    <row r="396" spans="1:8" ht="21.95" customHeight="1">
      <c r="A396" s="48"/>
      <c r="B396" s="31"/>
      <c r="C396" s="53"/>
      <c r="D396" s="53">
        <v>1</v>
      </c>
      <c r="E396" s="34">
        <v>21.5</v>
      </c>
      <c r="F396" s="34">
        <v>6</v>
      </c>
      <c r="G396" s="34">
        <v>0.25</v>
      </c>
      <c r="H396" s="18">
        <f t="shared" si="31"/>
        <v>32.25</v>
      </c>
    </row>
    <row r="397" spans="1:8" ht="21.95" customHeight="1">
      <c r="A397" s="48"/>
      <c r="B397" s="31"/>
      <c r="C397" s="53"/>
      <c r="D397" s="53">
        <v>1</v>
      </c>
      <c r="E397" s="34">
        <v>9</v>
      </c>
      <c r="F397" s="34">
        <v>8</v>
      </c>
      <c r="G397" s="34">
        <v>0.25</v>
      </c>
      <c r="H397" s="18">
        <f t="shared" si="31"/>
        <v>18</v>
      </c>
    </row>
    <row r="398" spans="1:8" ht="21.95" customHeight="1">
      <c r="A398" s="48"/>
      <c r="B398" s="31"/>
      <c r="C398" s="53"/>
      <c r="D398" s="53">
        <v>1</v>
      </c>
      <c r="E398" s="34">
        <v>91.75</v>
      </c>
      <c r="F398" s="34">
        <v>5.5</v>
      </c>
      <c r="G398" s="34">
        <v>0.25</v>
      </c>
      <c r="H398" s="18">
        <f t="shared" si="31"/>
        <v>126.15625</v>
      </c>
    </row>
    <row r="399" spans="1:8" ht="21.95" customHeight="1">
      <c r="A399" s="48"/>
      <c r="B399" s="31"/>
      <c r="C399" s="53"/>
      <c r="D399" s="53">
        <v>5</v>
      </c>
      <c r="E399" s="34">
        <v>15</v>
      </c>
      <c r="F399" s="34">
        <v>8.4</v>
      </c>
      <c r="G399" s="34">
        <v>0.25</v>
      </c>
      <c r="H399" s="18">
        <f>G399*F399*E399*D399</f>
        <v>157.5</v>
      </c>
    </row>
    <row r="400" spans="1:8" ht="21.95" customHeight="1">
      <c r="A400" s="48"/>
      <c r="B400" s="85" t="s">
        <v>6</v>
      </c>
      <c r="C400" s="85"/>
      <c r="D400" s="85"/>
      <c r="E400" s="85"/>
      <c r="F400" s="85"/>
      <c r="G400" s="85"/>
      <c r="H400" s="70">
        <f>SUM(H384:H399)</f>
        <v>734.70474999999988</v>
      </c>
    </row>
    <row r="401" spans="1:8" ht="78" customHeight="1">
      <c r="A401" s="48">
        <v>52</v>
      </c>
      <c r="B401" s="47" t="s">
        <v>161</v>
      </c>
      <c r="C401" s="20"/>
      <c r="D401" s="20"/>
      <c r="E401" s="19"/>
      <c r="F401" s="19"/>
      <c r="G401" s="19"/>
      <c r="H401" s="18"/>
    </row>
    <row r="402" spans="1:8" ht="21.95" customHeight="1">
      <c r="A402" s="48"/>
      <c r="B402" s="29" t="s">
        <v>244</v>
      </c>
      <c r="C402" s="20" t="s">
        <v>158</v>
      </c>
      <c r="D402" s="20">
        <v>1</v>
      </c>
      <c r="E402" s="44">
        <v>46.375</v>
      </c>
      <c r="F402" s="44">
        <v>28.375</v>
      </c>
      <c r="G402" s="44">
        <v>0.42</v>
      </c>
      <c r="H402" s="18">
        <f>G402*F402*E402*D402</f>
        <v>552.67406249999999</v>
      </c>
    </row>
    <row r="403" spans="1:8" ht="21.95" customHeight="1">
      <c r="A403" s="48"/>
      <c r="B403" s="29" t="s">
        <v>245</v>
      </c>
      <c r="C403" s="20" t="s">
        <v>158</v>
      </c>
      <c r="D403" s="20">
        <v>3</v>
      </c>
      <c r="E403" s="44">
        <v>43.375</v>
      </c>
      <c r="F403" s="44">
        <v>1.125</v>
      </c>
      <c r="G403" s="44">
        <v>0.75</v>
      </c>
      <c r="H403" s="18">
        <f>G403*F403*E403*D403</f>
        <v>109.79296875</v>
      </c>
    </row>
    <row r="404" spans="1:8" ht="21.95" customHeight="1">
      <c r="A404" s="48"/>
      <c r="B404" s="29"/>
      <c r="C404" s="20" t="s">
        <v>158</v>
      </c>
      <c r="D404" s="20">
        <v>1</v>
      </c>
      <c r="E404" s="44">
        <v>12.25</v>
      </c>
      <c r="F404" s="44">
        <v>7.25</v>
      </c>
      <c r="G404" s="44">
        <v>0.33</v>
      </c>
      <c r="H404" s="18">
        <f t="shared" ref="H404" si="32">G404*F404*E404*D404</f>
        <v>29.308125</v>
      </c>
    </row>
    <row r="405" spans="1:8" ht="21.95" customHeight="1">
      <c r="A405" s="48"/>
      <c r="B405" s="85" t="s">
        <v>6</v>
      </c>
      <c r="C405" s="85"/>
      <c r="D405" s="85"/>
      <c r="E405" s="85"/>
      <c r="F405" s="85"/>
      <c r="G405" s="85"/>
      <c r="H405" s="70">
        <f>SUM(H402:H404)</f>
        <v>691.77515625000001</v>
      </c>
    </row>
    <row r="406" spans="1:8" ht="21.95" customHeight="1">
      <c r="A406" s="49">
        <v>53</v>
      </c>
      <c r="B406" s="9" t="s">
        <v>302</v>
      </c>
      <c r="C406" s="54" t="s">
        <v>299</v>
      </c>
      <c r="D406" s="20">
        <v>1</v>
      </c>
      <c r="E406" s="19">
        <v>1</v>
      </c>
      <c r="F406" s="19">
        <v>19.5</v>
      </c>
      <c r="G406" s="19">
        <v>15.5</v>
      </c>
      <c r="H406" s="18">
        <f>G406*F406*E406*D406</f>
        <v>302.25</v>
      </c>
    </row>
    <row r="407" spans="1:8" ht="21.95" customHeight="1">
      <c r="A407" s="49">
        <v>54</v>
      </c>
      <c r="B407" s="9" t="s">
        <v>303</v>
      </c>
      <c r="C407" s="54"/>
      <c r="D407" s="20">
        <v>1</v>
      </c>
      <c r="E407" s="19">
        <v>3</v>
      </c>
      <c r="F407" s="19">
        <v>16</v>
      </c>
      <c r="G407" s="19">
        <f>9/112</f>
        <v>8.0357142857142863E-2</v>
      </c>
      <c r="H407" s="18">
        <f>G407*F407*E407*D407</f>
        <v>3.8571428571428577</v>
      </c>
    </row>
    <row r="408" spans="1:8" ht="21.95" customHeight="1">
      <c r="A408" s="49"/>
      <c r="B408" s="9"/>
      <c r="C408" s="54"/>
      <c r="D408" s="20">
        <v>1</v>
      </c>
      <c r="E408" s="19">
        <v>13</v>
      </c>
      <c r="F408" s="19">
        <v>19</v>
      </c>
      <c r="G408" s="19">
        <f>1.5/112</f>
        <v>1.3392857142857142E-2</v>
      </c>
      <c r="H408" s="18">
        <f>G408*F408*E408*D408</f>
        <v>3.308035714285714</v>
      </c>
    </row>
    <row r="409" spans="1:8" ht="21.95" customHeight="1">
      <c r="A409" s="49"/>
      <c r="B409" s="85" t="s">
        <v>6</v>
      </c>
      <c r="C409" s="85"/>
      <c r="D409" s="85"/>
      <c r="E409" s="85"/>
      <c r="F409" s="85"/>
      <c r="G409" s="85"/>
      <c r="H409" s="70">
        <f>SUM(H407:H408)</f>
        <v>7.1651785714285712</v>
      </c>
    </row>
    <row r="410" spans="1:8" ht="36.75" customHeight="1">
      <c r="A410" s="48">
        <v>55</v>
      </c>
      <c r="B410" s="47" t="s">
        <v>159</v>
      </c>
      <c r="C410" s="20"/>
      <c r="D410" s="20"/>
      <c r="E410" s="19"/>
      <c r="F410" s="19"/>
      <c r="G410" s="19"/>
      <c r="H410" s="70"/>
    </row>
    <row r="411" spans="1:8" ht="21.95" customHeight="1">
      <c r="A411" s="48" t="s">
        <v>165</v>
      </c>
      <c r="B411" s="29" t="s">
        <v>241</v>
      </c>
      <c r="C411" s="53" t="s">
        <v>160</v>
      </c>
      <c r="D411" s="20">
        <v>4</v>
      </c>
      <c r="E411" s="19">
        <v>36</v>
      </c>
      <c r="F411" s="19">
        <v>3</v>
      </c>
      <c r="G411" s="19"/>
      <c r="H411" s="18">
        <f>D411*E411*F411</f>
        <v>432</v>
      </c>
    </row>
    <row r="412" spans="1:8" ht="21.95" customHeight="1">
      <c r="A412" s="48"/>
      <c r="B412" s="29" t="s">
        <v>242</v>
      </c>
      <c r="C412" s="53" t="s">
        <v>160</v>
      </c>
      <c r="D412" s="20">
        <v>4</v>
      </c>
      <c r="E412" s="19">
        <v>20</v>
      </c>
      <c r="F412" s="19">
        <v>3</v>
      </c>
      <c r="G412" s="19"/>
      <c r="H412" s="18">
        <f t="shared" ref="H412:H413" si="33">D412*E412*F412</f>
        <v>240</v>
      </c>
    </row>
    <row r="413" spans="1:8" ht="21.95" customHeight="1">
      <c r="A413" s="48"/>
      <c r="B413" s="29" t="s">
        <v>243</v>
      </c>
      <c r="C413" s="53" t="s">
        <v>160</v>
      </c>
      <c r="D413" s="20">
        <v>2</v>
      </c>
      <c r="E413" s="19">
        <v>32</v>
      </c>
      <c r="F413" s="19">
        <v>3</v>
      </c>
      <c r="G413" s="19"/>
      <c r="H413" s="18">
        <f t="shared" si="33"/>
        <v>192</v>
      </c>
    </row>
    <row r="414" spans="1:8" ht="21.95" customHeight="1">
      <c r="A414" s="48"/>
      <c r="B414" s="85" t="s">
        <v>6</v>
      </c>
      <c r="C414" s="85"/>
      <c r="D414" s="85"/>
      <c r="E414" s="85"/>
      <c r="F414" s="85"/>
      <c r="G414" s="85"/>
      <c r="H414" s="70">
        <f>SUM(H411:H413)</f>
        <v>864</v>
      </c>
    </row>
    <row r="415" spans="1:8" ht="40.5" customHeight="1">
      <c r="A415" s="49">
        <v>56</v>
      </c>
      <c r="B415" s="32" t="s">
        <v>304</v>
      </c>
      <c r="C415" s="71"/>
      <c r="D415" s="71"/>
      <c r="E415" s="71"/>
      <c r="F415" s="71"/>
      <c r="G415" s="71"/>
      <c r="H415" s="70"/>
    </row>
    <row r="416" spans="1:8" ht="21.95" customHeight="1">
      <c r="A416" s="49"/>
      <c r="B416" s="29" t="s">
        <v>305</v>
      </c>
      <c r="C416" s="71"/>
      <c r="D416" s="19">
        <v>1</v>
      </c>
      <c r="E416" s="19">
        <v>2</v>
      </c>
      <c r="F416" s="71"/>
      <c r="G416" s="71"/>
      <c r="H416" s="70" t="s">
        <v>306</v>
      </c>
    </row>
    <row r="417" spans="1:13" ht="32.25" customHeight="1">
      <c r="A417" s="49">
        <v>57</v>
      </c>
      <c r="B417" s="32" t="s">
        <v>307</v>
      </c>
      <c r="C417" s="71"/>
      <c r="D417" s="71"/>
      <c r="E417" s="71"/>
      <c r="F417" s="71"/>
      <c r="G417" s="71"/>
      <c r="H417" s="70"/>
    </row>
    <row r="418" spans="1:13" ht="21.95" customHeight="1">
      <c r="A418" s="49"/>
      <c r="B418" s="29" t="s">
        <v>305</v>
      </c>
      <c r="C418" s="71"/>
      <c r="D418" s="19">
        <v>1</v>
      </c>
      <c r="E418" s="19">
        <v>2</v>
      </c>
      <c r="F418" s="71"/>
      <c r="G418" s="71"/>
      <c r="H418" s="70" t="s">
        <v>306</v>
      </c>
    </row>
    <row r="419" spans="1:13" ht="21.95" customHeight="1">
      <c r="A419" s="93" t="s">
        <v>75</v>
      </c>
      <c r="B419" s="93"/>
      <c r="C419" s="93"/>
      <c r="D419" s="93"/>
      <c r="E419" s="93"/>
      <c r="F419" s="93"/>
      <c r="G419" s="93"/>
      <c r="H419" s="93"/>
    </row>
    <row r="420" spans="1:13" ht="21.95" customHeight="1">
      <c r="A420" s="48">
        <v>1</v>
      </c>
      <c r="B420" s="9" t="s">
        <v>76</v>
      </c>
      <c r="C420" s="20"/>
      <c r="D420" s="20"/>
      <c r="E420" s="19"/>
      <c r="F420" s="19"/>
      <c r="G420" s="19"/>
      <c r="H420" s="18"/>
    </row>
    <row r="421" spans="1:13" ht="195.75" customHeight="1">
      <c r="A421" s="48"/>
      <c r="B421" s="38" t="s">
        <v>111</v>
      </c>
      <c r="C421" s="20"/>
      <c r="D421" s="20"/>
      <c r="E421" s="19"/>
      <c r="F421" s="19"/>
      <c r="G421" s="19"/>
      <c r="H421" s="18"/>
      <c r="M421" t="s">
        <v>308</v>
      </c>
    </row>
    <row r="422" spans="1:13" ht="20.25" customHeight="1">
      <c r="A422" s="48"/>
      <c r="B422" s="63"/>
      <c r="C422" s="20"/>
      <c r="D422" s="20"/>
      <c r="E422" s="19"/>
      <c r="F422" s="19"/>
      <c r="G422" s="19"/>
      <c r="H422" s="18"/>
    </row>
    <row r="423" spans="1:13" ht="27.75" customHeight="1">
      <c r="A423" s="48"/>
      <c r="B423" s="47" t="s">
        <v>185</v>
      </c>
      <c r="C423" s="20" t="s">
        <v>186</v>
      </c>
      <c r="D423" s="20"/>
      <c r="E423" s="19"/>
      <c r="F423" s="19"/>
      <c r="G423" s="19"/>
      <c r="H423" s="70" t="s">
        <v>247</v>
      </c>
    </row>
    <row r="424" spans="1:13" ht="21.95" customHeight="1">
      <c r="A424" s="48"/>
      <c r="B424" s="10"/>
      <c r="C424" s="20"/>
      <c r="D424" s="20"/>
      <c r="E424" s="19"/>
      <c r="F424" s="19"/>
      <c r="G424" s="19"/>
      <c r="H424" s="18"/>
    </row>
    <row r="425" spans="1:13" ht="21.95" customHeight="1">
      <c r="A425" s="48">
        <v>3</v>
      </c>
      <c r="B425" s="9" t="s">
        <v>77</v>
      </c>
      <c r="C425" s="20"/>
      <c r="D425" s="20"/>
      <c r="E425" s="19"/>
      <c r="F425" s="19"/>
      <c r="G425" s="19"/>
      <c r="H425" s="18"/>
    </row>
    <row r="426" spans="1:13" ht="41.25" customHeight="1">
      <c r="A426" s="48"/>
      <c r="B426" s="39" t="s">
        <v>112</v>
      </c>
      <c r="C426" s="20"/>
      <c r="D426" s="20"/>
      <c r="E426" s="19"/>
      <c r="F426" s="19"/>
      <c r="G426" s="19"/>
      <c r="H426" s="18"/>
    </row>
    <row r="427" spans="1:13" ht="21.95" customHeight="1">
      <c r="A427" s="48"/>
      <c r="B427" s="10" t="s">
        <v>47</v>
      </c>
      <c r="C427" s="20" t="s">
        <v>48</v>
      </c>
      <c r="D427" s="20"/>
      <c r="E427" s="19"/>
      <c r="F427" s="19"/>
      <c r="G427" s="19"/>
      <c r="H427" s="70" t="s">
        <v>248</v>
      </c>
    </row>
    <row r="428" spans="1:13" ht="21.95" customHeight="1">
      <c r="A428" s="48"/>
      <c r="B428" s="10"/>
      <c r="C428" s="20"/>
      <c r="D428" s="20"/>
      <c r="E428" s="19"/>
      <c r="F428" s="19"/>
      <c r="G428" s="19"/>
      <c r="H428" s="70"/>
    </row>
    <row r="429" spans="1:13" ht="21.95" customHeight="1">
      <c r="A429" s="48">
        <v>4</v>
      </c>
      <c r="B429" s="9" t="s">
        <v>78</v>
      </c>
      <c r="C429" s="20"/>
      <c r="D429" s="20"/>
      <c r="E429" s="19"/>
      <c r="F429" s="19"/>
      <c r="G429" s="19"/>
      <c r="H429" s="18"/>
    </row>
    <row r="430" spans="1:13" ht="177.75" customHeight="1">
      <c r="A430" s="48"/>
      <c r="B430" s="39" t="s">
        <v>113</v>
      </c>
      <c r="C430" s="20"/>
      <c r="D430" s="20"/>
      <c r="E430" s="19"/>
      <c r="F430" s="19"/>
      <c r="G430" s="19"/>
      <c r="H430" s="18"/>
    </row>
    <row r="431" spans="1:13" ht="21.95" customHeight="1">
      <c r="A431" s="48"/>
      <c r="B431" s="10" t="s">
        <v>14</v>
      </c>
      <c r="C431" s="20" t="s">
        <v>48</v>
      </c>
      <c r="D431" s="20">
        <v>1</v>
      </c>
      <c r="E431" s="19">
        <v>15</v>
      </c>
      <c r="F431" s="19"/>
      <c r="G431" s="19"/>
      <c r="H431" s="70">
        <v>15</v>
      </c>
    </row>
    <row r="432" spans="1:13" ht="21.95" customHeight="1">
      <c r="A432" s="48"/>
      <c r="B432" s="10"/>
      <c r="C432" s="20"/>
      <c r="D432" s="20"/>
      <c r="E432" s="19"/>
      <c r="F432" s="19"/>
      <c r="G432" s="19"/>
      <c r="H432" s="70"/>
    </row>
    <row r="433" spans="1:8" ht="21.95" customHeight="1">
      <c r="A433" s="48">
        <v>5</v>
      </c>
      <c r="B433" s="9" t="s">
        <v>79</v>
      </c>
      <c r="C433" s="20"/>
      <c r="D433" s="20"/>
      <c r="E433" s="19"/>
      <c r="F433" s="19"/>
      <c r="G433" s="19"/>
      <c r="H433" s="18"/>
    </row>
    <row r="434" spans="1:8" ht="87.75" customHeight="1">
      <c r="A434" s="48"/>
      <c r="B434" s="38" t="s">
        <v>114</v>
      </c>
      <c r="C434" s="20"/>
      <c r="D434" s="20"/>
      <c r="E434" s="19"/>
      <c r="F434" s="19"/>
      <c r="G434" s="19"/>
      <c r="H434" s="18"/>
    </row>
    <row r="435" spans="1:8" ht="21.95" customHeight="1">
      <c r="A435" s="48"/>
      <c r="B435" s="10" t="s">
        <v>14</v>
      </c>
      <c r="C435" s="20" t="s">
        <v>20</v>
      </c>
      <c r="D435" s="20">
        <v>10</v>
      </c>
      <c r="E435" s="19">
        <v>16</v>
      </c>
      <c r="F435" s="19">
        <v>22</v>
      </c>
      <c r="G435" s="19"/>
      <c r="H435" s="70">
        <f>F435*E435*D435</f>
        <v>3520</v>
      </c>
    </row>
    <row r="436" spans="1:8" ht="21.95" customHeight="1">
      <c r="A436" s="48">
        <v>6</v>
      </c>
      <c r="B436" s="9" t="s">
        <v>80</v>
      </c>
      <c r="C436" s="20"/>
      <c r="D436" s="20"/>
      <c r="E436" s="19"/>
      <c r="F436" s="19"/>
      <c r="G436" s="19"/>
      <c r="H436" s="18"/>
    </row>
    <row r="437" spans="1:8" ht="80.25" customHeight="1">
      <c r="A437" s="48"/>
      <c r="B437" s="38" t="s">
        <v>115</v>
      </c>
      <c r="C437" s="20"/>
      <c r="D437" s="20"/>
      <c r="E437" s="19"/>
      <c r="F437" s="19"/>
      <c r="G437" s="19"/>
      <c r="H437" s="18"/>
    </row>
    <row r="438" spans="1:8" ht="21.95" customHeight="1">
      <c r="A438" s="48"/>
      <c r="B438" s="9" t="s">
        <v>6</v>
      </c>
      <c r="C438" s="48" t="s">
        <v>20</v>
      </c>
      <c r="D438" s="48">
        <v>5</v>
      </c>
      <c r="E438" s="30">
        <v>10</v>
      </c>
      <c r="F438" s="30">
        <v>1</v>
      </c>
      <c r="G438" s="30"/>
      <c r="H438" s="70">
        <f>D438*E438*F438</f>
        <v>50</v>
      </c>
    </row>
    <row r="439" spans="1:8" ht="21.95" customHeight="1">
      <c r="A439" s="48">
        <v>7</v>
      </c>
      <c r="B439" s="9" t="s">
        <v>81</v>
      </c>
      <c r="C439" s="20"/>
      <c r="D439" s="20"/>
      <c r="E439" s="19"/>
      <c r="F439" s="19"/>
      <c r="G439" s="19"/>
      <c r="H439" s="18"/>
    </row>
    <row r="440" spans="1:8" ht="87.75" customHeight="1">
      <c r="A440" s="48"/>
      <c r="B440" s="38" t="s">
        <v>116</v>
      </c>
      <c r="C440" s="48" t="s">
        <v>20</v>
      </c>
      <c r="D440" s="48"/>
      <c r="E440" s="30"/>
      <c r="F440" s="30"/>
      <c r="G440" s="30"/>
      <c r="H440" s="33"/>
    </row>
    <row r="441" spans="1:8" ht="21.95" customHeight="1">
      <c r="A441" s="48"/>
      <c r="B441" s="10"/>
      <c r="C441" s="20"/>
      <c r="D441" s="20">
        <v>5</v>
      </c>
      <c r="E441" s="19">
        <v>10</v>
      </c>
      <c r="F441" s="19"/>
      <c r="G441" s="19">
        <v>0.67</v>
      </c>
      <c r="H441" s="70">
        <f>D441*E441*G441</f>
        <v>33.5</v>
      </c>
    </row>
    <row r="442" spans="1:8" ht="21.95" customHeight="1">
      <c r="A442" s="48">
        <v>8</v>
      </c>
      <c r="B442" s="9" t="s">
        <v>82</v>
      </c>
      <c r="C442" s="20"/>
      <c r="D442" s="20"/>
      <c r="E442" s="19"/>
      <c r="F442" s="19"/>
      <c r="G442" s="19"/>
      <c r="H442" s="18"/>
    </row>
    <row r="443" spans="1:8" ht="162" customHeight="1">
      <c r="A443" s="48"/>
      <c r="B443" s="38" t="s">
        <v>117</v>
      </c>
      <c r="C443" s="20"/>
      <c r="D443" s="20"/>
      <c r="E443" s="19"/>
      <c r="F443" s="19"/>
      <c r="G443" s="19"/>
      <c r="H443" s="18"/>
    </row>
    <row r="444" spans="1:8" ht="21.95" customHeight="1">
      <c r="A444" s="48"/>
      <c r="B444" s="10" t="s">
        <v>83</v>
      </c>
      <c r="C444" s="17" t="s">
        <v>20</v>
      </c>
      <c r="D444" s="20">
        <v>1</v>
      </c>
      <c r="E444" s="19">
        <v>12</v>
      </c>
      <c r="F444" s="18">
        <v>8.5</v>
      </c>
      <c r="G444" s="18"/>
      <c r="H444" s="18">
        <f>F444*E444*D444</f>
        <v>102</v>
      </c>
    </row>
    <row r="445" spans="1:8" ht="21.95" customHeight="1">
      <c r="A445" s="48"/>
      <c r="B445" s="10" t="s">
        <v>73</v>
      </c>
      <c r="C445" s="17" t="s">
        <v>20</v>
      </c>
      <c r="D445" s="20">
        <v>2</v>
      </c>
      <c r="E445" s="19">
        <v>12</v>
      </c>
      <c r="F445" s="18">
        <v>5.5</v>
      </c>
      <c r="G445" s="18"/>
      <c r="H445" s="18">
        <f t="shared" ref="H445:H446" si="34">F445*E445*D445</f>
        <v>132</v>
      </c>
    </row>
    <row r="446" spans="1:8" ht="21.95" customHeight="1">
      <c r="A446" s="48"/>
      <c r="B446" s="10" t="s">
        <v>74</v>
      </c>
      <c r="C446" s="17" t="s">
        <v>20</v>
      </c>
      <c r="D446" s="20">
        <v>2</v>
      </c>
      <c r="E446" s="19">
        <v>8</v>
      </c>
      <c r="F446" s="18">
        <v>5.5</v>
      </c>
      <c r="G446" s="18"/>
      <c r="H446" s="18">
        <f t="shared" si="34"/>
        <v>88</v>
      </c>
    </row>
    <row r="447" spans="1:8" ht="21.95" customHeight="1">
      <c r="A447" s="48"/>
      <c r="B447" s="85" t="s">
        <v>6</v>
      </c>
      <c r="C447" s="85"/>
      <c r="D447" s="85"/>
      <c r="E447" s="85"/>
      <c r="F447" s="85"/>
      <c r="G447" s="85"/>
      <c r="H447" s="70">
        <f>SUM(H444:H446)</f>
        <v>322</v>
      </c>
    </row>
    <row r="448" spans="1:8" ht="21.95" customHeight="1">
      <c r="A448" s="48"/>
      <c r="B448" s="9"/>
      <c r="C448" s="50"/>
      <c r="D448" s="48"/>
      <c r="E448" s="30"/>
      <c r="F448" s="30"/>
      <c r="G448" s="30"/>
      <c r="H448" s="33"/>
    </row>
    <row r="449" spans="1:12" ht="21.95" customHeight="1">
      <c r="A449" s="48">
        <v>9</v>
      </c>
      <c r="B449" s="9" t="s">
        <v>84</v>
      </c>
      <c r="C449" s="50"/>
      <c r="D449" s="48"/>
      <c r="E449" s="30"/>
      <c r="F449" s="30"/>
      <c r="G449" s="30"/>
      <c r="H449" s="33"/>
    </row>
    <row r="450" spans="1:12" ht="38.25" customHeight="1">
      <c r="A450" s="48"/>
      <c r="B450" s="38" t="s">
        <v>118</v>
      </c>
      <c r="C450" s="50"/>
      <c r="D450" s="48"/>
      <c r="E450" s="30"/>
      <c r="F450" s="30"/>
      <c r="G450" s="30"/>
      <c r="H450" s="33"/>
    </row>
    <row r="451" spans="1:12" ht="21.95" customHeight="1">
      <c r="A451" s="48"/>
      <c r="B451" s="10" t="s">
        <v>85</v>
      </c>
      <c r="C451" s="17" t="s">
        <v>42</v>
      </c>
      <c r="D451" s="20">
        <v>2</v>
      </c>
      <c r="E451" s="19">
        <v>12</v>
      </c>
      <c r="F451" s="30"/>
      <c r="G451" s="30"/>
      <c r="H451" s="18">
        <f>E451*D451</f>
        <v>24</v>
      </c>
    </row>
    <row r="452" spans="1:12" ht="21.95" customHeight="1">
      <c r="A452" s="48"/>
      <c r="B452" s="10" t="s">
        <v>85</v>
      </c>
      <c r="C452" s="17" t="s">
        <v>42</v>
      </c>
      <c r="D452" s="20">
        <v>2</v>
      </c>
      <c r="E452" s="19">
        <v>8.5</v>
      </c>
      <c r="F452" s="30"/>
      <c r="G452" s="30"/>
      <c r="H452" s="18">
        <f>E452*D452</f>
        <v>17</v>
      </c>
    </row>
    <row r="453" spans="1:12" ht="21.95" customHeight="1">
      <c r="A453" s="48"/>
      <c r="B453" s="85" t="s">
        <v>6</v>
      </c>
      <c r="C453" s="85"/>
      <c r="D453" s="85"/>
      <c r="E453" s="85"/>
      <c r="F453" s="85"/>
      <c r="G453" s="85"/>
      <c r="H453" s="70">
        <f>SUM(H451:H452)</f>
        <v>41</v>
      </c>
    </row>
    <row r="454" spans="1:12" ht="21.95" customHeight="1">
      <c r="A454" s="48">
        <v>10</v>
      </c>
      <c r="B454" s="9" t="s">
        <v>251</v>
      </c>
      <c r="C454" s="20"/>
      <c r="D454" s="20"/>
      <c r="E454" s="19"/>
      <c r="F454" s="19"/>
      <c r="G454" s="19"/>
      <c r="H454" s="18"/>
    </row>
    <row r="455" spans="1:12" s="1" customFormat="1" ht="21.95" customHeight="1">
      <c r="A455" s="48"/>
      <c r="B455" s="10"/>
      <c r="C455" s="17"/>
      <c r="D455" s="20">
        <v>1</v>
      </c>
      <c r="E455" s="19">
        <v>100</v>
      </c>
      <c r="F455" s="19">
        <v>40</v>
      </c>
      <c r="G455" s="19">
        <v>1.5</v>
      </c>
      <c r="H455" s="18">
        <f>G455*F455*E455*D455</f>
        <v>6000</v>
      </c>
      <c r="I455"/>
      <c r="J455"/>
      <c r="K455"/>
      <c r="L455"/>
    </row>
    <row r="456" spans="1:12" s="1" customFormat="1" ht="21.95" customHeight="1">
      <c r="A456" s="48"/>
      <c r="B456" s="9"/>
      <c r="C456" s="50"/>
      <c r="D456" s="20">
        <v>1</v>
      </c>
      <c r="E456" s="19">
        <v>30</v>
      </c>
      <c r="F456" s="19">
        <v>30</v>
      </c>
      <c r="G456" s="19">
        <v>1.5</v>
      </c>
      <c r="H456" s="18">
        <f t="shared" ref="H456:H459" si="35">G456*F456*E456*D456</f>
        <v>1350</v>
      </c>
      <c r="I456"/>
      <c r="J456"/>
      <c r="K456"/>
      <c r="L456"/>
    </row>
    <row r="457" spans="1:12" s="1" customFormat="1" ht="21.95" customHeight="1">
      <c r="A457" s="48"/>
      <c r="B457" s="9"/>
      <c r="C457" s="50"/>
      <c r="D457" s="20">
        <v>1</v>
      </c>
      <c r="E457" s="19">
        <v>35</v>
      </c>
      <c r="F457" s="19">
        <v>30</v>
      </c>
      <c r="G457" s="19">
        <v>1.5</v>
      </c>
      <c r="H457" s="18">
        <f t="shared" si="35"/>
        <v>1575</v>
      </c>
      <c r="I457"/>
      <c r="J457"/>
      <c r="K457"/>
      <c r="L457"/>
    </row>
    <row r="458" spans="1:12" s="1" customFormat="1" ht="21.95" customHeight="1">
      <c r="A458" s="48"/>
      <c r="B458" s="9"/>
      <c r="C458" s="50"/>
      <c r="D458" s="20">
        <v>1</v>
      </c>
      <c r="E458" s="19">
        <v>150</v>
      </c>
      <c r="F458" s="19">
        <v>40</v>
      </c>
      <c r="G458" s="19">
        <v>1.5</v>
      </c>
      <c r="H458" s="18">
        <f t="shared" si="35"/>
        <v>9000</v>
      </c>
      <c r="I458"/>
      <c r="J458"/>
      <c r="K458"/>
      <c r="L458"/>
    </row>
    <row r="459" spans="1:12" s="1" customFormat="1" ht="21.95" customHeight="1">
      <c r="A459" s="48"/>
      <c r="B459" s="9"/>
      <c r="C459" s="50"/>
      <c r="D459" s="20">
        <v>1</v>
      </c>
      <c r="E459" s="19">
        <v>120</v>
      </c>
      <c r="F459" s="19">
        <v>70</v>
      </c>
      <c r="G459" s="19">
        <v>1.5</v>
      </c>
      <c r="H459" s="18">
        <f t="shared" si="35"/>
        <v>12600</v>
      </c>
      <c r="I459"/>
      <c r="J459"/>
      <c r="K459"/>
      <c r="L459"/>
    </row>
    <row r="460" spans="1:12" s="1" customFormat="1" ht="21.95" customHeight="1">
      <c r="A460" s="48"/>
      <c r="B460" s="85" t="s">
        <v>6</v>
      </c>
      <c r="C460" s="85"/>
      <c r="D460" s="85"/>
      <c r="E460" s="85"/>
      <c r="F460" s="85"/>
      <c r="G460" s="85"/>
      <c r="H460" s="70">
        <f>SUM(H455:H459)</f>
        <v>30525</v>
      </c>
      <c r="I460"/>
      <c r="J460"/>
      <c r="K460"/>
      <c r="L460"/>
    </row>
    <row r="461" spans="1:12" s="1" customFormat="1" ht="21.95" customHeight="1">
      <c r="A461" s="48">
        <v>11</v>
      </c>
      <c r="B461" s="9" t="s">
        <v>252</v>
      </c>
      <c r="C461" s="50"/>
      <c r="D461" s="48">
        <v>1</v>
      </c>
      <c r="E461" s="30">
        <v>100</v>
      </c>
      <c r="F461" s="30">
        <v>40</v>
      </c>
      <c r="G461" s="30"/>
      <c r="H461" s="45">
        <f>D461*E461*F461</f>
        <v>4000</v>
      </c>
      <c r="I461"/>
      <c r="J461"/>
      <c r="K461"/>
      <c r="L461"/>
    </row>
    <row r="462" spans="1:12" s="1" customFormat="1" ht="21.95" customHeight="1">
      <c r="A462" s="48"/>
      <c r="B462" s="9"/>
      <c r="C462" s="50"/>
      <c r="D462" s="48">
        <v>1</v>
      </c>
      <c r="E462" s="30">
        <v>35</v>
      </c>
      <c r="F462" s="30">
        <v>30</v>
      </c>
      <c r="G462" s="30"/>
      <c r="H462" s="45">
        <f>D462*E462*F462</f>
        <v>1050</v>
      </c>
      <c r="I462"/>
      <c r="J462"/>
      <c r="K462"/>
      <c r="L462"/>
    </row>
    <row r="463" spans="1:12" s="1" customFormat="1" ht="21.95" customHeight="1">
      <c r="A463" s="48"/>
      <c r="B463" s="85" t="s">
        <v>6</v>
      </c>
      <c r="C463" s="85"/>
      <c r="D463" s="85"/>
      <c r="E463" s="85"/>
      <c r="F463" s="85"/>
      <c r="G463" s="85"/>
      <c r="H463" s="70">
        <f>SUM(H461:H462)</f>
        <v>5050</v>
      </c>
      <c r="I463"/>
      <c r="J463"/>
      <c r="K463"/>
      <c r="L463"/>
    </row>
    <row r="464" spans="1:12" s="1" customFormat="1">
      <c r="A464" s="5"/>
      <c r="B464" s="11"/>
      <c r="C464" s="21"/>
      <c r="D464" s="21"/>
      <c r="E464" s="43"/>
      <c r="F464" s="43"/>
      <c r="G464" s="43"/>
      <c r="H464" s="46"/>
      <c r="I464"/>
      <c r="J464"/>
      <c r="K464"/>
      <c r="L464"/>
    </row>
    <row r="465" spans="1:12" s="1" customFormat="1">
      <c r="A465" s="5"/>
      <c r="B465" s="11"/>
      <c r="C465" s="21"/>
      <c r="D465" s="21"/>
      <c r="E465" s="43"/>
      <c r="F465" s="43"/>
      <c r="G465" s="43"/>
      <c r="H465" s="46"/>
      <c r="I465"/>
      <c r="J465"/>
      <c r="K465"/>
      <c r="L465"/>
    </row>
    <row r="466" spans="1:12" s="1" customFormat="1">
      <c r="A466" s="5"/>
      <c r="B466" s="11"/>
      <c r="C466" s="21"/>
      <c r="D466" s="21"/>
      <c r="E466" s="43"/>
      <c r="F466" s="43"/>
      <c r="G466" s="43"/>
      <c r="H466" s="46"/>
      <c r="I466"/>
      <c r="J466"/>
      <c r="K466"/>
      <c r="L466"/>
    </row>
    <row r="467" spans="1:12" s="1" customFormat="1">
      <c r="A467" s="5"/>
      <c r="B467" s="11"/>
      <c r="C467" s="21"/>
      <c r="D467" s="21"/>
      <c r="E467" s="43"/>
      <c r="F467" s="43"/>
      <c r="G467" s="43"/>
      <c r="H467" s="46"/>
      <c r="I467"/>
      <c r="J467"/>
      <c r="K467"/>
      <c r="L467"/>
    </row>
    <row r="468" spans="1:12" s="1" customFormat="1">
      <c r="A468" s="5"/>
      <c r="B468" s="11"/>
      <c r="C468" s="21"/>
      <c r="D468" s="21"/>
      <c r="E468" s="43"/>
      <c r="F468" s="43"/>
      <c r="G468" s="43"/>
      <c r="H468" s="46"/>
      <c r="I468"/>
      <c r="J468"/>
      <c r="K468"/>
      <c r="L468"/>
    </row>
    <row r="469" spans="1:12" s="1" customFormat="1">
      <c r="A469" s="5"/>
      <c r="B469" s="11"/>
      <c r="C469" s="21"/>
      <c r="D469" s="21"/>
      <c r="E469" s="43"/>
      <c r="F469" s="43"/>
      <c r="G469" s="43"/>
      <c r="H469" s="46"/>
      <c r="I469"/>
      <c r="J469"/>
      <c r="K469"/>
      <c r="L469"/>
    </row>
    <row r="470" spans="1:12" s="1" customFormat="1">
      <c r="A470" s="5"/>
      <c r="B470" s="11"/>
      <c r="C470" s="21"/>
      <c r="D470" s="21"/>
      <c r="E470" s="43"/>
      <c r="F470" s="43"/>
      <c r="G470" s="43"/>
      <c r="H470" s="46"/>
      <c r="I470"/>
      <c r="J470"/>
      <c r="K470"/>
      <c r="L470"/>
    </row>
    <row r="471" spans="1:12" s="1" customFormat="1">
      <c r="A471" s="5"/>
      <c r="B471" s="11"/>
      <c r="C471" s="21"/>
      <c r="D471" s="21"/>
      <c r="E471" s="43"/>
      <c r="F471" s="43"/>
      <c r="G471" s="43"/>
      <c r="H471" s="46"/>
      <c r="I471"/>
      <c r="J471"/>
      <c r="K471"/>
      <c r="L471"/>
    </row>
    <row r="472" spans="1:12" s="1" customFormat="1">
      <c r="A472" s="5"/>
      <c r="B472" s="11"/>
      <c r="C472" s="21"/>
      <c r="D472" s="21"/>
      <c r="E472" s="43"/>
      <c r="F472" s="43"/>
      <c r="G472" s="43"/>
      <c r="H472" s="46"/>
      <c r="I472"/>
      <c r="J472"/>
      <c r="K472"/>
      <c r="L472"/>
    </row>
    <row r="473" spans="1:12" s="1" customFormat="1">
      <c r="A473" s="5"/>
      <c r="B473" s="11"/>
      <c r="C473" s="21"/>
      <c r="D473" s="21"/>
      <c r="E473" s="43"/>
      <c r="F473" s="43"/>
      <c r="G473" s="43"/>
      <c r="H473" s="46"/>
      <c r="I473"/>
      <c r="J473"/>
      <c r="K473"/>
      <c r="L473"/>
    </row>
    <row r="474" spans="1:12" s="1" customFormat="1">
      <c r="A474" s="5"/>
      <c r="B474" s="11"/>
      <c r="C474" s="21"/>
      <c r="D474" s="21"/>
      <c r="E474" s="43"/>
      <c r="F474" s="43"/>
      <c r="G474" s="43"/>
      <c r="H474" s="46"/>
      <c r="I474"/>
      <c r="J474"/>
      <c r="K474"/>
      <c r="L474"/>
    </row>
    <row r="475" spans="1:12" s="1" customFormat="1">
      <c r="A475" s="5"/>
      <c r="B475" s="11"/>
      <c r="C475" s="21"/>
      <c r="D475" s="21"/>
      <c r="E475" s="43"/>
      <c r="F475" s="43"/>
      <c r="G475" s="43"/>
      <c r="H475" s="46"/>
      <c r="I475"/>
      <c r="J475"/>
      <c r="K475"/>
      <c r="L475"/>
    </row>
    <row r="476" spans="1:12" s="1" customFormat="1">
      <c r="A476" s="5"/>
      <c r="B476" s="11"/>
      <c r="C476" s="21"/>
      <c r="D476" s="21"/>
      <c r="E476" s="43"/>
      <c r="F476" s="43"/>
      <c r="G476" s="43"/>
      <c r="H476" s="46"/>
      <c r="I476"/>
      <c r="J476"/>
      <c r="K476"/>
      <c r="L476"/>
    </row>
    <row r="477" spans="1:12" s="1" customFormat="1">
      <c r="A477" s="5"/>
      <c r="B477" s="11"/>
      <c r="C477" s="21"/>
      <c r="D477" s="21"/>
      <c r="E477" s="43"/>
      <c r="F477" s="43"/>
      <c r="G477" s="43"/>
      <c r="H477" s="46"/>
      <c r="I477"/>
      <c r="J477"/>
      <c r="K477"/>
      <c r="L477"/>
    </row>
    <row r="478" spans="1:12" s="1" customFormat="1">
      <c r="A478" s="5"/>
      <c r="B478" s="11"/>
      <c r="C478" s="21"/>
      <c r="D478" s="21"/>
      <c r="E478" s="43"/>
      <c r="F478" s="43"/>
      <c r="G478" s="43"/>
      <c r="H478" s="46"/>
      <c r="I478"/>
      <c r="J478"/>
      <c r="K478"/>
      <c r="L478"/>
    </row>
    <row r="479" spans="1:12" s="1" customFormat="1">
      <c r="A479" s="5"/>
      <c r="B479" s="11"/>
      <c r="C479" s="21"/>
      <c r="D479" s="21"/>
      <c r="E479" s="43"/>
      <c r="F479" s="43"/>
      <c r="G479" s="43"/>
      <c r="H479" s="46"/>
      <c r="I479"/>
      <c r="J479"/>
      <c r="K479"/>
      <c r="L479"/>
    </row>
    <row r="480" spans="1:12" s="1" customFormat="1">
      <c r="A480" s="5"/>
      <c r="B480" s="11"/>
      <c r="C480" s="21"/>
      <c r="D480" s="21"/>
      <c r="E480" s="43"/>
      <c r="F480" s="43"/>
      <c r="G480" s="43"/>
      <c r="H480" s="46"/>
      <c r="I480"/>
      <c r="J480"/>
      <c r="K480"/>
      <c r="L480"/>
    </row>
    <row r="481" spans="1:12" s="1" customFormat="1">
      <c r="A481" s="5"/>
      <c r="B481" s="11"/>
      <c r="C481" s="21"/>
      <c r="D481" s="21"/>
      <c r="E481" s="43"/>
      <c r="F481" s="43"/>
      <c r="G481" s="43"/>
      <c r="H481" s="46"/>
      <c r="I481"/>
      <c r="J481"/>
      <c r="K481"/>
      <c r="L481"/>
    </row>
    <row r="482" spans="1:12" s="1" customFormat="1">
      <c r="A482" s="5"/>
      <c r="B482" s="11"/>
      <c r="C482" s="21"/>
      <c r="D482" s="21"/>
      <c r="E482" s="43"/>
      <c r="F482" s="43"/>
      <c r="G482" s="43"/>
      <c r="H482" s="46"/>
      <c r="I482"/>
      <c r="J482"/>
      <c r="K482"/>
      <c r="L482"/>
    </row>
    <row r="483" spans="1:12" s="1" customFormat="1">
      <c r="A483" s="5"/>
      <c r="B483" s="11"/>
      <c r="C483" s="21"/>
      <c r="D483" s="21"/>
      <c r="E483" s="43"/>
      <c r="F483" s="43"/>
      <c r="G483" s="43"/>
      <c r="H483" s="46"/>
      <c r="I483"/>
      <c r="J483"/>
      <c r="K483"/>
      <c r="L483"/>
    </row>
    <row r="484" spans="1:12" s="1" customFormat="1">
      <c r="A484" s="5"/>
      <c r="B484" s="11"/>
      <c r="C484" s="21"/>
      <c r="D484" s="21"/>
      <c r="E484" s="43"/>
      <c r="F484" s="43"/>
      <c r="G484" s="43"/>
      <c r="H484" s="46"/>
      <c r="I484"/>
      <c r="J484"/>
      <c r="K484"/>
      <c r="L484"/>
    </row>
    <row r="485" spans="1:12" s="1" customFormat="1">
      <c r="A485" s="5"/>
      <c r="B485" s="11"/>
      <c r="C485" s="21"/>
      <c r="D485" s="21"/>
      <c r="E485" s="43"/>
      <c r="F485" s="43"/>
      <c r="G485" s="43"/>
      <c r="H485" s="46"/>
      <c r="I485"/>
      <c r="J485"/>
      <c r="K485"/>
      <c r="L485"/>
    </row>
    <row r="486" spans="1:12" s="1" customFormat="1">
      <c r="A486" s="5"/>
      <c r="B486" s="11"/>
      <c r="C486" s="21"/>
      <c r="D486" s="21"/>
      <c r="E486" s="43"/>
      <c r="F486" s="43"/>
      <c r="G486" s="43"/>
      <c r="H486" s="46"/>
      <c r="I486"/>
      <c r="J486"/>
      <c r="K486"/>
      <c r="L486"/>
    </row>
    <row r="487" spans="1:12" s="1" customFormat="1">
      <c r="A487" s="5"/>
      <c r="B487" s="11"/>
      <c r="C487" s="21"/>
      <c r="D487" s="21"/>
      <c r="E487" s="43"/>
      <c r="F487" s="43"/>
      <c r="G487" s="43"/>
      <c r="H487" s="46"/>
      <c r="I487"/>
      <c r="J487"/>
      <c r="K487"/>
      <c r="L487"/>
    </row>
    <row r="488" spans="1:12" s="1" customFormat="1">
      <c r="A488" s="5"/>
      <c r="B488" s="11"/>
      <c r="C488" s="21"/>
      <c r="D488" s="21"/>
      <c r="E488" s="43"/>
      <c r="F488" s="43"/>
      <c r="G488" s="43"/>
      <c r="H488" s="46"/>
      <c r="I488"/>
      <c r="J488"/>
      <c r="K488"/>
      <c r="L488"/>
    </row>
    <row r="489" spans="1:12" s="1" customFormat="1">
      <c r="A489" s="5"/>
      <c r="B489" s="12"/>
      <c r="C489" s="21"/>
      <c r="D489" s="21"/>
      <c r="E489" s="43"/>
      <c r="F489" s="43"/>
      <c r="G489" s="43"/>
      <c r="H489" s="46"/>
      <c r="I489"/>
      <c r="J489"/>
      <c r="K489"/>
      <c r="L489"/>
    </row>
    <row r="490" spans="1:12" s="1" customFormat="1">
      <c r="A490" s="5"/>
      <c r="B490" s="11"/>
      <c r="C490" s="21"/>
      <c r="D490" s="21"/>
      <c r="E490" s="43"/>
      <c r="F490" s="43"/>
      <c r="G490" s="43"/>
      <c r="H490" s="46"/>
      <c r="I490"/>
      <c r="J490"/>
      <c r="K490"/>
      <c r="L490"/>
    </row>
    <row r="491" spans="1:12" s="1" customFormat="1">
      <c r="A491" s="5"/>
      <c r="B491" s="11"/>
      <c r="C491" s="21"/>
      <c r="D491" s="21"/>
      <c r="E491" s="43"/>
      <c r="F491" s="43"/>
      <c r="G491" s="43"/>
      <c r="H491" s="46"/>
      <c r="I491"/>
      <c r="J491"/>
      <c r="K491"/>
      <c r="L491"/>
    </row>
    <row r="492" spans="1:12" s="1" customFormat="1">
      <c r="A492" s="5"/>
      <c r="B492" s="11"/>
      <c r="C492" s="21"/>
      <c r="D492" s="21"/>
      <c r="E492" s="43"/>
      <c r="F492" s="43"/>
      <c r="G492" s="43"/>
      <c r="H492" s="46"/>
      <c r="I492"/>
      <c r="J492"/>
      <c r="K492"/>
      <c r="L492"/>
    </row>
    <row r="493" spans="1:12" s="1" customFormat="1">
      <c r="A493" s="5"/>
      <c r="B493" s="11"/>
      <c r="C493" s="21"/>
      <c r="D493" s="21"/>
      <c r="E493" s="43"/>
      <c r="F493" s="43"/>
      <c r="G493" s="43"/>
      <c r="H493" s="46"/>
      <c r="I493"/>
      <c r="J493"/>
      <c r="K493"/>
      <c r="L493"/>
    </row>
    <row r="494" spans="1:12" s="1" customFormat="1">
      <c r="A494" s="5"/>
      <c r="B494" s="11"/>
      <c r="C494" s="21"/>
      <c r="D494" s="21"/>
      <c r="E494" s="43"/>
      <c r="F494" s="43"/>
      <c r="G494" s="43"/>
      <c r="H494" s="46"/>
      <c r="I494"/>
      <c r="J494"/>
      <c r="K494"/>
      <c r="L494"/>
    </row>
    <row r="495" spans="1:12" s="1" customFormat="1">
      <c r="A495" s="5"/>
      <c r="B495" s="11"/>
      <c r="C495" s="21"/>
      <c r="D495" s="21"/>
      <c r="E495" s="43"/>
      <c r="F495" s="43"/>
      <c r="G495" s="43"/>
      <c r="H495" s="46"/>
      <c r="I495"/>
      <c r="J495"/>
      <c r="K495"/>
      <c r="L495"/>
    </row>
    <row r="496" spans="1:12" s="1" customFormat="1">
      <c r="A496" s="5"/>
      <c r="B496" s="11"/>
      <c r="C496" s="21"/>
      <c r="D496" s="21"/>
      <c r="E496" s="43"/>
      <c r="F496" s="43"/>
      <c r="G496" s="43"/>
      <c r="H496" s="46"/>
      <c r="I496"/>
      <c r="J496"/>
      <c r="K496"/>
      <c r="L496"/>
    </row>
    <row r="497" spans="1:12" s="1" customFormat="1">
      <c r="A497" s="5"/>
      <c r="B497" s="11"/>
      <c r="C497" s="21"/>
      <c r="D497" s="21"/>
      <c r="E497" s="43"/>
      <c r="F497" s="43"/>
      <c r="G497" s="43"/>
      <c r="H497" s="46"/>
      <c r="I497"/>
      <c r="J497"/>
      <c r="K497"/>
      <c r="L497"/>
    </row>
    <row r="498" spans="1:12" s="1" customFormat="1">
      <c r="A498" s="5"/>
      <c r="B498" s="11"/>
      <c r="C498" s="21"/>
      <c r="D498" s="21"/>
      <c r="E498" s="43"/>
      <c r="F498" s="43"/>
      <c r="G498" s="43"/>
      <c r="H498" s="46"/>
      <c r="I498"/>
      <c r="J498"/>
      <c r="K498"/>
      <c r="L498"/>
    </row>
    <row r="499" spans="1:12" s="1" customFormat="1">
      <c r="A499" s="5"/>
      <c r="B499" s="11"/>
      <c r="C499" s="21"/>
      <c r="D499" s="21"/>
      <c r="E499" s="43"/>
      <c r="F499" s="43"/>
      <c r="G499" s="43"/>
      <c r="H499" s="46"/>
      <c r="I499"/>
      <c r="J499"/>
      <c r="K499"/>
      <c r="L499"/>
    </row>
    <row r="500" spans="1:12" s="1" customFormat="1">
      <c r="A500" s="5"/>
      <c r="B500" s="11"/>
      <c r="C500" s="21"/>
      <c r="D500" s="21"/>
      <c r="E500" s="43"/>
      <c r="F500" s="43"/>
      <c r="G500" s="43"/>
      <c r="H500" s="46"/>
      <c r="I500"/>
      <c r="J500"/>
      <c r="K500"/>
      <c r="L500"/>
    </row>
    <row r="501" spans="1:12" s="1" customFormat="1">
      <c r="A501" s="5"/>
      <c r="B501" s="11"/>
      <c r="C501" s="21"/>
      <c r="D501" s="21"/>
      <c r="E501" s="43"/>
      <c r="F501" s="43"/>
      <c r="G501" s="43"/>
      <c r="H501" s="46"/>
      <c r="I501"/>
      <c r="J501"/>
      <c r="K501"/>
      <c r="L501"/>
    </row>
    <row r="502" spans="1:12" s="1" customFormat="1">
      <c r="A502" s="5"/>
      <c r="B502" s="11"/>
      <c r="C502" s="21"/>
      <c r="D502" s="21"/>
      <c r="E502" s="43"/>
      <c r="F502" s="43"/>
      <c r="G502" s="43"/>
      <c r="H502" s="46"/>
      <c r="I502"/>
      <c r="J502"/>
      <c r="K502"/>
      <c r="L502"/>
    </row>
    <row r="503" spans="1:12" s="1" customFormat="1">
      <c r="A503" s="5"/>
      <c r="B503" s="11"/>
      <c r="C503" s="21"/>
      <c r="D503" s="21"/>
      <c r="E503" s="43"/>
      <c r="F503" s="43"/>
      <c r="G503" s="43"/>
      <c r="H503" s="46"/>
      <c r="I503"/>
      <c r="J503"/>
      <c r="K503"/>
      <c r="L503"/>
    </row>
    <row r="504" spans="1:12" s="1" customFormat="1">
      <c r="A504" s="5"/>
      <c r="B504" s="11"/>
      <c r="C504" s="21"/>
      <c r="D504" s="21"/>
      <c r="E504" s="43"/>
      <c r="F504" s="43"/>
      <c r="G504" s="43"/>
      <c r="H504" s="46"/>
      <c r="I504"/>
      <c r="J504"/>
      <c r="K504"/>
      <c r="L504"/>
    </row>
    <row r="505" spans="1:12" s="1" customFormat="1">
      <c r="A505" s="5"/>
      <c r="B505" s="11"/>
      <c r="C505" s="21"/>
      <c r="D505" s="21"/>
      <c r="E505" s="43"/>
      <c r="F505" s="43"/>
      <c r="G505" s="43"/>
      <c r="H505" s="46"/>
      <c r="I505"/>
      <c r="J505"/>
      <c r="K505"/>
      <c r="L505"/>
    </row>
    <row r="506" spans="1:12" s="1" customFormat="1">
      <c r="A506" s="5"/>
      <c r="B506" s="11"/>
      <c r="C506" s="7"/>
      <c r="D506" s="7"/>
      <c r="E506" s="46"/>
      <c r="F506" s="46"/>
      <c r="G506" s="46"/>
      <c r="H506" s="46"/>
      <c r="I506"/>
      <c r="J506"/>
      <c r="K506"/>
      <c r="L506"/>
    </row>
    <row r="507" spans="1:12" s="1" customFormat="1">
      <c r="A507" s="5"/>
      <c r="B507" s="11"/>
      <c r="C507" s="7"/>
      <c r="D507" s="7"/>
      <c r="E507" s="46"/>
      <c r="F507" s="46"/>
      <c r="G507" s="86"/>
      <c r="H507" s="86"/>
      <c r="I507"/>
      <c r="J507"/>
      <c r="K507"/>
      <c r="L507"/>
    </row>
    <row r="508" spans="1:12" s="1" customFormat="1">
      <c r="A508" s="5"/>
      <c r="B508" s="11"/>
      <c r="C508" s="7"/>
      <c r="D508" s="7"/>
      <c r="E508" s="46"/>
      <c r="F508" s="46"/>
      <c r="G508" s="86"/>
      <c r="H508" s="86"/>
      <c r="I508"/>
      <c r="J508"/>
      <c r="K508"/>
      <c r="L508"/>
    </row>
  </sheetData>
  <mergeCells count="61">
    <mergeCell ref="B97:G97"/>
    <mergeCell ref="B27:G27"/>
    <mergeCell ref="B69:G69"/>
    <mergeCell ref="B102:G102"/>
    <mergeCell ref="B409:G409"/>
    <mergeCell ref="B146:G146"/>
    <mergeCell ref="B152:G152"/>
    <mergeCell ref="B165:G165"/>
    <mergeCell ref="B109:G109"/>
    <mergeCell ref="B115:G115"/>
    <mergeCell ref="B123:G123"/>
    <mergeCell ref="B131:G131"/>
    <mergeCell ref="B137:G137"/>
    <mergeCell ref="B200:G200"/>
    <mergeCell ref="C202:G202"/>
    <mergeCell ref="B210:G210"/>
    <mergeCell ref="G507:H508"/>
    <mergeCell ref="A1:H2"/>
    <mergeCell ref="A419:H419"/>
    <mergeCell ref="B326:B329"/>
    <mergeCell ref="B331:B334"/>
    <mergeCell ref="B353:B355"/>
    <mergeCell ref="B356:B358"/>
    <mergeCell ref="B288:B289"/>
    <mergeCell ref="B87:C87"/>
    <mergeCell ref="B400:G400"/>
    <mergeCell ref="B77:G77"/>
    <mergeCell ref="B18:G18"/>
    <mergeCell ref="B43:G43"/>
    <mergeCell ref="B47:G47"/>
    <mergeCell ref="B58:G58"/>
    <mergeCell ref="B460:G460"/>
    <mergeCell ref="B463:G463"/>
    <mergeCell ref="B315:G315"/>
    <mergeCell ref="B453:G453"/>
    <mergeCell ref="B382:G382"/>
    <mergeCell ref="B376:G376"/>
    <mergeCell ref="B368:G368"/>
    <mergeCell ref="B447:G447"/>
    <mergeCell ref="B405:G405"/>
    <mergeCell ref="B220:G220"/>
    <mergeCell ref="B170:G170"/>
    <mergeCell ref="B177:G177"/>
    <mergeCell ref="B185:G185"/>
    <mergeCell ref="B191:G191"/>
    <mergeCell ref="B196:G196"/>
    <mergeCell ref="B224:G224"/>
    <mergeCell ref="B230:G230"/>
    <mergeCell ref="B240:G240"/>
    <mergeCell ref="B245:G245"/>
    <mergeCell ref="B258:G258"/>
    <mergeCell ref="B262:G262"/>
    <mergeCell ref="B271:G271"/>
    <mergeCell ref="B281:G281"/>
    <mergeCell ref="B301:G301"/>
    <mergeCell ref="B305:G305"/>
    <mergeCell ref="B309:G309"/>
    <mergeCell ref="B324:G324"/>
    <mergeCell ref="B352:G352"/>
    <mergeCell ref="B364:G364"/>
    <mergeCell ref="B414:G414"/>
  </mergeCells>
  <printOptions horizontalCentered="1"/>
  <pageMargins left="0.3" right="0.24" top="0.75" bottom="0.75" header="0.3" footer="0.3"/>
  <pageSetup paperSize="9" scale="81" orientation="portrait" horizontalDpi="1200" verticalDpi="1200" r:id="rId1"/>
  <rowBreaks count="7" manualBreakCount="7">
    <brk id="102" max="7" man="1"/>
    <brk id="131" max="7" man="1"/>
    <brk id="156" max="7" man="1"/>
    <brk id="170" max="7" man="1"/>
    <brk id="240" max="7" man="1"/>
    <brk id="293" max="7" man="1"/>
    <brk id="436"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Massonary</vt:lpstr>
      <vt:lpstr>Massonary!Print_Area</vt:lpstr>
      <vt:lpstr>Massonary!Print_Titles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osama</dc:creator>
  <cp:lastModifiedBy>owais</cp:lastModifiedBy>
  <cp:lastPrinted>2017-08-19T13:23:25Z</cp:lastPrinted>
  <dcterms:created xsi:type="dcterms:W3CDTF">2017-01-11T05:33:52Z</dcterms:created>
  <dcterms:modified xsi:type="dcterms:W3CDTF">2017-08-23T07:54:11Z</dcterms:modified>
</cp:coreProperties>
</file>