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6 (14)" sheetId="4"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I17" i="4"/>
  <c r="C17"/>
  <c r="R17" s="1"/>
  <c r="R19" s="1"/>
  <c r="R15"/>
  <c r="I15"/>
  <c r="C15"/>
  <c r="R13"/>
  <c r="I13"/>
  <c r="C13"/>
  <c r="I11"/>
  <c r="C11"/>
  <c r="R11" s="1"/>
  <c r="I9"/>
  <c r="C9"/>
  <c r="R9" s="1"/>
  <c r="R7"/>
  <c r="I7"/>
  <c r="C7"/>
  <c r="R5"/>
  <c r="I5"/>
  <c r="C5"/>
  <c r="A3"/>
  <c r="R18" l="1"/>
  <c r="R20" s="1"/>
</calcChain>
</file>

<file path=xl/sharedStrings.xml><?xml version="1.0" encoding="utf-8"?>
<sst xmlns="http://schemas.openxmlformats.org/spreadsheetml/2006/main" count="57" uniqueCount="29">
  <si>
    <t>SCHEDULE "B"</t>
  </si>
  <si>
    <t>Cft</t>
  </si>
  <si>
    <t>Sft</t>
  </si>
  <si>
    <t>P % 0 Cft</t>
  </si>
  <si>
    <t>P % Cft</t>
  </si>
  <si>
    <t>P % Sft</t>
  </si>
  <si>
    <t>Work  NO.16</t>
  </si>
  <si>
    <t>1. Excavation in foundation of building bridges &amp; other structure including deg belling dressing refilling arround structure with excavated earth watering &amp; ramming Lead up to 5 feet ( in Ordinary Soil). (G.S.I.No. 18(b) P-04).</t>
  </si>
  <si>
    <t>Qtty:-</t>
  </si>
  <si>
    <t xml:space="preserve"> @  Rs :-</t>
  </si>
  <si>
    <t>Rs:-</t>
  </si>
  <si>
    <t>2. Cement concrete plain i/c placing, compacting, finishing, and curing complete(i/C screening and washing of stone aggregate without shuttering).Ratio (1:4:8).(G.S.I.No.5(i) P-15).</t>
  </si>
  <si>
    <t>3. Pucca brick work in foundation and plain in cement sand mortar 
Ratio (1:6). (G.S.I No. 4(1)e P-20).</t>
  </si>
  <si>
    <t>4. Constructing of standard Open Drains cunette block of cement concrete (1:2:4) cost in situ to the design profile i/c cost of mould as per drawing i/c applying floating coat of cement 1/32" thick to the exposed face finished smooth curing etc complete as per detailed drawing.
(P.H.S.I No. Ch. No. 58 P-44)</t>
  </si>
  <si>
    <t>Rft</t>
  </si>
  <si>
    <t>P - Rft</t>
  </si>
  <si>
    <t>5. Cement Plaster (1:4) Upto 20" Height. (b) 1/2" thick. (G.S.I No.11(b) P-51).</t>
  </si>
  <si>
    <t>6. R.C.C work i/c all labour and material except the cost of steel reinforcement and its labour for bending &amp; binding which will be paid separately. This rates also all kinds of form mould lifting shuttering curring and washing of shingle (a) R.C.C work in rood slabs beams columns rafts lintels and other structural members laid in position complete in all respect Ratio (1:2:4) 90 lbs cement 2 cft sand 4 cft shingle 1/8" gauge. (G.S.I.No.6(i) P-15-16).</t>
  </si>
  <si>
    <t>P - Cft</t>
  </si>
  <si>
    <t>7. Fabrication of mild steel reinforcement for cement concrete including cutting, bending laying in position, making joint fastening including cost of binding wire also includes removal of rust from bars. (G.S.I.No.7(a) P-16).</t>
  </si>
  <si>
    <t>Cwt</t>
  </si>
  <si>
    <t>P - Cwt</t>
  </si>
  <si>
    <t>Total</t>
  </si>
  <si>
    <t>Add: 10% above on Schedule Item No.07</t>
  </si>
  <si>
    <t>CONTRACTOR</t>
  </si>
  <si>
    <t>DISTRICT ENGINEER</t>
  </si>
  <si>
    <t>District Council</t>
  </si>
  <si>
    <t>Tando Muhamamd Khan</t>
  </si>
  <si>
    <t>CHIEF OFFICER</t>
  </si>
</sst>
</file>

<file path=xl/styles.xml><?xml version="1.0" encoding="utf-8"?>
<styleSheet xmlns="http://schemas.openxmlformats.org/spreadsheetml/2006/main">
  <fonts count="7">
    <font>
      <sz val="11"/>
      <color theme="1"/>
      <name val="Calibri"/>
      <family val="2"/>
      <scheme val="minor"/>
    </font>
    <font>
      <b/>
      <sz val="14"/>
      <color theme="1"/>
      <name val="Arial Narrow"/>
      <family val="2"/>
    </font>
    <font>
      <b/>
      <sz val="26"/>
      <color theme="1"/>
      <name val="Arial Narrow"/>
      <family val="2"/>
    </font>
    <font>
      <b/>
      <u/>
      <sz val="12"/>
      <color theme="1"/>
      <name val="Arial Narrow"/>
      <family val="2"/>
    </font>
    <font>
      <b/>
      <sz val="12"/>
      <color theme="1"/>
      <name val="Arial Narrow"/>
      <family val="2"/>
    </font>
    <font>
      <sz val="11"/>
      <color theme="1"/>
      <name val="Arial Narrow"/>
      <family val="2"/>
    </font>
    <font>
      <b/>
      <sz val="11"/>
      <color theme="1"/>
      <name val="Arial Narrow"/>
      <family val="2"/>
    </font>
  </fonts>
  <fills count="2">
    <fill>
      <patternFill patternType="none"/>
    </fill>
    <fill>
      <patternFill patternType="gray125"/>
    </fill>
  </fills>
  <borders count="2">
    <border>
      <left/>
      <right/>
      <top/>
      <bottom/>
      <diagonal/>
    </border>
    <border>
      <left/>
      <right/>
      <top style="thin">
        <color auto="1"/>
      </top>
      <bottom/>
      <diagonal/>
    </border>
  </borders>
  <cellStyleXfs count="1">
    <xf numFmtId="0" fontId="0" fillId="0" borderId="0"/>
  </cellStyleXfs>
  <cellXfs count="32">
    <xf numFmtId="0" fontId="0" fillId="0" borderId="0" xfId="0"/>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vertical="top"/>
    </xf>
    <xf numFmtId="0" fontId="5" fillId="0" borderId="0" xfId="0" applyFont="1"/>
    <xf numFmtId="1" fontId="5" fillId="0" borderId="0" xfId="0" applyNumberFormat="1" applyFont="1" applyAlignment="1">
      <alignment horizontal="left" vertical="top" wrapText="1"/>
    </xf>
    <xf numFmtId="1" fontId="5" fillId="0" borderId="0" xfId="0" applyNumberFormat="1" applyFont="1" applyAlignment="1">
      <alignment vertical="top"/>
    </xf>
    <xf numFmtId="1" fontId="5" fillId="0" borderId="0" xfId="0" applyNumberFormat="1" applyFont="1" applyAlignment="1">
      <alignment horizontal="right" vertical="center"/>
    </xf>
    <xf numFmtId="2" fontId="6" fillId="0" borderId="0" xfId="0" applyNumberFormat="1" applyFont="1" applyAlignment="1">
      <alignment horizontal="right" vertical="center"/>
    </xf>
    <xf numFmtId="1" fontId="6" fillId="0" borderId="0" xfId="0" applyNumberFormat="1" applyFont="1" applyAlignment="1">
      <alignment horizontal="left" vertical="center"/>
    </xf>
    <xf numFmtId="2" fontId="5" fillId="0" borderId="0" xfId="0" applyNumberFormat="1" applyFont="1" applyAlignment="1">
      <alignment horizontal="left" vertical="center"/>
    </xf>
    <xf numFmtId="1" fontId="5" fillId="0" borderId="0" xfId="0" applyNumberFormat="1" applyFont="1" applyAlignment="1">
      <alignment horizontal="center" vertical="center"/>
    </xf>
    <xf numFmtId="1" fontId="5" fillId="0" borderId="0" xfId="0" applyNumberFormat="1" applyFont="1" applyAlignment="1">
      <alignment horizontal="center" vertical="center"/>
    </xf>
    <xf numFmtId="0" fontId="6" fillId="0" borderId="0" xfId="0" applyFont="1" applyAlignment="1">
      <alignment horizontal="center" vertical="center"/>
    </xf>
    <xf numFmtId="3" fontId="5" fillId="0" borderId="0" xfId="0" applyNumberFormat="1" applyFont="1" applyAlignment="1">
      <alignment horizontal="left" vertical="center"/>
    </xf>
    <xf numFmtId="1" fontId="5" fillId="0" borderId="0" xfId="0" applyNumberFormat="1" applyFont="1" applyAlignment="1">
      <alignment horizontal="left" vertical="center" wrapText="1"/>
    </xf>
    <xf numFmtId="1" fontId="5" fillId="0" borderId="0" xfId="0" applyNumberFormat="1" applyFont="1" applyAlignment="1">
      <alignment vertical="center"/>
    </xf>
    <xf numFmtId="0" fontId="6" fillId="0" borderId="1" xfId="0" applyFont="1" applyBorder="1" applyAlignment="1">
      <alignment horizontal="right" vertical="center"/>
    </xf>
    <xf numFmtId="0" fontId="6" fillId="0" borderId="1" xfId="0" applyFont="1" applyBorder="1" applyAlignment="1">
      <alignment horizontal="center" vertical="center"/>
    </xf>
    <xf numFmtId="3" fontId="6" fillId="0" borderId="1" xfId="0" applyNumberFormat="1" applyFont="1" applyBorder="1" applyAlignment="1">
      <alignment horizontal="left" vertical="center"/>
    </xf>
    <xf numFmtId="0" fontId="5" fillId="0" borderId="0" xfId="0" applyFont="1" applyAlignment="1">
      <alignment horizontal="right" vertical="center"/>
    </xf>
    <xf numFmtId="0" fontId="6" fillId="0" borderId="0" xfId="0" applyFont="1" applyBorder="1" applyAlignment="1">
      <alignment horizontal="center" vertical="center"/>
    </xf>
    <xf numFmtId="3" fontId="5" fillId="0" borderId="0" xfId="0" applyNumberFormat="1" applyFont="1" applyBorder="1" applyAlignment="1">
      <alignment horizontal="left" vertical="center"/>
    </xf>
    <xf numFmtId="0" fontId="5" fillId="0" borderId="0" xfId="0" applyFont="1" applyAlignment="1">
      <alignment horizontal="right" vertical="center"/>
    </xf>
    <xf numFmtId="0" fontId="5" fillId="0" borderId="0" xfId="0" applyFont="1" applyAlignment="1">
      <alignment horizontal="center" vertical="center"/>
    </xf>
    <xf numFmtId="0" fontId="5" fillId="0" borderId="0" xfId="0" applyFont="1" applyAlignment="1">
      <alignment horizontal="left" vertical="center"/>
    </xf>
    <xf numFmtId="3" fontId="5" fillId="0" borderId="0" xfId="0" applyNumberFormat="1" applyFont="1"/>
    <xf numFmtId="0" fontId="6" fillId="0" borderId="0" xfId="0" applyFont="1" applyAlignment="1">
      <alignment horizontal="center"/>
    </xf>
    <xf numFmtId="0" fontId="5"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160;\rahim\Work%20No.16%20Surface%20Drain%20(Type-B).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sheetData sheetId="1"/>
      <sheetData sheetId="2">
        <row r="1">
          <cell r="A1" t="str">
            <v>Detail Working Estimate of Construction of Surface Drain (Type-B) at Allah Yar Turk, Union Council Allah Yar Turk, District Council, Tando Muhammad Khan.</v>
          </cell>
        </row>
        <row r="4">
          <cell r="C4">
            <v>6300</v>
          </cell>
          <cell r="I4">
            <v>3176.25</v>
          </cell>
        </row>
        <row r="7">
          <cell r="C7">
            <v>1386</v>
          </cell>
          <cell r="I7">
            <v>11288.75</v>
          </cell>
        </row>
        <row r="10">
          <cell r="C10">
            <v>3150</v>
          </cell>
          <cell r="I10">
            <v>11948.36</v>
          </cell>
        </row>
        <row r="13">
          <cell r="C13">
            <v>1200</v>
          </cell>
          <cell r="I13">
            <v>174</v>
          </cell>
        </row>
        <row r="16">
          <cell r="C16">
            <v>4800</v>
          </cell>
          <cell r="I16">
            <v>2283.9299999999998</v>
          </cell>
        </row>
        <row r="22">
          <cell r="C22">
            <v>788.4</v>
          </cell>
          <cell r="I22">
            <v>337</v>
          </cell>
        </row>
        <row r="27">
          <cell r="C27">
            <v>31.67678571428571</v>
          </cell>
          <cell r="I27">
            <v>4820.2</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32"/>
  <sheetViews>
    <sheetView tabSelected="1" workbookViewId="0">
      <selection sqref="A1:R1"/>
    </sheetView>
  </sheetViews>
  <sheetFormatPr defaultRowHeight="15"/>
  <cols>
    <col min="1" max="1" width="4.42578125" customWidth="1"/>
    <col min="2" max="2" width="2.7109375" customWidth="1"/>
    <col min="3" max="3" width="8.42578125" customWidth="1"/>
    <col min="4" max="4" width="4.140625" customWidth="1"/>
    <col min="5" max="5" width="7.85546875" customWidth="1"/>
    <col min="6" max="6" width="2.7109375" customWidth="1"/>
    <col min="7" max="7" width="5.28515625" customWidth="1"/>
    <col min="8" max="8" width="2.85546875" customWidth="1"/>
    <col min="9" max="9" width="8.5703125" customWidth="1"/>
    <col min="10" max="10" width="3.140625" customWidth="1"/>
    <col min="11" max="11" width="5.7109375" customWidth="1"/>
    <col min="12" max="12" width="2.85546875" customWidth="1"/>
    <col min="13" max="13" width="4.5703125" customWidth="1"/>
    <col min="14" max="14" width="3.7109375" customWidth="1"/>
    <col min="15" max="15" width="8.28515625" customWidth="1"/>
    <col min="16" max="16" width="4" customWidth="1"/>
    <col min="17" max="17" width="3.5703125" style="30" customWidth="1"/>
    <col min="18" max="18" width="9.7109375" style="31" customWidth="1"/>
  </cols>
  <sheetData>
    <row r="1" spans="1:19" ht="24" customHeight="1">
      <c r="A1" s="1" t="s">
        <v>6</v>
      </c>
      <c r="B1" s="1"/>
      <c r="C1" s="1"/>
      <c r="D1" s="1"/>
      <c r="E1" s="1"/>
      <c r="F1" s="1"/>
      <c r="G1" s="1"/>
      <c r="H1" s="1"/>
      <c r="I1" s="1"/>
      <c r="J1" s="1"/>
      <c r="K1" s="1"/>
      <c r="L1" s="1"/>
      <c r="M1" s="1"/>
      <c r="N1" s="1"/>
      <c r="O1" s="1"/>
      <c r="P1" s="1"/>
      <c r="Q1" s="1"/>
      <c r="R1" s="1"/>
    </row>
    <row r="2" spans="1:19" ht="35.25" customHeight="1">
      <c r="A2" s="2" t="s">
        <v>0</v>
      </c>
      <c r="B2" s="2"/>
      <c r="C2" s="2"/>
      <c r="D2" s="2"/>
      <c r="E2" s="2"/>
      <c r="F2" s="2"/>
      <c r="G2" s="2"/>
      <c r="H2" s="2"/>
      <c r="I2" s="2"/>
      <c r="J2" s="2"/>
      <c r="K2" s="2"/>
      <c r="L2" s="2"/>
      <c r="M2" s="2"/>
      <c r="N2" s="2"/>
      <c r="O2" s="2"/>
      <c r="P2" s="2"/>
      <c r="Q2" s="2"/>
      <c r="R2" s="2"/>
    </row>
    <row r="3" spans="1:19" s="5" customFormat="1" ht="48" customHeight="1">
      <c r="A3" s="3" t="str">
        <f>[1]Sheet3!A1</f>
        <v>Detail Working Estimate of Construction of Surface Drain (Type-B) at Allah Yar Turk, Union Council Allah Yar Turk, District Council, Tando Muhammad Khan.</v>
      </c>
      <c r="B3" s="3"/>
      <c r="C3" s="3"/>
      <c r="D3" s="3"/>
      <c r="E3" s="3"/>
      <c r="F3" s="3"/>
      <c r="G3" s="3"/>
      <c r="H3" s="3"/>
      <c r="I3" s="3"/>
      <c r="J3" s="3"/>
      <c r="K3" s="3"/>
      <c r="L3" s="3"/>
      <c r="M3" s="3"/>
      <c r="N3" s="3"/>
      <c r="O3" s="3"/>
      <c r="P3" s="3"/>
      <c r="Q3" s="3"/>
      <c r="R3" s="3"/>
      <c r="S3" s="4"/>
    </row>
    <row r="4" spans="1:19" s="5" customFormat="1" ht="51" customHeight="1">
      <c r="A4" s="6" t="s">
        <v>7</v>
      </c>
      <c r="B4" s="6"/>
      <c r="C4" s="6"/>
      <c r="D4" s="6"/>
      <c r="E4" s="6"/>
      <c r="F4" s="6"/>
      <c r="G4" s="6"/>
      <c r="H4" s="6"/>
      <c r="I4" s="6"/>
      <c r="J4" s="6"/>
      <c r="K4" s="6"/>
      <c r="L4" s="6"/>
      <c r="M4" s="6"/>
      <c r="N4" s="6"/>
      <c r="O4" s="6"/>
      <c r="P4" s="6"/>
      <c r="Q4" s="7"/>
      <c r="R4" s="7"/>
    </row>
    <row r="5" spans="1:19" s="5" customFormat="1" ht="21" customHeight="1">
      <c r="A5" s="8" t="s">
        <v>8</v>
      </c>
      <c r="B5" s="8"/>
      <c r="C5" s="9">
        <f>[1]Sheet3!C4</f>
        <v>6300</v>
      </c>
      <c r="D5" s="10" t="s">
        <v>1</v>
      </c>
      <c r="E5" s="10"/>
      <c r="F5" s="8" t="s">
        <v>9</v>
      </c>
      <c r="G5" s="8"/>
      <c r="H5" s="8"/>
      <c r="I5" s="11">
        <f>[1]Sheet3!I4</f>
        <v>3176.25</v>
      </c>
      <c r="J5" s="12" t="s">
        <v>3</v>
      </c>
      <c r="K5" s="12"/>
      <c r="L5" s="12"/>
      <c r="M5" s="12"/>
      <c r="N5" s="13"/>
      <c r="O5" s="13"/>
      <c r="Q5" s="14" t="s">
        <v>10</v>
      </c>
      <c r="R5" s="15">
        <f>(C5*I5)/1000</f>
        <v>20010.375</v>
      </c>
    </row>
    <row r="6" spans="1:19" s="5" customFormat="1" ht="35.25" customHeight="1">
      <c r="A6" s="6" t="s">
        <v>11</v>
      </c>
      <c r="B6" s="6"/>
      <c r="C6" s="6"/>
      <c r="D6" s="6"/>
      <c r="E6" s="6"/>
      <c r="F6" s="6"/>
      <c r="G6" s="6"/>
      <c r="H6" s="6"/>
      <c r="I6" s="6"/>
      <c r="J6" s="6"/>
      <c r="K6" s="6"/>
      <c r="L6" s="6"/>
      <c r="M6" s="6"/>
      <c r="N6" s="6"/>
      <c r="O6" s="6"/>
      <c r="P6" s="6"/>
      <c r="Q6" s="7"/>
      <c r="R6" s="7"/>
    </row>
    <row r="7" spans="1:19" s="5" customFormat="1" ht="21" customHeight="1">
      <c r="A7" s="8" t="s">
        <v>8</v>
      </c>
      <c r="B7" s="8"/>
      <c r="C7" s="9">
        <f>[1]Sheet3!C7</f>
        <v>1386</v>
      </c>
      <c r="D7" s="10" t="s">
        <v>1</v>
      </c>
      <c r="E7" s="10"/>
      <c r="F7" s="8" t="s">
        <v>9</v>
      </c>
      <c r="G7" s="8"/>
      <c r="H7" s="8"/>
      <c r="I7" s="11">
        <f>[1]Sheet3!I7</f>
        <v>11288.75</v>
      </c>
      <c r="J7" s="12" t="s">
        <v>4</v>
      </c>
      <c r="K7" s="12"/>
      <c r="L7" s="12"/>
      <c r="M7" s="12"/>
      <c r="N7" s="13"/>
      <c r="O7" s="13"/>
      <c r="Q7" s="14" t="s">
        <v>10</v>
      </c>
      <c r="R7" s="15">
        <f>(C7*I7)%</f>
        <v>156462.07500000001</v>
      </c>
    </row>
    <row r="8" spans="1:19" s="5" customFormat="1" ht="36" customHeight="1">
      <c r="A8" s="6" t="s">
        <v>12</v>
      </c>
      <c r="B8" s="6"/>
      <c r="C8" s="6"/>
      <c r="D8" s="6"/>
      <c r="E8" s="6"/>
      <c r="F8" s="6"/>
      <c r="G8" s="6"/>
      <c r="H8" s="6"/>
      <c r="I8" s="6"/>
      <c r="J8" s="6"/>
      <c r="K8" s="6"/>
      <c r="L8" s="6"/>
      <c r="M8" s="6"/>
      <c r="N8" s="6"/>
      <c r="O8" s="6"/>
      <c r="P8" s="6"/>
      <c r="Q8" s="7"/>
      <c r="R8" s="7"/>
    </row>
    <row r="9" spans="1:19" s="5" customFormat="1" ht="20.25" customHeight="1">
      <c r="A9" s="8" t="s">
        <v>8</v>
      </c>
      <c r="B9" s="8"/>
      <c r="C9" s="9">
        <f>[1]Sheet3!C10</f>
        <v>3150</v>
      </c>
      <c r="D9" s="10" t="s">
        <v>1</v>
      </c>
      <c r="E9" s="10"/>
      <c r="F9" s="8" t="s">
        <v>9</v>
      </c>
      <c r="G9" s="8"/>
      <c r="H9" s="8"/>
      <c r="I9" s="11">
        <f>[1]Sheet3!I10</f>
        <v>11948.36</v>
      </c>
      <c r="J9" s="12" t="s">
        <v>4</v>
      </c>
      <c r="K9" s="12"/>
      <c r="L9" s="12"/>
      <c r="M9" s="12"/>
      <c r="N9" s="13"/>
      <c r="O9" s="13"/>
      <c r="Q9" s="14" t="s">
        <v>10</v>
      </c>
      <c r="R9" s="15">
        <f>(C9*I9)%</f>
        <v>376373.34</v>
      </c>
    </row>
    <row r="10" spans="1:19" s="5" customFormat="1" ht="67.5" customHeight="1">
      <c r="A10" s="6" t="s">
        <v>13</v>
      </c>
      <c r="B10" s="6"/>
      <c r="C10" s="6"/>
      <c r="D10" s="6"/>
      <c r="E10" s="6"/>
      <c r="F10" s="6"/>
      <c r="G10" s="6"/>
      <c r="H10" s="6"/>
      <c r="I10" s="6"/>
      <c r="J10" s="6"/>
      <c r="K10" s="6"/>
      <c r="L10" s="6"/>
      <c r="M10" s="6"/>
      <c r="N10" s="6"/>
      <c r="O10" s="6"/>
      <c r="P10" s="6"/>
      <c r="Q10" s="7"/>
      <c r="R10" s="7"/>
    </row>
    <row r="11" spans="1:19" s="5" customFormat="1" ht="21" customHeight="1">
      <c r="A11" s="8" t="s">
        <v>8</v>
      </c>
      <c r="B11" s="8"/>
      <c r="C11" s="9">
        <f>[1]Sheet3!C13</f>
        <v>1200</v>
      </c>
      <c r="D11" s="10" t="s">
        <v>14</v>
      </c>
      <c r="E11" s="10"/>
      <c r="F11" s="8" t="s">
        <v>9</v>
      </c>
      <c r="G11" s="8"/>
      <c r="H11" s="8"/>
      <c r="I11" s="11">
        <f>[1]Sheet3!I13</f>
        <v>174</v>
      </c>
      <c r="J11" s="12" t="s">
        <v>15</v>
      </c>
      <c r="K11" s="12"/>
      <c r="L11" s="12"/>
      <c r="M11" s="12"/>
      <c r="N11" s="13"/>
      <c r="O11" s="13"/>
      <c r="Q11" s="14" t="s">
        <v>10</v>
      </c>
      <c r="R11" s="15">
        <f>(C11*I11)</f>
        <v>208800</v>
      </c>
    </row>
    <row r="12" spans="1:19" s="5" customFormat="1" ht="26.25" customHeight="1">
      <c r="A12" s="16" t="s">
        <v>16</v>
      </c>
      <c r="B12" s="16"/>
      <c r="C12" s="16"/>
      <c r="D12" s="16"/>
      <c r="E12" s="16"/>
      <c r="F12" s="16"/>
      <c r="G12" s="16"/>
      <c r="H12" s="16"/>
      <c r="I12" s="16"/>
      <c r="J12" s="16"/>
      <c r="K12" s="16"/>
      <c r="L12" s="16"/>
      <c r="M12" s="16"/>
      <c r="N12" s="16"/>
      <c r="O12" s="16"/>
      <c r="P12" s="16"/>
      <c r="Q12" s="7"/>
      <c r="R12" s="7"/>
    </row>
    <row r="13" spans="1:19" s="5" customFormat="1" ht="21" customHeight="1">
      <c r="A13" s="8" t="s">
        <v>8</v>
      </c>
      <c r="B13" s="8"/>
      <c r="C13" s="9">
        <f>[1]Sheet3!C16</f>
        <v>4800</v>
      </c>
      <c r="D13" s="10" t="s">
        <v>2</v>
      </c>
      <c r="E13" s="10"/>
      <c r="F13" s="8" t="s">
        <v>9</v>
      </c>
      <c r="G13" s="8"/>
      <c r="H13" s="8"/>
      <c r="I13" s="11">
        <f>[1]Sheet3!I16</f>
        <v>2283.9299999999998</v>
      </c>
      <c r="J13" s="12" t="s">
        <v>5</v>
      </c>
      <c r="K13" s="12"/>
      <c r="L13" s="12"/>
      <c r="M13" s="12"/>
      <c r="N13" s="13"/>
      <c r="O13" s="13"/>
      <c r="Q13" s="14" t="s">
        <v>10</v>
      </c>
      <c r="R13" s="15">
        <f>(C13*I13)%</f>
        <v>109628.64</v>
      </c>
    </row>
    <row r="14" spans="1:19" s="5" customFormat="1" ht="85.5" customHeight="1">
      <c r="A14" s="6" t="s">
        <v>17</v>
      </c>
      <c r="B14" s="6"/>
      <c r="C14" s="6"/>
      <c r="D14" s="6"/>
      <c r="E14" s="6"/>
      <c r="F14" s="6"/>
      <c r="G14" s="6"/>
      <c r="H14" s="6"/>
      <c r="I14" s="6"/>
      <c r="J14" s="6"/>
      <c r="K14" s="6"/>
      <c r="L14" s="6"/>
      <c r="M14" s="6"/>
      <c r="N14" s="6"/>
      <c r="O14" s="6"/>
      <c r="P14" s="6"/>
      <c r="Q14" s="17"/>
      <c r="R14" s="17"/>
    </row>
    <row r="15" spans="1:19" s="5" customFormat="1" ht="21" customHeight="1">
      <c r="A15" s="8" t="s">
        <v>8</v>
      </c>
      <c r="B15" s="8"/>
      <c r="C15" s="9">
        <f>[1]Sheet3!C22</f>
        <v>788.4</v>
      </c>
      <c r="D15" s="10" t="s">
        <v>1</v>
      </c>
      <c r="E15" s="10"/>
      <c r="F15" s="8" t="s">
        <v>9</v>
      </c>
      <c r="G15" s="8"/>
      <c r="H15" s="8"/>
      <c r="I15" s="11">
        <f>[1]Sheet3!I22</f>
        <v>337</v>
      </c>
      <c r="J15" s="12" t="s">
        <v>18</v>
      </c>
      <c r="K15" s="12"/>
      <c r="L15" s="12"/>
      <c r="M15" s="12"/>
      <c r="N15" s="13"/>
      <c r="O15" s="13"/>
      <c r="Q15" s="14" t="s">
        <v>10</v>
      </c>
      <c r="R15" s="15">
        <f>(C15*I15)</f>
        <v>265690.8</v>
      </c>
    </row>
    <row r="16" spans="1:19" s="5" customFormat="1" ht="50.25" customHeight="1">
      <c r="A16" s="6" t="s">
        <v>19</v>
      </c>
      <c r="B16" s="6"/>
      <c r="C16" s="6"/>
      <c r="D16" s="6"/>
      <c r="E16" s="6"/>
      <c r="F16" s="6"/>
      <c r="G16" s="6"/>
      <c r="H16" s="6"/>
      <c r="I16" s="6"/>
      <c r="J16" s="6"/>
      <c r="K16" s="6"/>
      <c r="L16" s="6"/>
      <c r="M16" s="6"/>
      <c r="N16" s="6"/>
      <c r="O16" s="6"/>
      <c r="P16" s="6"/>
      <c r="Q16" s="17"/>
      <c r="R16" s="17"/>
    </row>
    <row r="17" spans="1:25" s="5" customFormat="1" ht="18.75" customHeight="1">
      <c r="A17" s="8" t="s">
        <v>8</v>
      </c>
      <c r="B17" s="8"/>
      <c r="C17" s="9">
        <f>[1]Sheet3!C27</f>
        <v>31.67678571428571</v>
      </c>
      <c r="D17" s="10" t="s">
        <v>20</v>
      </c>
      <c r="E17" s="10"/>
      <c r="F17" s="8" t="s">
        <v>9</v>
      </c>
      <c r="G17" s="8"/>
      <c r="H17" s="8"/>
      <c r="I17" s="11">
        <f>[1]Sheet3!I27</f>
        <v>4820.2</v>
      </c>
      <c r="J17" s="12" t="s">
        <v>21</v>
      </c>
      <c r="K17" s="12"/>
      <c r="L17" s="12"/>
      <c r="M17" s="12"/>
      <c r="N17" s="13"/>
      <c r="O17" s="13"/>
      <c r="Q17" s="14" t="s">
        <v>10</v>
      </c>
      <c r="R17" s="15">
        <f>(C17*I17)</f>
        <v>152688.44249999998</v>
      </c>
    </row>
    <row r="18" spans="1:25" s="5" customFormat="1" ht="18.75" customHeight="1">
      <c r="O18" s="18" t="s">
        <v>22</v>
      </c>
      <c r="P18" s="18"/>
      <c r="Q18" s="19" t="s">
        <v>10</v>
      </c>
      <c r="R18" s="20">
        <f>SUM(R5:R17)</f>
        <v>1289653.6724999999</v>
      </c>
    </row>
    <row r="19" spans="1:25" s="5" customFormat="1" ht="16.5" customHeight="1">
      <c r="I19" s="21" t="s">
        <v>23</v>
      </c>
      <c r="J19" s="21"/>
      <c r="K19" s="21"/>
      <c r="L19" s="21"/>
      <c r="M19" s="21"/>
      <c r="N19" s="21"/>
      <c r="O19" s="21"/>
      <c r="P19" s="21"/>
      <c r="Q19" s="22" t="s">
        <v>10</v>
      </c>
      <c r="R19" s="23">
        <f>R17*10%</f>
        <v>15268.844249999998</v>
      </c>
    </row>
    <row r="20" spans="1:25" s="5" customFormat="1" ht="20.25" customHeight="1">
      <c r="I20" s="24"/>
      <c r="J20" s="24"/>
      <c r="K20" s="24"/>
      <c r="L20" s="24"/>
      <c r="M20" s="24"/>
      <c r="N20" s="24"/>
      <c r="O20" s="18" t="s">
        <v>22</v>
      </c>
      <c r="P20" s="18"/>
      <c r="Q20" s="19" t="s">
        <v>10</v>
      </c>
      <c r="R20" s="20">
        <f>SUM(R18:R19)</f>
        <v>1304922.51675</v>
      </c>
    </row>
    <row r="21" spans="1:25" s="5" customFormat="1" ht="16.5">
      <c r="Q21" s="25"/>
      <c r="R21" s="26"/>
      <c r="Y21" s="27"/>
    </row>
    <row r="22" spans="1:25" s="5" customFormat="1" ht="16.5">
      <c r="Q22" s="25"/>
      <c r="R22" s="26"/>
    </row>
    <row r="23" spans="1:25" s="5" customFormat="1" ht="16.5">
      <c r="C23" s="28" t="s">
        <v>24</v>
      </c>
      <c r="J23" s="28"/>
      <c r="Q23" s="28" t="s">
        <v>25</v>
      </c>
      <c r="R23" s="26"/>
    </row>
    <row r="24" spans="1:25" s="5" customFormat="1" ht="16.5">
      <c r="D24" s="29"/>
      <c r="J24" s="29"/>
      <c r="Q24" s="29" t="s">
        <v>26</v>
      </c>
      <c r="R24" s="26"/>
    </row>
    <row r="25" spans="1:25" s="5" customFormat="1" ht="16.5">
      <c r="D25" s="29"/>
      <c r="J25" s="29"/>
      <c r="Q25" s="29" t="s">
        <v>27</v>
      </c>
      <c r="R25" s="26"/>
    </row>
    <row r="26" spans="1:25" s="5" customFormat="1" ht="16.5" customHeight="1">
      <c r="I26" s="28" t="s">
        <v>28</v>
      </c>
      <c r="Q26" s="25"/>
      <c r="R26" s="26"/>
    </row>
    <row r="27" spans="1:25" s="5" customFormat="1" ht="16.5">
      <c r="I27" s="29" t="s">
        <v>26</v>
      </c>
      <c r="Q27" s="25"/>
      <c r="R27" s="26"/>
    </row>
    <row r="28" spans="1:25" s="5" customFormat="1" ht="16.5">
      <c r="I28" s="29" t="s">
        <v>27</v>
      </c>
      <c r="J28" s="28"/>
      <c r="Q28" s="25"/>
      <c r="R28" s="26"/>
    </row>
    <row r="29" spans="1:25" s="5" customFormat="1" ht="16.5">
      <c r="J29" s="29"/>
      <c r="Q29" s="25"/>
      <c r="R29" s="26"/>
    </row>
    <row r="30" spans="1:25" s="5" customFormat="1" ht="16.5">
      <c r="J30" s="29"/>
      <c r="Q30" s="25"/>
      <c r="R30" s="26"/>
    </row>
    <row r="31" spans="1:25" s="5" customFormat="1" ht="16.5">
      <c r="Q31" s="25"/>
      <c r="R31" s="26"/>
    </row>
    <row r="32" spans="1:25" s="5" customFormat="1" ht="16.5">
      <c r="Q32" s="25"/>
      <c r="R32" s="26"/>
    </row>
  </sheetData>
  <mergeCells count="41">
    <mergeCell ref="O18:P18"/>
    <mergeCell ref="I19:P19"/>
    <mergeCell ref="O20:P20"/>
    <mergeCell ref="A15:B15"/>
    <mergeCell ref="D15:E15"/>
    <mergeCell ref="F15:H15"/>
    <mergeCell ref="J15:M15"/>
    <mergeCell ref="A16:P16"/>
    <mergeCell ref="A17:B17"/>
    <mergeCell ref="D17:E17"/>
    <mergeCell ref="F17:H17"/>
    <mergeCell ref="J17:M17"/>
    <mergeCell ref="A12:P12"/>
    <mergeCell ref="A13:B13"/>
    <mergeCell ref="D13:E13"/>
    <mergeCell ref="F13:H13"/>
    <mergeCell ref="J13:M13"/>
    <mergeCell ref="A14:P14"/>
    <mergeCell ref="A9:B9"/>
    <mergeCell ref="D9:E9"/>
    <mergeCell ref="F9:H9"/>
    <mergeCell ref="J9:M9"/>
    <mergeCell ref="A10:P10"/>
    <mergeCell ref="A11:B11"/>
    <mergeCell ref="D11:E11"/>
    <mergeCell ref="F11:H11"/>
    <mergeCell ref="J11:M11"/>
    <mergeCell ref="A6:P6"/>
    <mergeCell ref="A7:B7"/>
    <mergeCell ref="D7:E7"/>
    <mergeCell ref="F7:H7"/>
    <mergeCell ref="J7:M7"/>
    <mergeCell ref="A8:P8"/>
    <mergeCell ref="A1:R1"/>
    <mergeCell ref="A2:R2"/>
    <mergeCell ref="A3:R3"/>
    <mergeCell ref="A4:P4"/>
    <mergeCell ref="A5:B5"/>
    <mergeCell ref="D5:E5"/>
    <mergeCell ref="F5:H5"/>
    <mergeCell ref="J5:M5"/>
  </mergeCells>
  <pageMargins left="0.45" right="0.45" top="0.46" bottom="0.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Sheet6 (14)</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2011-04-01T16:47:34Z</dcterms:modified>
</cp:coreProperties>
</file>