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480" windowWidth="8730" windowHeight="39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'(Abs)'!$A$1:$K$160</definedName>
    <definedName name="_xlnm.Print_Area" localSheetId="3">Mes!$A$1:$K$103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19" i="55" l="1"/>
  <c r="D125" i="55"/>
  <c r="D116" i="55"/>
  <c r="D113" i="55"/>
  <c r="D100" i="55"/>
  <c r="D97" i="55"/>
  <c r="D94" i="55"/>
  <c r="D90" i="55"/>
  <c r="D86" i="55"/>
  <c r="J55" i="56" l="1"/>
  <c r="D80" i="55" s="1"/>
  <c r="J52" i="56"/>
  <c r="D77" i="55" s="1"/>
  <c r="J46" i="56"/>
  <c r="D71" i="55" s="1"/>
  <c r="J41" i="56" l="1"/>
  <c r="J40" i="56"/>
  <c r="J42" i="56" s="1"/>
  <c r="D65" i="55" s="1"/>
  <c r="J35" i="56" l="1"/>
  <c r="D53" i="55" s="1"/>
  <c r="J53" i="55" s="1"/>
  <c r="J31" i="56"/>
  <c r="J21" i="56"/>
  <c r="D19" i="55" s="1"/>
  <c r="J19" i="55" s="1"/>
  <c r="J18" i="56"/>
  <c r="D14" i="55" s="1"/>
  <c r="J11" i="56"/>
  <c r="J15" i="56" s="1"/>
  <c r="D11" i="55" s="1"/>
  <c r="D128" i="55" l="1"/>
  <c r="J100" i="55"/>
  <c r="J94" i="55"/>
  <c r="J97" i="55"/>
  <c r="J32" i="56" l="1"/>
  <c r="D42" i="55" s="1"/>
  <c r="J42" i="55" s="1"/>
  <c r="J29" i="56" l="1"/>
  <c r="D38" i="55" l="1"/>
  <c r="J38" i="55" s="1"/>
  <c r="J25" i="56"/>
  <c r="D28" i="55" l="1"/>
  <c r="J28" i="55" s="1"/>
  <c r="J55" i="55" s="1"/>
  <c r="D110" i="55" l="1"/>
  <c r="H19" i="59" l="1"/>
  <c r="H10" i="59" l="1"/>
  <c r="J90" i="55" l="1"/>
  <c r="H9" i="59" l="1"/>
  <c r="J86" i="55"/>
  <c r="J102" i="55" s="1"/>
  <c r="H18" i="59" s="1"/>
  <c r="H26" i="59" l="1"/>
  <c r="H28" i="59" s="1"/>
</calcChain>
</file>

<file path=xl/sharedStrings.xml><?xml version="1.0" encoding="utf-8"?>
<sst xmlns="http://schemas.openxmlformats.org/spreadsheetml/2006/main" count="400" uniqueCount="271">
  <si>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</si>
  <si>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</si>
  <si>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</si>
  <si>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</si>
  <si>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</si>
  <si>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</si>
  <si>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</si>
  <si>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</si>
  <si>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</si>
  <si>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</si>
  <si>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</si>
  <si>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</si>
  <si>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</si>
  <si>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</si>
  <si>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</si>
  <si>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</si>
  <si>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</si>
  <si>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</si>
  <si>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</si>
  <si>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</si>
  <si>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</si>
  <si>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</si>
  <si>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</si>
  <si>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</si>
  <si>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</si>
  <si>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</si>
  <si>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</si>
  <si>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</si>
  <si>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</si>
  <si>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</si>
  <si>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</si>
  <si>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</si>
  <si>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</si>
  <si>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</si>
  <si>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</si>
  <si>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</si>
  <si>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</si>
  <si>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</si>
  <si>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</si>
  <si>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</si>
  <si>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</si>
  <si>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</si>
  <si>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</si>
  <si>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</si>
  <si>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</si>
  <si>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</si>
  <si>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</si>
  <si>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</si>
  <si>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</si>
  <si>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</si>
  <si>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</si>
  <si>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</si>
  <si>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</si>
  <si>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</si>
  <si>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</si>
  <si>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</si>
  <si>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</si>
  <si>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</si>
  <si>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</si>
  <si>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</si>
  <si>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</si>
  <si>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</si>
  <si>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</si>
  <si>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</si>
  <si>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</si>
  <si>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</si>
  <si>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</si>
  <si>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</si>
  <si>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</si>
  <si>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</si>
  <si>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Part "B-iii" NSI)Total</t>
  </si>
  <si>
    <t>Schedule Item</t>
  </si>
  <si>
    <t>Non Schedule Item</t>
  </si>
  <si>
    <t>Provincial Building Sub-Division No.VII</t>
  </si>
  <si>
    <t>Wiring for light or fan point with 3/.029 PVC</t>
  </si>
  <si>
    <t xml:space="preserve"> insulated wire in 20mm (3/4”) PVC conduit</t>
  </si>
  <si>
    <t>wall or coloumns as required. (S.I.124/15)</t>
  </si>
  <si>
    <t>% Sft</t>
  </si>
  <si>
    <t xml:space="preserve">Painting Old Surfaces painting doors and </t>
  </si>
  <si>
    <t>Windows any type. Each subsequent coat.</t>
  </si>
  <si>
    <t>(S.I.No.4-c/i+ii/P-68)</t>
  </si>
  <si>
    <t>P.Rft</t>
  </si>
  <si>
    <t>P.Point</t>
  </si>
  <si>
    <t>Wiring for plug Point with 3/.029 PVC insulated wire</t>
  </si>
  <si>
    <t>in 20mm 3/4" PVC conduit recessed in wall or</t>
  </si>
  <si>
    <t>column as required.(S.I.No.125/P-15)</t>
  </si>
  <si>
    <t>Part "C" Electric work</t>
  </si>
  <si>
    <t>D</t>
  </si>
  <si>
    <t>Part C Electric Work Schedule Item</t>
  </si>
  <si>
    <t>EXECUTIVE ENGINEER</t>
  </si>
  <si>
    <t>and 2 holdre i/c steel box,jalli,and energy</t>
  </si>
  <si>
    <t xml:space="preserve">saver or tube light 2'-0 long rod as </t>
  </si>
  <si>
    <t>approved by engineer incharge.</t>
  </si>
  <si>
    <t>PART A-II</t>
  </si>
  <si>
    <t>NON SEHEDULE ITEMS</t>
  </si>
  <si>
    <t>Wiring for Light or Fan Point</t>
  </si>
  <si>
    <t>Wiring for Plug Point</t>
  </si>
  <si>
    <t>Non Schedule  Item Electric Work</t>
  </si>
  <si>
    <t>1x4.0x7.0</t>
  </si>
  <si>
    <t xml:space="preserve">Electrification Works </t>
  </si>
  <si>
    <t>P/Fixing Switch fancy type</t>
  </si>
  <si>
    <t>P/F Wall Bracket Fan 18" Sweep</t>
  </si>
  <si>
    <t xml:space="preserve">Providing and fixing fancy type switch </t>
  </si>
  <si>
    <t>best make as directed by the Engineer Incharge.</t>
  </si>
  <si>
    <t>Providing &amp; fixing Wall Bracket Fan 18"</t>
  </si>
  <si>
    <t>sweep approved quality etc complete.</t>
  </si>
  <si>
    <t>Point</t>
  </si>
  <si>
    <t>P/F False ceiling spot light fancy type</t>
  </si>
  <si>
    <t>round shape or square shape with glass</t>
  </si>
  <si>
    <t>Part (A) Civil Work (ii) Non Schedule Item</t>
  </si>
  <si>
    <t>PART (A) Civil Work) (i) Schedule Item</t>
  </si>
  <si>
    <t>P/F Power Plug</t>
  </si>
  <si>
    <t>Providing and fixing fancy type 3 Pin 15 Amps</t>
  </si>
  <si>
    <t>plug best make as directed by the Engineer Incharge.</t>
  </si>
  <si>
    <t>Cft</t>
  </si>
  <si>
    <t>PART (A) Civil Work)(i) Schedule Item</t>
  </si>
  <si>
    <t>P/F G.I Chowkhat</t>
  </si>
  <si>
    <t>P/F 1st Class Door Shutter</t>
  </si>
  <si>
    <t>Painting Doors &amp; Windows</t>
  </si>
  <si>
    <t>Door</t>
  </si>
  <si>
    <t>P/F Jhute Felt</t>
  </si>
  <si>
    <t>Providing &amp; fixing Circuit braker 6,10,15</t>
  </si>
  <si>
    <t>20,30,40,50&amp;63 amps SP</t>
  </si>
  <si>
    <t>% Cft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</si>
  <si>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</si>
  <si>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</si>
  <si>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</si>
  <si>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</si>
  <si>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</si>
  <si>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</si>
  <si>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</si>
  <si>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</si>
  <si>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</si>
  <si>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</si>
  <si>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</si>
  <si>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</si>
  <si>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</si>
  <si>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</si>
  <si>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</si>
  <si>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</si>
  <si>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</si>
  <si>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Providing &amp; fixing with jute felt paper</t>
  </si>
  <si>
    <t>of 60 lbs over roof i/c claning of roof</t>
  </si>
  <si>
    <t xml:space="preserve">with wire brush and removing dust, applying </t>
  </si>
  <si>
    <t>bitumen coat at the rate of 34 lbs per % sft</t>
  </si>
  <si>
    <t>as premix inter coats and then laying felt paper</t>
  </si>
  <si>
    <t>with 10 % over laps then applying and s</t>
  </si>
  <si>
    <t xml:space="preserve">spreading hill sand at the rate of 1 cft per </t>
  </si>
  <si>
    <t>100 sft the cost also i/c necessary fire</t>
  </si>
  <si>
    <t>material , kerosene oil wood etc.</t>
  </si>
  <si>
    <t>(S.I.No.42/P-39)</t>
  </si>
  <si>
    <t>SI) Total</t>
  </si>
  <si>
    <t>Providing &amp; fixing circuit breaker 6,10,15,20</t>
  </si>
  <si>
    <t xml:space="preserve">30,40,50 &amp; 63amp SP (TB-5S) on prepared </t>
  </si>
  <si>
    <t>board as required.(S.I.No. 203 P-31).</t>
  </si>
  <si>
    <t>P.No</t>
  </si>
  <si>
    <t>M/R TO BARRACK NO.13 OFFICE OF THE SPECIAL JUDGE ANTI CORRUPTION DEPARTMENT  GOVERNMENT OF SINDH SINDH SECRETARIAT BLOCK 4-A KARACHI.</t>
  </si>
  <si>
    <t>P/L Block Masonry 6" thick</t>
  </si>
  <si>
    <t>Record Store</t>
  </si>
  <si>
    <t>1x10.0x0.50x10.0</t>
  </si>
  <si>
    <t>Deuction:</t>
  </si>
  <si>
    <t xml:space="preserve">Cement Plaster </t>
  </si>
  <si>
    <t>2x2x10.0x10.0</t>
  </si>
  <si>
    <t>P/L Topping 2" thick</t>
  </si>
  <si>
    <t>Over Roof</t>
  </si>
  <si>
    <t>1x12.0x12.0</t>
  </si>
  <si>
    <t>1x(7.0+4.0+7.0)</t>
  </si>
  <si>
    <t>2x1x4.0x7.0</t>
  </si>
  <si>
    <t>1x80.0x23.0</t>
  </si>
  <si>
    <t>P/F Paving Blocks</t>
  </si>
  <si>
    <t>Barrack 13</t>
  </si>
  <si>
    <t>Parking Area</t>
  </si>
  <si>
    <t>1x140.0x25.0</t>
  </si>
  <si>
    <t>1x40.0x14.0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</si>
  <si>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</si>
  <si>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</si>
  <si>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</si>
  <si>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</si>
  <si>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</si>
  <si>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>1x17.0x17.0</t>
  </si>
  <si>
    <t>P/F Steel Grill</t>
  </si>
  <si>
    <t>1x8.0x4.0</t>
  </si>
  <si>
    <t>Providing &amp; Fixing Pre Cast Slab</t>
  </si>
  <si>
    <t>Room Slab</t>
  </si>
  <si>
    <t>1x(7+5+6)</t>
  </si>
  <si>
    <t>2+2+1</t>
  </si>
  <si>
    <t>1x6+4</t>
  </si>
  <si>
    <t>P/F Ceiling Rose</t>
  </si>
  <si>
    <t>5+5+2</t>
  </si>
  <si>
    <t>P/F Brass Battern Holders</t>
  </si>
  <si>
    <t>3+3+2</t>
  </si>
  <si>
    <t>Providing &amp; Fixing fancy type socket</t>
  </si>
  <si>
    <t>Room1,2,3</t>
  </si>
  <si>
    <t>2+2+2</t>
  </si>
  <si>
    <t>`</t>
  </si>
  <si>
    <t>10+20</t>
  </si>
  <si>
    <t>3+3</t>
  </si>
  <si>
    <t>P/Fixing Electric Motor Set</t>
  </si>
  <si>
    <t>1 x 1</t>
  </si>
  <si>
    <t>Providing &amp; laying 1:3:6 cement concrete</t>
  </si>
  <si>
    <t>solid block masonry set in 1:6 cement sand</t>
  </si>
  <si>
    <t xml:space="preserve">mortar in plinth &amp; foundation including </t>
  </si>
  <si>
    <t>raking out joints &amp; curing etc complete.</t>
  </si>
  <si>
    <t>(S.I.No.22/P-19)</t>
  </si>
  <si>
    <t>Cement plaster 1:4 upto 20' height</t>
  </si>
  <si>
    <t xml:space="preserve">3/4" thick.(S.I.No.11-c P-52) </t>
  </si>
  <si>
    <t>%Sft.</t>
  </si>
  <si>
    <t xml:space="preserve">Providing &amp; Laying 1" thick topping </t>
  </si>
  <si>
    <t>cement concrete 1:2:4 including surface</t>
  </si>
  <si>
    <t>finishing and dividing into panels.</t>
  </si>
  <si>
    <t>)c) 2" thick.(S.I.no.11©/P-42)</t>
  </si>
  <si>
    <t>Providing and Laying R.C.C Precast Slab</t>
  </si>
  <si>
    <t>as approved by the Engineer Incharge.</t>
  </si>
  <si>
    <t xml:space="preserve">P/F cement paving block flooring having  red/Grey </t>
  </si>
  <si>
    <t>size of 197x 197 60mm of city quddra cobble shape</t>
  </si>
  <si>
    <t xml:space="preserve">with  pigment having strength b/w 5000 psi to 8500 psi </t>
  </si>
  <si>
    <t>filling joints with hill sand and laying over khakka</t>
  </si>
  <si>
    <t xml:space="preserve">&amp;compacting with electric compactor etc </t>
  </si>
  <si>
    <t>complete as directed by Enginner Incharge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</si>
  <si>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</si>
  <si>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</si>
  <si>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</si>
  <si>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</si>
  <si>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</si>
  <si>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Providing &amp; Fixing Ceiling Rose</t>
  </si>
  <si>
    <t>Providing &amp; Fixing Brass Battern Holder</t>
  </si>
  <si>
    <t>Providing and fixing fancy type 2 Pin 5 Amps</t>
  </si>
  <si>
    <t>Providing and fixing Electric Motor Set</t>
  </si>
  <si>
    <t>5+5</t>
  </si>
  <si>
    <t>1 x 2</t>
  </si>
  <si>
    <t>' SCHEDULE "B"</t>
  </si>
  <si>
    <t>Rupees Fifteen Thousand Seven Hundred Seventy One and One Only</t>
  </si>
  <si>
    <t>Rupees Three Thousand Fifteen and Seventy Six Paisa Only</t>
  </si>
  <si>
    <t>Rupees Thirty Two Hundred Seventy Five and Fifty Ps Only</t>
  </si>
  <si>
    <t>Rupees Two Hundred Twenty Eight and Ninty Paisa Only</t>
  </si>
  <si>
    <t>Rupees Seven Hundred Six and Twenty Three Ps Only</t>
  </si>
  <si>
    <t>Rupees Eleven Hundred Sixty and Six Paisa Only</t>
  </si>
  <si>
    <t>Rupees One Hundred Six and Seventy Three Paisa Only</t>
  </si>
  <si>
    <t>Below Or Above</t>
  </si>
  <si>
    <t>Rupees Eleven Hundred Thirty Only</t>
  </si>
  <si>
    <t>Rupees Nine Hundred Eighty Five Only</t>
  </si>
  <si>
    <t>Rupees Nine Hundred Sixteen Only</t>
  </si>
  <si>
    <t>Rupees Seventy Two Only</t>
  </si>
  <si>
    <t>Rupees Seventy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</si>
  <si>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</si>
  <si>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</si>
  <si>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</si>
  <si>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</si>
  <si>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</si>
  <si>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</si>
  <si>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</si>
  <si>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</si>
  <si>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</si>
  <si>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</si>
  <si>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</si>
  <si>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</si>
  <si>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</si>
  <si>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</si>
  <si>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</si>
  <si>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</si>
  <si>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</si>
  <si>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</si>
  <si>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</si>
  <si>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</si>
  <si>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</si>
  <si>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</si>
  <si>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</si>
  <si>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</si>
  <si>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Cost of Electric Work Schedule Item</t>
  </si>
  <si>
    <t>Cost of Non Schedule Item Electric Work</t>
  </si>
  <si>
    <t>PART - C Electric Item(ii) Non Schedule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</si>
</sst>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0"/>
      <name val="Times New Roman"/>
      <family val="1"/>
    </font>
    <font>
      <b/>
      <i/>
      <sz val="8"/>
      <name val="Times New Roman"/>
      <family val="1"/>
    </font>
    <font>
      <i/>
      <sz val="8"/>
      <name val="Times New Roman"/>
      <family val="1"/>
    </font>
    <font>
      <i/>
      <sz val="10"/>
      <name val="Arial"/>
      <family val="2"/>
    </font>
    <font>
      <b/>
      <i/>
      <sz val="14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165" fontId="2" fillId="0" borderId="0" xfId="1" quotePrefix="1" applyNumberFormat="1" applyFont="1" applyFill="1" applyBorder="1" applyAlignment="1">
      <alignment horizontal="right" vertical="top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/>
    <xf numFmtId="0" fontId="22" fillId="0" borderId="0" xfId="0" applyFont="1" applyFill="1"/>
    <xf numFmtId="43" fontId="2" fillId="0" borderId="0" xfId="1" quotePrefix="1" applyNumberFormat="1" applyFont="1" applyFill="1" applyBorder="1" applyAlignment="1">
      <alignment horizontal="right" vertical="top"/>
    </xf>
    <xf numFmtId="2" fontId="2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" fillId="0" borderId="0" xfId="0" applyNumberFormat="1" applyFont="1" applyAlignment="1">
      <alignment horizontal="right"/>
    </xf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3" fillId="0" borderId="0" xfId="0" applyFont="1" applyFill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2" fontId="23" fillId="0" borderId="0" xfId="0" applyNumberFormat="1" applyFont="1" applyFill="1" applyBorder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1" fontId="23" fillId="0" borderId="0" xfId="0" applyNumberFormat="1" applyFont="1" applyBorder="1" applyAlignment="1">
      <alignment wrapText="1"/>
    </xf>
    <xf numFmtId="0" fontId="23" fillId="0" borderId="0" xfId="0" applyFont="1" applyFill="1" applyAlignment="1">
      <alignment horizontal="right" vertical="top"/>
    </xf>
    <xf numFmtId="165" fontId="23" fillId="0" borderId="0" xfId="1" quotePrefix="1" applyNumberFormat="1" applyFont="1" applyFill="1" applyBorder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2" fillId="0" borderId="0" xfId="0" applyFont="1" applyFill="1" applyBorder="1" applyAlignment="1">
      <alignment wrapText="1"/>
    </xf>
    <xf numFmtId="0" fontId="23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2" fontId="23" fillId="0" borderId="0" xfId="0" applyNumberFormat="1" applyFont="1" applyFill="1" applyBorder="1" applyAlignment="1"/>
    <xf numFmtId="0" fontId="23" fillId="0" borderId="0" xfId="0" applyFont="1" applyFill="1" applyBorder="1" applyAlignment="1">
      <alignment horizontal="left"/>
    </xf>
    <xf numFmtId="1" fontId="23" fillId="0" borderId="0" xfId="0" applyNumberFormat="1" applyFont="1" applyFill="1" applyBorder="1" applyAlignment="1"/>
    <xf numFmtId="43" fontId="23" fillId="0" borderId="0" xfId="1" quotePrefix="1" applyNumberFormat="1" applyFont="1" applyFill="1" applyBorder="1" applyAlignment="1">
      <alignment horizontal="right" vertical="top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1" fontId="27" fillId="0" borderId="0" xfId="0" applyNumberFormat="1" applyFont="1" applyBorder="1" applyAlignment="1">
      <alignment horizontal="right"/>
    </xf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8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" fontId="27" fillId="0" borderId="0" xfId="0" applyNumberFormat="1" applyFont="1" applyFill="1" applyBorder="1" applyAlignment="1"/>
    <xf numFmtId="0" fontId="27" fillId="0" borderId="0" xfId="0" applyFont="1" applyFill="1" applyBorder="1" applyAlignment="1">
      <alignment wrapText="1"/>
    </xf>
    <xf numFmtId="0" fontId="27" fillId="0" borderId="0" xfId="0" applyFont="1" applyBorder="1"/>
    <xf numFmtId="0" fontId="23" fillId="0" borderId="0" xfId="0" quotePrefix="1" applyFont="1" applyBorder="1" applyAlignment="1">
      <alignment horizontal="left"/>
    </xf>
    <xf numFmtId="1" fontId="2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0" fontId="28" fillId="0" borderId="0" xfId="0" applyFont="1" applyAlignment="1"/>
    <xf numFmtId="1" fontId="28" fillId="0" borderId="0" xfId="0" applyNumberFormat="1" applyFont="1" applyAlignment="1">
      <alignment horizontal="right"/>
    </xf>
    <xf numFmtId="1" fontId="27" fillId="0" borderId="0" xfId="0" applyNumberFormat="1" applyFont="1" applyFill="1" applyAlignment="1">
      <alignment horizontal="right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0" fontId="23" fillId="0" borderId="0" xfId="0" applyFont="1" applyBorder="1" applyAlignment="1"/>
    <xf numFmtId="0" fontId="27" fillId="0" borderId="0" xfId="0" applyFont="1" applyBorder="1" applyAlignment="1"/>
    <xf numFmtId="1" fontId="23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29" fillId="0" borderId="0" xfId="0" applyFont="1" applyBorder="1" applyAlignment="1"/>
    <xf numFmtId="0" fontId="27" fillId="0" borderId="0" xfId="0" applyFont="1" applyFill="1" applyAlignment="1">
      <alignment vertical="top"/>
    </xf>
    <xf numFmtId="2" fontId="27" fillId="0" borderId="0" xfId="0" applyNumberFormat="1" applyFont="1" applyFill="1"/>
    <xf numFmtId="165" fontId="23" fillId="0" borderId="3" xfId="1" quotePrefix="1" applyNumberFormat="1" applyFont="1" applyFill="1" applyBorder="1" applyAlignment="1">
      <alignment horizontal="right" vertical="top"/>
    </xf>
    <xf numFmtId="0" fontId="27" fillId="0" borderId="2" xfId="0" quotePrefix="1" applyFont="1" applyFill="1" applyBorder="1" applyAlignment="1">
      <alignment horizontal="left"/>
    </xf>
    <xf numFmtId="0" fontId="27" fillId="0" borderId="0" xfId="0" applyFont="1" applyFill="1" applyAlignment="1">
      <alignment horizontal="left" vertical="top"/>
    </xf>
    <xf numFmtId="1" fontId="23" fillId="0" borderId="0" xfId="0" applyNumberFormat="1" applyFont="1" applyBorder="1" applyAlignment="1">
      <alignment horizontal="center"/>
    </xf>
    <xf numFmtId="0" fontId="27" fillId="0" borderId="0" xfId="0" applyNumberFormat="1" applyFont="1" applyFill="1"/>
    <xf numFmtId="0" fontId="24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2" fontId="4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1" fontId="2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vertical="top"/>
    </xf>
    <xf numFmtId="1" fontId="27" fillId="0" borderId="0" xfId="0" applyNumberFormat="1" applyFont="1" applyFill="1" applyBorder="1" applyAlignment="1">
      <alignment horizontal="left" vertical="top"/>
    </xf>
    <xf numFmtId="2" fontId="27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2" fontId="23" fillId="0" borderId="0" xfId="0" applyNumberFormat="1" applyFont="1" applyFill="1" applyBorder="1" applyAlignment="1">
      <alignment horizontal="right" vertical="top"/>
    </xf>
    <xf numFmtId="0" fontId="23" fillId="0" borderId="0" xfId="0" applyFont="1" applyFill="1" applyBorder="1" applyAlignment="1">
      <alignment vertical="top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2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31" fillId="0" borderId="0" xfId="0" applyNumberFormat="1" applyFont="1" applyFill="1" applyAlignment="1">
      <alignment vertical="top"/>
    </xf>
    <xf numFmtId="0" fontId="31" fillId="0" borderId="0" xfId="0" applyFont="1" applyFill="1" applyAlignment="1">
      <alignment vertical="top"/>
    </xf>
    <xf numFmtId="2" fontId="23" fillId="0" borderId="0" xfId="0" applyNumberFormat="1" applyFont="1" applyFill="1" applyAlignment="1">
      <alignment vertical="top"/>
    </xf>
    <xf numFmtId="0" fontId="23" fillId="0" borderId="0" xfId="0" applyFont="1" applyFill="1" applyAlignment="1">
      <alignment vertical="top"/>
    </xf>
    <xf numFmtId="0" fontId="21" fillId="0" borderId="0" xfId="0" applyFont="1" applyBorder="1"/>
    <xf numFmtId="0" fontId="27" fillId="0" borderId="0" xfId="0" applyFont="1" applyBorder="1" applyAlignment="1">
      <alignment horizontal="right" wrapText="1"/>
    </xf>
    <xf numFmtId="0" fontId="27" fillId="0" borderId="0" xfId="0" quotePrefix="1" applyFont="1" applyBorder="1" applyAlignment="1">
      <alignment wrapText="1"/>
    </xf>
    <xf numFmtId="0" fontId="27" fillId="0" borderId="0" xfId="0" applyFont="1" applyBorder="1" applyAlignment="1">
      <alignment horizontal="center" wrapText="1"/>
    </xf>
    <xf numFmtId="1" fontId="28" fillId="0" borderId="0" xfId="0" applyNumberFormat="1" applyFont="1" applyBorder="1" applyAlignment="1">
      <alignment horizontal="right"/>
    </xf>
    <xf numFmtId="0" fontId="28" fillId="0" borderId="0" xfId="0" applyFont="1" applyBorder="1" applyAlignment="1"/>
    <xf numFmtId="0" fontId="27" fillId="0" borderId="0" xfId="0" applyFont="1" applyAlignment="1">
      <alignment horizontal="center" vertical="top"/>
    </xf>
    <xf numFmtId="0" fontId="23" fillId="0" borderId="0" xfId="3" applyFont="1" applyFill="1" applyAlignment="1">
      <alignment horizontal="center"/>
    </xf>
    <xf numFmtId="0" fontId="27" fillId="0" borderId="0" xfId="3" applyFont="1" applyFill="1"/>
    <xf numFmtId="2" fontId="27" fillId="0" borderId="0" xfId="3" applyNumberFormat="1" applyFont="1" applyFill="1" applyAlignment="1">
      <alignment horizontal="right"/>
    </xf>
    <xf numFmtId="0" fontId="27" fillId="0" borderId="0" xfId="3" applyFont="1" applyFill="1" applyAlignment="1">
      <alignment horizontal="left"/>
    </xf>
    <xf numFmtId="0" fontId="27" fillId="0" borderId="0" xfId="3" applyFont="1" applyFill="1" applyAlignment="1">
      <alignment horizontal="right"/>
    </xf>
    <xf numFmtId="0" fontId="27" fillId="0" borderId="0" xfId="3" applyFont="1" applyFill="1" applyAlignment="1">
      <alignment horizontal="center"/>
    </xf>
    <xf numFmtId="2" fontId="23" fillId="0" borderId="0" xfId="3" applyNumberFormat="1" applyFont="1" applyFill="1" applyBorder="1" applyAlignment="1">
      <alignment vertical="top"/>
    </xf>
    <xf numFmtId="0" fontId="23" fillId="0" borderId="0" xfId="3" applyFont="1" applyFill="1" applyBorder="1" applyAlignment="1"/>
    <xf numFmtId="0" fontId="27" fillId="0" borderId="0" xfId="3" quotePrefix="1" applyFont="1" applyFill="1" applyAlignment="1">
      <alignment horizontal="center"/>
    </xf>
    <xf numFmtId="166" fontId="27" fillId="0" borderId="0" xfId="3" quotePrefix="1" applyNumberFormat="1" applyFont="1" applyFill="1" applyAlignment="1">
      <alignment horizontal="left"/>
    </xf>
    <xf numFmtId="0" fontId="27" fillId="0" borderId="0" xfId="3" quotePrefix="1" applyFont="1" applyFill="1" applyAlignment="1">
      <alignment horizontal="left"/>
    </xf>
    <xf numFmtId="0" fontId="31" fillId="0" borderId="0" xfId="3" applyFont="1"/>
    <xf numFmtId="0" fontId="21" fillId="0" borderId="0" xfId="3" applyFont="1" applyAlignment="1">
      <alignment horizontal="right"/>
    </xf>
    <xf numFmtId="0" fontId="21" fillId="0" borderId="0" xfId="3" applyFont="1" applyAlignment="1">
      <alignment horizontal="left"/>
    </xf>
    <xf numFmtId="0" fontId="21" fillId="0" borderId="0" xfId="3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3" quotePrefix="1" applyFont="1" applyAlignment="1">
      <alignment horizontal="left"/>
    </xf>
    <xf numFmtId="0" fontId="25" fillId="0" borderId="0" xfId="3" applyFont="1" applyAlignment="1">
      <alignment horizontal="center"/>
    </xf>
    <xf numFmtId="0" fontId="21" fillId="0" borderId="0" xfId="3" applyFont="1"/>
    <xf numFmtId="0" fontId="25" fillId="0" borderId="0" xfId="3" applyFont="1" applyAlignment="1">
      <alignment horizontal="right"/>
    </xf>
    <xf numFmtId="2" fontId="25" fillId="0" borderId="0" xfId="3" applyNumberFormat="1" applyFont="1" applyBorder="1" applyAlignment="1">
      <alignment horizontal="right"/>
    </xf>
    <xf numFmtId="0" fontId="21" fillId="0" borderId="0" xfId="3" quotePrefix="1" applyFont="1"/>
    <xf numFmtId="0" fontId="23" fillId="0" borderId="0" xfId="0" applyFont="1" applyFill="1" applyBorder="1"/>
    <xf numFmtId="165" fontId="23" fillId="0" borderId="0" xfId="0" applyNumberFormat="1" applyFont="1" applyFill="1" applyBorder="1"/>
    <xf numFmtId="0" fontId="23" fillId="0" borderId="0" xfId="0" quotePrefix="1" applyFont="1" applyFill="1" applyBorder="1" applyAlignment="1">
      <alignment horizontal="left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Fill="1" applyBorder="1" applyAlignment="1">
      <alignment horizontal="center"/>
    </xf>
    <xf numFmtId="1" fontId="23" fillId="0" borderId="0" xfId="0" applyNumberFormat="1" applyFont="1" applyBorder="1" applyAlignment="1">
      <alignment horizontal="center" wrapText="1"/>
    </xf>
    <xf numFmtId="1" fontId="23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2" fontId="30" fillId="0" borderId="0" xfId="3" applyNumberFormat="1" applyFont="1" applyAlignment="1">
      <alignment horizontal="center"/>
    </xf>
    <xf numFmtId="2" fontId="21" fillId="0" borderId="0" xfId="3" applyNumberFormat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center"/>
    </xf>
    <xf numFmtId="0" fontId="32" fillId="0" borderId="3" xfId="0" applyFont="1" applyFill="1" applyBorder="1"/>
    <xf numFmtId="1" fontId="32" fillId="0" borderId="8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0" fontId="33" fillId="0" borderId="0" xfId="0" applyFont="1" applyFill="1"/>
    <xf numFmtId="165" fontId="23" fillId="0" borderId="0" xfId="1" quotePrefix="1" applyNumberFormat="1" applyFont="1" applyAlignment="1">
      <alignment horizontal="right" wrapText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23</v>
      </c>
    </row>
    <row r="4" spans="2:8" ht="15">
      <c r="B4" s="33"/>
      <c r="C4" s="32"/>
      <c r="D4" s="32"/>
      <c r="E4" s="32"/>
    </row>
    <row r="5" spans="2:8" ht="15">
      <c r="B5" s="33" t="s">
        <v>24</v>
      </c>
      <c r="E5" s="33" t="s">
        <v>25</v>
      </c>
    </row>
    <row r="6" spans="2:8" ht="15">
      <c r="B6" s="33"/>
      <c r="E6" s="33"/>
    </row>
    <row r="7" spans="2:8" ht="15">
      <c r="B7" s="33" t="s">
        <v>26</v>
      </c>
      <c r="E7" s="33" t="s">
        <v>27</v>
      </c>
    </row>
    <row r="8" spans="2:8" ht="15">
      <c r="B8" s="33"/>
      <c r="E8" s="33"/>
    </row>
    <row r="9" spans="2:8" ht="15">
      <c r="B9" s="33" t="s">
        <v>28</v>
      </c>
      <c r="E9" s="33" t="s">
        <v>29</v>
      </c>
    </row>
    <row r="10" spans="2:8" ht="15">
      <c r="B10" s="33"/>
      <c r="E10" s="33"/>
    </row>
    <row r="11" spans="2:8" ht="15">
      <c r="B11" s="33" t="s">
        <v>30</v>
      </c>
      <c r="E11" s="33" t="s">
        <v>45</v>
      </c>
    </row>
    <row r="12" spans="2:8" ht="15">
      <c r="B12" s="33"/>
      <c r="D12" s="33"/>
      <c r="E12" s="33"/>
    </row>
    <row r="13" spans="2:8" ht="15.75" customHeight="1">
      <c r="B13" s="33" t="s">
        <v>31</v>
      </c>
      <c r="E13" s="262" t="s">
        <v>49</v>
      </c>
      <c r="F13" s="262"/>
      <c r="G13" s="262"/>
      <c r="H13" s="262"/>
    </row>
    <row r="14" spans="2:8" ht="15.75" customHeight="1">
      <c r="B14" s="33"/>
      <c r="D14" s="43"/>
      <c r="E14" s="262"/>
      <c r="F14" s="262"/>
      <c r="G14" s="262"/>
      <c r="H14" s="262"/>
    </row>
    <row r="15" spans="2:8" ht="15.75" customHeight="1">
      <c r="B15" s="33"/>
      <c r="D15" s="43"/>
      <c r="E15" s="262"/>
      <c r="F15" s="262"/>
      <c r="G15" s="262"/>
      <c r="H15" s="262"/>
    </row>
    <row r="16" spans="2:8" ht="15.75" customHeight="1">
      <c r="B16" s="33"/>
      <c r="D16" s="43"/>
      <c r="E16" s="262"/>
      <c r="F16" s="262"/>
      <c r="G16" s="262"/>
      <c r="H16" s="262"/>
    </row>
    <row r="17" spans="2:8" ht="15.75">
      <c r="B17" s="33"/>
      <c r="D17" s="34"/>
      <c r="E17" s="262"/>
      <c r="F17" s="262"/>
      <c r="G17" s="262"/>
      <c r="H17" s="262"/>
    </row>
    <row r="18" spans="2:8" ht="15.75">
      <c r="B18" s="33"/>
      <c r="D18" s="34"/>
      <c r="E18" s="34"/>
    </row>
    <row r="19" spans="2:8" ht="20.25">
      <c r="B19" s="33" t="s">
        <v>32</v>
      </c>
      <c r="E19" s="35" t="s">
        <v>33</v>
      </c>
    </row>
    <row r="20" spans="2:8" ht="15">
      <c r="B20" s="33"/>
      <c r="C20" s="32"/>
      <c r="D20" s="32"/>
      <c r="E20" s="32"/>
    </row>
    <row r="21" spans="2:8">
      <c r="B21" s="263" t="s">
        <v>46</v>
      </c>
      <c r="C21" s="264"/>
      <c r="D21" s="264"/>
      <c r="E21" s="264"/>
      <c r="F21" s="264"/>
      <c r="G21" s="264"/>
      <c r="H21" s="264"/>
    </row>
    <row r="22" spans="2:8">
      <c r="B22" s="264"/>
      <c r="C22" s="264"/>
      <c r="D22" s="264"/>
      <c r="E22" s="264"/>
      <c r="F22" s="264"/>
      <c r="G22" s="264"/>
      <c r="H22" s="264"/>
    </row>
    <row r="23" spans="2:8">
      <c r="B23" s="264"/>
      <c r="C23" s="264"/>
      <c r="D23" s="264"/>
      <c r="E23" s="264"/>
      <c r="F23" s="264"/>
      <c r="G23" s="264"/>
      <c r="H23" s="264"/>
    </row>
    <row r="24" spans="2:8">
      <c r="B24" s="264"/>
      <c r="C24" s="264"/>
      <c r="D24" s="264"/>
      <c r="E24" s="264"/>
      <c r="F24" s="264"/>
      <c r="G24" s="264"/>
      <c r="H24" s="264"/>
    </row>
    <row r="25" spans="2:8" ht="15">
      <c r="B25" s="33"/>
      <c r="C25" s="32"/>
      <c r="D25" s="32"/>
      <c r="E25" s="32"/>
    </row>
    <row r="26" spans="2:8" ht="12.75" customHeight="1">
      <c r="C26" s="32"/>
      <c r="D26" s="269" t="s">
        <v>50</v>
      </c>
      <c r="E26" s="269"/>
      <c r="F26" s="269"/>
    </row>
    <row r="27" spans="2:8" ht="20.25">
      <c r="B27" s="36"/>
      <c r="C27" s="32"/>
      <c r="D27" s="269"/>
      <c r="E27" s="269"/>
      <c r="F27" s="269"/>
    </row>
    <row r="28" spans="2:8">
      <c r="B28" s="263" t="s">
        <v>47</v>
      </c>
      <c r="C28" s="264"/>
      <c r="D28" s="264"/>
      <c r="E28" s="264"/>
      <c r="F28" s="264"/>
      <c r="G28" s="264"/>
      <c r="H28" s="264"/>
    </row>
    <row r="29" spans="2:8">
      <c r="B29" s="264"/>
      <c r="C29" s="264"/>
      <c r="D29" s="264"/>
      <c r="E29" s="264"/>
      <c r="F29" s="264"/>
      <c r="G29" s="264"/>
      <c r="H29" s="264"/>
    </row>
    <row r="30" spans="2:8">
      <c r="B30" s="264"/>
      <c r="C30" s="264"/>
      <c r="D30" s="264"/>
      <c r="E30" s="264"/>
      <c r="F30" s="264"/>
      <c r="G30" s="264"/>
      <c r="H30" s="264"/>
    </row>
    <row r="31" spans="2:8" ht="15">
      <c r="B31" s="33"/>
      <c r="C31" s="32"/>
      <c r="D31" s="32"/>
      <c r="E31" s="32"/>
    </row>
    <row r="32" spans="2:8" ht="12.75" customHeight="1">
      <c r="C32" s="259" t="s">
        <v>51</v>
      </c>
      <c r="D32" s="259"/>
      <c r="E32" s="259"/>
      <c r="F32" s="259"/>
    </row>
    <row r="33" spans="2:8" ht="20.25">
      <c r="B33" s="36"/>
      <c r="C33" s="259"/>
      <c r="D33" s="259"/>
      <c r="E33" s="259"/>
      <c r="F33" s="259"/>
    </row>
    <row r="34" spans="2:8">
      <c r="B34" s="263" t="s">
        <v>48</v>
      </c>
      <c r="C34" s="264"/>
      <c r="D34" s="264"/>
      <c r="E34" s="264"/>
      <c r="F34" s="264"/>
      <c r="G34" s="264"/>
      <c r="H34" s="264"/>
    </row>
    <row r="35" spans="2:8">
      <c r="B35" s="264"/>
      <c r="C35" s="264"/>
      <c r="D35" s="264"/>
      <c r="E35" s="264"/>
      <c r="F35" s="264"/>
      <c r="G35" s="264"/>
      <c r="H35" s="264"/>
    </row>
    <row r="36" spans="2:8">
      <c r="B36" s="264"/>
      <c r="C36" s="264"/>
      <c r="D36" s="264"/>
      <c r="E36" s="264"/>
      <c r="F36" s="264"/>
      <c r="G36" s="264"/>
      <c r="H36" s="264"/>
    </row>
    <row r="37" spans="2:8">
      <c r="B37" s="264"/>
      <c r="C37" s="264"/>
      <c r="D37" s="264"/>
      <c r="E37" s="264"/>
      <c r="F37" s="264"/>
      <c r="G37" s="264"/>
      <c r="H37" s="264"/>
    </row>
    <row r="38" spans="2:8">
      <c r="B38" s="264"/>
      <c r="C38" s="264"/>
      <c r="D38" s="264"/>
      <c r="E38" s="264"/>
      <c r="F38" s="264"/>
      <c r="G38" s="264"/>
      <c r="H38" s="264"/>
    </row>
    <row r="39" spans="2:8">
      <c r="B39" s="264"/>
      <c r="C39" s="264"/>
      <c r="D39" s="264"/>
      <c r="E39" s="264"/>
      <c r="F39" s="264"/>
      <c r="G39" s="264"/>
      <c r="H39" s="264"/>
    </row>
    <row r="40" spans="2:8">
      <c r="B40" s="264"/>
      <c r="C40" s="264"/>
      <c r="D40" s="264"/>
      <c r="E40" s="264"/>
      <c r="F40" s="264"/>
      <c r="G40" s="264"/>
      <c r="H40" s="264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34</v>
      </c>
      <c r="D43" s="265" t="s">
        <v>35</v>
      </c>
      <c r="E43" s="266"/>
      <c r="F43" s="38" t="s">
        <v>40</v>
      </c>
      <c r="G43" s="39" t="s">
        <v>41</v>
      </c>
    </row>
    <row r="44" spans="2:8" s="40" customFormat="1" ht="24.95" customHeight="1">
      <c r="C44" s="42">
        <v>1</v>
      </c>
      <c r="D44" s="267" t="s">
        <v>36</v>
      </c>
      <c r="E44" s="268"/>
      <c r="F44" s="42" t="s">
        <v>42</v>
      </c>
      <c r="G44" s="42" t="s">
        <v>42</v>
      </c>
    </row>
    <row r="45" spans="2:8" s="40" customFormat="1" ht="24.95" customHeight="1">
      <c r="C45" s="41">
        <v>2</v>
      </c>
      <c r="D45" s="260" t="s">
        <v>37</v>
      </c>
      <c r="E45" s="261"/>
      <c r="F45" s="41" t="s">
        <v>43</v>
      </c>
      <c r="G45" s="41" t="s">
        <v>43</v>
      </c>
    </row>
    <row r="46" spans="2:8" s="40" customFormat="1" ht="24.95" customHeight="1">
      <c r="C46" s="41">
        <v>3</v>
      </c>
      <c r="D46" s="260" t="s">
        <v>38</v>
      </c>
      <c r="E46" s="261"/>
      <c r="F46" s="41" t="s">
        <v>44</v>
      </c>
      <c r="G46" s="41" t="s">
        <v>44</v>
      </c>
    </row>
    <row r="47" spans="2:8" ht="15">
      <c r="B47" s="33" t="s">
        <v>39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16" workbookViewId="0">
      <selection activeCell="H27" sqref="H27"/>
    </sheetView>
  </sheetViews>
  <sheetFormatPr defaultRowHeight="15.75"/>
  <cols>
    <col min="1" max="7" width="9.140625" style="27"/>
    <col min="8" max="8" width="15.7109375" style="27" bestFit="1" customWidth="1"/>
    <col min="9" max="9" width="3" style="27" customWidth="1"/>
    <col min="10" max="10" width="4.140625" style="27" customWidth="1"/>
    <col min="11" max="11" width="3.42578125" style="27" customWidth="1"/>
    <col min="12" max="16384" width="9.140625" style="27"/>
  </cols>
  <sheetData>
    <row r="2" spans="2:12" ht="15.75" customHeight="1">
      <c r="C2" s="53" t="s">
        <v>8</v>
      </c>
      <c r="D2" s="270" t="s">
        <v>156</v>
      </c>
      <c r="E2" s="270"/>
      <c r="F2" s="270"/>
      <c r="G2" s="270"/>
      <c r="H2" s="270"/>
      <c r="I2" s="270"/>
      <c r="J2" s="270"/>
      <c r="K2" s="52"/>
      <c r="L2" s="52"/>
    </row>
    <row r="3" spans="2:12" ht="21" customHeight="1">
      <c r="D3" s="270"/>
      <c r="E3" s="270"/>
      <c r="F3" s="270"/>
      <c r="G3" s="270"/>
      <c r="H3" s="270"/>
      <c r="I3" s="270"/>
      <c r="J3" s="270"/>
      <c r="K3" s="52"/>
      <c r="L3" s="52"/>
    </row>
    <row r="4" spans="2:12" ht="27">
      <c r="F4" s="51" t="s">
        <v>67</v>
      </c>
      <c r="I4" s="51"/>
    </row>
    <row r="5" spans="2:12" ht="16.5" thickBot="1"/>
    <row r="6" spans="2:12" s="45" customFormat="1" ht="16.5" thickBot="1">
      <c r="B6" s="145" t="s">
        <v>66</v>
      </c>
      <c r="C6" s="146" t="s">
        <v>65</v>
      </c>
      <c r="D6" s="147"/>
      <c r="E6" s="147"/>
      <c r="F6" s="147"/>
      <c r="G6" s="148"/>
      <c r="H6" s="273" t="s">
        <v>64</v>
      </c>
      <c r="I6" s="274"/>
      <c r="J6" s="275"/>
      <c r="K6" s="276"/>
    </row>
    <row r="8" spans="2:12">
      <c r="B8" s="111"/>
      <c r="C8" s="149" t="s">
        <v>63</v>
      </c>
      <c r="D8" s="111"/>
      <c r="E8" s="111"/>
      <c r="F8" s="111"/>
      <c r="G8" s="111"/>
      <c r="H8" s="111"/>
      <c r="I8" s="111"/>
      <c r="J8" s="111"/>
    </row>
    <row r="9" spans="2:12">
      <c r="B9" s="150" t="s">
        <v>62</v>
      </c>
      <c r="C9" s="151" t="s">
        <v>61</v>
      </c>
      <c r="D9" s="151"/>
      <c r="E9" s="111"/>
      <c r="F9" s="111"/>
      <c r="G9" s="111"/>
      <c r="H9" s="152">
        <f>'(Abs)'!J55</f>
        <v>297007</v>
      </c>
      <c r="I9" s="153" t="s">
        <v>11</v>
      </c>
      <c r="J9" s="111"/>
    </row>
    <row r="10" spans="2:12">
      <c r="B10" s="150" t="s">
        <v>60</v>
      </c>
      <c r="C10" s="151" t="s">
        <v>59</v>
      </c>
      <c r="D10" s="151"/>
      <c r="E10" s="111"/>
      <c r="F10" s="111"/>
      <c r="G10" s="111"/>
      <c r="H10" s="152">
        <f>'(Abs)'!J81</f>
        <v>0</v>
      </c>
      <c r="I10" s="153" t="s">
        <v>11</v>
      </c>
      <c r="J10" s="111"/>
    </row>
    <row r="11" spans="2:12" s="47" customFormat="1">
      <c r="B11" s="154"/>
      <c r="C11" s="154"/>
      <c r="D11" s="154"/>
      <c r="E11" s="154"/>
      <c r="F11" s="154"/>
      <c r="G11" s="154"/>
      <c r="H11" s="155"/>
      <c r="I11" s="156"/>
      <c r="J11" s="154"/>
    </row>
    <row r="12" spans="2:12" s="47" customFormat="1">
      <c r="B12" s="154"/>
      <c r="C12" s="149"/>
      <c r="D12" s="154"/>
      <c r="E12" s="154"/>
      <c r="F12" s="154"/>
      <c r="G12" s="154"/>
      <c r="H12" s="155"/>
      <c r="I12" s="156"/>
      <c r="J12" s="154"/>
    </row>
    <row r="13" spans="2:12" s="47" customFormat="1">
      <c r="B13" s="150"/>
      <c r="C13" s="151"/>
      <c r="D13" s="157"/>
      <c r="E13" s="154"/>
      <c r="F13" s="154"/>
      <c r="G13" s="154"/>
      <c r="H13" s="158"/>
      <c r="I13" s="159"/>
      <c r="J13" s="154"/>
    </row>
    <row r="14" spans="2:12" s="47" customFormat="1">
      <c r="B14" s="150"/>
      <c r="C14" s="151"/>
      <c r="D14" s="157"/>
      <c r="E14" s="154"/>
      <c r="F14" s="154"/>
      <c r="G14" s="154"/>
      <c r="H14" s="158"/>
      <c r="I14" s="159"/>
      <c r="J14" s="154"/>
    </row>
    <row r="15" spans="2:12" s="47" customFormat="1">
      <c r="B15" s="150"/>
      <c r="C15" s="151"/>
      <c r="D15" s="157"/>
      <c r="E15" s="154"/>
      <c r="F15" s="154"/>
      <c r="G15" s="154"/>
      <c r="H15" s="158"/>
      <c r="I15" s="159"/>
      <c r="J15" s="154"/>
    </row>
    <row r="16" spans="2:12" s="47" customFormat="1">
      <c r="B16" s="160"/>
      <c r="C16" s="111"/>
      <c r="D16" s="154"/>
      <c r="E16" s="154"/>
      <c r="F16" s="154"/>
      <c r="G16" s="154"/>
      <c r="H16" s="155"/>
      <c r="I16" s="159"/>
      <c r="J16" s="154"/>
    </row>
    <row r="17" spans="1:11">
      <c r="B17" s="111"/>
      <c r="C17" s="149" t="s">
        <v>86</v>
      </c>
      <c r="D17" s="111"/>
      <c r="E17" s="111"/>
      <c r="F17" s="111"/>
      <c r="G17" s="111"/>
      <c r="H17" s="111"/>
      <c r="I17" s="151"/>
      <c r="J17" s="111"/>
    </row>
    <row r="18" spans="1:11">
      <c r="B18" s="150" t="s">
        <v>62</v>
      </c>
      <c r="C18" s="151" t="s">
        <v>71</v>
      </c>
      <c r="D18" s="151"/>
      <c r="E18" s="111"/>
      <c r="F18" s="111"/>
      <c r="G18" s="111"/>
      <c r="H18" s="152">
        <f>'(Abs)'!J102</f>
        <v>35849</v>
      </c>
      <c r="I18" s="159" t="s">
        <v>11</v>
      </c>
      <c r="J18" s="111"/>
    </row>
    <row r="19" spans="1:11">
      <c r="B19" s="150" t="s">
        <v>60</v>
      </c>
      <c r="C19" s="151" t="s">
        <v>72</v>
      </c>
      <c r="D19" s="151"/>
      <c r="E19" s="111"/>
      <c r="F19" s="111"/>
      <c r="G19" s="111"/>
      <c r="H19" s="152">
        <f>'(Abs)'!J129</f>
        <v>0</v>
      </c>
      <c r="I19" s="159" t="s">
        <v>11</v>
      </c>
      <c r="J19" s="111"/>
    </row>
    <row r="20" spans="1:11">
      <c r="B20" s="58"/>
      <c r="C20" s="31"/>
      <c r="D20" s="31"/>
      <c r="H20" s="56"/>
      <c r="I20" s="57"/>
    </row>
    <row r="21" spans="1:11">
      <c r="B21" s="58"/>
      <c r="C21" s="31"/>
      <c r="D21" s="31"/>
      <c r="H21" s="56"/>
      <c r="I21" s="57"/>
    </row>
    <row r="22" spans="1:11">
      <c r="B22" s="58"/>
      <c r="C22" s="31"/>
      <c r="D22" s="31"/>
      <c r="H22" s="56"/>
      <c r="I22" s="57"/>
    </row>
    <row r="23" spans="1:11">
      <c r="B23" s="58"/>
      <c r="C23" s="31"/>
      <c r="D23" s="31"/>
      <c r="H23" s="56"/>
      <c r="I23" s="57"/>
    </row>
    <row r="24" spans="1:11">
      <c r="B24" s="49"/>
      <c r="H24" s="50"/>
      <c r="I24" s="48"/>
    </row>
    <row r="25" spans="1:11" s="47" customFormat="1" ht="16.5" thickBot="1">
      <c r="A25" s="154"/>
      <c r="B25" s="160"/>
      <c r="C25" s="111"/>
      <c r="D25" s="111"/>
      <c r="E25" s="111"/>
      <c r="F25" s="111"/>
      <c r="G25" s="111"/>
      <c r="H25" s="152"/>
      <c r="I25" s="159"/>
      <c r="J25" s="154"/>
      <c r="K25" s="154"/>
    </row>
    <row r="26" spans="1:11" s="47" customFormat="1" ht="16.5" thickBot="1">
      <c r="A26" s="154"/>
      <c r="B26" s="154"/>
      <c r="C26" s="154"/>
      <c r="D26" s="154"/>
      <c r="E26" s="154"/>
      <c r="F26" s="157"/>
      <c r="G26" s="161" t="s">
        <v>58</v>
      </c>
      <c r="H26" s="162">
        <f>SUM(H9:H19)</f>
        <v>332856</v>
      </c>
      <c r="I26" s="163" t="s">
        <v>11</v>
      </c>
      <c r="J26" s="164"/>
      <c r="K26" s="153"/>
    </row>
    <row r="27" spans="1:11" s="47" customFormat="1" ht="16.5" thickBot="1">
      <c r="A27" s="154"/>
      <c r="B27" s="154"/>
      <c r="C27" s="154"/>
      <c r="D27" s="154"/>
      <c r="E27" s="154"/>
      <c r="F27" s="157"/>
      <c r="G27" s="161"/>
      <c r="H27" s="165"/>
      <c r="I27" s="153"/>
      <c r="J27" s="164"/>
      <c r="K27" s="153"/>
    </row>
    <row r="28" spans="1:11" s="47" customFormat="1" ht="16.5" thickBot="1">
      <c r="A28" s="154"/>
      <c r="B28" s="154"/>
      <c r="C28" s="154"/>
      <c r="D28" s="154"/>
      <c r="E28" s="154"/>
      <c r="F28" s="157"/>
      <c r="G28" s="150" t="s">
        <v>57</v>
      </c>
      <c r="H28" s="166">
        <f>ROUND(SUM(H26),-3)</f>
        <v>333000</v>
      </c>
      <c r="I28" s="167" t="s">
        <v>11</v>
      </c>
      <c r="J28" s="164"/>
      <c r="K28" s="153"/>
    </row>
    <row r="29" spans="1:11" s="47" customFormat="1">
      <c r="A29" s="154"/>
      <c r="B29" s="154"/>
      <c r="C29" s="154"/>
      <c r="D29" s="154"/>
      <c r="E29" s="154"/>
      <c r="F29" s="157"/>
      <c r="G29" s="150"/>
      <c r="H29" s="168"/>
      <c r="I29" s="169"/>
      <c r="J29" s="164"/>
      <c r="K29" s="153"/>
    </row>
    <row r="30" spans="1:11" s="47" customFormat="1">
      <c r="A30" s="154"/>
      <c r="B30" s="154"/>
      <c r="C30" s="154"/>
      <c r="D30" s="154"/>
      <c r="E30" s="154"/>
      <c r="F30" s="154"/>
      <c r="G30" s="160"/>
      <c r="H30" s="168"/>
      <c r="I30" s="169"/>
      <c r="J30" s="164"/>
      <c r="K30" s="153"/>
    </row>
    <row r="31" spans="1:11" s="47" customFormat="1">
      <c r="A31" s="154"/>
      <c r="B31" s="154"/>
      <c r="C31" s="154"/>
      <c r="D31" s="154"/>
      <c r="E31" s="154"/>
      <c r="F31" s="154"/>
      <c r="G31" s="160"/>
      <c r="H31" s="168"/>
      <c r="I31" s="169"/>
      <c r="J31" s="164"/>
      <c r="K31" s="153"/>
    </row>
    <row r="32" spans="1:11" s="47" customFormat="1">
      <c r="A32" s="154"/>
      <c r="B32" s="154"/>
      <c r="C32" s="154"/>
      <c r="D32" s="154"/>
      <c r="E32" s="154"/>
      <c r="F32" s="154"/>
      <c r="G32" s="160"/>
      <c r="H32" s="168"/>
      <c r="I32" s="169"/>
      <c r="J32" s="164"/>
      <c r="K32" s="153"/>
    </row>
    <row r="33" spans="1:11" s="47" customFormat="1">
      <c r="A33" s="111"/>
      <c r="B33" s="170"/>
      <c r="C33" s="171" t="s">
        <v>56</v>
      </c>
      <c r="D33" s="171"/>
      <c r="E33" s="172"/>
      <c r="F33" s="111"/>
      <c r="G33" s="272" t="s">
        <v>55</v>
      </c>
      <c r="H33" s="272"/>
      <c r="I33" s="272"/>
      <c r="J33" s="272"/>
      <c r="K33" s="272"/>
    </row>
    <row r="34" spans="1:11">
      <c r="A34" s="271" t="s">
        <v>68</v>
      </c>
      <c r="B34" s="271"/>
      <c r="C34" s="271"/>
      <c r="D34" s="271"/>
      <c r="E34" s="271"/>
      <c r="F34" s="173"/>
      <c r="G34" s="271" t="s">
        <v>69</v>
      </c>
      <c r="H34" s="271"/>
      <c r="I34" s="271"/>
      <c r="J34" s="271"/>
      <c r="K34" s="271"/>
    </row>
    <row r="35" spans="1:11">
      <c r="A35" s="111"/>
      <c r="B35" s="111"/>
      <c r="C35" s="173" t="s">
        <v>54</v>
      </c>
      <c r="D35" s="173"/>
      <c r="E35" s="173"/>
      <c r="F35" s="111"/>
      <c r="G35" s="271" t="s">
        <v>54</v>
      </c>
      <c r="H35" s="271"/>
      <c r="I35" s="271"/>
      <c r="J35" s="271"/>
      <c r="K35" s="271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23"/>
  <sheetViews>
    <sheetView tabSelected="1" view="pageBreakPreview" topLeftCell="A98" workbookViewId="0">
      <selection activeCell="A106" sqref="A106"/>
    </sheetView>
  </sheetViews>
  <sheetFormatPr defaultRowHeight="15"/>
  <cols>
    <col min="1" max="1" width="5.7109375" style="9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9" t="s">
        <v>8</v>
      </c>
      <c r="B1" s="9"/>
      <c r="C1" s="277" t="s">
        <v>156</v>
      </c>
      <c r="D1" s="277"/>
      <c r="E1" s="277"/>
      <c r="F1" s="277"/>
      <c r="G1" s="277"/>
      <c r="H1" s="277"/>
      <c r="I1" s="277"/>
      <c r="J1" s="277"/>
      <c r="K1" s="277"/>
    </row>
    <row r="2" spans="1:11" ht="25.5" customHeight="1">
      <c r="C2" s="277"/>
      <c r="D2" s="277"/>
      <c r="E2" s="277"/>
      <c r="F2" s="277"/>
      <c r="G2" s="277"/>
      <c r="H2" s="277"/>
      <c r="I2" s="277"/>
      <c r="J2" s="277"/>
      <c r="K2" s="277"/>
    </row>
    <row r="3" spans="1:11" ht="15" customHeight="1">
      <c r="C3" s="125"/>
      <c r="D3" s="144" t="s">
        <v>230</v>
      </c>
      <c r="E3" s="129"/>
      <c r="F3" s="129"/>
      <c r="G3" s="4"/>
      <c r="H3" s="29"/>
    </row>
    <row r="4" spans="1:11" ht="15" customHeight="1" thickBot="1">
      <c r="C4" s="9"/>
      <c r="D4" s="11"/>
      <c r="E4" s="3"/>
      <c r="F4" s="3"/>
      <c r="G4" s="4"/>
      <c r="H4" s="29"/>
    </row>
    <row r="5" spans="1:11" ht="15" customHeight="1" thickBot="1">
      <c r="A5" s="85" t="s">
        <v>7</v>
      </c>
      <c r="B5" s="86" t="s">
        <v>16</v>
      </c>
      <c r="C5" s="87"/>
      <c r="D5" s="88" t="s">
        <v>15</v>
      </c>
      <c r="E5" s="87"/>
      <c r="F5" s="87" t="s">
        <v>14</v>
      </c>
      <c r="G5" s="88"/>
      <c r="H5" s="89"/>
      <c r="I5" s="90" t="s">
        <v>12</v>
      </c>
      <c r="J5" s="87" t="s">
        <v>13</v>
      </c>
      <c r="K5" s="91"/>
    </row>
    <row r="6" spans="1:11" ht="15.75" customHeight="1">
      <c r="A6" s="67"/>
      <c r="B6" s="55" t="s">
        <v>110</v>
      </c>
      <c r="C6" s="69"/>
      <c r="D6" s="67"/>
      <c r="E6" s="67"/>
      <c r="F6" s="67"/>
      <c r="G6" s="67"/>
      <c r="H6" s="92"/>
      <c r="I6" s="67"/>
      <c r="J6" s="67"/>
      <c r="K6" s="67"/>
    </row>
    <row r="7" spans="1:11" ht="15.75" customHeight="1">
      <c r="A7" s="234">
        <v>1</v>
      </c>
      <c r="B7" s="235" t="s">
        <v>199</v>
      </c>
      <c r="C7" s="235"/>
      <c r="D7" s="236"/>
      <c r="E7" s="237"/>
      <c r="F7" s="238"/>
      <c r="G7" s="239"/>
      <c r="H7" s="237"/>
      <c r="I7" s="239"/>
      <c r="J7" s="238"/>
      <c r="K7" s="237"/>
    </row>
    <row r="8" spans="1:11" ht="14.1" customHeight="1">
      <c r="A8" s="234"/>
      <c r="B8" s="235" t="s">
        <v>200</v>
      </c>
      <c r="C8" s="235"/>
      <c r="D8" s="236"/>
      <c r="E8" s="237"/>
      <c r="F8" s="238"/>
      <c r="G8" s="239"/>
      <c r="H8" s="237"/>
      <c r="I8" s="239"/>
      <c r="J8" s="238"/>
      <c r="K8" s="237"/>
    </row>
    <row r="9" spans="1:11" ht="14.1" customHeight="1">
      <c r="A9" s="234"/>
      <c r="B9" s="235" t="s">
        <v>201</v>
      </c>
      <c r="C9" s="235"/>
      <c r="D9" s="236"/>
      <c r="E9" s="237"/>
      <c r="F9" s="238"/>
      <c r="G9" s="239"/>
      <c r="H9" s="237"/>
      <c r="I9" s="239"/>
      <c r="J9" s="238"/>
      <c r="K9" s="237"/>
    </row>
    <row r="10" spans="1:11" ht="14.1" customHeight="1">
      <c r="A10" s="234"/>
      <c r="B10" s="235" t="s">
        <v>202</v>
      </c>
      <c r="C10" s="235"/>
      <c r="D10" s="236"/>
      <c r="E10" s="237"/>
      <c r="F10" s="238"/>
      <c r="G10" s="239"/>
      <c r="H10" s="237"/>
      <c r="I10" s="239"/>
      <c r="J10" s="238"/>
      <c r="K10" s="237"/>
    </row>
    <row r="11" spans="1:11" ht="15" customHeight="1">
      <c r="A11" s="234"/>
      <c r="B11" s="235" t="s">
        <v>203</v>
      </c>
      <c r="C11" s="235"/>
      <c r="D11" s="240">
        <f>Mes!J15</f>
        <v>72</v>
      </c>
      <c r="E11" s="241" t="s">
        <v>114</v>
      </c>
      <c r="F11" s="238">
        <v>15771</v>
      </c>
      <c r="G11" s="242" t="s">
        <v>9</v>
      </c>
      <c r="H11" s="243">
        <v>1</v>
      </c>
      <c r="I11" s="239" t="s">
        <v>123</v>
      </c>
      <c r="J11" s="83">
        <v>30321</v>
      </c>
      <c r="K11" s="244" t="s">
        <v>11</v>
      </c>
    </row>
    <row r="12" spans="1:11" ht="15" customHeight="1">
      <c r="A12" s="245"/>
      <c r="B12" s="245"/>
      <c r="C12" s="245"/>
      <c r="D12" s="287" t="s">
        <v>231</v>
      </c>
      <c r="E12" s="287"/>
      <c r="F12" s="287"/>
      <c r="G12" s="287"/>
      <c r="H12" s="287"/>
      <c r="I12" s="287"/>
      <c r="J12" s="287"/>
      <c r="K12" s="287"/>
    </row>
    <row r="13" spans="1:11" ht="14.1" customHeight="1">
      <c r="A13" s="251">
        <v>2</v>
      </c>
      <c r="B13" s="252" t="s">
        <v>204</v>
      </c>
      <c r="C13" s="245"/>
      <c r="D13" s="253"/>
      <c r="E13" s="248"/>
      <c r="F13" s="248"/>
      <c r="G13" s="246"/>
      <c r="H13" s="245"/>
      <c r="I13" s="245"/>
      <c r="J13" s="245"/>
      <c r="K13" s="245"/>
    </row>
    <row r="14" spans="1:11" ht="14.1" customHeight="1">
      <c r="A14" s="245"/>
      <c r="B14" s="252" t="s">
        <v>205</v>
      </c>
      <c r="C14" s="245"/>
      <c r="D14" s="254">
        <f>Mes!J18</f>
        <v>400</v>
      </c>
      <c r="E14" s="247" t="s">
        <v>10</v>
      </c>
      <c r="F14" s="246">
        <v>3015</v>
      </c>
      <c r="G14" s="255" t="s">
        <v>9</v>
      </c>
      <c r="H14" s="247">
        <v>76</v>
      </c>
      <c r="I14" s="248" t="s">
        <v>206</v>
      </c>
      <c r="J14" s="249">
        <v>41271</v>
      </c>
      <c r="K14" s="250" t="s">
        <v>11</v>
      </c>
    </row>
    <row r="15" spans="1:11" ht="14.1" customHeight="1">
      <c r="A15" s="245"/>
      <c r="B15" s="252"/>
      <c r="C15" s="245"/>
      <c r="D15" s="288" t="s">
        <v>232</v>
      </c>
      <c r="E15" s="288"/>
      <c r="F15" s="288"/>
      <c r="G15" s="288"/>
      <c r="H15" s="288"/>
      <c r="I15" s="288"/>
      <c r="J15" s="288"/>
      <c r="K15" s="288"/>
    </row>
    <row r="16" spans="1:11" ht="14.1" customHeight="1">
      <c r="A16" s="76">
        <v>3</v>
      </c>
      <c r="B16" s="93" t="s">
        <v>207</v>
      </c>
      <c r="C16" s="93"/>
      <c r="D16" s="77"/>
      <c r="E16" s="66"/>
      <c r="F16" s="79"/>
      <c r="G16" s="80"/>
      <c r="H16" s="81"/>
      <c r="I16" s="82"/>
      <c r="J16" s="83"/>
      <c r="K16" s="94"/>
    </row>
    <row r="17" spans="1:11" ht="17.25" customHeight="1">
      <c r="A17" s="76"/>
      <c r="B17" s="93" t="s">
        <v>208</v>
      </c>
      <c r="C17" s="93"/>
      <c r="D17" s="77"/>
      <c r="E17" s="66"/>
      <c r="F17" s="79"/>
      <c r="G17" s="80"/>
      <c r="H17" s="81"/>
      <c r="I17" s="82"/>
      <c r="J17" s="83"/>
      <c r="K17" s="94"/>
    </row>
    <row r="18" spans="1:11" ht="17.25" customHeight="1">
      <c r="A18" s="76"/>
      <c r="B18" s="93" t="s">
        <v>209</v>
      </c>
      <c r="C18" s="93"/>
      <c r="D18" s="77"/>
      <c r="E18" s="66"/>
      <c r="F18" s="79"/>
      <c r="G18" s="80"/>
      <c r="H18" s="81"/>
      <c r="I18" s="82"/>
      <c r="J18" s="83"/>
      <c r="K18" s="94"/>
    </row>
    <row r="19" spans="1:11" ht="15.75" customHeight="1">
      <c r="A19" s="76"/>
      <c r="B19" s="93" t="s">
        <v>210</v>
      </c>
      <c r="C19" s="93"/>
      <c r="D19" s="77">
        <f>Mes!J21</f>
        <v>144</v>
      </c>
      <c r="E19" s="66" t="s">
        <v>10</v>
      </c>
      <c r="F19" s="79">
        <v>3275</v>
      </c>
      <c r="G19" s="80" t="s">
        <v>9</v>
      </c>
      <c r="H19" s="81">
        <v>50</v>
      </c>
      <c r="I19" s="82" t="s">
        <v>77</v>
      </c>
      <c r="J19" s="83">
        <f>IF(MID(I19,1,2)=("P."),(ROUND(D19*((F19)+(H19/100)),)),IF(MID(I19,1,2)=("%o"),(ROUND(D19*(((F19)+(H19/100))/1000),)),IF(MID(I19,1,2)=("Ea"),(ROUND(D19*((F19)+(H19/100)),)),ROUND(D19*(((F19)+(H19/100))/100),))))</f>
        <v>4717</v>
      </c>
      <c r="K19" s="94" t="s">
        <v>11</v>
      </c>
    </row>
    <row r="20" spans="1:11" ht="15.75" customHeight="1">
      <c r="A20" s="76"/>
      <c r="B20" s="93"/>
      <c r="C20" s="93"/>
      <c r="D20" s="282" t="s">
        <v>233</v>
      </c>
      <c r="E20" s="282"/>
      <c r="F20" s="282"/>
      <c r="G20" s="282"/>
      <c r="H20" s="282"/>
      <c r="I20" s="282"/>
      <c r="J20" s="282"/>
      <c r="K20" s="282"/>
    </row>
    <row r="21" spans="1:11" ht="15.75" customHeight="1">
      <c r="A21" s="76">
        <v>4</v>
      </c>
      <c r="B21" s="93" t="s">
        <v>124</v>
      </c>
      <c r="C21" s="93"/>
      <c r="D21" s="77"/>
      <c r="E21" s="66"/>
      <c r="F21" s="79"/>
      <c r="G21" s="80"/>
      <c r="H21" s="81"/>
      <c r="I21" s="82"/>
      <c r="J21" s="83"/>
      <c r="K21" s="94"/>
    </row>
    <row r="22" spans="1:11" ht="14.1" customHeight="1">
      <c r="A22" s="76"/>
      <c r="B22" s="93" t="s">
        <v>125</v>
      </c>
      <c r="C22" s="93"/>
      <c r="D22" s="77"/>
      <c r="E22" s="66"/>
      <c r="F22" s="79"/>
      <c r="G22" s="80"/>
      <c r="H22" s="81"/>
      <c r="I22" s="82"/>
      <c r="J22" s="83"/>
      <c r="K22" s="94"/>
    </row>
    <row r="23" spans="1:11" ht="14.25" customHeight="1">
      <c r="A23" s="76"/>
      <c r="B23" s="93" t="s">
        <v>126</v>
      </c>
      <c r="C23" s="93"/>
      <c r="D23" s="77"/>
      <c r="E23" s="66"/>
      <c r="F23" s="79"/>
      <c r="G23" s="80"/>
      <c r="H23" s="81"/>
      <c r="I23" s="82"/>
      <c r="J23" s="83"/>
      <c r="K23" s="94"/>
    </row>
    <row r="24" spans="1:11" ht="14.1" customHeight="1">
      <c r="A24" s="76"/>
      <c r="B24" s="93" t="s">
        <v>127</v>
      </c>
      <c r="C24" s="93"/>
      <c r="D24" s="77"/>
      <c r="E24" s="66"/>
      <c r="F24" s="79"/>
      <c r="G24" s="80"/>
      <c r="H24" s="81"/>
      <c r="I24" s="82"/>
      <c r="J24" s="83"/>
      <c r="K24" s="94"/>
    </row>
    <row r="25" spans="1:11" ht="14.1" customHeight="1">
      <c r="A25" s="76"/>
      <c r="B25" s="93" t="s">
        <v>128</v>
      </c>
      <c r="C25" s="93"/>
      <c r="D25" s="77"/>
      <c r="E25" s="66"/>
      <c r="F25" s="79"/>
      <c r="G25" s="80"/>
      <c r="H25" s="81"/>
      <c r="I25" s="82"/>
      <c r="J25" s="83"/>
      <c r="K25" s="94"/>
    </row>
    <row r="26" spans="1:11" ht="13.5" customHeight="1">
      <c r="A26" s="76"/>
      <c r="B26" s="93" t="s">
        <v>129</v>
      </c>
      <c r="C26" s="93"/>
      <c r="D26" s="77"/>
      <c r="E26" s="66"/>
      <c r="F26" s="79"/>
      <c r="G26" s="80"/>
      <c r="H26" s="81"/>
      <c r="I26" s="82"/>
      <c r="J26" s="83"/>
      <c r="K26" s="94"/>
    </row>
    <row r="27" spans="1:11" ht="14.1" customHeight="1">
      <c r="A27" s="76"/>
      <c r="B27" s="93" t="s">
        <v>130</v>
      </c>
      <c r="C27" s="93"/>
      <c r="D27" s="77"/>
      <c r="E27" s="66"/>
      <c r="F27" s="79"/>
      <c r="G27" s="80"/>
      <c r="H27" s="81"/>
      <c r="I27" s="82"/>
      <c r="J27" s="83"/>
      <c r="K27" s="94"/>
    </row>
    <row r="28" spans="1:11" ht="14.1" customHeight="1">
      <c r="A28" s="76"/>
      <c r="B28" s="93" t="s">
        <v>131</v>
      </c>
      <c r="C28" s="93"/>
      <c r="D28" s="77">
        <f>Mes!J25</f>
        <v>17</v>
      </c>
      <c r="E28" s="66" t="s">
        <v>22</v>
      </c>
      <c r="F28" s="79">
        <v>228</v>
      </c>
      <c r="G28" s="80" t="s">
        <v>9</v>
      </c>
      <c r="H28" s="81">
        <v>90</v>
      </c>
      <c r="I28" s="82" t="s">
        <v>81</v>
      </c>
      <c r="J28" s="83">
        <f>IF(MID(I28,1,2)=("P."),(ROUND(D28*((F28)+(H28/100)),)),IF(MID(I28,1,2)=("%o"),(ROUND(D28*(((F28)+(H28/100))/1000),)),IF(MID(I28,1,2)=("Ea"),(ROUND(D28*((F28)+(H28/100)),)),ROUND(D28*(((F28)+(H28/100))/100),))))</f>
        <v>3891</v>
      </c>
      <c r="K28" s="94" t="s">
        <v>11</v>
      </c>
    </row>
    <row r="29" spans="1:11" ht="14.1" customHeight="1">
      <c r="A29" s="76"/>
      <c r="B29" s="93"/>
      <c r="C29" s="93"/>
      <c r="D29" s="282" t="s">
        <v>234</v>
      </c>
      <c r="E29" s="282"/>
      <c r="F29" s="282"/>
      <c r="G29" s="282"/>
      <c r="H29" s="282"/>
      <c r="I29" s="282"/>
      <c r="J29" s="282"/>
      <c r="K29" s="282"/>
    </row>
    <row r="30" spans="1:11" ht="14.1" customHeight="1">
      <c r="A30" s="76">
        <v>5</v>
      </c>
      <c r="B30" s="98" t="s">
        <v>132</v>
      </c>
      <c r="C30" s="194"/>
      <c r="D30" s="77"/>
      <c r="E30" s="66"/>
      <c r="F30" s="79"/>
      <c r="G30" s="80"/>
      <c r="H30" s="81"/>
      <c r="I30" s="82"/>
      <c r="J30" s="83"/>
      <c r="K30" s="94"/>
    </row>
    <row r="31" spans="1:11" ht="14.1" customHeight="1">
      <c r="A31" s="76"/>
      <c r="B31" s="98" t="s">
        <v>133</v>
      </c>
      <c r="C31" s="194"/>
      <c r="D31" s="77"/>
      <c r="E31" s="66"/>
      <c r="F31" s="79"/>
      <c r="G31" s="80"/>
      <c r="H31" s="81"/>
      <c r="I31" s="82"/>
      <c r="J31" s="83"/>
      <c r="K31" s="94"/>
    </row>
    <row r="32" spans="1:11" ht="14.1" customHeight="1">
      <c r="A32" s="76"/>
      <c r="B32" s="98" t="s">
        <v>134</v>
      </c>
      <c r="C32" s="194"/>
      <c r="D32" s="77"/>
      <c r="E32" s="66"/>
      <c r="F32" s="79"/>
      <c r="G32" s="80"/>
      <c r="H32" s="81"/>
      <c r="I32" s="82"/>
      <c r="J32" s="83"/>
      <c r="K32" s="94"/>
    </row>
    <row r="33" spans="1:11" ht="12.75" customHeight="1">
      <c r="A33" s="76"/>
      <c r="B33" s="98" t="s">
        <v>135</v>
      </c>
      <c r="C33" s="194"/>
      <c r="D33" s="77"/>
      <c r="E33" s="66"/>
      <c r="F33" s="79"/>
      <c r="G33" s="80"/>
      <c r="H33" s="81"/>
      <c r="I33" s="82"/>
      <c r="J33" s="83"/>
      <c r="K33" s="94"/>
    </row>
    <row r="34" spans="1:11" ht="12.75" customHeight="1">
      <c r="A34" s="76"/>
      <c r="B34" s="98" t="s">
        <v>136</v>
      </c>
      <c r="C34" s="194"/>
      <c r="D34" s="77"/>
      <c r="E34" s="66"/>
      <c r="F34" s="79"/>
      <c r="G34" s="80"/>
      <c r="H34" s="81"/>
      <c r="I34" s="82"/>
      <c r="J34" s="83"/>
      <c r="K34" s="94"/>
    </row>
    <row r="35" spans="1:11" ht="12.75" customHeight="1">
      <c r="A35" s="76"/>
      <c r="B35" s="98" t="s">
        <v>137</v>
      </c>
      <c r="C35" s="194"/>
      <c r="D35" s="93"/>
      <c r="E35" s="93"/>
      <c r="F35" s="93"/>
      <c r="G35" s="93"/>
      <c r="H35" s="93"/>
      <c r="I35" s="93"/>
      <c r="J35" s="93"/>
      <c r="K35" s="93"/>
    </row>
    <row r="36" spans="1:11" ht="15.75" customHeight="1">
      <c r="A36" s="76"/>
      <c r="B36" s="98" t="s">
        <v>138</v>
      </c>
      <c r="C36" s="194"/>
      <c r="D36" s="77"/>
      <c r="E36" s="66"/>
      <c r="F36" s="79"/>
      <c r="G36" s="80"/>
      <c r="H36" s="81"/>
      <c r="I36" s="82"/>
      <c r="J36" s="83"/>
      <c r="K36" s="94"/>
    </row>
    <row r="37" spans="1:11" ht="14.1" customHeight="1">
      <c r="A37" s="76"/>
      <c r="B37" s="98" t="s">
        <v>139</v>
      </c>
      <c r="C37" s="194"/>
    </row>
    <row r="38" spans="1:11" ht="14.1" customHeight="1">
      <c r="A38" s="76"/>
      <c r="B38" s="98" t="s">
        <v>140</v>
      </c>
      <c r="C38" s="194"/>
      <c r="D38" s="77">
        <f>Mes!J29</f>
        <v>28</v>
      </c>
      <c r="E38" s="66" t="s">
        <v>10</v>
      </c>
      <c r="F38" s="79">
        <v>706</v>
      </c>
      <c r="G38" s="80" t="s">
        <v>9</v>
      </c>
      <c r="H38" s="81">
        <v>23</v>
      </c>
      <c r="I38" s="82" t="s">
        <v>6</v>
      </c>
      <c r="J38" s="83">
        <f>IF(MID(I38,1,2)=("P."),(ROUND(D38*((F38)+(H38/100)),)),IF(MID(I38,1,2)=("%o"),(ROUND(D38*(((F38)+(H38/100))/1000),)),IF(MID(I38,1,2)=("Ea"),(ROUND(D38*((F38)+(H38/100)),)),ROUND(D38*(((F38)+(H38/100))/100),))))</f>
        <v>19774</v>
      </c>
      <c r="K38" s="94" t="s">
        <v>11</v>
      </c>
    </row>
    <row r="39" spans="1:11" ht="14.1" customHeight="1">
      <c r="A39" s="76"/>
      <c r="B39" s="98"/>
      <c r="C39" s="194"/>
      <c r="D39" s="282" t="s">
        <v>235</v>
      </c>
      <c r="E39" s="282"/>
      <c r="F39" s="282"/>
      <c r="G39" s="282"/>
      <c r="H39" s="282"/>
      <c r="I39" s="282"/>
      <c r="J39" s="282"/>
      <c r="K39" s="282"/>
    </row>
    <row r="40" spans="1:11" ht="14.1" customHeight="1">
      <c r="A40" s="76">
        <v>6</v>
      </c>
      <c r="B40" s="93" t="s">
        <v>78</v>
      </c>
      <c r="C40" s="93"/>
      <c r="D40" s="77"/>
      <c r="E40" s="66"/>
      <c r="F40" s="79"/>
      <c r="G40" s="80"/>
      <c r="H40" s="81"/>
      <c r="I40" s="82"/>
      <c r="J40" s="83"/>
      <c r="K40" s="94"/>
    </row>
    <row r="41" spans="1:11" ht="15" customHeight="1">
      <c r="A41" s="76"/>
      <c r="B41" s="93" t="s">
        <v>79</v>
      </c>
      <c r="C41" s="93"/>
      <c r="D41" s="77"/>
      <c r="E41" s="66"/>
      <c r="F41" s="79"/>
      <c r="G41" s="80"/>
      <c r="H41" s="81"/>
      <c r="I41" s="82"/>
      <c r="J41" s="83"/>
      <c r="K41" s="94"/>
    </row>
    <row r="42" spans="1:11" ht="14.1" customHeight="1">
      <c r="A42" s="76"/>
      <c r="B42" s="93" t="s">
        <v>80</v>
      </c>
      <c r="C42" s="93"/>
      <c r="D42" s="77">
        <f>Mes!J32</f>
        <v>56</v>
      </c>
      <c r="E42" s="66" t="s">
        <v>10</v>
      </c>
      <c r="F42" s="79">
        <v>1160</v>
      </c>
      <c r="G42" s="80" t="s">
        <v>9</v>
      </c>
      <c r="H42" s="81">
        <v>6</v>
      </c>
      <c r="I42" s="82" t="s">
        <v>77</v>
      </c>
      <c r="J42" s="83">
        <f>IF(MID(I42,1,2)=("P."),(ROUND(D42*((F42)+(H42/100)),)),IF(MID(I42,1,2)=("%o"),(ROUND(D42*(((F42)+(H42/100))/1000),)),IF(MID(I42,1,2)=("Ea"),(ROUND(D42*((F42)+(H42/100)),)),ROUND(D42*(((F42)+(H42/100))/100),))))</f>
        <v>650</v>
      </c>
      <c r="K42" s="94" t="s">
        <v>11</v>
      </c>
    </row>
    <row r="43" spans="1:11" ht="14.1" customHeight="1">
      <c r="A43" s="76"/>
      <c r="B43" s="98"/>
      <c r="C43" s="194"/>
      <c r="D43" s="282" t="s">
        <v>236</v>
      </c>
      <c r="E43" s="282"/>
      <c r="F43" s="282"/>
      <c r="G43" s="282"/>
      <c r="H43" s="282"/>
      <c r="I43" s="282"/>
      <c r="J43" s="282"/>
      <c r="K43" s="282"/>
    </row>
    <row r="44" spans="1:11" ht="14.1" customHeight="1">
      <c r="A44" s="76">
        <v>7</v>
      </c>
      <c r="B44" s="93" t="s">
        <v>141</v>
      </c>
      <c r="C44" s="93"/>
      <c r="D44" s="95"/>
      <c r="E44" s="96"/>
      <c r="F44" s="79"/>
      <c r="G44" s="82"/>
      <c r="H44" s="96"/>
      <c r="I44" s="82"/>
      <c r="J44" s="79"/>
      <c r="K44" s="96"/>
    </row>
    <row r="45" spans="1:11" ht="14.1" customHeight="1">
      <c r="A45" s="76"/>
      <c r="B45" s="93" t="s">
        <v>142</v>
      </c>
      <c r="C45" s="93"/>
      <c r="D45" s="95"/>
      <c r="E45" s="96"/>
      <c r="F45" s="79"/>
      <c r="G45" s="82"/>
      <c r="H45" s="96"/>
      <c r="I45" s="82"/>
      <c r="J45" s="79"/>
      <c r="K45" s="96"/>
    </row>
    <row r="46" spans="1:11" ht="14.1" customHeight="1">
      <c r="A46" s="76"/>
      <c r="B46" s="93" t="s">
        <v>143</v>
      </c>
      <c r="C46" s="93"/>
      <c r="D46" s="95"/>
      <c r="E46" s="96"/>
      <c r="F46" s="79"/>
      <c r="G46" s="82"/>
      <c r="H46" s="96"/>
      <c r="I46" s="82"/>
      <c r="J46" s="79"/>
      <c r="K46" s="96"/>
    </row>
    <row r="47" spans="1:11" ht="14.1" customHeight="1">
      <c r="A47" s="76"/>
      <c r="B47" s="93" t="s">
        <v>144</v>
      </c>
      <c r="C47" s="93"/>
      <c r="D47" s="77"/>
      <c r="E47" s="66"/>
      <c r="F47" s="79"/>
      <c r="G47" s="80"/>
      <c r="H47" s="81"/>
      <c r="I47" s="82"/>
      <c r="J47" s="83"/>
      <c r="K47" s="94"/>
    </row>
    <row r="48" spans="1:11" ht="14.1" customHeight="1">
      <c r="A48" s="76"/>
      <c r="B48" s="93" t="s">
        <v>145</v>
      </c>
      <c r="C48" s="93"/>
      <c r="D48" s="77"/>
      <c r="E48" s="66"/>
      <c r="F48" s="79"/>
      <c r="G48" s="80"/>
      <c r="H48" s="81"/>
      <c r="I48" s="82"/>
      <c r="J48" s="83"/>
      <c r="K48" s="94"/>
    </row>
    <row r="49" spans="1:12" ht="14.1" customHeight="1">
      <c r="A49" s="93"/>
      <c r="B49" s="93" t="s">
        <v>146</v>
      </c>
      <c r="C49" s="93"/>
      <c r="D49" s="195"/>
      <c r="E49" s="93"/>
      <c r="F49" s="93"/>
      <c r="G49" s="93"/>
      <c r="H49" s="81"/>
      <c r="I49" s="93"/>
      <c r="J49" s="93"/>
      <c r="K49" s="93"/>
    </row>
    <row r="50" spans="1:12" ht="14.1" customHeight="1">
      <c r="A50" s="93"/>
      <c r="B50" s="98" t="s">
        <v>147</v>
      </c>
      <c r="C50" s="67"/>
      <c r="D50" s="195"/>
      <c r="E50" s="93"/>
      <c r="F50" s="93"/>
      <c r="G50" s="93"/>
      <c r="H50" s="81"/>
      <c r="I50" s="93"/>
      <c r="J50" s="93"/>
      <c r="K50" s="93"/>
    </row>
    <row r="51" spans="1:12" ht="14.1" customHeight="1">
      <c r="A51" s="76"/>
      <c r="B51" s="98" t="s">
        <v>148</v>
      </c>
      <c r="C51" s="93"/>
      <c r="D51" s="195"/>
      <c r="E51" s="78"/>
      <c r="F51" s="79"/>
      <c r="G51" s="80"/>
      <c r="H51" s="81"/>
      <c r="I51" s="82"/>
      <c r="J51" s="83"/>
      <c r="K51" s="94"/>
    </row>
    <row r="52" spans="1:12" ht="14.1" customHeight="1">
      <c r="A52" s="76"/>
      <c r="B52" s="98" t="s">
        <v>149</v>
      </c>
      <c r="C52" s="93"/>
      <c r="D52" s="77"/>
      <c r="E52" s="66"/>
      <c r="F52" s="79"/>
      <c r="G52" s="80"/>
      <c r="H52" s="81"/>
      <c r="I52" s="82"/>
      <c r="J52" s="83"/>
      <c r="K52" s="94"/>
    </row>
    <row r="53" spans="1:12" ht="14.1" customHeight="1">
      <c r="A53" s="76"/>
      <c r="B53" s="98" t="s">
        <v>150</v>
      </c>
      <c r="C53" s="93"/>
      <c r="D53" s="77">
        <f>Mes!J35</f>
        <v>1840</v>
      </c>
      <c r="E53" s="66" t="s">
        <v>10</v>
      </c>
      <c r="F53" s="79">
        <v>106</v>
      </c>
      <c r="G53" s="80" t="s">
        <v>9</v>
      </c>
      <c r="H53" s="81">
        <v>73</v>
      </c>
      <c r="I53" s="82" t="s">
        <v>6</v>
      </c>
      <c r="J53" s="83">
        <f>IF(MID(I53,1,2)=("P."),(ROUND(D53*((F53)+(H53/100)),)),IF(MID(I53,1,2)=("%o"),(ROUND(D53*(((F53)+(H53/100))/1000),)),IF(MID(I53,1,2)=("Ea"),(ROUND(D53*((F53)+(H53/100)),)),ROUND(D53*(((F53)+(H53/100))/100),))))</f>
        <v>196383</v>
      </c>
      <c r="K53" s="94" t="s">
        <v>11</v>
      </c>
    </row>
    <row r="54" spans="1:12" ht="14.1" customHeight="1">
      <c r="A54" s="76"/>
      <c r="B54" s="98"/>
      <c r="C54" s="93"/>
      <c r="D54" s="289" t="s">
        <v>237</v>
      </c>
      <c r="E54" s="289"/>
      <c r="F54" s="289"/>
      <c r="G54" s="289"/>
      <c r="H54" s="289"/>
      <c r="I54" s="289"/>
      <c r="J54" s="289"/>
      <c r="K54" s="289"/>
    </row>
    <row r="55" spans="1:12" ht="14.1" customHeight="1">
      <c r="A55" s="67"/>
      <c r="B55" s="93"/>
      <c r="C55" s="93"/>
      <c r="D55" s="77"/>
      <c r="E55" s="99"/>
      <c r="F55" s="99"/>
      <c r="G55" s="99"/>
      <c r="H55" s="100"/>
      <c r="I55" s="101" t="s">
        <v>52</v>
      </c>
      <c r="J55" s="102">
        <f>SUM(J11:J53)</f>
        <v>297007</v>
      </c>
      <c r="K55" s="103" t="s">
        <v>11</v>
      </c>
    </row>
    <row r="56" spans="1:12" ht="14.1" customHeight="1" thickBot="1">
      <c r="A56" s="67"/>
      <c r="B56" s="98"/>
      <c r="C56" s="99"/>
      <c r="D56" s="99" t="s">
        <v>238</v>
      </c>
      <c r="E56" s="78"/>
      <c r="F56" s="79"/>
      <c r="G56" s="80"/>
      <c r="H56" s="81"/>
      <c r="I56" s="79"/>
      <c r="J56" s="83"/>
      <c r="K56" s="94"/>
    </row>
    <row r="57" spans="1:12" ht="14.1" customHeight="1" thickBot="1">
      <c r="A57" s="67"/>
      <c r="B57" s="98"/>
      <c r="C57" s="99"/>
      <c r="D57" s="99"/>
      <c r="E57" s="78"/>
      <c r="F57" s="79"/>
      <c r="G57" s="80"/>
      <c r="H57" s="81"/>
      <c r="I57" s="117" t="s">
        <v>151</v>
      </c>
      <c r="J57" s="196"/>
      <c r="K57" s="197"/>
    </row>
    <row r="58" spans="1:12" ht="14.1" customHeight="1">
      <c r="A58" s="67"/>
      <c r="B58" s="93"/>
      <c r="C58" s="93"/>
      <c r="D58" s="77"/>
      <c r="E58" s="99"/>
      <c r="F58" s="99"/>
      <c r="G58" s="99"/>
      <c r="H58" s="100"/>
      <c r="I58" s="101"/>
      <c r="J58" s="127"/>
      <c r="K58" s="177"/>
      <c r="L58" s="69"/>
    </row>
    <row r="59" spans="1:12" ht="14.1" customHeight="1">
      <c r="A59" s="10"/>
      <c r="B59" s="55" t="s">
        <v>109</v>
      </c>
      <c r="C59" s="10"/>
      <c r="D59" s="10"/>
      <c r="E59" s="10"/>
      <c r="F59" s="10"/>
      <c r="G59" s="10"/>
      <c r="H59" s="8"/>
      <c r="I59" s="10"/>
      <c r="J59" s="10"/>
      <c r="K59" s="10"/>
      <c r="L59" s="69"/>
    </row>
    <row r="60" spans="1:12" ht="14.1" customHeight="1">
      <c r="A60" s="67">
        <v>1</v>
      </c>
      <c r="B60" s="200" t="s">
        <v>213</v>
      </c>
      <c r="C60" s="93"/>
      <c r="D60" s="114"/>
      <c r="E60" s="115"/>
      <c r="F60" s="106"/>
      <c r="G60" s="107"/>
      <c r="H60" s="100"/>
      <c r="I60" s="108"/>
      <c r="J60" s="109"/>
      <c r="K60" s="110"/>
    </row>
    <row r="61" spans="1:12" ht="14.1" customHeight="1">
      <c r="A61" s="67"/>
      <c r="B61" s="93" t="s">
        <v>214</v>
      </c>
      <c r="C61" s="93"/>
      <c r="D61" s="114"/>
      <c r="E61" s="115"/>
      <c r="F61" s="106"/>
      <c r="G61" s="107"/>
      <c r="H61" s="100"/>
      <c r="I61" s="108"/>
      <c r="J61" s="109"/>
      <c r="K61" s="110"/>
    </row>
    <row r="62" spans="1:12" ht="14.1" customHeight="1">
      <c r="A62" s="67"/>
      <c r="B62" s="93" t="s">
        <v>215</v>
      </c>
      <c r="C62" s="93"/>
      <c r="D62" s="114"/>
      <c r="E62" s="115"/>
      <c r="F62" s="106"/>
      <c r="G62" s="107"/>
      <c r="H62" s="100"/>
      <c r="I62" s="108"/>
      <c r="J62" s="109"/>
      <c r="K62" s="110"/>
    </row>
    <row r="63" spans="1:12" ht="14.1" customHeight="1">
      <c r="A63" s="67"/>
      <c r="B63" s="93" t="s">
        <v>216</v>
      </c>
      <c r="C63" s="93"/>
      <c r="D63" s="95"/>
      <c r="E63" s="96"/>
      <c r="F63" s="79"/>
      <c r="G63" s="82"/>
      <c r="H63" s="96"/>
      <c r="I63" s="82"/>
      <c r="J63" s="79"/>
      <c r="K63" s="96"/>
    </row>
    <row r="64" spans="1:12" ht="14.1" customHeight="1">
      <c r="A64" s="93"/>
      <c r="B64" s="93" t="s">
        <v>217</v>
      </c>
      <c r="C64" s="93"/>
      <c r="D64" s="93"/>
      <c r="E64" s="93"/>
      <c r="F64" s="93"/>
      <c r="G64" s="93"/>
      <c r="H64" s="128"/>
      <c r="I64" s="256"/>
      <c r="J64" s="257"/>
      <c r="K64" s="258"/>
    </row>
    <row r="65" spans="1:11" ht="14.1" customHeight="1">
      <c r="A65" s="93"/>
      <c r="B65" s="93" t="s">
        <v>218</v>
      </c>
      <c r="C65" s="93"/>
      <c r="D65" s="114">
        <f>Mes!J42</f>
        <v>4060</v>
      </c>
      <c r="E65" s="115" t="s">
        <v>10</v>
      </c>
      <c r="F65" s="106"/>
      <c r="G65" s="107"/>
      <c r="H65" s="100"/>
      <c r="I65" s="108" t="s">
        <v>6</v>
      </c>
      <c r="J65" s="109"/>
      <c r="K65" s="110"/>
    </row>
    <row r="66" spans="1:11" ht="14.1" customHeight="1">
      <c r="A66" s="93"/>
      <c r="B66" s="93"/>
      <c r="C66" s="93"/>
      <c r="D66" s="114"/>
      <c r="E66" s="115"/>
      <c r="F66" s="106"/>
      <c r="G66" s="107"/>
      <c r="H66" s="100"/>
      <c r="I66" s="108"/>
      <c r="J66" s="109"/>
      <c r="K66" s="110"/>
    </row>
    <row r="67" spans="1:11" ht="14.1" customHeight="1">
      <c r="A67" s="67">
        <v>2</v>
      </c>
      <c r="B67" s="98" t="s">
        <v>174</v>
      </c>
      <c r="C67" s="67"/>
      <c r="D67" s="67"/>
      <c r="E67" s="67"/>
      <c r="F67" s="67"/>
      <c r="G67" s="67"/>
      <c r="H67" s="92"/>
      <c r="I67" s="67"/>
      <c r="J67" s="67"/>
      <c r="K67" s="67"/>
    </row>
    <row r="68" spans="1:11" ht="14.1" customHeight="1">
      <c r="A68" s="69"/>
      <c r="B68" s="98" t="s">
        <v>175</v>
      </c>
      <c r="C68" s="67"/>
      <c r="D68" s="67"/>
      <c r="E68" s="67"/>
      <c r="F68" s="67"/>
      <c r="G68" s="67"/>
      <c r="H68" s="92"/>
      <c r="I68" s="67"/>
      <c r="J68" s="67"/>
      <c r="K68" s="67"/>
    </row>
    <row r="69" spans="1:11" ht="14.1" customHeight="1">
      <c r="A69" s="69"/>
      <c r="B69" s="98" t="s">
        <v>176</v>
      </c>
      <c r="C69" s="67"/>
      <c r="D69" s="67"/>
      <c r="E69" s="67"/>
      <c r="F69" s="67"/>
      <c r="G69" s="67"/>
      <c r="H69" s="92"/>
      <c r="I69" s="67"/>
      <c r="J69" s="67"/>
      <c r="K69" s="67"/>
    </row>
    <row r="70" spans="1:11" ht="14.1" customHeight="1">
      <c r="A70" s="69"/>
      <c r="B70" s="98" t="s">
        <v>177</v>
      </c>
      <c r="C70" s="67"/>
      <c r="D70" s="67"/>
      <c r="E70" s="67"/>
      <c r="F70" s="67"/>
      <c r="G70" s="67"/>
      <c r="H70" s="92"/>
      <c r="I70" s="67"/>
      <c r="J70" s="67"/>
      <c r="K70" s="67"/>
    </row>
    <row r="71" spans="1:11" ht="14.1" customHeight="1">
      <c r="A71" s="67"/>
      <c r="B71" s="98" t="s">
        <v>178</v>
      </c>
      <c r="C71" s="67"/>
      <c r="D71" s="77">
        <f>Mes!J46</f>
        <v>289</v>
      </c>
      <c r="E71" s="66" t="s">
        <v>10</v>
      </c>
      <c r="F71" s="79"/>
      <c r="G71" s="80"/>
      <c r="H71" s="81"/>
      <c r="I71" s="82" t="s">
        <v>6</v>
      </c>
      <c r="J71" s="83"/>
      <c r="K71" s="94"/>
    </row>
    <row r="72" spans="1:11" ht="14.1" customHeight="1">
      <c r="A72" s="67"/>
      <c r="B72" s="98"/>
      <c r="C72" s="67"/>
      <c r="D72" s="77"/>
      <c r="E72" s="66"/>
      <c r="F72" s="79"/>
      <c r="G72" s="80"/>
      <c r="H72" s="81"/>
      <c r="I72" s="82"/>
      <c r="J72" s="83"/>
      <c r="K72" s="94"/>
    </row>
    <row r="73" spans="1:11" ht="14.1" customHeight="1">
      <c r="A73" s="76">
        <v>3</v>
      </c>
      <c r="B73" s="69" t="s">
        <v>219</v>
      </c>
      <c r="C73" s="93"/>
      <c r="D73" s="112"/>
      <c r="E73" s="96"/>
      <c r="F73" s="79"/>
      <c r="G73" s="113"/>
      <c r="H73" s="81"/>
      <c r="I73" s="82"/>
      <c r="J73" s="83"/>
      <c r="K73" s="94"/>
    </row>
    <row r="74" spans="1:11" ht="14.1" customHeight="1">
      <c r="A74" s="76"/>
      <c r="B74" s="69" t="s">
        <v>220</v>
      </c>
      <c r="C74" s="93"/>
      <c r="D74" s="112"/>
      <c r="E74" s="96"/>
      <c r="F74" s="79"/>
      <c r="G74" s="113"/>
      <c r="H74" s="81"/>
      <c r="I74" s="82"/>
      <c r="J74" s="83"/>
      <c r="K74" s="94"/>
    </row>
    <row r="75" spans="1:11" ht="14.1" customHeight="1">
      <c r="A75" s="76"/>
      <c r="B75" s="69" t="s">
        <v>221</v>
      </c>
      <c r="C75" s="93"/>
      <c r="D75" s="112"/>
      <c r="E75" s="96"/>
      <c r="F75" s="79"/>
      <c r="G75" s="113"/>
      <c r="H75" s="81"/>
      <c r="I75" s="82"/>
      <c r="J75" s="83"/>
      <c r="K75" s="94"/>
    </row>
    <row r="76" spans="1:11" ht="14.1" customHeight="1">
      <c r="A76" s="76"/>
      <c r="B76" s="69" t="s">
        <v>222</v>
      </c>
      <c r="C76" s="93"/>
      <c r="D76" s="112"/>
      <c r="E76" s="96"/>
      <c r="F76" s="79"/>
      <c r="G76" s="113"/>
      <c r="H76" s="81"/>
      <c r="I76" s="82"/>
      <c r="J76" s="83"/>
      <c r="K76" s="94"/>
    </row>
    <row r="77" spans="1:11" ht="14.1" customHeight="1">
      <c r="A77" s="76"/>
      <c r="B77" s="69" t="s">
        <v>223</v>
      </c>
      <c r="C77" s="93"/>
      <c r="D77" s="114">
        <f>Mes!J52</f>
        <v>92</v>
      </c>
      <c r="E77" s="115" t="s">
        <v>10</v>
      </c>
      <c r="F77" s="106"/>
      <c r="G77" s="107"/>
      <c r="H77" s="100"/>
      <c r="I77" s="108" t="s">
        <v>6</v>
      </c>
      <c r="J77" s="109"/>
      <c r="K77" s="110"/>
    </row>
    <row r="78" spans="1:11" ht="14.1" customHeight="1">
      <c r="A78" s="76"/>
      <c r="B78" s="69"/>
      <c r="C78" s="93"/>
      <c r="D78" s="114"/>
      <c r="E78" s="115"/>
      <c r="F78" s="106"/>
      <c r="G78" s="107"/>
      <c r="H78" s="100"/>
      <c r="I78" s="108"/>
      <c r="J78" s="109"/>
      <c r="K78" s="110"/>
    </row>
    <row r="79" spans="1:11" ht="14.1" customHeight="1">
      <c r="A79" s="67">
        <v>4</v>
      </c>
      <c r="B79" s="111" t="s">
        <v>211</v>
      </c>
      <c r="C79" s="93"/>
      <c r="D79" s="112"/>
      <c r="E79" s="96"/>
      <c r="F79" s="79"/>
      <c r="G79" s="113"/>
      <c r="H79" s="81"/>
      <c r="I79" s="82"/>
      <c r="J79" s="83"/>
      <c r="K79" s="94"/>
    </row>
    <row r="80" spans="1:11" ht="15" customHeight="1">
      <c r="A80" s="67"/>
      <c r="B80" s="111" t="s">
        <v>212</v>
      </c>
      <c r="C80" s="93"/>
      <c r="D80" s="112">
        <f>Mes!J55</f>
        <v>144</v>
      </c>
      <c r="E80" s="96" t="s">
        <v>10</v>
      </c>
      <c r="F80" s="79"/>
      <c r="G80" s="113"/>
      <c r="H80" s="81"/>
      <c r="I80" s="82" t="s">
        <v>6</v>
      </c>
      <c r="J80" s="83"/>
      <c r="K80" s="94"/>
    </row>
    <row r="81" spans="1:12" ht="15.75" thickBot="1">
      <c r="A81" s="67"/>
      <c r="B81" s="98"/>
      <c r="C81" s="99"/>
      <c r="D81" s="99"/>
      <c r="E81" s="78"/>
      <c r="F81" s="99"/>
      <c r="G81" s="99"/>
      <c r="H81" s="100"/>
      <c r="I81" s="101" t="s">
        <v>53</v>
      </c>
      <c r="J81" s="119"/>
      <c r="K81" s="120"/>
      <c r="L81" s="69"/>
    </row>
    <row r="82" spans="1:12">
      <c r="A82" s="67"/>
      <c r="B82" s="98"/>
      <c r="C82" s="99"/>
      <c r="D82" s="99"/>
      <c r="E82" s="78"/>
      <c r="F82" s="79"/>
      <c r="G82" s="80"/>
      <c r="H82" s="81"/>
      <c r="I82" s="117"/>
      <c r="J82" s="121"/>
      <c r="K82" s="84"/>
      <c r="L82" s="69"/>
    </row>
    <row r="83" spans="1:12">
      <c r="A83" s="125"/>
      <c r="B83" s="60" t="s">
        <v>88</v>
      </c>
      <c r="C83" s="93"/>
      <c r="D83" s="124"/>
      <c r="E83" s="115"/>
      <c r="F83" s="106"/>
      <c r="G83" s="107"/>
      <c r="H83" s="100"/>
      <c r="I83" s="108"/>
      <c r="J83" s="109"/>
      <c r="K83" s="110"/>
    </row>
    <row r="84" spans="1:12">
      <c r="A84" s="67">
        <v>1</v>
      </c>
      <c r="B84" s="69" t="s">
        <v>74</v>
      </c>
      <c r="C84" s="67"/>
      <c r="D84" s="114"/>
      <c r="E84" s="115"/>
      <c r="F84" s="106"/>
      <c r="G84" s="107"/>
      <c r="H84" s="100"/>
      <c r="I84" s="108"/>
      <c r="J84" s="109"/>
      <c r="K84" s="110"/>
    </row>
    <row r="85" spans="1:12">
      <c r="A85" s="67"/>
      <c r="B85" s="69" t="s">
        <v>75</v>
      </c>
      <c r="C85" s="67"/>
      <c r="D85" s="114"/>
      <c r="E85" s="69"/>
      <c r="F85" s="69"/>
      <c r="G85" s="69"/>
      <c r="H85" s="105"/>
      <c r="I85" s="69"/>
      <c r="J85" s="69"/>
      <c r="K85" s="69"/>
    </row>
    <row r="86" spans="1:12">
      <c r="A86" s="76"/>
      <c r="B86" s="69" t="s">
        <v>76</v>
      </c>
      <c r="C86" s="67"/>
      <c r="D86" s="116">
        <f>Mes!J58</f>
        <v>18</v>
      </c>
      <c r="E86" s="105" t="s">
        <v>17</v>
      </c>
      <c r="F86" s="106">
        <v>1130</v>
      </c>
      <c r="G86" s="107" t="s">
        <v>9</v>
      </c>
      <c r="H86" s="100">
        <v>0</v>
      </c>
      <c r="I86" s="108" t="s">
        <v>82</v>
      </c>
      <c r="J86" s="109">
        <f>IF(MID(I86,1,2)=("P."),(ROUND(D86*((F86)+(H86/100)),)),IF(MID(I86,1,2)=("%o"),(ROUND(D86*(((F86)+(H86/100))/1000),)),IF(MID(I86,1,2)=("Ea"),(ROUND(D86*((F86)+(H86/100)),)),ROUND(D86*(((F86)+(H86/100))/100),))))</f>
        <v>20340</v>
      </c>
      <c r="K86" s="110" t="s">
        <v>11</v>
      </c>
    </row>
    <row r="87" spans="1:12">
      <c r="A87" s="76"/>
      <c r="B87" s="93"/>
      <c r="C87" s="93"/>
      <c r="D87" s="283" t="s">
        <v>239</v>
      </c>
      <c r="E87" s="283"/>
      <c r="F87" s="283"/>
      <c r="G87" s="283"/>
      <c r="H87" s="283"/>
      <c r="I87" s="283"/>
      <c r="J87" s="283"/>
      <c r="K87" s="283"/>
    </row>
    <row r="88" spans="1:12">
      <c r="A88" s="76">
        <v>2</v>
      </c>
      <c r="B88" s="69" t="s">
        <v>83</v>
      </c>
      <c r="C88" s="126"/>
      <c r="D88" s="70"/>
      <c r="E88" s="105"/>
      <c r="F88" s="106"/>
      <c r="G88" s="107"/>
      <c r="H88" s="100"/>
      <c r="I88" s="108"/>
      <c r="J88" s="122"/>
      <c r="K88" s="123"/>
    </row>
    <row r="89" spans="1:12">
      <c r="A89" s="76"/>
      <c r="B89" s="69" t="s">
        <v>84</v>
      </c>
      <c r="C89" s="126"/>
      <c r="D89" s="70"/>
      <c r="E89" s="69"/>
      <c r="F89" s="69"/>
      <c r="G89" s="69"/>
      <c r="H89" s="105"/>
      <c r="I89" s="69"/>
      <c r="J89" s="69"/>
      <c r="K89" s="69"/>
    </row>
    <row r="90" spans="1:12">
      <c r="A90" s="76"/>
      <c r="B90" s="69" t="s">
        <v>85</v>
      </c>
      <c r="C90" s="126"/>
      <c r="D90" s="116">
        <f>Mes!J61</f>
        <v>5</v>
      </c>
      <c r="E90" s="105" t="s">
        <v>3</v>
      </c>
      <c r="F90" s="106">
        <v>985</v>
      </c>
      <c r="G90" s="107" t="s">
        <v>9</v>
      </c>
      <c r="H90" s="100">
        <v>0</v>
      </c>
      <c r="I90" s="108" t="s">
        <v>82</v>
      </c>
      <c r="J90" s="109">
        <f>IF(MID(I90,1,2)=("P."),(ROUND(D90*((F90)+(H90/100)),)),IF(MID(I90,1,2)=("%o"),(ROUND(D90*(((F90)+(H90/100))/1000),)),IF(MID(I90,1,2)=("Ea"),(ROUND(D90*((F90)+(H90/100)),)),ROUND(D90*(((F90)+(H90/100))/100),))))</f>
        <v>4925</v>
      </c>
      <c r="K90" s="110" t="s">
        <v>11</v>
      </c>
    </row>
    <row r="91" spans="1:12">
      <c r="A91" s="76"/>
      <c r="B91" s="69"/>
      <c r="C91" s="126"/>
      <c r="D91" s="285" t="s">
        <v>240</v>
      </c>
      <c r="E91" s="285"/>
      <c r="F91" s="285"/>
      <c r="G91" s="285"/>
      <c r="H91" s="285"/>
      <c r="I91" s="285"/>
      <c r="J91" s="285"/>
      <c r="K91" s="285"/>
    </row>
    <row r="92" spans="1:12" ht="15.75">
      <c r="A92" s="67">
        <v>3</v>
      </c>
      <c r="B92" s="111" t="s">
        <v>152</v>
      </c>
      <c r="C92" s="67"/>
      <c r="D92" s="199"/>
      <c r="E92" s="67"/>
      <c r="F92" s="67"/>
      <c r="G92" s="67"/>
      <c r="H92" s="92"/>
      <c r="I92" s="69"/>
      <c r="J92" s="69"/>
      <c r="K92" s="69"/>
    </row>
    <row r="93" spans="1:12">
      <c r="A93" s="67"/>
      <c r="B93" s="98" t="s">
        <v>153</v>
      </c>
      <c r="C93" s="67"/>
      <c r="D93" s="199"/>
      <c r="E93" s="67"/>
      <c r="F93" s="67"/>
      <c r="G93" s="67"/>
      <c r="H93" s="92"/>
      <c r="I93" s="67"/>
      <c r="J93" s="67"/>
      <c r="K93" s="67"/>
    </row>
    <row r="94" spans="1:12" ht="15.75">
      <c r="A94" s="67"/>
      <c r="B94" s="111" t="s">
        <v>154</v>
      </c>
      <c r="C94" s="67"/>
      <c r="D94" s="116">
        <f>Mes!J64</f>
        <v>10</v>
      </c>
      <c r="E94" s="115" t="s">
        <v>3</v>
      </c>
      <c r="F94" s="106">
        <v>916</v>
      </c>
      <c r="G94" s="107" t="s">
        <v>9</v>
      </c>
      <c r="H94" s="100">
        <v>0</v>
      </c>
      <c r="I94" s="108" t="s">
        <v>155</v>
      </c>
      <c r="J94" s="109">
        <f>IF(MID(I94,1,2)=("P."),(ROUND(D94*((F94)+(H94/100)),)),IF(MID(I94,1,2)=("%o"),(ROUND(D94*(((F94)+(H94/100))/1000),)),IF(MID(I94,1,2)=("Ea"),(ROUND(D94*((F94)+(H94/100)),)),ROUND(D94*(((F94)+(H94/100))/100),))))</f>
        <v>9160</v>
      </c>
      <c r="K94" s="110" t="s">
        <v>11</v>
      </c>
    </row>
    <row r="95" spans="1:12">
      <c r="A95" s="76"/>
      <c r="B95" s="69"/>
      <c r="C95" s="126"/>
      <c r="D95" s="285" t="s">
        <v>241</v>
      </c>
      <c r="E95" s="285"/>
      <c r="F95" s="285"/>
      <c r="G95" s="285"/>
      <c r="H95" s="285"/>
      <c r="I95" s="285"/>
      <c r="J95" s="285"/>
      <c r="K95" s="285"/>
    </row>
    <row r="96" spans="1:12">
      <c r="A96" s="76">
        <v>4</v>
      </c>
      <c r="B96" s="73" t="s">
        <v>224</v>
      </c>
      <c r="C96" s="93"/>
      <c r="D96" s="116"/>
      <c r="E96" s="105"/>
      <c r="F96" s="106"/>
      <c r="G96" s="107"/>
      <c r="H96" s="100"/>
      <c r="I96" s="108"/>
      <c r="J96" s="109"/>
      <c r="K96" s="110"/>
    </row>
    <row r="97" spans="1:11">
      <c r="A97" s="76"/>
      <c r="B97" s="73"/>
      <c r="C97" s="93"/>
      <c r="D97" s="116">
        <f>Mes!J67</f>
        <v>12</v>
      </c>
      <c r="E97" s="105" t="s">
        <v>3</v>
      </c>
      <c r="F97" s="106">
        <v>72</v>
      </c>
      <c r="G97" s="107" t="s">
        <v>9</v>
      </c>
      <c r="H97" s="100">
        <v>0</v>
      </c>
      <c r="I97" s="108" t="s">
        <v>155</v>
      </c>
      <c r="J97" s="109">
        <f>IF(MID(I97,1,2)=("P."),(ROUND(D97*((F97)+(H97/100)),)),IF(MID(I97,1,2)=("%o"),(ROUND(D97*(((F97)+(H97/100))/1000),)),IF(MID(I97,1,2)=("Ea"),(ROUND(D97*((F97)+(H97/100)),)),ROUND(D97*(((F97)+(H97/100))/100),))))</f>
        <v>864</v>
      </c>
      <c r="K97" s="110" t="s">
        <v>11</v>
      </c>
    </row>
    <row r="98" spans="1:11">
      <c r="A98" s="76"/>
      <c r="B98" s="73"/>
      <c r="C98" s="93"/>
      <c r="D98" s="286" t="s">
        <v>242</v>
      </c>
      <c r="E98" s="286"/>
      <c r="F98" s="286"/>
      <c r="G98" s="286"/>
      <c r="H98" s="286"/>
      <c r="I98" s="286"/>
      <c r="J98" s="286"/>
      <c r="K98" s="286"/>
    </row>
    <row r="99" spans="1:11">
      <c r="A99" s="76">
        <v>5</v>
      </c>
      <c r="B99" s="93" t="s">
        <v>225</v>
      </c>
      <c r="C99" s="93"/>
      <c r="D99" s="95"/>
      <c r="E99" s="96"/>
      <c r="F99" s="79"/>
      <c r="G99" s="82"/>
      <c r="H99" s="96"/>
      <c r="I99" s="82"/>
      <c r="J99" s="79"/>
      <c r="K99" s="96"/>
    </row>
    <row r="100" spans="1:11">
      <c r="A100" s="76"/>
      <c r="B100" s="93"/>
      <c r="C100" s="93"/>
      <c r="D100" s="97">
        <f>Mes!J70</f>
        <v>8</v>
      </c>
      <c r="E100" s="201" t="s">
        <v>3</v>
      </c>
      <c r="F100" s="79">
        <v>70</v>
      </c>
      <c r="G100" s="80" t="s">
        <v>9</v>
      </c>
      <c r="H100" s="81">
        <v>0</v>
      </c>
      <c r="I100" s="202" t="s">
        <v>155</v>
      </c>
      <c r="J100" s="83">
        <f>IF(MID(I100,1,2)=("P."),(ROUND(D100*((F100)+(H100/100)),)),IF(MID(I100,1,2)=("%o"),(ROUND(D100*(((F100)+(H100/100))/1000),)),IF(MID(I100,1,2)=("Ea"),(ROUND(D100*((F100)+(H100/100)),)),ROUND(D100*(((F100)+(H100/100))/100),))))</f>
        <v>560</v>
      </c>
      <c r="K100" s="84" t="s">
        <v>11</v>
      </c>
    </row>
    <row r="101" spans="1:11">
      <c r="A101" s="76"/>
      <c r="B101" s="93"/>
      <c r="C101" s="93"/>
      <c r="D101" s="283" t="s">
        <v>243</v>
      </c>
      <c r="E101" s="283"/>
      <c r="F101" s="283"/>
      <c r="G101" s="283"/>
      <c r="H101" s="283"/>
      <c r="I101" s="283"/>
      <c r="J101" s="283"/>
      <c r="K101" s="283"/>
    </row>
    <row r="102" spans="1:11">
      <c r="A102" s="67"/>
      <c r="B102" s="93"/>
      <c r="C102" s="93"/>
      <c r="D102" s="116"/>
      <c r="E102" s="99"/>
      <c r="F102" s="99"/>
      <c r="G102" s="99"/>
      <c r="H102" s="100"/>
      <c r="I102" s="101" t="s">
        <v>52</v>
      </c>
      <c r="J102" s="102">
        <f>SUM(J86:J100)</f>
        <v>35849</v>
      </c>
      <c r="K102" s="103" t="s">
        <v>11</v>
      </c>
    </row>
    <row r="103" spans="1:11" ht="15.75" thickBot="1">
      <c r="A103" s="67"/>
      <c r="B103" s="98"/>
      <c r="C103" s="99"/>
      <c r="D103" s="99" t="s">
        <v>238</v>
      </c>
      <c r="E103" s="78"/>
      <c r="F103" s="79"/>
      <c r="G103" s="80"/>
      <c r="H103" s="81"/>
      <c r="I103" s="79"/>
      <c r="J103" s="83"/>
      <c r="K103" s="94"/>
    </row>
    <row r="104" spans="1:11" ht="15.75" thickBot="1">
      <c r="A104" s="67"/>
      <c r="B104" s="98"/>
      <c r="C104" s="99"/>
      <c r="D104" s="99"/>
      <c r="E104" s="78"/>
      <c r="F104" s="79"/>
      <c r="G104" s="80"/>
      <c r="H104" s="81"/>
      <c r="I104" s="117" t="s">
        <v>151</v>
      </c>
      <c r="J104" s="196"/>
      <c r="K104" s="197"/>
    </row>
    <row r="105" spans="1:11">
      <c r="A105" s="67"/>
      <c r="B105" s="98"/>
      <c r="C105" s="99"/>
      <c r="D105" s="99"/>
      <c r="E105" s="78"/>
      <c r="F105" s="79"/>
      <c r="G105" s="80"/>
      <c r="H105" s="81"/>
      <c r="I105" s="117"/>
      <c r="J105" s="118"/>
      <c r="K105" s="84"/>
    </row>
    <row r="106" spans="1:11">
      <c r="A106" s="67"/>
      <c r="B106" s="98"/>
      <c r="C106" s="99"/>
      <c r="D106" s="99"/>
      <c r="E106" s="78"/>
      <c r="F106" s="79"/>
      <c r="G106" s="80"/>
      <c r="H106" s="81"/>
      <c r="I106" s="117"/>
      <c r="J106" s="118"/>
      <c r="K106" s="84"/>
    </row>
    <row r="107" spans="1:11">
      <c r="A107" s="67"/>
      <c r="B107" s="98"/>
      <c r="C107" s="99"/>
      <c r="D107" s="99"/>
      <c r="E107" s="78"/>
      <c r="F107" s="79"/>
      <c r="G107" s="80"/>
      <c r="H107" s="81"/>
      <c r="I107" s="117"/>
      <c r="J107" s="118"/>
      <c r="K107" s="84"/>
    </row>
    <row r="108" spans="1:11" ht="15.75">
      <c r="A108" s="67"/>
      <c r="B108" s="55" t="s">
        <v>270</v>
      </c>
      <c r="C108" s="99"/>
      <c r="D108" s="99"/>
      <c r="E108" s="78"/>
      <c r="F108" s="79"/>
      <c r="G108" s="80"/>
      <c r="H108" s="81"/>
      <c r="I108" s="117"/>
      <c r="J108" s="118"/>
      <c r="K108" s="84"/>
    </row>
    <row r="109" spans="1:11" ht="15.75">
      <c r="A109" s="67">
        <v>1</v>
      </c>
      <c r="B109" s="68" t="s">
        <v>102</v>
      </c>
      <c r="C109" s="99"/>
      <c r="D109" s="99"/>
      <c r="E109" s="115"/>
      <c r="F109" s="106"/>
      <c r="G109" s="107"/>
      <c r="H109" s="100"/>
      <c r="I109" s="108"/>
      <c r="J109" s="109"/>
      <c r="K109" s="110"/>
    </row>
    <row r="110" spans="1:11" ht="15.75">
      <c r="A110" s="67"/>
      <c r="B110" s="68" t="s">
        <v>103</v>
      </c>
      <c r="C110" s="99"/>
      <c r="D110" s="116">
        <f>Mes!J73</f>
        <v>30</v>
      </c>
      <c r="E110" s="105" t="s">
        <v>3</v>
      </c>
      <c r="F110" s="106"/>
      <c r="G110" s="107"/>
      <c r="H110" s="100"/>
      <c r="I110" s="108" t="s">
        <v>4</v>
      </c>
      <c r="J110" s="109"/>
      <c r="K110" s="110"/>
    </row>
    <row r="111" spans="1:11" ht="15.75">
      <c r="A111" s="67"/>
      <c r="B111" s="55"/>
      <c r="C111" s="99"/>
      <c r="D111" s="99"/>
      <c r="E111" s="115"/>
      <c r="F111" s="106"/>
      <c r="G111" s="107"/>
      <c r="H111" s="100"/>
      <c r="I111" s="108"/>
      <c r="J111" s="109"/>
      <c r="K111" s="110"/>
    </row>
    <row r="112" spans="1:11" ht="15.75">
      <c r="A112" s="67">
        <v>2</v>
      </c>
      <c r="B112" s="68" t="s">
        <v>226</v>
      </c>
      <c r="C112" s="99"/>
      <c r="D112" s="99"/>
      <c r="E112" s="115"/>
      <c r="F112" s="106"/>
      <c r="G112" s="107"/>
      <c r="H112" s="100"/>
      <c r="I112" s="108"/>
      <c r="J112" s="109"/>
      <c r="K112" s="110"/>
    </row>
    <row r="113" spans="1:11" ht="15.75">
      <c r="A113" s="67"/>
      <c r="B113" s="68" t="s">
        <v>113</v>
      </c>
      <c r="C113" s="99"/>
      <c r="D113" s="116">
        <f>Mes!J76</f>
        <v>6</v>
      </c>
      <c r="E113" s="105" t="s">
        <v>3</v>
      </c>
      <c r="F113" s="106"/>
      <c r="G113" s="107"/>
      <c r="H113" s="100"/>
      <c r="I113" s="108" t="s">
        <v>4</v>
      </c>
      <c r="J113" s="109"/>
      <c r="K113" s="110"/>
    </row>
    <row r="114" spans="1:11" ht="15.75">
      <c r="A114" s="67"/>
      <c r="B114" s="68"/>
      <c r="C114" s="99"/>
      <c r="D114" s="116"/>
      <c r="E114" s="105"/>
      <c r="F114" s="106"/>
      <c r="G114" s="107"/>
      <c r="H114" s="100"/>
      <c r="I114" s="108"/>
      <c r="J114" s="109"/>
      <c r="K114" s="110"/>
    </row>
    <row r="115" spans="1:11" ht="15.75">
      <c r="A115" s="67">
        <v>3</v>
      </c>
      <c r="B115" s="68" t="s">
        <v>112</v>
      </c>
      <c r="C115" s="99"/>
      <c r="D115" s="99"/>
      <c r="E115" s="115"/>
      <c r="F115" s="106"/>
      <c r="G115" s="107"/>
      <c r="H115" s="100"/>
      <c r="I115" s="108"/>
      <c r="J115" s="109"/>
      <c r="K115" s="110"/>
    </row>
    <row r="116" spans="1:11" ht="15.75">
      <c r="A116" s="67"/>
      <c r="B116" s="68" t="s">
        <v>113</v>
      </c>
      <c r="C116" s="99"/>
      <c r="D116" s="116">
        <f>Mes!J79</f>
        <v>6</v>
      </c>
      <c r="E116" s="105" t="s">
        <v>3</v>
      </c>
      <c r="F116" s="106"/>
      <c r="G116" s="107"/>
      <c r="H116" s="100"/>
      <c r="I116" s="108" t="s">
        <v>4</v>
      </c>
      <c r="J116" s="109"/>
      <c r="K116" s="110"/>
    </row>
    <row r="117" spans="1:11" ht="15.75">
      <c r="A117" s="67"/>
      <c r="B117" s="68"/>
      <c r="C117" s="99"/>
      <c r="D117" s="116"/>
      <c r="E117" s="105"/>
      <c r="F117" s="106"/>
      <c r="G117" s="107"/>
      <c r="H117" s="100"/>
      <c r="I117" s="108"/>
      <c r="J117" s="109"/>
      <c r="K117" s="110"/>
    </row>
    <row r="118" spans="1:11" ht="15.75">
      <c r="A118" s="67">
        <v>3</v>
      </c>
      <c r="B118" s="68" t="s">
        <v>227</v>
      </c>
      <c r="C118" s="99"/>
      <c r="D118" s="99"/>
      <c r="E118" s="115"/>
      <c r="F118" s="106"/>
      <c r="G118" s="107"/>
      <c r="H118" s="100"/>
      <c r="I118" s="108"/>
      <c r="J118" s="109"/>
      <c r="K118" s="110"/>
    </row>
    <row r="119" spans="1:11" ht="15.75">
      <c r="A119" s="67"/>
      <c r="B119" s="68" t="s">
        <v>103</v>
      </c>
      <c r="C119" s="99"/>
      <c r="D119" s="116">
        <f>Mes!J82</f>
        <v>1</v>
      </c>
      <c r="E119" s="105" t="s">
        <v>3</v>
      </c>
      <c r="F119" s="106"/>
      <c r="G119" s="107"/>
      <c r="H119" s="100"/>
      <c r="I119" s="108" t="s">
        <v>4</v>
      </c>
      <c r="J119" s="109"/>
      <c r="K119" s="110"/>
    </row>
    <row r="120" spans="1:11" ht="15.75">
      <c r="A120" s="67"/>
      <c r="B120" s="68"/>
      <c r="C120" s="99"/>
      <c r="D120" s="116"/>
      <c r="E120" s="105"/>
      <c r="F120" s="106"/>
      <c r="G120" s="107"/>
      <c r="H120" s="100"/>
      <c r="I120" s="108"/>
      <c r="J120" s="109"/>
      <c r="K120" s="110"/>
    </row>
    <row r="121" spans="1:11" ht="15.75">
      <c r="A121" s="76">
        <v>5</v>
      </c>
      <c r="B121" s="68" t="s">
        <v>107</v>
      </c>
      <c r="C121" s="93"/>
      <c r="D121" s="95"/>
      <c r="E121" s="96"/>
      <c r="F121" s="79"/>
      <c r="G121" s="82"/>
      <c r="H121" s="96"/>
      <c r="I121" s="82"/>
      <c r="J121" s="79"/>
      <c r="K121" s="96"/>
    </row>
    <row r="122" spans="1:11" ht="15.75">
      <c r="A122" s="67"/>
      <c r="B122" s="68" t="s">
        <v>108</v>
      </c>
      <c r="C122" s="93"/>
      <c r="D122" s="95"/>
      <c r="E122" s="96"/>
      <c r="F122" s="79"/>
      <c r="G122" s="82"/>
      <c r="H122" s="96"/>
      <c r="I122" s="82"/>
      <c r="J122" s="79"/>
      <c r="K122" s="96"/>
    </row>
    <row r="123" spans="1:11" ht="15.75">
      <c r="A123" s="67"/>
      <c r="B123" s="68" t="s">
        <v>90</v>
      </c>
      <c r="C123" s="93"/>
      <c r="D123" s="95"/>
      <c r="E123" s="96"/>
      <c r="F123" s="79"/>
      <c r="G123" s="82"/>
      <c r="H123" s="96"/>
      <c r="I123" s="82"/>
      <c r="J123" s="79"/>
      <c r="K123" s="96"/>
    </row>
    <row r="124" spans="1:11">
      <c r="A124" s="67"/>
      <c r="B124" s="69" t="s">
        <v>91</v>
      </c>
      <c r="C124" s="93"/>
      <c r="D124" s="114"/>
      <c r="E124" s="105"/>
      <c r="F124" s="106"/>
      <c r="G124" s="107"/>
      <c r="H124" s="100"/>
      <c r="I124" s="108"/>
      <c r="J124" s="109"/>
      <c r="K124" s="110"/>
    </row>
    <row r="125" spans="1:11">
      <c r="A125" s="67"/>
      <c r="B125" s="69" t="s">
        <v>92</v>
      </c>
      <c r="C125" s="93"/>
      <c r="D125" s="116">
        <f>Mes!J85</f>
        <v>10</v>
      </c>
      <c r="E125" s="105" t="s">
        <v>3</v>
      </c>
      <c r="F125" s="106"/>
      <c r="G125" s="107"/>
      <c r="H125" s="100"/>
      <c r="I125" s="108" t="s">
        <v>4</v>
      </c>
      <c r="J125" s="109"/>
      <c r="K125" s="110"/>
    </row>
    <row r="126" spans="1:11">
      <c r="A126" s="67"/>
      <c r="B126" s="69"/>
      <c r="C126" s="93"/>
      <c r="D126" s="116"/>
      <c r="E126" s="105"/>
      <c r="F126" s="106"/>
      <c r="G126" s="107"/>
      <c r="H126" s="100"/>
      <c r="I126" s="108"/>
      <c r="J126" s="109"/>
      <c r="K126" s="110"/>
    </row>
    <row r="127" spans="1:11">
      <c r="A127" s="76">
        <v>6</v>
      </c>
      <c r="B127" s="69" t="s">
        <v>104</v>
      </c>
      <c r="C127" s="67"/>
      <c r="D127" s="67"/>
      <c r="E127" s="67"/>
      <c r="F127" s="67"/>
      <c r="G127" s="67"/>
      <c r="H127" s="92"/>
      <c r="I127" s="67"/>
      <c r="J127" s="67"/>
      <c r="K127" s="67"/>
    </row>
    <row r="128" spans="1:11">
      <c r="A128" s="76"/>
      <c r="B128" s="69" t="s">
        <v>105</v>
      </c>
      <c r="C128" s="67"/>
      <c r="D128" s="116">
        <f>Mes!J88</f>
        <v>2</v>
      </c>
      <c r="E128" s="105" t="s">
        <v>3</v>
      </c>
      <c r="F128" s="106"/>
      <c r="G128" s="107"/>
      <c r="H128" s="100"/>
      <c r="I128" s="108" t="s">
        <v>4</v>
      </c>
      <c r="J128" s="109"/>
      <c r="K128" s="110"/>
    </row>
    <row r="129" spans="1:11" ht="15.75" thickBot="1">
      <c r="A129" s="67"/>
      <c r="B129" s="93"/>
      <c r="C129" s="93"/>
      <c r="D129" s="104"/>
      <c r="E129" s="115"/>
      <c r="F129" s="99"/>
      <c r="G129" s="99"/>
      <c r="H129" s="100"/>
      <c r="I129" s="101" t="s">
        <v>70</v>
      </c>
      <c r="J129" s="119"/>
      <c r="K129" s="120"/>
    </row>
    <row r="130" spans="1:11" ht="15" customHeight="1" thickBot="1">
      <c r="A130" s="76"/>
      <c r="B130" s="93"/>
      <c r="C130" s="290" t="s">
        <v>244</v>
      </c>
      <c r="D130" s="291"/>
      <c r="E130" s="105"/>
      <c r="F130" s="106"/>
      <c r="G130" s="107"/>
      <c r="H130" s="100"/>
      <c r="I130" s="108"/>
      <c r="J130" s="109"/>
      <c r="K130" s="110"/>
    </row>
    <row r="131" spans="1:11">
      <c r="A131" s="76"/>
      <c r="B131" s="292" t="s">
        <v>245</v>
      </c>
      <c r="C131" s="78" t="s">
        <v>246</v>
      </c>
      <c r="D131" s="78"/>
      <c r="E131" s="293"/>
      <c r="F131" s="106"/>
      <c r="G131" s="107"/>
      <c r="H131" s="294" t="s">
        <v>247</v>
      </c>
      <c r="I131" s="108"/>
      <c r="J131" s="109"/>
      <c r="K131" s="110"/>
    </row>
    <row r="132" spans="1:11">
      <c r="A132" s="76"/>
      <c r="B132" s="292" t="s">
        <v>248</v>
      </c>
      <c r="C132" s="292" t="s">
        <v>249</v>
      </c>
      <c r="D132" s="116"/>
      <c r="E132" s="293"/>
      <c r="F132" s="106"/>
      <c r="G132" s="107"/>
      <c r="H132" s="294" t="s">
        <v>247</v>
      </c>
      <c r="I132" s="108"/>
      <c r="J132" s="109"/>
      <c r="K132" s="110"/>
    </row>
    <row r="133" spans="1:11">
      <c r="A133" s="76"/>
      <c r="B133" s="292" t="s">
        <v>245</v>
      </c>
      <c r="C133" s="78" t="s">
        <v>268</v>
      </c>
      <c r="D133" s="78"/>
      <c r="E133" s="293"/>
      <c r="F133" s="106"/>
      <c r="G133" s="107"/>
      <c r="H133" s="294" t="s">
        <v>247</v>
      </c>
      <c r="I133" s="108"/>
      <c r="J133" s="109"/>
      <c r="K133" s="110"/>
    </row>
    <row r="134" spans="1:11">
      <c r="A134" s="76"/>
      <c r="B134" s="292" t="s">
        <v>248</v>
      </c>
      <c r="C134" s="292" t="s">
        <v>269</v>
      </c>
      <c r="D134" s="116"/>
      <c r="E134" s="293"/>
      <c r="F134" s="106"/>
      <c r="G134" s="107"/>
      <c r="H134" s="294" t="s">
        <v>247</v>
      </c>
      <c r="I134" s="108"/>
      <c r="J134" s="109"/>
      <c r="K134" s="110"/>
    </row>
    <row r="135" spans="1:11">
      <c r="A135" s="76"/>
      <c r="B135" s="93"/>
      <c r="C135" s="93"/>
      <c r="D135" s="284" t="s">
        <v>250</v>
      </c>
      <c r="E135" s="105"/>
      <c r="F135" s="96"/>
      <c r="G135" s="107"/>
      <c r="H135" s="294" t="s">
        <v>247</v>
      </c>
      <c r="I135" s="108"/>
      <c r="J135" s="109"/>
      <c r="K135" s="110"/>
    </row>
    <row r="136" spans="1:11">
      <c r="A136" s="76"/>
      <c r="B136" s="93"/>
      <c r="C136" s="93"/>
      <c r="D136" s="284"/>
      <c r="E136" s="105"/>
      <c r="F136" s="96"/>
      <c r="G136" s="107"/>
      <c r="H136" s="294"/>
      <c r="I136" s="108"/>
      <c r="J136" s="109"/>
      <c r="K136" s="110"/>
    </row>
    <row r="137" spans="1:11">
      <c r="A137" s="76"/>
      <c r="B137" s="292" t="s">
        <v>251</v>
      </c>
      <c r="C137" s="93"/>
      <c r="D137" s="116"/>
      <c r="E137" s="105"/>
      <c r="F137" s="106"/>
      <c r="G137" s="107"/>
      <c r="H137" s="100"/>
      <c r="I137" s="108"/>
      <c r="J137" s="109"/>
      <c r="K137" s="110"/>
    </row>
    <row r="138" spans="1:11">
      <c r="A138" s="76">
        <v>1</v>
      </c>
      <c r="B138" s="295" t="s">
        <v>252</v>
      </c>
      <c r="C138" s="93"/>
      <c r="D138" s="116"/>
      <c r="E138" s="105"/>
      <c r="F138" s="106"/>
      <c r="G138" s="107"/>
      <c r="H138" s="100"/>
      <c r="I138" s="108"/>
      <c r="J138" s="109"/>
      <c r="K138" s="110"/>
    </row>
    <row r="139" spans="1:11">
      <c r="A139" s="76"/>
      <c r="B139" s="295" t="s">
        <v>253</v>
      </c>
      <c r="C139" s="93"/>
      <c r="D139" s="116"/>
      <c r="E139" s="105"/>
      <c r="F139" s="106"/>
      <c r="G139" s="107"/>
      <c r="H139" s="100"/>
      <c r="I139" s="108"/>
      <c r="J139" s="109"/>
      <c r="K139" s="110"/>
    </row>
    <row r="140" spans="1:11">
      <c r="A140" s="76">
        <v>2</v>
      </c>
      <c r="B140" s="295" t="s">
        <v>254</v>
      </c>
      <c r="C140" s="93"/>
      <c r="D140" s="116"/>
      <c r="E140" s="105"/>
      <c r="F140" s="106"/>
      <c r="G140" s="107"/>
      <c r="H140" s="100"/>
      <c r="I140" s="108"/>
      <c r="J140" s="109"/>
      <c r="K140" s="110"/>
    </row>
    <row r="141" spans="1:11">
      <c r="A141" s="76">
        <v>3</v>
      </c>
      <c r="B141" s="295" t="s">
        <v>255</v>
      </c>
      <c r="C141" s="93"/>
      <c r="D141" s="116"/>
      <c r="E141" s="105"/>
      <c r="F141" s="106"/>
      <c r="G141" s="107"/>
      <c r="H141" s="100"/>
      <c r="I141" s="108"/>
      <c r="J141" s="109"/>
      <c r="K141" s="110"/>
    </row>
    <row r="142" spans="1:11">
      <c r="A142" s="76">
        <v>4</v>
      </c>
      <c r="B142" s="295" t="s">
        <v>256</v>
      </c>
      <c r="C142" s="93"/>
      <c r="D142" s="116"/>
      <c r="E142" s="105"/>
      <c r="F142" s="106"/>
      <c r="G142" s="107"/>
      <c r="H142" s="100"/>
      <c r="I142" s="108"/>
      <c r="J142" s="109"/>
      <c r="K142" s="110"/>
    </row>
    <row r="143" spans="1:11">
      <c r="A143" s="76">
        <v>5</v>
      </c>
      <c r="B143" s="295" t="s">
        <v>257</v>
      </c>
      <c r="C143" s="93"/>
      <c r="D143" s="116"/>
      <c r="E143" s="105"/>
      <c r="F143" s="106"/>
      <c r="G143" s="107"/>
      <c r="H143" s="100"/>
      <c r="I143" s="108"/>
      <c r="J143" s="109"/>
      <c r="K143" s="110"/>
    </row>
    <row r="144" spans="1:11">
      <c r="A144" s="76">
        <v>6</v>
      </c>
      <c r="B144" s="295" t="s">
        <v>258</v>
      </c>
      <c r="C144" s="93"/>
      <c r="D144" s="116"/>
      <c r="E144" s="105"/>
      <c r="F144" s="106"/>
      <c r="G144" s="107"/>
      <c r="H144" s="100"/>
      <c r="I144" s="108"/>
      <c r="J144" s="109"/>
      <c r="K144" s="110"/>
    </row>
    <row r="145" spans="1:11">
      <c r="A145" s="76">
        <v>7</v>
      </c>
      <c r="B145" s="295" t="s">
        <v>259</v>
      </c>
      <c r="C145" s="93"/>
      <c r="D145" s="116"/>
      <c r="E145" s="105"/>
      <c r="F145" s="106"/>
      <c r="G145" s="107"/>
      <c r="H145" s="100"/>
      <c r="I145" s="108"/>
      <c r="J145" s="109"/>
      <c r="K145" s="110"/>
    </row>
    <row r="146" spans="1:11">
      <c r="A146" s="76">
        <v>8</v>
      </c>
      <c r="B146" s="295" t="s">
        <v>260</v>
      </c>
      <c r="C146" s="93"/>
      <c r="D146" s="116"/>
      <c r="E146" s="105"/>
      <c r="F146" s="106"/>
      <c r="G146" s="107"/>
      <c r="H146" s="100"/>
      <c r="I146" s="108"/>
      <c r="J146" s="109"/>
      <c r="K146" s="110"/>
    </row>
    <row r="147" spans="1:11">
      <c r="A147" s="76">
        <v>9</v>
      </c>
      <c r="B147" s="295" t="s">
        <v>261</v>
      </c>
      <c r="C147" s="93"/>
      <c r="D147" s="116"/>
      <c r="E147" s="105"/>
      <c r="F147" s="106"/>
      <c r="G147" s="107"/>
      <c r="H147" s="100"/>
      <c r="I147" s="108"/>
      <c r="J147" s="109"/>
      <c r="K147" s="110"/>
    </row>
    <row r="148" spans="1:11">
      <c r="A148" s="76">
        <v>10</v>
      </c>
      <c r="B148" s="295" t="s">
        <v>262</v>
      </c>
      <c r="C148" s="93"/>
      <c r="D148" s="116"/>
      <c r="E148" s="105"/>
      <c r="F148" s="106"/>
      <c r="G148" s="107"/>
      <c r="H148" s="100"/>
      <c r="I148" s="108"/>
      <c r="J148" s="109"/>
      <c r="K148" s="110"/>
    </row>
    <row r="149" spans="1:11">
      <c r="A149" s="76">
        <v>11</v>
      </c>
      <c r="B149" s="295" t="s">
        <v>263</v>
      </c>
      <c r="C149" s="93"/>
      <c r="D149" s="116"/>
      <c r="E149" s="105"/>
      <c r="F149" s="106"/>
      <c r="G149" s="107"/>
      <c r="H149" s="100"/>
      <c r="I149" s="108"/>
      <c r="J149" s="109"/>
      <c r="K149" s="110"/>
    </row>
    <row r="150" spans="1:11">
      <c r="A150" s="76"/>
      <c r="B150" s="295"/>
      <c r="C150" s="93"/>
      <c r="D150" s="116"/>
      <c r="E150" s="105"/>
      <c r="F150" s="106"/>
      <c r="G150" s="107"/>
      <c r="H150" s="100"/>
      <c r="I150" s="108"/>
      <c r="J150" s="109"/>
      <c r="K150" s="110"/>
    </row>
    <row r="151" spans="1:11">
      <c r="A151" s="76"/>
      <c r="B151" s="295"/>
      <c r="C151" s="93"/>
      <c r="D151" s="116"/>
      <c r="E151" s="105"/>
      <c r="F151" s="106"/>
      <c r="G151" s="107"/>
      <c r="H151" s="100"/>
      <c r="I151" s="108"/>
      <c r="J151" s="109"/>
      <c r="K151" s="110"/>
    </row>
    <row r="152" spans="1:11">
      <c r="A152" s="76"/>
      <c r="B152" s="292" t="s">
        <v>264</v>
      </c>
      <c r="C152" s="93"/>
      <c r="D152" s="116"/>
      <c r="E152" s="105"/>
      <c r="F152" s="106"/>
      <c r="G152" s="107"/>
      <c r="H152" s="100"/>
      <c r="I152" s="108"/>
      <c r="J152" s="109"/>
      <c r="K152" s="110"/>
    </row>
    <row r="153" spans="1:11">
      <c r="A153" s="76"/>
      <c r="B153" s="292"/>
      <c r="C153" s="93"/>
      <c r="D153" s="116"/>
      <c r="E153" s="105"/>
      <c r="F153" s="106"/>
      <c r="G153" s="107"/>
      <c r="H153" s="100"/>
      <c r="I153" s="108"/>
      <c r="J153" s="109"/>
      <c r="K153" s="110"/>
    </row>
    <row r="154" spans="1:11">
      <c r="A154" s="76"/>
      <c r="B154" s="292"/>
      <c r="C154" s="93"/>
      <c r="D154" s="116"/>
      <c r="E154" s="105"/>
      <c r="F154" s="106"/>
      <c r="G154" s="107"/>
      <c r="H154" s="100"/>
      <c r="I154" s="108"/>
      <c r="J154" s="109"/>
      <c r="K154" s="110"/>
    </row>
    <row r="155" spans="1:11">
      <c r="A155" s="76"/>
      <c r="B155" s="98"/>
      <c r="C155" s="99"/>
      <c r="D155" s="116"/>
      <c r="E155" s="105"/>
      <c r="F155" s="106"/>
      <c r="G155" s="107"/>
      <c r="H155" s="100"/>
      <c r="I155" s="108"/>
      <c r="J155" s="122"/>
      <c r="K155" s="110"/>
    </row>
    <row r="156" spans="1:11">
      <c r="A156" s="92"/>
      <c r="B156" s="79"/>
      <c r="C156" s="92"/>
      <c r="D156" s="101" t="s">
        <v>0</v>
      </c>
      <c r="E156" s="67"/>
      <c r="F156" s="92"/>
      <c r="G156" s="67"/>
      <c r="H156" s="79"/>
      <c r="I156" s="76" t="s">
        <v>89</v>
      </c>
      <c r="J156" s="296"/>
      <c r="K156" s="110"/>
    </row>
    <row r="157" spans="1:11">
      <c r="A157" s="67"/>
      <c r="B157" s="98"/>
      <c r="C157" s="67"/>
      <c r="D157" s="71" t="s">
        <v>265</v>
      </c>
      <c r="E157" s="67"/>
      <c r="F157" s="105" t="s">
        <v>266</v>
      </c>
      <c r="G157" s="185"/>
      <c r="H157" s="92"/>
      <c r="I157" s="82"/>
      <c r="J157" s="79"/>
      <c r="K157" s="110"/>
    </row>
    <row r="158" spans="1:11">
      <c r="A158" s="67"/>
      <c r="B158" s="98"/>
      <c r="C158" s="141" t="s">
        <v>1</v>
      </c>
      <c r="D158" s="95"/>
      <c r="E158" s="67"/>
      <c r="F158" s="92"/>
      <c r="G158" s="67"/>
      <c r="H158" s="186" t="s">
        <v>267</v>
      </c>
      <c r="I158" s="82"/>
      <c r="J158" s="67"/>
      <c r="K158" s="110"/>
    </row>
    <row r="159" spans="1:11">
      <c r="A159" s="76"/>
      <c r="B159" s="93"/>
      <c r="C159" s="93"/>
      <c r="D159" s="62"/>
      <c r="E159" s="96"/>
      <c r="F159" s="79"/>
      <c r="G159" s="82"/>
      <c r="H159" s="96"/>
      <c r="I159" s="82"/>
      <c r="J159" s="79"/>
      <c r="K159" s="96"/>
    </row>
    <row r="160" spans="1:11">
      <c r="A160" s="67"/>
      <c r="B160" s="93"/>
      <c r="C160" s="93"/>
      <c r="D160" s="104"/>
      <c r="E160" s="115"/>
      <c r="F160" s="99"/>
      <c r="G160" s="99"/>
      <c r="H160" s="100"/>
      <c r="I160" s="101"/>
      <c r="J160" s="127"/>
      <c r="K160" s="177"/>
    </row>
    <row r="161" spans="1:10">
      <c r="A161" s="1"/>
      <c r="H161" s="1"/>
    </row>
    <row r="162" spans="1:10">
      <c r="A162" s="1"/>
      <c r="H162" s="1"/>
    </row>
    <row r="163" spans="1:10">
      <c r="A163" s="1"/>
      <c r="H163" s="1"/>
    </row>
    <row r="164" spans="1:10">
      <c r="A164" s="1"/>
      <c r="H164" s="1"/>
    </row>
    <row r="165" spans="1:10">
      <c r="A165" s="1"/>
      <c r="H165" s="1"/>
    </row>
    <row r="166" spans="1:10">
      <c r="A166" s="1"/>
      <c r="H166" s="1"/>
    </row>
    <row r="167" spans="1:10">
      <c r="A167" s="10"/>
      <c r="B167" s="54"/>
      <c r="C167" s="7"/>
      <c r="D167" s="21"/>
      <c r="E167" s="22"/>
      <c r="F167" s="7"/>
      <c r="G167" s="7"/>
      <c r="H167" s="26"/>
      <c r="I167" s="6"/>
      <c r="J167" s="16"/>
    </row>
    <row r="168" spans="1:10">
      <c r="A168" s="10"/>
      <c r="B168" s="54"/>
      <c r="C168" s="7"/>
      <c r="D168" s="21"/>
      <c r="E168" s="22"/>
      <c r="F168" s="7"/>
      <c r="G168" s="7"/>
      <c r="H168" s="26"/>
      <c r="I168" s="6"/>
      <c r="J168" s="16"/>
    </row>
    <row r="169" spans="1:10">
      <c r="A169" s="10"/>
      <c r="B169" s="54"/>
      <c r="C169" s="7"/>
      <c r="D169" s="21"/>
      <c r="E169" s="22"/>
      <c r="F169" s="7"/>
      <c r="G169" s="7"/>
      <c r="H169" s="26"/>
      <c r="I169" s="6"/>
      <c r="J169" s="16"/>
    </row>
    <row r="170" spans="1:10">
      <c r="A170" s="10"/>
      <c r="B170" s="54"/>
      <c r="C170" s="7"/>
      <c r="D170" s="21"/>
      <c r="E170" s="22"/>
      <c r="F170" s="7"/>
      <c r="G170" s="7"/>
      <c r="H170" s="26"/>
      <c r="I170" s="6"/>
      <c r="J170" s="16"/>
    </row>
    <row r="171" spans="1:10">
      <c r="A171" s="10"/>
      <c r="B171" s="54"/>
      <c r="C171" s="7"/>
      <c r="D171" s="21"/>
      <c r="E171" s="22"/>
      <c r="F171" s="7"/>
      <c r="G171" s="7"/>
      <c r="H171" s="26"/>
      <c r="I171" s="6"/>
      <c r="J171" s="16"/>
    </row>
    <row r="172" spans="1:10">
      <c r="A172" s="10"/>
      <c r="B172" s="54"/>
      <c r="C172" s="7"/>
      <c r="D172" s="21"/>
      <c r="E172" s="22"/>
      <c r="F172" s="7"/>
      <c r="G172" s="7"/>
      <c r="H172" s="26"/>
      <c r="I172" s="6"/>
      <c r="J172" s="16"/>
    </row>
    <row r="173" spans="1:10">
      <c r="A173" s="10"/>
      <c r="B173" s="54"/>
      <c r="C173" s="7"/>
      <c r="D173" s="21"/>
      <c r="E173" s="22"/>
      <c r="F173" s="7"/>
      <c r="G173" s="7"/>
      <c r="H173" s="26"/>
      <c r="I173" s="6"/>
      <c r="J173" s="16"/>
    </row>
    <row r="174" spans="1:10">
      <c r="A174" s="10"/>
      <c r="B174" s="54"/>
      <c r="C174" s="7"/>
      <c r="D174" s="21"/>
      <c r="E174" s="22"/>
      <c r="F174" s="7"/>
      <c r="G174" s="7"/>
      <c r="H174" s="26"/>
      <c r="I174" s="6"/>
      <c r="J174" s="16"/>
    </row>
    <row r="175" spans="1:10">
      <c r="A175" s="10"/>
      <c r="B175" s="54"/>
      <c r="C175" s="7"/>
      <c r="D175" s="21"/>
      <c r="E175" s="22"/>
      <c r="F175" s="7"/>
      <c r="G175" s="7"/>
      <c r="H175" s="26"/>
      <c r="I175" s="6"/>
      <c r="J175" s="16"/>
    </row>
    <row r="176" spans="1:10">
      <c r="A176" s="10"/>
      <c r="B176" s="54"/>
      <c r="C176" s="7"/>
      <c r="D176" s="21"/>
      <c r="E176" s="22"/>
      <c r="F176" s="7"/>
      <c r="G176" s="7"/>
      <c r="H176" s="26"/>
      <c r="I176" s="6"/>
      <c r="J176" s="16"/>
    </row>
    <row r="177" spans="1:10">
      <c r="A177" s="10"/>
      <c r="B177" s="54"/>
      <c r="C177" s="7"/>
      <c r="D177" s="21"/>
      <c r="E177" s="22"/>
      <c r="F177" s="7"/>
      <c r="G177" s="7"/>
      <c r="H177" s="26"/>
      <c r="I177" s="6"/>
      <c r="J177" s="16"/>
    </row>
    <row r="178" spans="1:10">
      <c r="A178" s="10"/>
      <c r="B178" s="54"/>
      <c r="C178" s="7"/>
      <c r="D178" s="21"/>
      <c r="E178" s="22"/>
      <c r="F178" s="7"/>
      <c r="G178" s="7"/>
      <c r="H178" s="26"/>
      <c r="I178" s="6"/>
      <c r="J178" s="16"/>
    </row>
    <row r="179" spans="1:10">
      <c r="A179" s="10"/>
      <c r="B179" s="54"/>
      <c r="C179" s="7"/>
      <c r="D179" s="21"/>
      <c r="E179" s="22"/>
      <c r="F179" s="7"/>
      <c r="G179" s="7"/>
      <c r="H179" s="26"/>
      <c r="I179" s="6"/>
      <c r="J179" s="16"/>
    </row>
    <row r="180" spans="1:10">
      <c r="A180" s="10"/>
      <c r="B180" s="54"/>
      <c r="C180" s="7"/>
      <c r="D180" s="21"/>
      <c r="E180" s="22"/>
      <c r="F180" s="7"/>
      <c r="G180" s="7"/>
      <c r="H180" s="26"/>
      <c r="I180" s="6"/>
      <c r="J180" s="16"/>
    </row>
    <row r="181" spans="1:10">
      <c r="A181" s="10"/>
      <c r="B181" s="54"/>
      <c r="C181" s="7"/>
      <c r="D181" s="21"/>
      <c r="E181" s="22"/>
      <c r="F181" s="7"/>
      <c r="G181" s="7"/>
      <c r="H181" s="26"/>
      <c r="I181" s="6"/>
      <c r="J181" s="16"/>
    </row>
    <row r="182" spans="1:10">
      <c r="A182" s="10"/>
      <c r="B182" s="54"/>
      <c r="C182" s="7"/>
      <c r="D182" s="21"/>
      <c r="E182" s="22"/>
      <c r="F182" s="7"/>
      <c r="G182" s="7"/>
      <c r="H182" s="26"/>
      <c r="I182" s="6"/>
      <c r="J182" s="16"/>
    </row>
    <row r="183" spans="1:10">
      <c r="A183" s="10"/>
      <c r="B183" s="54"/>
      <c r="C183" s="7"/>
      <c r="D183" s="21"/>
      <c r="E183" s="22"/>
      <c r="F183" s="7"/>
      <c r="G183" s="7"/>
      <c r="H183" s="26"/>
      <c r="I183" s="6"/>
      <c r="J183" s="16"/>
    </row>
    <row r="184" spans="1:10">
      <c r="A184" s="10"/>
      <c r="B184" s="54"/>
      <c r="C184" s="7"/>
      <c r="D184" s="21"/>
      <c r="E184" s="22"/>
      <c r="F184" s="7"/>
      <c r="G184" s="7"/>
      <c r="H184" s="26"/>
      <c r="I184" s="6"/>
      <c r="J184" s="16"/>
    </row>
    <row r="185" spans="1:10">
      <c r="A185" s="10"/>
      <c r="B185" s="54"/>
      <c r="C185" s="7"/>
      <c r="D185" s="21"/>
      <c r="E185" s="22"/>
      <c r="F185" s="23"/>
      <c r="G185" s="24"/>
      <c r="H185" s="26"/>
      <c r="I185" s="25"/>
      <c r="J185" s="20"/>
    </row>
    <row r="186" spans="1:10">
      <c r="A186" s="1"/>
      <c r="B186" s="54"/>
      <c r="C186" s="7"/>
      <c r="D186" s="21"/>
      <c r="H186" s="1"/>
    </row>
    <row r="187" spans="1:10">
      <c r="A187" s="1"/>
      <c r="H187" s="1"/>
    </row>
    <row r="188" spans="1:10">
      <c r="A188" s="1"/>
      <c r="H188" s="1"/>
    </row>
    <row r="189" spans="1:10">
      <c r="A189" s="1"/>
      <c r="H189" s="1"/>
    </row>
    <row r="190" spans="1:10">
      <c r="A190" s="1"/>
      <c r="H190" s="1"/>
    </row>
    <row r="191" spans="1:10">
      <c r="A191" s="1"/>
      <c r="H191" s="1"/>
    </row>
    <row r="192" spans="1:10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</sheetData>
  <mergeCells count="13">
    <mergeCell ref="D95:K95"/>
    <mergeCell ref="D98:K98"/>
    <mergeCell ref="D101:K101"/>
    <mergeCell ref="D39:K39"/>
    <mergeCell ref="D43:K43"/>
    <mergeCell ref="D54:K54"/>
    <mergeCell ref="D87:K87"/>
    <mergeCell ref="D91:K91"/>
    <mergeCell ref="C1:K2"/>
    <mergeCell ref="D12:K12"/>
    <mergeCell ref="D15:K15"/>
    <mergeCell ref="D20:K20"/>
    <mergeCell ref="D29:K29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122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2" customWidth="1"/>
    <col min="3" max="3" width="7.85546875" style="12" customWidth="1"/>
    <col min="4" max="4" width="8.42578125" style="12" customWidth="1"/>
    <col min="5" max="5" width="6.5703125" style="12" customWidth="1"/>
    <col min="6" max="6" width="9.85546875" style="12" customWidth="1"/>
    <col min="7" max="7" width="7" style="12" customWidth="1"/>
    <col min="8" max="8" width="1.28515625" style="12" customWidth="1"/>
    <col min="9" max="9" width="8.7109375" style="4" customWidth="1"/>
    <col min="10" max="10" width="10.5703125" style="13" customWidth="1"/>
    <col min="11" max="11" width="4.85546875" style="14" customWidth="1"/>
    <col min="12" max="250" width="9.140625" style="12" customWidth="1"/>
    <col min="251" max="251" width="5.7109375" style="12" customWidth="1"/>
    <col min="252" max="255" width="9.140625" style="12" hidden="1" customWidth="1"/>
    <col min="256" max="16384" width="17.85546875" style="12"/>
  </cols>
  <sheetData>
    <row r="1" spans="1:11" ht="15" customHeight="1">
      <c r="A1" s="278" t="s">
        <v>5</v>
      </c>
      <c r="B1" s="278"/>
      <c r="C1" s="277" t="s">
        <v>156</v>
      </c>
      <c r="D1" s="277"/>
      <c r="E1" s="277"/>
      <c r="F1" s="277"/>
      <c r="G1" s="277"/>
      <c r="H1" s="277"/>
      <c r="I1" s="277"/>
      <c r="J1" s="277"/>
      <c r="K1" s="277"/>
    </row>
    <row r="2" spans="1:11" ht="15" customHeight="1">
      <c r="C2" s="277"/>
      <c r="D2" s="277"/>
      <c r="E2" s="277"/>
      <c r="F2" s="277"/>
      <c r="G2" s="277"/>
      <c r="H2" s="277"/>
      <c r="I2" s="277"/>
      <c r="J2" s="277"/>
      <c r="K2" s="277"/>
    </row>
    <row r="3" spans="1:11" ht="12" customHeight="1">
      <c r="C3" s="277"/>
      <c r="D3" s="277"/>
      <c r="E3" s="277"/>
      <c r="F3" s="277"/>
      <c r="G3" s="277"/>
      <c r="H3" s="277"/>
      <c r="I3" s="277"/>
      <c r="J3" s="277"/>
      <c r="K3" s="277"/>
    </row>
    <row r="4" spans="1:11" ht="15.75">
      <c r="D4" s="17" t="s">
        <v>19</v>
      </c>
      <c r="H4" s="29"/>
    </row>
    <row r="5" spans="1:11" ht="15" customHeight="1">
      <c r="F5" s="15"/>
    </row>
    <row r="6" spans="1:11" ht="15" customHeight="1">
      <c r="A6" s="18" t="s">
        <v>18</v>
      </c>
      <c r="B6" s="279" t="s">
        <v>20</v>
      </c>
      <c r="C6" s="279"/>
      <c r="D6" s="279"/>
      <c r="E6" s="280" t="s">
        <v>21</v>
      </c>
      <c r="F6" s="280"/>
      <c r="G6" s="280"/>
      <c r="H6" s="280"/>
      <c r="I6" s="19"/>
      <c r="J6" s="281" t="s">
        <v>15</v>
      </c>
      <c r="K6" s="281"/>
    </row>
    <row r="7" spans="1:11" ht="15.75">
      <c r="A7" s="10"/>
      <c r="B7" s="55" t="s">
        <v>115</v>
      </c>
      <c r="C7" s="1"/>
    </row>
    <row r="8" spans="1:11" ht="15.75">
      <c r="A8" s="10">
        <v>1</v>
      </c>
      <c r="B8" s="68" t="s">
        <v>157</v>
      </c>
      <c r="C8" s="1"/>
    </row>
    <row r="9" spans="1:11" ht="15.75">
      <c r="A9" s="10"/>
      <c r="B9" s="68" t="s">
        <v>158</v>
      </c>
      <c r="C9" s="1"/>
      <c r="E9" s="12" t="s">
        <v>159</v>
      </c>
      <c r="J9" s="13">
        <v>50</v>
      </c>
      <c r="K9" s="14" t="s">
        <v>114</v>
      </c>
    </row>
    <row r="10" spans="1:11" ht="15.75">
      <c r="A10" s="10"/>
      <c r="B10" s="68" t="s">
        <v>158</v>
      </c>
      <c r="C10" s="1"/>
      <c r="E10" s="12" t="s">
        <v>159</v>
      </c>
      <c r="J10" s="13">
        <v>50</v>
      </c>
      <c r="K10" s="14" t="s">
        <v>114</v>
      </c>
    </row>
    <row r="11" spans="1:11" ht="15.75">
      <c r="A11" s="10"/>
      <c r="B11" s="55"/>
      <c r="C11" s="1"/>
      <c r="J11" s="13">
        <f>SUM(J9:J10)</f>
        <v>100</v>
      </c>
      <c r="K11" s="14" t="s">
        <v>114</v>
      </c>
    </row>
    <row r="12" spans="1:11" ht="15.75">
      <c r="A12" s="10"/>
      <c r="B12" s="55" t="s">
        <v>160</v>
      </c>
      <c r="C12" s="1"/>
    </row>
    <row r="13" spans="1:11" ht="15.75">
      <c r="A13" s="10"/>
      <c r="B13" s="55"/>
      <c r="C13" s="1"/>
      <c r="E13" s="12" t="s">
        <v>98</v>
      </c>
      <c r="J13" s="13">
        <v>28</v>
      </c>
      <c r="K13" s="14" t="s">
        <v>114</v>
      </c>
    </row>
    <row r="14" spans="1:11" ht="15.75">
      <c r="A14" s="10"/>
      <c r="B14" s="55"/>
      <c r="C14" s="1"/>
    </row>
    <row r="15" spans="1:11" ht="15.75">
      <c r="A15" s="10"/>
      <c r="B15" s="55"/>
      <c r="C15" s="1"/>
      <c r="J15" s="203">
        <f>J11-J13</f>
        <v>72</v>
      </c>
      <c r="K15" s="188" t="s">
        <v>114</v>
      </c>
    </row>
    <row r="16" spans="1:11" ht="15.75">
      <c r="A16" s="10"/>
      <c r="B16" s="55"/>
      <c r="C16" s="1"/>
    </row>
    <row r="17" spans="1:12" ht="15.75">
      <c r="A17" s="10">
        <v>2</v>
      </c>
      <c r="B17" s="68" t="s">
        <v>161</v>
      </c>
      <c r="C17" s="1"/>
    </row>
    <row r="18" spans="1:12" ht="15.75">
      <c r="A18" s="10"/>
      <c r="B18" s="68" t="s">
        <v>158</v>
      </c>
      <c r="C18" s="1"/>
      <c r="E18" s="12" t="s">
        <v>162</v>
      </c>
      <c r="J18" s="203">
        <f>2*2*10*10</f>
        <v>400</v>
      </c>
      <c r="K18" s="188" t="s">
        <v>10</v>
      </c>
    </row>
    <row r="19" spans="1:12" ht="15.75">
      <c r="A19" s="10"/>
      <c r="B19" s="55"/>
      <c r="C19" s="1"/>
    </row>
    <row r="20" spans="1:12" ht="15.75">
      <c r="A20" s="10">
        <v>3</v>
      </c>
      <c r="B20" s="68" t="s">
        <v>163</v>
      </c>
      <c r="C20" s="1"/>
    </row>
    <row r="21" spans="1:12" ht="15.75">
      <c r="A21" s="10"/>
      <c r="B21" s="68" t="s">
        <v>164</v>
      </c>
      <c r="C21" s="1"/>
      <c r="E21" s="12" t="s">
        <v>165</v>
      </c>
      <c r="J21" s="13">
        <f>1*12*12</f>
        <v>144</v>
      </c>
      <c r="K21" s="14" t="s">
        <v>10</v>
      </c>
    </row>
    <row r="22" spans="1:12" ht="15.75">
      <c r="A22" s="10"/>
      <c r="B22" s="55"/>
      <c r="C22" s="1"/>
    </row>
    <row r="23" spans="1:12" ht="15.75">
      <c r="A23" s="67">
        <v>4</v>
      </c>
      <c r="B23" s="68" t="s">
        <v>116</v>
      </c>
      <c r="C23" s="69"/>
      <c r="D23" s="70"/>
      <c r="E23" s="70"/>
      <c r="F23" s="70"/>
      <c r="G23" s="70"/>
      <c r="H23" s="70"/>
      <c r="I23" s="71"/>
      <c r="J23" s="72"/>
      <c r="K23" s="73"/>
    </row>
    <row r="24" spans="1:12" ht="15.75">
      <c r="A24" s="67"/>
      <c r="B24" s="55"/>
      <c r="C24" s="69"/>
      <c r="D24" s="70"/>
      <c r="E24" s="70" t="s">
        <v>166</v>
      </c>
      <c r="F24" s="70"/>
      <c r="G24" s="70"/>
      <c r="H24" s="70"/>
      <c r="I24" s="71"/>
      <c r="J24" s="72">
        <v>17</v>
      </c>
      <c r="K24" s="73" t="s">
        <v>22</v>
      </c>
    </row>
    <row r="25" spans="1:12" ht="15" customHeight="1">
      <c r="A25" s="67"/>
      <c r="B25" s="55"/>
      <c r="C25" s="69"/>
      <c r="D25" s="70"/>
      <c r="E25" s="70"/>
      <c r="F25" s="70"/>
      <c r="G25" s="70"/>
      <c r="H25" s="70"/>
      <c r="I25" s="71"/>
      <c r="J25" s="74">
        <f>SUM(J24:J24)</f>
        <v>17</v>
      </c>
      <c r="K25" s="75" t="s">
        <v>22</v>
      </c>
      <c r="L25" s="28"/>
    </row>
    <row r="26" spans="1:12" ht="15" customHeight="1">
      <c r="A26" s="67"/>
      <c r="B26" s="55"/>
      <c r="C26" s="69"/>
      <c r="D26" s="70"/>
      <c r="E26" s="70"/>
      <c r="F26" s="70"/>
      <c r="G26" s="70"/>
      <c r="H26" s="70"/>
      <c r="I26" s="71"/>
      <c r="J26" s="72"/>
      <c r="K26" s="73"/>
      <c r="L26" s="28"/>
    </row>
    <row r="27" spans="1:12" ht="15" customHeight="1">
      <c r="A27" s="67">
        <v>5</v>
      </c>
      <c r="B27" s="68" t="s">
        <v>117</v>
      </c>
      <c r="C27" s="69"/>
      <c r="D27" s="70"/>
      <c r="E27" s="70"/>
      <c r="F27" s="70"/>
      <c r="G27" s="70"/>
      <c r="H27" s="70"/>
      <c r="I27" s="71"/>
      <c r="J27" s="72"/>
      <c r="K27" s="73"/>
      <c r="L27" s="28"/>
    </row>
    <row r="28" spans="1:12" ht="15" customHeight="1">
      <c r="A28" s="67"/>
      <c r="B28" s="68" t="s">
        <v>87</v>
      </c>
      <c r="C28" s="69"/>
      <c r="D28" s="70"/>
      <c r="E28" s="70" t="s">
        <v>98</v>
      </c>
      <c r="F28" s="70"/>
      <c r="G28" s="70"/>
      <c r="H28" s="70"/>
      <c r="I28" s="71"/>
      <c r="J28" s="72">
        <v>28</v>
      </c>
      <c r="K28" s="73" t="s">
        <v>10</v>
      </c>
      <c r="L28" s="28"/>
    </row>
    <row r="29" spans="1:12" ht="15" customHeight="1">
      <c r="A29" s="67"/>
      <c r="B29" s="68"/>
      <c r="C29" s="69"/>
      <c r="D29" s="70"/>
      <c r="E29" s="70"/>
      <c r="F29" s="70"/>
      <c r="G29" s="70"/>
      <c r="H29" s="70"/>
      <c r="I29" s="71"/>
      <c r="J29" s="74">
        <f>SUM(J28:J28)</f>
        <v>28</v>
      </c>
      <c r="K29" s="75" t="s">
        <v>10</v>
      </c>
      <c r="L29" s="28"/>
    </row>
    <row r="30" spans="1:12" ht="15" customHeight="1">
      <c r="A30" s="67">
        <v>6</v>
      </c>
      <c r="B30" s="68" t="s">
        <v>118</v>
      </c>
      <c r="C30" s="176"/>
      <c r="D30" s="126"/>
      <c r="E30" s="126"/>
      <c r="F30" s="126"/>
      <c r="G30" s="126"/>
      <c r="H30" s="126"/>
      <c r="I30" s="141"/>
      <c r="J30" s="142"/>
      <c r="K30" s="186"/>
      <c r="L30" s="28"/>
    </row>
    <row r="31" spans="1:12" ht="15" customHeight="1">
      <c r="A31" s="67"/>
      <c r="B31" s="68" t="s">
        <v>119</v>
      </c>
      <c r="C31" s="176"/>
      <c r="D31" s="126"/>
      <c r="E31" s="126" t="s">
        <v>167</v>
      </c>
      <c r="F31" s="126"/>
      <c r="G31" s="126"/>
      <c r="H31" s="126"/>
      <c r="I31" s="141"/>
      <c r="J31" s="142">
        <f>2*1*4*7</f>
        <v>56</v>
      </c>
      <c r="K31" s="186" t="s">
        <v>10</v>
      </c>
      <c r="L31" s="28"/>
    </row>
    <row r="32" spans="1:12" ht="15" customHeight="1">
      <c r="A32" s="67"/>
      <c r="B32" s="55"/>
      <c r="C32" s="176"/>
      <c r="D32" s="126"/>
      <c r="E32" s="126"/>
      <c r="F32" s="126"/>
      <c r="G32" s="126"/>
      <c r="H32" s="126"/>
      <c r="I32" s="141"/>
      <c r="J32" s="183">
        <f>SUM(J31:J31)</f>
        <v>56</v>
      </c>
      <c r="K32" s="184" t="s">
        <v>10</v>
      </c>
      <c r="L32" s="28"/>
    </row>
    <row r="33" spans="1:12" ht="15" customHeight="1">
      <c r="A33" s="10"/>
      <c r="B33" s="55"/>
      <c r="C33" s="1"/>
      <c r="L33" s="28"/>
    </row>
    <row r="34" spans="1:12" ht="15" customHeight="1">
      <c r="A34" s="67">
        <v>7</v>
      </c>
      <c r="B34" s="68" t="s">
        <v>120</v>
      </c>
      <c r="C34" s="176"/>
      <c r="D34" s="126"/>
      <c r="E34" s="126"/>
      <c r="F34" s="126"/>
      <c r="G34" s="126"/>
      <c r="H34" s="126"/>
      <c r="I34" s="141"/>
      <c r="J34" s="187"/>
      <c r="K34" s="185"/>
      <c r="L34" s="28"/>
    </row>
    <row r="35" spans="1:12" ht="15" customHeight="1">
      <c r="A35" s="67"/>
      <c r="B35" s="55"/>
      <c r="C35" s="176"/>
      <c r="D35" s="126"/>
      <c r="E35" s="126" t="s">
        <v>168</v>
      </c>
      <c r="F35" s="126"/>
      <c r="G35" s="126"/>
      <c r="H35" s="126"/>
      <c r="I35" s="141"/>
      <c r="J35" s="183">
        <f>1*80*23</f>
        <v>1840</v>
      </c>
      <c r="K35" s="184" t="s">
        <v>10</v>
      </c>
      <c r="L35" s="28"/>
    </row>
    <row r="36" spans="1:12" ht="15" customHeight="1">
      <c r="A36" s="10"/>
      <c r="B36" s="55"/>
      <c r="C36" s="1"/>
      <c r="L36" s="28"/>
    </row>
    <row r="37" spans="1:12" ht="15" customHeight="1">
      <c r="A37" s="10"/>
      <c r="B37" s="55" t="s">
        <v>93</v>
      </c>
      <c r="C37" s="1"/>
      <c r="L37" s="28"/>
    </row>
    <row r="38" spans="1:12" ht="15" customHeight="1">
      <c r="A38" s="10"/>
      <c r="B38" s="55" t="s">
        <v>94</v>
      </c>
      <c r="C38" s="1"/>
      <c r="L38" s="28"/>
    </row>
    <row r="39" spans="1:12" ht="15" customHeight="1">
      <c r="A39" s="204">
        <v>1</v>
      </c>
      <c r="B39" s="133" t="s">
        <v>169</v>
      </c>
      <c r="C39" s="189"/>
      <c r="D39" s="205"/>
      <c r="E39" s="206"/>
      <c r="F39" s="206"/>
      <c r="G39" s="206"/>
      <c r="H39" s="207"/>
      <c r="I39" s="208"/>
      <c r="J39" s="209"/>
      <c r="K39" s="208"/>
      <c r="L39" s="28"/>
    </row>
    <row r="40" spans="1:12" ht="15" customHeight="1">
      <c r="A40" s="204"/>
      <c r="B40" s="175" t="s">
        <v>170</v>
      </c>
      <c r="C40" s="189"/>
      <c r="D40" s="210" t="s">
        <v>172</v>
      </c>
      <c r="E40" s="211"/>
      <c r="F40" s="211"/>
      <c r="G40" s="211"/>
      <c r="H40" s="212"/>
      <c r="I40" s="211"/>
      <c r="J40" s="213">
        <f>1*140*25</f>
        <v>3500</v>
      </c>
      <c r="K40" s="211" t="s">
        <v>10</v>
      </c>
      <c r="L40" s="28"/>
    </row>
    <row r="41" spans="1:12" ht="15" customHeight="1">
      <c r="A41" s="204"/>
      <c r="B41" s="175" t="s">
        <v>171</v>
      </c>
      <c r="C41" s="189"/>
      <c r="D41" s="211" t="s">
        <v>173</v>
      </c>
      <c r="E41" s="206"/>
      <c r="F41" s="206"/>
      <c r="G41" s="206"/>
      <c r="H41" s="207"/>
      <c r="I41" s="208"/>
      <c r="J41" s="213">
        <f>1*40*14</f>
        <v>560</v>
      </c>
      <c r="K41" s="211" t="s">
        <v>10</v>
      </c>
      <c r="L41" s="28"/>
    </row>
    <row r="42" spans="1:12" ht="15" customHeight="1">
      <c r="A42" s="204"/>
      <c r="B42" s="214"/>
      <c r="C42" s="189"/>
      <c r="D42" s="205"/>
      <c r="E42" s="206"/>
      <c r="F42" s="206"/>
      <c r="G42" s="206"/>
      <c r="H42" s="207"/>
      <c r="I42" s="208"/>
      <c r="J42" s="215">
        <f>SUM(J40:J41)</f>
        <v>4060</v>
      </c>
      <c r="K42" s="216" t="s">
        <v>10</v>
      </c>
      <c r="L42" s="28"/>
    </row>
    <row r="43" spans="1:12" ht="15" customHeight="1">
      <c r="A43" s="10"/>
      <c r="B43" s="55"/>
      <c r="C43" s="1"/>
      <c r="L43" s="28"/>
    </row>
    <row r="44" spans="1:12" ht="15" customHeight="1">
      <c r="A44" s="67">
        <v>2</v>
      </c>
      <c r="B44" s="98" t="s">
        <v>174</v>
      </c>
      <c r="C44" s="67"/>
      <c r="D44" s="67"/>
      <c r="E44" s="67"/>
      <c r="F44" s="67"/>
      <c r="G44" s="67"/>
      <c r="H44" s="92"/>
      <c r="I44" s="67"/>
      <c r="J44" s="67"/>
      <c r="K44" s="67"/>
      <c r="L44" s="28"/>
    </row>
    <row r="45" spans="1:12" ht="15" customHeight="1">
      <c r="A45" s="69"/>
      <c r="B45" s="98" t="s">
        <v>175</v>
      </c>
      <c r="C45" s="67"/>
      <c r="D45" s="67"/>
      <c r="E45" s="67"/>
      <c r="F45" s="67"/>
      <c r="G45" s="67"/>
      <c r="H45" s="92"/>
      <c r="I45" s="67"/>
      <c r="J45" s="67"/>
      <c r="K45" s="67"/>
      <c r="L45" s="28"/>
    </row>
    <row r="46" spans="1:12" ht="15" customHeight="1">
      <c r="A46" s="10"/>
      <c r="B46" s="55"/>
      <c r="C46" s="1"/>
      <c r="D46" s="70" t="s">
        <v>179</v>
      </c>
      <c r="E46" s="70"/>
      <c r="F46" s="70"/>
      <c r="G46" s="70"/>
      <c r="H46" s="70"/>
      <c r="I46" s="71"/>
      <c r="J46" s="72">
        <f>1*17*17</f>
        <v>289</v>
      </c>
      <c r="K46" s="73" t="s">
        <v>10</v>
      </c>
      <c r="L46" s="28"/>
    </row>
    <row r="47" spans="1:12" ht="15" customHeight="1">
      <c r="A47" s="10"/>
      <c r="B47" s="55"/>
      <c r="C47" s="1"/>
      <c r="L47" s="28"/>
    </row>
    <row r="48" spans="1:12" ht="15" customHeight="1">
      <c r="A48" s="10">
        <v>3</v>
      </c>
      <c r="B48" s="68" t="s">
        <v>180</v>
      </c>
      <c r="C48" s="1"/>
      <c r="L48" s="28"/>
    </row>
    <row r="49" spans="1:12" ht="15" customHeight="1">
      <c r="A49" s="67"/>
      <c r="B49" s="55"/>
      <c r="C49" s="69"/>
      <c r="D49" s="70" t="s">
        <v>98</v>
      </c>
      <c r="E49" s="70"/>
      <c r="F49" s="70"/>
      <c r="G49" s="70"/>
      <c r="H49" s="70"/>
      <c r="I49" s="71"/>
      <c r="J49" s="72">
        <v>28</v>
      </c>
      <c r="K49" s="73" t="s">
        <v>10</v>
      </c>
      <c r="L49" s="28"/>
    </row>
    <row r="50" spans="1:12" ht="15" customHeight="1">
      <c r="A50" s="67"/>
      <c r="B50" s="55"/>
      <c r="C50" s="69"/>
      <c r="D50" s="70" t="s">
        <v>181</v>
      </c>
      <c r="E50" s="70"/>
      <c r="F50" s="70"/>
      <c r="G50" s="70"/>
      <c r="H50" s="70"/>
      <c r="I50" s="71"/>
      <c r="J50" s="72">
        <v>32</v>
      </c>
      <c r="K50" s="73" t="s">
        <v>10</v>
      </c>
      <c r="L50" s="28"/>
    </row>
    <row r="51" spans="1:12" ht="15" customHeight="1">
      <c r="A51" s="67"/>
      <c r="B51" s="55"/>
      <c r="C51" s="69"/>
      <c r="D51" s="70" t="s">
        <v>181</v>
      </c>
      <c r="E51" s="70"/>
      <c r="F51" s="70"/>
      <c r="G51" s="70"/>
      <c r="H51" s="70"/>
      <c r="I51" s="71"/>
      <c r="J51" s="72">
        <v>32</v>
      </c>
      <c r="K51" s="73" t="s">
        <v>10</v>
      </c>
      <c r="L51" s="28"/>
    </row>
    <row r="52" spans="1:12" ht="15" customHeight="1">
      <c r="A52" s="67"/>
      <c r="B52" s="55"/>
      <c r="C52" s="69"/>
      <c r="D52" s="70"/>
      <c r="E52" s="70"/>
      <c r="F52" s="70"/>
      <c r="G52" s="70"/>
      <c r="H52" s="70"/>
      <c r="I52" s="71"/>
      <c r="J52" s="74">
        <f>SUM(J49:J51)</f>
        <v>92</v>
      </c>
      <c r="K52" s="75" t="s">
        <v>10</v>
      </c>
      <c r="L52" s="28"/>
    </row>
    <row r="53" spans="1:12" ht="15" customHeight="1">
      <c r="A53" s="217">
        <v>4</v>
      </c>
      <c r="B53" s="93" t="s">
        <v>182</v>
      </c>
      <c r="C53" s="218"/>
      <c r="D53" s="219"/>
      <c r="E53" s="218"/>
      <c r="F53" s="218"/>
      <c r="G53" s="218"/>
      <c r="H53" s="220"/>
      <c r="I53" s="218"/>
      <c r="J53" s="221"/>
      <c r="K53" s="222"/>
      <c r="L53" s="28"/>
    </row>
    <row r="54" spans="1:12" ht="15" customHeight="1">
      <c r="A54" s="217"/>
      <c r="B54" s="93" t="s">
        <v>183</v>
      </c>
      <c r="C54" s="218"/>
      <c r="D54" s="198" t="s">
        <v>165</v>
      </c>
      <c r="E54" s="218"/>
      <c r="F54" s="218"/>
      <c r="G54" s="218"/>
      <c r="H54" s="220"/>
      <c r="I54" s="218"/>
      <c r="J54" s="223">
        <v>144</v>
      </c>
      <c r="K54" s="224" t="s">
        <v>10</v>
      </c>
      <c r="L54" s="28"/>
    </row>
    <row r="55" spans="1:12" ht="15" customHeight="1">
      <c r="A55" s="217"/>
      <c r="B55" s="93"/>
      <c r="C55" s="218"/>
      <c r="D55" s="219"/>
      <c r="E55" s="218"/>
      <c r="F55" s="218"/>
      <c r="G55" s="218"/>
      <c r="H55" s="220"/>
      <c r="I55" s="218"/>
      <c r="J55" s="225">
        <f>SUM(J54:J54)</f>
        <v>144</v>
      </c>
      <c r="K55" s="226" t="s">
        <v>10</v>
      </c>
      <c r="L55" s="28"/>
    </row>
    <row r="56" spans="1:12">
      <c r="B56" s="130" t="s">
        <v>99</v>
      </c>
    </row>
    <row r="57" spans="1:12">
      <c r="A57" s="131">
        <v>1</v>
      </c>
      <c r="B57" s="133" t="s">
        <v>95</v>
      </c>
      <c r="C57" s="70"/>
      <c r="D57" s="70"/>
      <c r="E57" s="70"/>
      <c r="F57" s="70"/>
      <c r="G57" s="70"/>
      <c r="H57" s="70"/>
      <c r="I57" s="71"/>
      <c r="J57" s="72"/>
      <c r="K57" s="73"/>
    </row>
    <row r="58" spans="1:12">
      <c r="A58" s="131"/>
      <c r="B58" s="176"/>
      <c r="C58" s="70"/>
      <c r="D58" s="70"/>
      <c r="E58" s="70" t="s">
        <v>184</v>
      </c>
      <c r="F58" s="70"/>
      <c r="G58" s="70"/>
      <c r="H58" s="70"/>
      <c r="I58" s="71"/>
      <c r="J58" s="181">
        <v>18</v>
      </c>
      <c r="K58" s="180" t="s">
        <v>106</v>
      </c>
    </row>
    <row r="59" spans="1:12">
      <c r="A59" s="131"/>
      <c r="B59" s="176"/>
      <c r="C59" s="70"/>
      <c r="D59" s="70"/>
      <c r="E59" s="70"/>
      <c r="F59" s="70"/>
      <c r="G59" s="70"/>
      <c r="H59" s="70"/>
      <c r="I59" s="71"/>
      <c r="J59" s="181"/>
      <c r="K59" s="180"/>
    </row>
    <row r="60" spans="1:12">
      <c r="A60" s="131">
        <v>2</v>
      </c>
      <c r="B60" s="175" t="s">
        <v>96</v>
      </c>
      <c r="C60" s="70"/>
      <c r="D60" s="70"/>
      <c r="E60" s="70"/>
      <c r="F60" s="70"/>
      <c r="G60" s="70"/>
      <c r="H60" s="70"/>
      <c r="I60" s="71"/>
      <c r="J60" s="181"/>
      <c r="K60" s="180"/>
    </row>
    <row r="61" spans="1:12">
      <c r="A61" s="131"/>
      <c r="B61" s="70"/>
      <c r="C61" s="70"/>
      <c r="D61" s="70"/>
      <c r="E61" s="70" t="s">
        <v>185</v>
      </c>
      <c r="F61" s="70"/>
      <c r="G61" s="70"/>
      <c r="H61" s="70"/>
      <c r="I61" s="71"/>
      <c r="J61" s="181">
        <v>5</v>
      </c>
      <c r="K61" s="180" t="s">
        <v>106</v>
      </c>
    </row>
    <row r="62" spans="1:12">
      <c r="A62" s="131"/>
      <c r="B62" s="70"/>
      <c r="C62" s="70"/>
      <c r="D62" s="70"/>
      <c r="E62" s="70"/>
      <c r="F62" s="70"/>
      <c r="G62" s="70"/>
      <c r="H62" s="70"/>
      <c r="I62" s="71"/>
      <c r="J62" s="181"/>
      <c r="K62" s="180"/>
    </row>
    <row r="63" spans="1:12" ht="15.75">
      <c r="A63" s="76">
        <v>3</v>
      </c>
      <c r="B63" s="111" t="s">
        <v>121</v>
      </c>
      <c r="C63" s="67"/>
      <c r="D63" s="70"/>
      <c r="E63" s="105"/>
      <c r="F63" s="106"/>
      <c r="G63" s="107"/>
      <c r="H63" s="100"/>
      <c r="I63" s="108"/>
      <c r="J63" s="122"/>
      <c r="K63" s="123"/>
    </row>
    <row r="64" spans="1:12" ht="15.75">
      <c r="A64" s="76"/>
      <c r="B64" s="111" t="s">
        <v>122</v>
      </c>
      <c r="C64" s="67"/>
      <c r="D64" s="70"/>
      <c r="E64" s="70" t="s">
        <v>186</v>
      </c>
      <c r="F64" s="70"/>
      <c r="G64" s="70"/>
      <c r="H64" s="70"/>
      <c r="I64" s="71"/>
      <c r="J64" s="179">
        <v>10</v>
      </c>
      <c r="K64" s="73" t="s">
        <v>3</v>
      </c>
    </row>
    <row r="65" spans="1:11">
      <c r="B65" s="70"/>
    </row>
    <row r="66" spans="1:11" ht="15.75">
      <c r="A66" s="132">
        <v>4</v>
      </c>
      <c r="B66" s="227" t="s">
        <v>187</v>
      </c>
      <c r="C66" s="67"/>
      <c r="D66" s="126"/>
      <c r="E66" s="98"/>
      <c r="F66" s="228"/>
      <c r="G66" s="229"/>
      <c r="H66" s="100"/>
      <c r="I66" s="230"/>
      <c r="J66" s="122"/>
      <c r="K66" s="123"/>
    </row>
    <row r="67" spans="1:11" ht="15.75">
      <c r="A67" s="132"/>
      <c r="B67" s="227"/>
      <c r="C67" s="67"/>
      <c r="D67" s="126"/>
      <c r="E67" s="126" t="s">
        <v>188</v>
      </c>
      <c r="F67" s="126"/>
      <c r="G67" s="126"/>
      <c r="H67" s="126"/>
      <c r="I67" s="141"/>
      <c r="J67" s="143">
        <v>12</v>
      </c>
      <c r="K67" s="186" t="s">
        <v>3</v>
      </c>
    </row>
    <row r="68" spans="1:11">
      <c r="A68" s="67"/>
      <c r="B68" s="126"/>
      <c r="C68" s="126"/>
      <c r="D68" s="126"/>
      <c r="E68" s="126"/>
      <c r="F68" s="126"/>
      <c r="G68" s="126"/>
      <c r="H68" s="126"/>
      <c r="I68" s="141"/>
      <c r="J68" s="231"/>
      <c r="K68" s="232"/>
    </row>
    <row r="69" spans="1:11">
      <c r="A69" s="10">
        <v>5</v>
      </c>
      <c r="B69" s="190" t="s">
        <v>189</v>
      </c>
      <c r="C69" s="190"/>
      <c r="D69" s="190"/>
      <c r="E69" s="190"/>
      <c r="F69" s="190"/>
      <c r="G69" s="190"/>
      <c r="H69" s="190"/>
      <c r="I69" s="191"/>
      <c r="J69" s="192"/>
      <c r="K69" s="193"/>
    </row>
    <row r="70" spans="1:11">
      <c r="A70" s="10"/>
      <c r="B70" s="190"/>
      <c r="C70" s="190"/>
      <c r="D70" s="190"/>
      <c r="E70" s="190" t="s">
        <v>190</v>
      </c>
      <c r="F70" s="190"/>
      <c r="G70" s="190"/>
      <c r="H70" s="190"/>
      <c r="I70" s="191"/>
      <c r="J70" s="192">
        <v>8</v>
      </c>
      <c r="K70" s="193" t="s">
        <v>3</v>
      </c>
    </row>
    <row r="71" spans="1:11">
      <c r="A71" s="131"/>
      <c r="B71" s="64" t="s">
        <v>97</v>
      </c>
      <c r="C71" s="70"/>
      <c r="D71" s="70"/>
      <c r="E71" s="70"/>
      <c r="F71" s="70"/>
      <c r="G71" s="70"/>
      <c r="H71" s="70"/>
      <c r="I71" s="71"/>
      <c r="J71" s="72"/>
      <c r="K71" s="73"/>
    </row>
    <row r="72" spans="1:11">
      <c r="A72" s="131">
        <v>1</v>
      </c>
      <c r="B72" s="128" t="s">
        <v>100</v>
      </c>
      <c r="C72" s="70"/>
      <c r="D72" s="70"/>
      <c r="E72" s="70"/>
      <c r="F72" s="70"/>
      <c r="G72" s="70"/>
      <c r="H72" s="70"/>
      <c r="I72" s="71"/>
      <c r="J72" s="72"/>
      <c r="K72" s="73"/>
    </row>
    <row r="73" spans="1:11">
      <c r="A73" s="131"/>
      <c r="B73" s="70"/>
      <c r="C73" s="70"/>
      <c r="D73" s="70"/>
      <c r="E73" s="70" t="s">
        <v>195</v>
      </c>
      <c r="F73" s="70"/>
      <c r="G73" s="70"/>
      <c r="H73" s="70"/>
      <c r="I73" s="71"/>
      <c r="J73" s="178">
        <v>30</v>
      </c>
      <c r="K73" s="75" t="s">
        <v>3</v>
      </c>
    </row>
    <row r="74" spans="1:11">
      <c r="A74" s="131"/>
      <c r="B74" s="70"/>
      <c r="C74" s="70"/>
      <c r="D74" s="70"/>
      <c r="E74" s="70"/>
      <c r="F74" s="70"/>
      <c r="G74" s="70"/>
      <c r="H74" s="70"/>
      <c r="I74" s="71"/>
      <c r="J74" s="178"/>
      <c r="K74" s="75"/>
    </row>
    <row r="75" spans="1:11">
      <c r="A75" s="131">
        <v>2</v>
      </c>
      <c r="B75" s="70" t="s">
        <v>191</v>
      </c>
      <c r="C75" s="70"/>
      <c r="D75" s="70"/>
      <c r="E75" s="70"/>
      <c r="F75" s="70"/>
      <c r="G75" s="70"/>
      <c r="H75" s="70"/>
      <c r="I75" s="71"/>
      <c r="J75" s="178"/>
      <c r="K75" s="75"/>
    </row>
    <row r="76" spans="1:11">
      <c r="A76" s="131"/>
      <c r="B76" s="70" t="s">
        <v>192</v>
      </c>
      <c r="C76" s="70"/>
      <c r="D76" s="70"/>
      <c r="E76" s="70" t="s">
        <v>193</v>
      </c>
      <c r="F76" s="70" t="s">
        <v>194</v>
      </c>
      <c r="G76" s="70"/>
      <c r="H76" s="70"/>
      <c r="I76" s="71"/>
      <c r="J76" s="178">
        <v>6</v>
      </c>
      <c r="K76" s="75" t="s">
        <v>3</v>
      </c>
    </row>
    <row r="77" spans="1:11">
      <c r="A77" s="131"/>
      <c r="B77" s="70"/>
      <c r="C77" s="70"/>
      <c r="D77" s="70"/>
      <c r="E77" s="70"/>
      <c r="F77" s="70"/>
      <c r="G77" s="70"/>
      <c r="H77" s="70"/>
      <c r="I77" s="71"/>
      <c r="J77" s="178"/>
      <c r="K77" s="75"/>
    </row>
    <row r="78" spans="1:11" ht="15.75">
      <c r="A78" s="76">
        <v>3</v>
      </c>
      <c r="B78" s="111" t="s">
        <v>111</v>
      </c>
      <c r="C78" s="67"/>
      <c r="D78" s="70"/>
      <c r="E78" s="105"/>
      <c r="F78" s="106"/>
      <c r="G78" s="107"/>
      <c r="H78" s="100"/>
      <c r="I78" s="108"/>
      <c r="J78" s="122"/>
      <c r="K78" s="123"/>
    </row>
    <row r="79" spans="1:11" ht="15.75">
      <c r="A79" s="76"/>
      <c r="B79" s="111"/>
      <c r="C79" s="67"/>
      <c r="D79" s="70"/>
      <c r="E79" s="105" t="s">
        <v>196</v>
      </c>
      <c r="F79" s="106"/>
      <c r="G79" s="107"/>
      <c r="H79" s="100"/>
      <c r="I79" s="108"/>
      <c r="J79" s="122">
        <v>6</v>
      </c>
      <c r="K79" s="123" t="s">
        <v>3</v>
      </c>
    </row>
    <row r="80" spans="1:11">
      <c r="A80" s="12"/>
      <c r="I80" s="12"/>
      <c r="J80" s="12"/>
      <c r="K80" s="12"/>
    </row>
    <row r="81" spans="1:11">
      <c r="A81" s="233">
        <v>4</v>
      </c>
      <c r="B81" s="12" t="s">
        <v>197</v>
      </c>
      <c r="I81" s="12"/>
      <c r="J81" s="12"/>
      <c r="K81" s="12"/>
    </row>
    <row r="82" spans="1:11">
      <c r="A82" s="12"/>
      <c r="E82" s="12" t="s">
        <v>198</v>
      </c>
      <c r="I82" s="12"/>
      <c r="J82" s="12">
        <v>1</v>
      </c>
      <c r="K82" s="12" t="s">
        <v>17</v>
      </c>
    </row>
    <row r="83" spans="1:11">
      <c r="A83" s="12"/>
      <c r="I83" s="12"/>
      <c r="J83" s="12"/>
      <c r="K83" s="12"/>
    </row>
    <row r="84" spans="1:11" ht="15.75">
      <c r="A84" s="76">
        <v>5</v>
      </c>
      <c r="B84" s="68" t="s">
        <v>107</v>
      </c>
      <c r="C84" s="93"/>
      <c r="D84" s="95"/>
      <c r="E84" s="96"/>
      <c r="F84" s="79"/>
      <c r="G84" s="82"/>
      <c r="H84" s="96"/>
      <c r="I84" s="82"/>
      <c r="J84" s="182"/>
      <c r="K84" s="96"/>
    </row>
    <row r="85" spans="1:11" ht="15.75">
      <c r="A85" s="67"/>
      <c r="B85" s="68" t="s">
        <v>108</v>
      </c>
      <c r="C85" s="93"/>
      <c r="D85" s="95"/>
      <c r="E85" s="70" t="s">
        <v>228</v>
      </c>
      <c r="F85" s="70"/>
      <c r="G85" s="70"/>
      <c r="H85" s="70"/>
      <c r="I85" s="71"/>
      <c r="J85" s="178">
        <v>10</v>
      </c>
      <c r="K85" s="75" t="s">
        <v>3</v>
      </c>
    </row>
    <row r="86" spans="1:11">
      <c r="A86" s="12"/>
      <c r="I86" s="12"/>
      <c r="J86" s="12"/>
      <c r="K86" s="12"/>
    </row>
    <row r="87" spans="1:11">
      <c r="A87" s="132">
        <v>6</v>
      </c>
      <c r="B87" s="128" t="s">
        <v>101</v>
      </c>
      <c r="C87" s="128"/>
      <c r="D87" s="77"/>
      <c r="E87" s="133"/>
      <c r="F87" s="134"/>
      <c r="G87" s="135"/>
      <c r="H87" s="136"/>
      <c r="I87" s="108"/>
      <c r="J87" s="118"/>
      <c r="K87" s="138"/>
    </row>
    <row r="88" spans="1:11">
      <c r="A88" s="132"/>
      <c r="B88" s="128"/>
      <c r="C88" s="128"/>
      <c r="D88" s="77"/>
      <c r="E88" s="133" t="s">
        <v>229</v>
      </c>
      <c r="F88" s="134"/>
      <c r="G88" s="135"/>
      <c r="H88" s="136"/>
      <c r="I88" s="108"/>
      <c r="J88" s="118">
        <v>2</v>
      </c>
      <c r="K88" s="138" t="s">
        <v>3</v>
      </c>
    </row>
    <row r="93" spans="1:11">
      <c r="B93" s="8" t="s">
        <v>2</v>
      </c>
      <c r="D93" s="10"/>
      <c r="E93" s="59"/>
      <c r="I93" s="10" t="s">
        <v>0</v>
      </c>
      <c r="J93" s="118"/>
    </row>
    <row r="94" spans="1:11">
      <c r="D94" s="10"/>
      <c r="I94" s="3" t="s">
        <v>73</v>
      </c>
      <c r="J94" s="118"/>
    </row>
    <row r="95" spans="1:11">
      <c r="C95" s="10"/>
      <c r="D95" s="10"/>
      <c r="E95" s="10"/>
      <c r="I95" s="7" t="s">
        <v>1</v>
      </c>
      <c r="J95" s="142"/>
    </row>
    <row r="96" spans="1:11">
      <c r="B96" s="175"/>
      <c r="I96" s="12"/>
      <c r="J96" s="12"/>
      <c r="K96" s="12"/>
    </row>
    <row r="97" spans="1:11">
      <c r="B97" s="70"/>
    </row>
    <row r="98" spans="1:11">
      <c r="E98" s="70"/>
      <c r="F98" s="70"/>
      <c r="G98" s="70"/>
      <c r="H98" s="70"/>
      <c r="I98" s="71"/>
      <c r="J98" s="179"/>
      <c r="K98" s="73"/>
    </row>
    <row r="99" spans="1:11">
      <c r="B99" s="175"/>
    </row>
    <row r="100" spans="1:11">
      <c r="E100" s="70"/>
      <c r="F100" s="70"/>
      <c r="G100" s="70"/>
      <c r="H100" s="70"/>
      <c r="I100" s="71"/>
      <c r="J100" s="179"/>
      <c r="K100" s="73"/>
    </row>
    <row r="101" spans="1:11">
      <c r="B101" s="175"/>
      <c r="J101" s="65"/>
    </row>
    <row r="102" spans="1:11">
      <c r="E102" s="70"/>
      <c r="F102" s="70"/>
      <c r="G102" s="70"/>
      <c r="H102" s="70"/>
      <c r="I102" s="71"/>
      <c r="J102" s="179"/>
      <c r="K102" s="73"/>
    </row>
    <row r="103" spans="1:11">
      <c r="A103" s="28"/>
      <c r="I103" s="12"/>
      <c r="J103" s="12"/>
      <c r="K103" s="12"/>
    </row>
    <row r="104" spans="1:11">
      <c r="E104" s="10"/>
      <c r="F104" s="10"/>
      <c r="G104" s="10"/>
      <c r="I104" s="141"/>
      <c r="J104" s="174"/>
      <c r="K104" s="10"/>
    </row>
    <row r="105" spans="1:11">
      <c r="E105" s="10"/>
      <c r="F105" s="10"/>
      <c r="G105" s="10"/>
      <c r="I105" s="141"/>
      <c r="J105" s="12"/>
      <c r="K105" s="10"/>
    </row>
    <row r="106" spans="1:11">
      <c r="G106" s="10"/>
      <c r="I106" s="63"/>
      <c r="J106" s="137"/>
    </row>
    <row r="107" spans="1:11">
      <c r="I107" s="63"/>
      <c r="J107" s="139"/>
    </row>
    <row r="108" spans="1:11">
      <c r="I108" s="63"/>
      <c r="J108" s="140"/>
    </row>
    <row r="109" spans="1:11">
      <c r="I109" s="12"/>
      <c r="J109" s="12"/>
      <c r="K109" s="12"/>
    </row>
    <row r="110" spans="1:11">
      <c r="I110" s="12"/>
      <c r="J110" s="12"/>
      <c r="K110" s="12"/>
    </row>
    <row r="111" spans="1:11">
      <c r="I111" s="12"/>
      <c r="J111" s="12"/>
      <c r="K111" s="12"/>
    </row>
    <row r="112" spans="1:11">
      <c r="I112" s="12"/>
      <c r="J112" s="142"/>
    </row>
    <row r="113" spans="9:10">
      <c r="I113" s="12"/>
      <c r="J113" s="143"/>
    </row>
    <row r="114" spans="9:10">
      <c r="J114" s="142"/>
    </row>
    <row r="115" spans="9:10">
      <c r="J115" s="30"/>
    </row>
    <row r="116" spans="9:10">
      <c r="J116" s="61"/>
    </row>
    <row r="117" spans="9:10">
      <c r="J117" s="61"/>
    </row>
    <row r="118" spans="9:10">
      <c r="J118" s="10"/>
    </row>
    <row r="119" spans="9:10">
      <c r="J119" s="10"/>
    </row>
    <row r="120" spans="9:10">
      <c r="J120" s="10"/>
    </row>
    <row r="121" spans="9:10">
      <c r="J121" s="12"/>
    </row>
    <row r="122" spans="9:10">
      <c r="J122" s="12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2017-05-03T09:27:57Z</cp:lastPrinted>
  <dcterms:created xsi:type="dcterms:W3CDTF">2004-01-20T03:33:34Z</dcterms:created>
  <dcterms:modified xsi:type="dcterms:W3CDTF">2017-05-07T06:13:10Z</dcterms:modified>
</cp:coreProperties>
</file>