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360" yWindow="360" windowWidth="8730" windowHeight="4020" tabRatio="650" activeTab="2"/>
  </bookViews>
  <sheets>
    <sheet name="Face sheet" sheetId="58" r:id="rId1"/>
    <sheet name="G.Abs" sheetId="59" r:id="rId2"/>
    <sheet name="(Abs)" sheetId="55" r:id="rId3"/>
    <sheet name="Mes" sheetId="56" r:id="rId4"/>
  </sheets>
  <definedNames>
    <definedName name="_xlnm.Print_Area" localSheetId="2">'(Abs)'!$A$1:$K$266</definedName>
    <definedName name="_xlnm.Print_Area" localSheetId="3">Mes!$A$1:$K$156</definedName>
    <definedName name="_xlnm.Print_Titles" localSheetId="2">'(Abs)'!$6:$6</definedName>
    <definedName name="_xlnm.Print_Titles" localSheetId="3">Mes!$6:$6</definedName>
    <definedName name="Z_5096C17F_4B72_4439_B201_B103E6167857_.wvu.PrintTitles" localSheetId="2" hidden="1">'(Abs)'!$6:$6</definedName>
  </definedNames>
  <calcPr calcId="145621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J63" i="56" l="1"/>
  <c r="J56" i="56"/>
  <c r="J64" i="56"/>
  <c r="D62" i="55"/>
  <c r="J39" i="56"/>
  <c r="D237" i="55" l="1"/>
  <c r="D233" i="55"/>
  <c r="D230" i="55"/>
  <c r="D210" i="55"/>
  <c r="J210" i="55" s="1"/>
  <c r="D195" i="55" l="1"/>
  <c r="D161" i="55" l="1"/>
  <c r="D147" i="55"/>
  <c r="D144" i="55"/>
  <c r="D140" i="55"/>
  <c r="D131" i="55"/>
  <c r="D118" i="55"/>
  <c r="D91" i="55" l="1"/>
  <c r="D37" i="55"/>
  <c r="J37" i="55" s="1"/>
  <c r="D26" i="55"/>
  <c r="J140" i="56" l="1"/>
  <c r="D226" i="55" s="1"/>
  <c r="J76" i="56"/>
  <c r="J70" i="56"/>
  <c r="D99" i="55" s="1"/>
  <c r="D80" i="55"/>
  <c r="J55" i="56"/>
  <c r="J54" i="56"/>
  <c r="J48" i="56"/>
  <c r="J49" i="56" s="1"/>
  <c r="D59" i="55" s="1"/>
  <c r="J42" i="56"/>
  <c r="D47" i="55" s="1"/>
  <c r="J47" i="55" s="1"/>
  <c r="J36" i="56"/>
  <c r="D30" i="55" s="1"/>
  <c r="J30" i="56"/>
  <c r="D23" i="55" s="1"/>
  <c r="J23" i="55" s="1"/>
  <c r="J15" i="56"/>
  <c r="J11" i="56"/>
  <c r="J10" i="56"/>
  <c r="J57" i="56" l="1"/>
  <c r="D69" i="55" s="1"/>
  <c r="J12" i="56"/>
  <c r="D173" i="55"/>
  <c r="D174" i="55"/>
  <c r="J161" i="55"/>
  <c r="J24" i="56" l="1"/>
  <c r="D153" i="55" l="1"/>
  <c r="J153" i="55" s="1"/>
  <c r="J140" i="55"/>
  <c r="J118" i="55" l="1"/>
  <c r="J131" i="55"/>
  <c r="J137" i="56" l="1"/>
  <c r="D222" i="55" s="1"/>
  <c r="J81" i="56" l="1"/>
  <c r="J83" i="56" l="1"/>
  <c r="D105" i="55" s="1"/>
  <c r="J16" i="56" l="1"/>
  <c r="J30" i="55" l="1"/>
  <c r="J18" i="56"/>
  <c r="D10" i="55" s="1"/>
  <c r="D184" i="55" l="1"/>
  <c r="J21" i="56" l="1"/>
  <c r="D186" i="55" l="1"/>
  <c r="D185" i="55"/>
  <c r="D175" i="55"/>
  <c r="J25" i="56" l="1"/>
  <c r="J27" i="56" l="1"/>
  <c r="D13" i="55" s="1"/>
  <c r="J129" i="56" l="1"/>
  <c r="D206" i="55" s="1"/>
  <c r="J125" i="56"/>
  <c r="D202" i="55" s="1"/>
  <c r="J147" i="55" l="1"/>
  <c r="J10" i="55" l="1"/>
  <c r="H19" i="59" l="1"/>
  <c r="H10" i="59" l="1"/>
  <c r="J13" i="55" l="1"/>
  <c r="J26" i="55"/>
  <c r="J49" i="55" l="1"/>
  <c r="H9" i="59" l="1"/>
  <c r="J206" i="55"/>
  <c r="J202" i="55" l="1"/>
  <c r="J212" i="55" l="1"/>
  <c r="H18" i="59" s="1"/>
  <c r="J144" i="55"/>
  <c r="J163" i="55" s="1"/>
  <c r="H13" i="59" l="1"/>
  <c r="H14" i="59" l="1"/>
  <c r="H26" i="59" s="1"/>
  <c r="H28" i="59" s="1"/>
</calcChain>
</file>

<file path=xl/sharedStrings.xml><?xml version="1.0" encoding="utf-8"?>
<sst xmlns="http://schemas.openxmlformats.org/spreadsheetml/2006/main" count="634" uniqueCount="415">
  <si>
    <t>ASSISTANT ENGINEER</t>
  </si>
  <si>
    <t>Karachi.</t>
  </si>
  <si>
    <t>Sub-Engineer</t>
  </si>
  <si>
    <t>Nos</t>
  </si>
  <si>
    <t>Each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</si>
  <si>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</si>
  <si>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</si>
  <si>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</si>
  <si>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</si>
  <si>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</si>
  <si>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</si>
  <si>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</si>
  <si>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</si>
  <si>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</si>
  <si>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</si>
  <si>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</si>
  <si>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</si>
  <si>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No</t>
  </si>
  <si>
    <t>S.No.</t>
  </si>
  <si>
    <t>MEASUREMENT SHEET.</t>
  </si>
  <si>
    <t>Description of Item</t>
  </si>
  <si>
    <t>NO.  L.  B.  D.</t>
  </si>
  <si>
    <t xml:space="preserve">S/Fixing long bib- cock of superir quality </t>
  </si>
  <si>
    <t>with c.p head 1/2" dia. (S.I.No. 13-a P-19)</t>
  </si>
  <si>
    <t>Rft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</si>
  <si>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</si>
  <si>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</si>
  <si>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</si>
  <si>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</si>
  <si>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</si>
  <si>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</si>
  <si>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</si>
  <si>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</si>
  <si>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</si>
  <si>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</si>
  <si>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</si>
  <si>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</si>
  <si>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</si>
  <si>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</si>
  <si>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</si>
  <si>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</si>
  <si>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</si>
  <si>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</si>
  <si>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</si>
  <si>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</si>
  <si>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</si>
  <si>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</si>
  <si>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</si>
  <si>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</si>
  <si>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</si>
  <si>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</si>
  <si>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</si>
  <si>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</si>
  <si>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</si>
  <si>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</si>
  <si>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(ii) Non Schedule Item</t>
  </si>
  <si>
    <t>Part A(i)Total</t>
  </si>
  <si>
    <t>Part "A-ii" NSI)Total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</si>
  <si>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</si>
  <si>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</si>
  <si>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</si>
  <si>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</si>
  <si>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</si>
  <si>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</si>
  <si>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</si>
  <si>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</si>
  <si>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</si>
  <si>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</si>
  <si>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</si>
  <si>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</si>
  <si>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</si>
  <si>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</si>
  <si>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</si>
  <si>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</si>
  <si>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Part "B-iii" NSI)Total</t>
  </si>
  <si>
    <t>etc complete.</t>
  </si>
  <si>
    <t>Schedule Item</t>
  </si>
  <si>
    <t>Non Schedule Item</t>
  </si>
  <si>
    <t>Provincial Building Sub-Division No.VII</t>
  </si>
  <si>
    <t>Deduction:</t>
  </si>
  <si>
    <t>4" dia Plain Bend</t>
  </si>
  <si>
    <t>approved quality make design and colour in/c</t>
  </si>
  <si>
    <t xml:space="preserve"> Jointing in White Cement in/c. Washing of</t>
  </si>
  <si>
    <t xml:space="preserve">tiles and filling of joints with Slurry of white </t>
  </si>
  <si>
    <t>white cement in desired shape with finishing</t>
  </si>
  <si>
    <t xml:space="preserve"> in/c. cutting of tiles to proper profile i/c</t>
  </si>
  <si>
    <t>all respect labour and necessary required</t>
  </si>
  <si>
    <t xml:space="preserve">material as directed by the Engineer In charge </t>
  </si>
  <si>
    <t>PART (A) Civil Work)</t>
  </si>
  <si>
    <t xml:space="preserve">Part (A) Civil Work </t>
  </si>
  <si>
    <t>Wiring for light or fan point with 3/.029 PVC</t>
  </si>
  <si>
    <t xml:space="preserve"> insulated wire in 20mm (3/4”) PVC conduit</t>
  </si>
  <si>
    <t>wall or coloumns as required. (S.I.124/15)</t>
  </si>
  <si>
    <t xml:space="preserve">jointing with switch pest with special </t>
  </si>
  <si>
    <t>approved quality i/c all cost of labour</t>
  </si>
  <si>
    <t xml:space="preserve">Scraping ordinary distemper or paint on </t>
  </si>
  <si>
    <t>(S.I.No.54(b)P-13)</t>
  </si>
  <si>
    <t>% Sft</t>
  </si>
  <si>
    <t xml:space="preserve">Painting Old Surfaces painting doors and </t>
  </si>
  <si>
    <t>Windows any type. Each subsequent coat.</t>
  </si>
  <si>
    <t>(S.I.No.4-c/i+ii/P-68)</t>
  </si>
  <si>
    <t>S/F concealed Tee stop cock</t>
  </si>
  <si>
    <t>of superior quality with c.p head 1/2" dia</t>
  </si>
  <si>
    <t>S.I.No.12(a)/P-18</t>
  </si>
  <si>
    <t>dia i/c cutting making jointing with</t>
  </si>
  <si>
    <t>switch pest with special approved</t>
  </si>
  <si>
    <t>quality i/c all cost of labour etc</t>
  </si>
  <si>
    <t>complete.</t>
  </si>
  <si>
    <t>4" dia</t>
  </si>
  <si>
    <t>P.Rft</t>
  </si>
  <si>
    <t>Providing &amp; fixing UPVC fitting 4" dia</t>
  </si>
  <si>
    <t>of pak arab of approved quality on</t>
  </si>
  <si>
    <t xml:space="preserve">on wall upto 50 ft with plastic clamp paid </t>
  </si>
  <si>
    <t xml:space="preserve">separately this also i/c cutting making </t>
  </si>
  <si>
    <t>4" dia Plug Tee</t>
  </si>
  <si>
    <t>4" dia Cowel</t>
  </si>
  <si>
    <t>P.Point</t>
  </si>
  <si>
    <t>Wiring for plug Point with 3/.029 PVC insulated wire</t>
  </si>
  <si>
    <t>in 20mm 3/4" PVC conduit recessed in wall or</t>
  </si>
  <si>
    <t>column as required.(S.I.No.125/P-15)</t>
  </si>
  <si>
    <t>Part "B" W/S &amp; S/F</t>
  </si>
  <si>
    <t>Part "C" Electric work</t>
  </si>
  <si>
    <t>Providing and Fixing False ceiling of</t>
  </si>
  <si>
    <t>Gypsum Fibre board in/c. frame work of</t>
  </si>
  <si>
    <t xml:space="preserve">aluminium double channel Section hanged </t>
  </si>
  <si>
    <t xml:space="preserve">with Nails, Hooks, wire to ceiling etc. as </t>
  </si>
  <si>
    <t>directed by the Consultant.</t>
  </si>
  <si>
    <t>Part (B) W/S &amp; S/F</t>
  </si>
  <si>
    <t>D</t>
  </si>
  <si>
    <t>Part C Electric Work Schedule Item</t>
  </si>
  <si>
    <t>EXECUTIVE ENGINEER</t>
  </si>
  <si>
    <t>PART - C Electric Item</t>
  </si>
  <si>
    <t>Total W/S &amp; S/F Sch.Item</t>
  </si>
  <si>
    <t>Part B-ii W/S &amp; S/F Non-Schedule Item</t>
  </si>
  <si>
    <t>Total W/S &amp; S/F Non- S.Item</t>
  </si>
  <si>
    <t>Bath Room</t>
  </si>
  <si>
    <t>Providing &amp; Fixing approved quality mortice</t>
  </si>
  <si>
    <t>Lock.(S.I.No.21/P-60)</t>
  </si>
  <si>
    <t>and 2 holdre i/c steel box,jalli,and energy</t>
  </si>
  <si>
    <t xml:space="preserve">saver or tube light 2'-0 long rod as </t>
  </si>
  <si>
    <t>approved by engineer incharge.</t>
  </si>
  <si>
    <t>Dismantling Glazed Or Encaustic tiles.</t>
  </si>
  <si>
    <t>P/F False Ceiling</t>
  </si>
  <si>
    <t>W/S &amp; S/F Schedule Item</t>
  </si>
  <si>
    <t xml:space="preserve">P/F UPVC Pipe </t>
  </si>
  <si>
    <t>1/2" dia</t>
  </si>
  <si>
    <t>P/F UPVC Fitting</t>
  </si>
  <si>
    <t>4" dia UPVC Plug Tee</t>
  </si>
  <si>
    <t>4" dia UPVC Plain Bend</t>
  </si>
  <si>
    <t>Wiring for Light or Fan Point</t>
  </si>
  <si>
    <t>Wiring for Plug Point</t>
  </si>
  <si>
    <t>Non Schedule  Item Electric Work</t>
  </si>
  <si>
    <t>Dismantling glazed or encaustic tiles</t>
  </si>
  <si>
    <t>S.I.No.55/P-13</t>
  </si>
  <si>
    <t xml:space="preserve">Providing &amp; Fixing Porcelain Tiles 24”x24” </t>
  </si>
  <si>
    <t>x1/4 as approved sizes specified</t>
  </si>
  <si>
    <t>1 x 2</t>
  </si>
  <si>
    <t>Part B -ii W/S &amp; S/F Non Schedule Item</t>
  </si>
  <si>
    <t>1 x 1</t>
  </si>
  <si>
    <t>1 x 4</t>
  </si>
  <si>
    <t>P/F Porceline Tiles</t>
  </si>
  <si>
    <t>P/F Concelaed Tee Stop Cock</t>
  </si>
  <si>
    <t xml:space="preserve">P/L Bath room tiles glazed or matt glazed,  make     </t>
  </si>
  <si>
    <t>jointed in white cement and laid over 1:2 grey cement sand</t>
  </si>
  <si>
    <t xml:space="preserve">mortar ¾” thick in/c finishing &amp; filling of joints  with </t>
  </si>
  <si>
    <t>slurry of white cement or tile grout in desired shape</t>
  </si>
  <si>
    <t>in/c cutting of tiles to proper profile (on floor or facing)</t>
  </si>
  <si>
    <t xml:space="preserve">Providing &amp; fixing UPVC  pipe </t>
  </si>
  <si>
    <t xml:space="preserve">Electrification Works </t>
  </si>
  <si>
    <t>Scraping (b) Ordinary Distemper</t>
  </si>
  <si>
    <t>P/F Long Bib Cock 1/2" dia</t>
  </si>
  <si>
    <t>Room 1 , 2</t>
  </si>
  <si>
    <t xml:space="preserve">Total W/S &amp; S/F </t>
  </si>
  <si>
    <t>Providing &amp; fixing Wall Bracket Fan 18"</t>
  </si>
  <si>
    <t>sweep approved quality etc complete.</t>
  </si>
  <si>
    <t>P/F Door Lock</t>
  </si>
  <si>
    <t>P/L Matte Finish</t>
  </si>
  <si>
    <t>Point</t>
  </si>
  <si>
    <t>P/F False Ceiling Spot Light</t>
  </si>
  <si>
    <t>P/F False ceiling spot light fancy type</t>
  </si>
  <si>
    <t>round shape or square shape with glass</t>
  </si>
  <si>
    <t xml:space="preserve">Bath Floor </t>
  </si>
  <si>
    <t>2x(20.0+20.0)x10.0</t>
  </si>
  <si>
    <t>1x20.0x20.0</t>
  </si>
  <si>
    <t>P/F Door Closure</t>
  </si>
  <si>
    <t>P/F W.C</t>
  </si>
  <si>
    <t>P/F Wash Basin</t>
  </si>
  <si>
    <t>P/F Floor Trap</t>
  </si>
  <si>
    <t>P/F Bath Room Accessories</t>
  </si>
  <si>
    <t>Providing and fixing hydraulic door</t>
  </si>
  <si>
    <t>closure best quality etc complete.</t>
  </si>
  <si>
    <t xml:space="preserve">Providing &amp; fixing squating type white </t>
  </si>
  <si>
    <t>glazed earthen ware w.c pan with i/c</t>
  </si>
  <si>
    <t xml:space="preserve">the cost of flushing cistern with internal </t>
  </si>
  <si>
    <t>fitting and flush pipe with bend &amp; making</t>
  </si>
  <si>
    <t>requisite number of holes in walls plinth</t>
  </si>
  <si>
    <t>&amp; floor for pipe connection &amp; making</t>
  </si>
  <si>
    <t>good in cement concrete 1:2:4,</t>
  </si>
  <si>
    <t>(ii) with 4" dia white glazed earthen ware</t>
  </si>
  <si>
    <t>trap &amp; plastic thumble. (S.I.No.1(ii)/P-1)</t>
  </si>
  <si>
    <t xml:space="preserve">Providing &amp; fixing 24" x 18" lavatory basin in </t>
  </si>
  <si>
    <t xml:space="preserve">white glazed earthen ware complete with &amp; </t>
  </si>
  <si>
    <t xml:space="preserve">I/c the cost of W.I or C.I  cantilever brackets </t>
  </si>
  <si>
    <t xml:space="preserve">6 inches built into wall, painted white in two </t>
  </si>
  <si>
    <t xml:space="preserve">coast after a primary coat of red lead paint, a </t>
  </si>
  <si>
    <t xml:space="preserve">pair of 1/2" dia rubber plug &amp; chrome plate </t>
  </si>
  <si>
    <t xml:space="preserve">brass chain 1-1/4" dia malloable iron or c.P </t>
  </si>
  <si>
    <t xml:space="preserve">brass traps malloable iron or brass unions and </t>
  </si>
  <si>
    <t xml:space="preserve">making requisite number of holes in walls, </t>
  </si>
  <si>
    <t xml:space="preserve">plinth &amp; floor for pipe connection and making </t>
  </si>
  <si>
    <t>good in cement concrete 1: 2: 4 (Standard pattern).</t>
  </si>
  <si>
    <t>(S.I.No.10 P-3)</t>
  </si>
  <si>
    <t>P/Fixing 6" x 2" or 6" x 3" C.I floor trap</t>
  </si>
  <si>
    <t>of the approved selt cleaning design with</t>
  </si>
  <si>
    <t>a C.I screwed down gratting with or</t>
  </si>
  <si>
    <t>without a vent arm complete with</t>
  </si>
  <si>
    <t>i/c making requsite number of holes in</t>
  </si>
  <si>
    <t>walls plinth &amp; floor for pipe connection</t>
  </si>
  <si>
    <t>&amp; making good cement concrete</t>
  </si>
  <si>
    <t>(S.I.No.20/P-6</t>
  </si>
  <si>
    <t xml:space="preserve">Supplying &amp; fixing Bath room accessories </t>
  </si>
  <si>
    <t>set (7 pieces i/c towel rod, brush holder, soap</t>
  </si>
  <si>
    <t xml:space="preserve"> tray, shelf of approved design i/c cost of </t>
  </si>
  <si>
    <t>screws nuts etc complete</t>
  </si>
  <si>
    <t xml:space="preserve"> (Master Brand) (S.I.23/19)</t>
  </si>
  <si>
    <t>Preparing the surface &amp; Applying matte finishpaint of</t>
  </si>
  <si>
    <t xml:space="preserve"> approved quality &amp; make includingscraping the old </t>
  </si>
  <si>
    <t>surface, applying sandpaper filling with loppy&amp; ICI or</t>
  </si>
  <si>
    <t xml:space="preserve">equivalent&amp; then applying matte finish paint 2 to 3 coats </t>
  </si>
  <si>
    <t>as directed by Engineer Incharge.</t>
  </si>
  <si>
    <t>M/R TO BARRACK No. 16 OFFICE OF AUDIT &amp; ACCOUNTS FINANCE DEPARTMENT GOVERNEMENT OF SINDH SINDH SECRETARIAT BLOCK 4-A KARACHI.</t>
  </si>
  <si>
    <t>Audit &amp; Accounts</t>
  </si>
  <si>
    <t>Staff Office</t>
  </si>
  <si>
    <t>2x4.0x7.0</t>
  </si>
  <si>
    <t>P/F Fiber glass tank 250 Gallon</t>
  </si>
  <si>
    <t>3/4" dia</t>
  </si>
  <si>
    <t xml:space="preserve">S/F fiber glass tank of approved quality </t>
  </si>
  <si>
    <t>and design and wall thickness as specified</t>
  </si>
  <si>
    <t>i/c the cost of nuts bolts and fixing in</t>
  </si>
  <si>
    <t>plateform of cement concrete 1:3:6</t>
  </si>
  <si>
    <t xml:space="preserve">and making connection for inlet and </t>
  </si>
  <si>
    <t>over flow pipe etc complete 500 gallon</t>
  </si>
  <si>
    <t>wall thickness 4mm (S.I.No.3-c/P-21)</t>
  </si>
  <si>
    <t>1 x 10</t>
  </si>
  <si>
    <t>2x2x(7.33+6.0)x6.0</t>
  </si>
  <si>
    <t>2x1x7.33x6.0</t>
  </si>
  <si>
    <t>2x2.25x6.50</t>
  </si>
  <si>
    <t>P/F inposition ddor and windows</t>
  </si>
  <si>
    <t>Bath Door</t>
  </si>
  <si>
    <t xml:space="preserve">1x6 </t>
  </si>
  <si>
    <t>Painting Doors &amp; Windows</t>
  </si>
  <si>
    <t>Door</t>
  </si>
  <si>
    <t>2x2x4.0x7.0</t>
  </si>
  <si>
    <t>3x2x2x4.0x7.0</t>
  </si>
  <si>
    <t>P/F Aluminum Door</t>
  </si>
  <si>
    <t>P/F Jhute Felt</t>
  </si>
  <si>
    <t>1x60.0x46.0</t>
  </si>
  <si>
    <t>Staff</t>
  </si>
  <si>
    <t>Computer Room</t>
  </si>
  <si>
    <t>Main Verr</t>
  </si>
  <si>
    <t>1x60.0x8.0</t>
  </si>
  <si>
    <t>PART A-II NON SEHEDULE ITEMS</t>
  </si>
  <si>
    <t>P/F Bath Room glazed Tiles</t>
  </si>
  <si>
    <t>2x2(7.33+6.0)x6.0</t>
  </si>
  <si>
    <t>1x2x7.33x6.0</t>
  </si>
  <si>
    <t xml:space="preserve">Room </t>
  </si>
  <si>
    <t>3x1x20.0x20.0</t>
  </si>
  <si>
    <t>1x2x7.50x3.25</t>
  </si>
  <si>
    <t>1x60.0x3.25</t>
  </si>
  <si>
    <t>P/F Wooden Cabinet</t>
  </si>
  <si>
    <t>Staff Room</t>
  </si>
  <si>
    <t>1x20.0x3.0</t>
  </si>
  <si>
    <t>P/F Aluminum Partition</t>
  </si>
  <si>
    <t>2x7.0x7.50</t>
  </si>
  <si>
    <t>2x(20.0+20.0)x7.0</t>
  </si>
  <si>
    <t>1x60.0x9.0</t>
  </si>
  <si>
    <t>2x7.0x9.0</t>
  </si>
  <si>
    <t>1x2x3.0x4.0</t>
  </si>
  <si>
    <t>1 x 3</t>
  </si>
  <si>
    <t>1 x 6</t>
  </si>
  <si>
    <t>P/F W.C Oommode</t>
  </si>
  <si>
    <t>1 x3</t>
  </si>
  <si>
    <t>1 x 60</t>
  </si>
  <si>
    <t>1 x 30</t>
  </si>
  <si>
    <t>1 x20</t>
  </si>
  <si>
    <t>1 x 15+15+15</t>
  </si>
  <si>
    <t>1 x 5+5+5</t>
  </si>
  <si>
    <t>P/Fixing Circuit Breaker</t>
  </si>
  <si>
    <t>1x4+2+4</t>
  </si>
  <si>
    <t>1x(15+15+4)</t>
  </si>
  <si>
    <t>P/F SP 10/15 Plug Switch</t>
  </si>
  <si>
    <t>1x(10+20+8+20)</t>
  </si>
  <si>
    <t xml:space="preserve">P/F S.P Power Plug </t>
  </si>
  <si>
    <t>P/F Bracket Fan</t>
  </si>
  <si>
    <t>1 x 8</t>
  </si>
  <si>
    <t>P/F Exhuast Fan</t>
  </si>
  <si>
    <t xml:space="preserve">Providing and fixing in position doors, windows </t>
  </si>
  <si>
    <t xml:space="preserve">and ventilators of 1st. Class deodar wood frames </t>
  </si>
  <si>
    <t xml:space="preserve">and 1-1/2" thick Teak wood ply shutters of 2nd </t>
  </si>
  <si>
    <t xml:space="preserve">class deodar wood skeleton (solid ) styles and </t>
  </si>
  <si>
    <t xml:space="preserve">rails core of partal wood and Teak ply wood </t>
  </si>
  <si>
    <t xml:space="preserve">(3-ply) on both sidei/c hold fasts, hinges, iron </t>
  </si>
  <si>
    <t xml:space="preserve">tower blts, handles and cleats with cord etc. </t>
  </si>
  <si>
    <t>complete. (S.I.No. 58 P-65) .(without frame).</t>
  </si>
  <si>
    <t>(1077/06  (-) 370/83  =  706/23)</t>
  </si>
  <si>
    <t>Providing &amp; fixing inposition Aluminum</t>
  </si>
  <si>
    <t xml:space="preserve">channels framing for hinged doors of </t>
  </si>
  <si>
    <t>Alcop made with 5mm thick tinted glass</t>
  </si>
  <si>
    <t xml:space="preserve">glazing (Belgium) and Alpha (japan) </t>
  </si>
  <si>
    <t>locks i/c handles,stoppers etc comp.</t>
  </si>
  <si>
    <t>(b) Deluxe Model (S.I.No.84(b)/P-108)</t>
  </si>
  <si>
    <t xml:space="preserve">Providing and fixing bitumen felt paper of       </t>
  </si>
  <si>
    <t xml:space="preserve"> 60 Lbs over roof i/c cleaning of roof with wire</t>
  </si>
  <si>
    <t>brush and removing dust, applying bitumen</t>
  </si>
  <si>
    <t>coat at the rate of 34 Lbs % Sft as premix</t>
  </si>
  <si>
    <t>inter coats &amp; then laying felt paper with 10%</t>
  </si>
  <si>
    <t>over laps,then applying &amp; spreading hill sand</t>
  </si>
  <si>
    <t>at the rate of 1 Cft for 100 sft.The cost also i/c</t>
  </si>
  <si>
    <t xml:space="preserve">necessary fire material, kerosene oil,wood etc.  </t>
  </si>
  <si>
    <t>(S.I.No.42 P-39).</t>
  </si>
  <si>
    <t>P/Fixing Wooden cabinet with shutter</t>
  </si>
  <si>
    <t>of lassani sheet 3/4" thick and frame</t>
  </si>
  <si>
    <t xml:space="preserve">work of 1st class partal wood 2" x 1" </t>
  </si>
  <si>
    <t>pasted with classic farmica 18" deep</t>
  </si>
  <si>
    <t>i/c necessary hinges, catchers handles</t>
  </si>
  <si>
    <t>sliding windows in doors nalis screws</t>
  </si>
  <si>
    <t xml:space="preserve">etc with approved design and shape. </t>
  </si>
  <si>
    <t xml:space="preserve">The cost also in/c necessary tools </t>
  </si>
  <si>
    <t xml:space="preserve">and plants to be used in making etc </t>
  </si>
  <si>
    <t xml:space="preserve">complete as directed by Engineer </t>
  </si>
  <si>
    <t xml:space="preserve">P/F Aluminum partition with fixed glass </t>
  </si>
  <si>
    <t>(frosted) 5mm thick using 4” lucky section</t>
  </si>
  <si>
    <t xml:space="preserve"> in champion color as frame on floor or block </t>
  </si>
  <si>
    <t xml:space="preserve">masonry fixed with necessary fixtures rubber </t>
  </si>
  <si>
    <t xml:space="preserve">packings etc. The cost in/c tools &amp; plants used </t>
  </si>
  <si>
    <t xml:space="preserve">in making and carriage from shop to site as </t>
  </si>
  <si>
    <t xml:space="preserve">directed by the Engineer Incharge.    </t>
  </si>
  <si>
    <t xml:space="preserve">Supplying &amp; fixing earthen ware European </t>
  </si>
  <si>
    <t xml:space="preserve">commode set (ROCCA  Imported) coupled </t>
  </si>
  <si>
    <t xml:space="preserve">with flush tank  &amp; seat cover complete with </t>
  </si>
  <si>
    <t xml:space="preserve">internal fittings, fixtures, clamps, necessary lead </t>
  </si>
  <si>
    <t xml:space="preserve">connection and making requisite  No of  holes </t>
  </si>
  <si>
    <t xml:space="preserve">in wall  plinth or floor for pipe connection </t>
  </si>
  <si>
    <t xml:space="preserve">&amp; making good in c.c. 1:2:4 as directed  by </t>
  </si>
  <si>
    <t>the Engineer Incharge.</t>
  </si>
  <si>
    <t>Providing &amp; fixing circuit breaker 6,10,15,20</t>
  </si>
  <si>
    <t xml:space="preserve">30,40,50 &amp; 63amp SP (TB-5S) on prepared </t>
  </si>
  <si>
    <t>board as required.(S.I.No. 203 P-31).</t>
  </si>
  <si>
    <t>P.No</t>
  </si>
  <si>
    <t>Providing &amp; fixing fancy type switch imported quality</t>
  </si>
  <si>
    <t>with board approved by the Engineer Incharge</t>
  </si>
  <si>
    <t>I/c necessary connection &amp; recessed in the wall etc.</t>
  </si>
  <si>
    <t>P/F Power plug  15 amps</t>
  </si>
  <si>
    <t>with fancy type board and sheet i/c</t>
  </si>
  <si>
    <t>necessary connection.</t>
  </si>
  <si>
    <t xml:space="preserve">P/F Exhaust Fan 10" to 12" sweep metal body </t>
  </si>
  <si>
    <t>plastic body i/c necessary connection etc</t>
  </si>
  <si>
    <t>complete as approved by Engineer Incharge.</t>
  </si>
  <si>
    <t>having size 12”x24” Shabbir / Sonex / Karam or equivalent</t>
  </si>
  <si>
    <t>3x7.0x7.50</t>
  </si>
  <si>
    <t>2x1x(20.0+20.0)x3.0</t>
  </si>
  <si>
    <t>1x60.0x3.0</t>
  </si>
  <si>
    <t>1 x 7</t>
  </si>
  <si>
    <t>' SCHEDULE " B "</t>
  </si>
  <si>
    <t>Rupees Seven Hundred Eighty Six and Fifty Paisa</t>
  </si>
  <si>
    <t xml:space="preserve">Rupees Two Hundred Twenty Six and Eighty Eight Paisa </t>
  </si>
  <si>
    <t xml:space="preserve">Rupees Seven Hundred Six and Twenty Three Paisa </t>
  </si>
  <si>
    <t>Rupees Seventeen Hundred Eighty Six and Thirteen Only</t>
  </si>
  <si>
    <t>Rupees Eleven Hundred Sixty and Six Paisa Only</t>
  </si>
  <si>
    <t>Rupees Fifteen Hundred Seven and Sixty Six Only</t>
  </si>
  <si>
    <t>Rupees One Hundred Six and Seventy Three Paisa Only</t>
  </si>
  <si>
    <t>Below Or Above</t>
  </si>
  <si>
    <t>Rupees Five Thousand Eighty Eight and Twenty Ps Only</t>
  </si>
  <si>
    <t>Rupees Forty Nine Hundred Twenty Eight and Seventy Only</t>
  </si>
  <si>
    <t>Rupees Two Thousand Forty Two and Forty Three Only</t>
  </si>
  <si>
    <t>Rupees Eight Hundred Eighty Nine and Forty Six Only</t>
  </si>
  <si>
    <t>Rupees Eleven Hundred Nine and Forty Six Only</t>
  </si>
  <si>
    <t>Rupees Ten Thousand Three Hundred Twenty Two and Forty Paisa</t>
  </si>
  <si>
    <t>Rupees Twenty One Thousand Nine Hundred Eighty Nine and Forty Two Only</t>
  </si>
  <si>
    <t>Above Or Below</t>
  </si>
  <si>
    <t>Rupees Eleven Hundred Thirty Only</t>
  </si>
  <si>
    <t>Rupees Nine Hundred Eighty Five Only</t>
  </si>
  <si>
    <t>Rupees Nine Hundred Sixteen Only</t>
  </si>
  <si>
    <t>SUMMARY OF COST</t>
  </si>
  <si>
    <t>PART A</t>
  </si>
  <si>
    <t>Cost of Civil Work Schedule Item</t>
  </si>
  <si>
    <t>Rs.</t>
  </si>
  <si>
    <t>PART A-ii</t>
  </si>
  <si>
    <t>Cost of Non Schedule Item Civil Work</t>
  </si>
  <si>
    <t>PART B</t>
  </si>
  <si>
    <t>Cost of W/S &amp; S/F Schedule Item</t>
  </si>
  <si>
    <t>PART B-ii</t>
  </si>
  <si>
    <t>Cost of Non Schedule Item W/S &amp; S/F  Work</t>
  </si>
  <si>
    <t>Cost of Electric Work Schedule Item</t>
  </si>
  <si>
    <t>Cost of Non Schedule Item Electric   Work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</si>
  <si>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</si>
  <si>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</si>
  <si>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</si>
  <si>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</si>
  <si>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</si>
  <si>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</si>
  <si>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</si>
  <si>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</si>
  <si>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</si>
  <si>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</si>
  <si>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</si>
  <si>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</si>
  <si>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</si>
  <si>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</si>
  <si>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</si>
  <si>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</si>
  <si>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</si>
  <si>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</si>
  <si>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>PART C</t>
  </si>
  <si>
    <t>PART C-ii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</si>
</sst>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34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sz val="10"/>
      <name val="Times New Roman"/>
      <family val="1"/>
    </font>
    <font>
      <u/>
      <sz val="12"/>
      <name val="Times New Roman"/>
      <family val="1"/>
    </font>
    <font>
      <b/>
      <u/>
      <sz val="2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b/>
      <i/>
      <u/>
      <sz val="11"/>
      <name val="Times New Roman"/>
      <family val="1"/>
    </font>
    <font>
      <b/>
      <i/>
      <sz val="11"/>
      <name val="Times New Roman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b/>
      <i/>
      <sz val="9"/>
      <name val="Times New Roman"/>
      <family val="1"/>
    </font>
    <font>
      <i/>
      <sz val="11"/>
      <name val="Times New Roman"/>
      <family val="1"/>
    </font>
    <font>
      <i/>
      <sz val="11"/>
      <color rgb="FF000000"/>
      <name val="Times New Roman"/>
      <family val="1"/>
    </font>
    <font>
      <i/>
      <sz val="8"/>
      <name val="Times New Roman"/>
      <family val="1"/>
    </font>
    <font>
      <i/>
      <sz val="10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</cellStyleXfs>
  <cellXfs count="28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0" xfId="0" quotePrefix="1" applyFont="1" applyAlignment="1">
      <alignment horizontal="left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3" fillId="0" borderId="0" xfId="0" quotePrefix="1" applyFont="1" applyAlignment="1">
      <alignment horizontal="center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vertical="top"/>
    </xf>
    <xf numFmtId="0" fontId="2" fillId="0" borderId="0" xfId="0" applyFont="1" applyAlignment="1"/>
    <xf numFmtId="0" fontId="4" fillId="0" borderId="0" xfId="0" applyFont="1" applyAlignment="1">
      <alignment vertical="top"/>
    </xf>
    <xf numFmtId="165" fontId="4" fillId="0" borderId="0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right"/>
    </xf>
    <xf numFmtId="165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66" fontId="2" fillId="0" borderId="0" xfId="0" applyNumberFormat="1" applyFont="1" applyBorder="1" applyAlignment="1">
      <alignment horizontal="left"/>
    </xf>
    <xf numFmtId="0" fontId="6" fillId="0" borderId="0" xfId="0" applyFont="1"/>
    <xf numFmtId="164" fontId="2" fillId="0" borderId="0" xfId="0" applyNumberFormat="1" applyFont="1" applyBorder="1" applyAlignment="1">
      <alignment vertical="top"/>
    </xf>
    <xf numFmtId="0" fontId="7" fillId="0" borderId="0" xfId="0" applyFont="1"/>
    <xf numFmtId="2" fontId="4" fillId="0" borderId="0" xfId="0" applyNumberFormat="1" applyFont="1" applyBorder="1" applyAlignment="1">
      <alignment horizontal="right"/>
    </xf>
    <xf numFmtId="0" fontId="4" fillId="0" borderId="0" xfId="0" applyFont="1" applyBorder="1" applyAlignment="1"/>
    <xf numFmtId="0" fontId="8" fillId="0" borderId="0" xfId="0" applyFont="1"/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horizontal="center" vertical="top"/>
    </xf>
    <xf numFmtId="0" fontId="16" fillId="0" borderId="0" xfId="0" applyFont="1"/>
    <xf numFmtId="0" fontId="17" fillId="0" borderId="0" xfId="0" applyFont="1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0" fontId="6" fillId="0" borderId="0" xfId="0" applyFont="1" applyAlignment="1">
      <alignment horizontal="right"/>
    </xf>
    <xf numFmtId="165" fontId="6" fillId="0" borderId="0" xfId="2" applyNumberFormat="1" applyFont="1" applyAlignment="1">
      <alignment horizontal="right" vertical="top"/>
    </xf>
    <xf numFmtId="0" fontId="18" fillId="0" borderId="0" xfId="0" applyFont="1" applyAlignment="1">
      <alignment horizontal="center"/>
    </xf>
    <xf numFmtId="12" fontId="4" fillId="0" borderId="0" xfId="0" applyNumberFormat="1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19" fillId="0" borderId="0" xfId="0" applyFont="1"/>
    <xf numFmtId="0" fontId="20" fillId="0" borderId="0" xfId="0" applyFont="1" applyBorder="1" applyAlignment="1">
      <alignment horizontal="left"/>
    </xf>
    <xf numFmtId="0" fontId="21" fillId="0" borderId="0" xfId="0" applyFont="1" applyBorder="1" applyAlignment="1">
      <alignment horizontal="center"/>
    </xf>
    <xf numFmtId="165" fontId="8" fillId="0" borderId="0" xfId="2" applyNumberFormat="1" applyFont="1" applyAlignment="1">
      <alignment horizontal="right" vertical="top"/>
    </xf>
    <xf numFmtId="0" fontId="8" fillId="0" borderId="0" xfId="0" quotePrefix="1" applyFont="1" applyAlignment="1">
      <alignment vertical="top"/>
    </xf>
    <xf numFmtId="0" fontId="8" fillId="0" borderId="0" xfId="0" applyFont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0" fontId="2" fillId="0" borderId="0" xfId="0" applyFont="1" applyBorder="1"/>
    <xf numFmtId="0" fontId="2" fillId="0" borderId="0" xfId="0" applyFont="1" applyFill="1" applyBorder="1" applyAlignment="1"/>
    <xf numFmtId="0" fontId="22" fillId="0" borderId="0" xfId="0" applyFont="1" applyFill="1"/>
    <xf numFmtId="43" fontId="2" fillId="0" borderId="0" xfId="1" quotePrefix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0" fontId="6" fillId="0" borderId="0" xfId="0" applyFont="1" applyBorder="1" applyAlignment="1">
      <alignment horizontal="left"/>
    </xf>
    <xf numFmtId="0" fontId="2" fillId="0" borderId="0" xfId="0" applyFont="1" applyFill="1" applyBorder="1"/>
    <xf numFmtId="2" fontId="22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quotePrefix="1" applyFont="1" applyFill="1" applyBorder="1" applyAlignment="1">
      <alignment horizontal="center"/>
    </xf>
    <xf numFmtId="166" fontId="2" fillId="0" borderId="0" xfId="0" quotePrefix="1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22" fillId="0" borderId="0" xfId="0" applyFont="1" applyFill="1" applyBorder="1"/>
    <xf numFmtId="0" fontId="22" fillId="0" borderId="0" xfId="0" applyFont="1" applyBorder="1" applyAlignment="1">
      <alignment vertical="top"/>
    </xf>
    <xf numFmtId="0" fontId="23" fillId="0" borderId="0" xfId="0" applyFont="1" applyBorder="1" applyAlignment="1">
      <alignment vertical="top"/>
    </xf>
    <xf numFmtId="0" fontId="23" fillId="0" borderId="0" xfId="0" applyFont="1" applyFill="1" applyBorder="1" applyAlignment="1"/>
    <xf numFmtId="164" fontId="4" fillId="0" borderId="0" xfId="0" applyNumberFormat="1" applyFont="1" applyBorder="1" applyAlignment="1">
      <alignment vertical="top"/>
    </xf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/>
    </xf>
    <xf numFmtId="0" fontId="27" fillId="0" borderId="0" xfId="0" applyFont="1"/>
    <xf numFmtId="0" fontId="27" fillId="0" borderId="0" xfId="0" applyFont="1" applyAlignment="1">
      <alignment vertical="top"/>
    </xf>
    <xf numFmtId="0" fontId="27" fillId="0" borderId="0" xfId="0" applyFont="1" applyAlignment="1">
      <alignment horizontal="right"/>
    </xf>
    <xf numFmtId="2" fontId="27" fillId="0" borderId="0" xfId="0" applyNumberFormat="1" applyFont="1" applyAlignment="1">
      <alignment horizontal="right"/>
    </xf>
    <xf numFmtId="0" fontId="27" fillId="0" borderId="0" xfId="0" applyFont="1" applyAlignment="1"/>
    <xf numFmtId="0" fontId="23" fillId="0" borderId="0" xfId="0" applyFont="1" applyFill="1" applyAlignment="1">
      <alignment horizontal="center"/>
    </xf>
    <xf numFmtId="0" fontId="27" fillId="0" borderId="0" xfId="0" applyFont="1" applyFill="1" applyAlignment="1">
      <alignment wrapText="1"/>
    </xf>
    <xf numFmtId="2" fontId="23" fillId="0" borderId="0" xfId="0" applyNumberFormat="1" applyFont="1" applyFill="1" applyBorder="1" applyAlignment="1">
      <alignment horizontal="right"/>
    </xf>
    <xf numFmtId="0" fontId="23" fillId="0" borderId="0" xfId="0" applyFont="1" applyFill="1" applyAlignment="1">
      <alignment horizontal="left"/>
    </xf>
    <xf numFmtId="0" fontId="27" fillId="0" borderId="0" xfId="0" applyFont="1" applyFill="1" applyAlignment="1">
      <alignment horizontal="right"/>
    </xf>
    <xf numFmtId="0" fontId="27" fillId="0" borderId="0" xfId="0" quotePrefix="1" applyFont="1" applyFill="1" applyAlignment="1">
      <alignment horizontal="center"/>
    </xf>
    <xf numFmtId="166" fontId="27" fillId="0" borderId="0" xfId="0" quotePrefix="1" applyNumberFormat="1" applyFont="1" applyFill="1" applyAlignment="1">
      <alignment horizontal="left"/>
    </xf>
    <xf numFmtId="0" fontId="27" fillId="0" borderId="0" xfId="0" applyFont="1" applyFill="1" applyAlignment="1">
      <alignment horizontal="center"/>
    </xf>
    <xf numFmtId="165" fontId="27" fillId="0" borderId="0" xfId="1" quotePrefix="1" applyNumberFormat="1" applyFont="1" applyFill="1" applyAlignment="1">
      <alignment horizontal="right" vertical="top"/>
    </xf>
    <xf numFmtId="0" fontId="27" fillId="0" borderId="0" xfId="0" quotePrefix="1" applyFont="1" applyFill="1" applyBorder="1" applyAlignment="1">
      <alignment horizontal="left"/>
    </xf>
    <xf numFmtId="0" fontId="23" fillId="0" borderId="3" xfId="0" applyFont="1" applyBorder="1" applyAlignment="1">
      <alignment horizontal="center"/>
    </xf>
    <xf numFmtId="0" fontId="23" fillId="0" borderId="1" xfId="0" applyFont="1" applyBorder="1" applyAlignment="1">
      <alignment horizontal="left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horizontal="right"/>
    </xf>
    <xf numFmtId="0" fontId="27" fillId="0" borderId="1" xfId="0" applyFont="1" applyBorder="1" applyAlignment="1">
      <alignment horizontal="left"/>
    </xf>
    <xf numFmtId="0" fontId="23" fillId="0" borderId="1" xfId="0" applyFont="1" applyBorder="1"/>
    <xf numFmtId="0" fontId="27" fillId="0" borderId="2" xfId="0" applyFont="1" applyBorder="1"/>
    <xf numFmtId="0" fontId="23" fillId="0" borderId="0" xfId="0" applyFont="1" applyBorder="1" applyAlignment="1">
      <alignment horizontal="left"/>
    </xf>
    <xf numFmtId="0" fontId="27" fillId="0" borderId="0" xfId="0" applyFont="1" applyFill="1"/>
    <xf numFmtId="0" fontId="27" fillId="0" borderId="0" xfId="0" applyFont="1" applyFill="1" applyAlignment="1">
      <alignment vertical="top"/>
    </xf>
    <xf numFmtId="0" fontId="27" fillId="0" borderId="0" xfId="0" quotePrefix="1" applyFont="1" applyFill="1" applyAlignment="1">
      <alignment horizontal="left"/>
    </xf>
    <xf numFmtId="0" fontId="27" fillId="0" borderId="0" xfId="0" applyFont="1" applyFill="1" applyAlignment="1"/>
    <xf numFmtId="2" fontId="27" fillId="0" borderId="0" xfId="0" applyNumberFormat="1" applyFont="1" applyFill="1" applyAlignment="1">
      <alignment horizontal="right"/>
    </xf>
    <xf numFmtId="0" fontId="27" fillId="0" borderId="0" xfId="0" applyFont="1" applyFill="1" applyAlignment="1">
      <alignment horizontal="left"/>
    </xf>
    <xf numFmtId="1" fontId="23" fillId="0" borderId="0" xfId="0" applyNumberFormat="1" applyFont="1" applyFill="1" applyBorder="1" applyAlignment="1">
      <alignment horizontal="right"/>
    </xf>
    <xf numFmtId="0" fontId="27" fillId="0" borderId="0" xfId="0" applyFont="1" applyBorder="1" applyAlignment="1">
      <alignment horizontal="left"/>
    </xf>
    <xf numFmtId="0" fontId="27" fillId="0" borderId="0" xfId="0" applyFont="1" applyBorder="1" applyAlignment="1">
      <alignment horizontal="center"/>
    </xf>
    <xf numFmtId="166" fontId="27" fillId="0" borderId="0" xfId="0" applyNumberFormat="1" applyFont="1" applyBorder="1" applyAlignment="1">
      <alignment horizontal="left"/>
    </xf>
    <xf numFmtId="0" fontId="23" fillId="0" borderId="0" xfId="0" applyFont="1" applyBorder="1" applyAlignment="1">
      <alignment horizontal="right"/>
    </xf>
    <xf numFmtId="165" fontId="23" fillId="0" borderId="4" xfId="0" applyNumberFormat="1" applyFont="1" applyBorder="1" applyAlignment="1">
      <alignment horizontal="center"/>
    </xf>
    <xf numFmtId="0" fontId="23" fillId="0" borderId="4" xfId="0" quotePrefix="1" applyFont="1" applyBorder="1" applyAlignment="1">
      <alignment horizontal="left"/>
    </xf>
    <xf numFmtId="0" fontId="28" fillId="0" borderId="0" xfId="0" applyFont="1"/>
    <xf numFmtId="2" fontId="27" fillId="0" borderId="0" xfId="0" applyNumberFormat="1" applyFont="1" applyFill="1" applyBorder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 wrapText="1"/>
    </xf>
    <xf numFmtId="0" fontId="27" fillId="0" borderId="0" xfId="0" quotePrefix="1" applyFont="1" applyAlignment="1">
      <alignment wrapText="1"/>
    </xf>
    <xf numFmtId="0" fontId="27" fillId="0" borderId="0" xfId="0" applyFont="1" applyAlignment="1">
      <alignment horizontal="center" wrapText="1"/>
    </xf>
    <xf numFmtId="165" fontId="27" fillId="0" borderId="0" xfId="1" quotePrefix="1" applyNumberFormat="1" applyFont="1" applyAlignment="1">
      <alignment horizontal="right" wrapText="1"/>
    </xf>
    <xf numFmtId="0" fontId="27" fillId="0" borderId="0" xfId="0" quotePrefix="1" applyFont="1" applyAlignment="1">
      <alignment horizontal="left"/>
    </xf>
    <xf numFmtId="0" fontId="21" fillId="0" borderId="0" xfId="0" applyFont="1"/>
    <xf numFmtId="2" fontId="23" fillId="0" borderId="0" xfId="0" applyNumberFormat="1" applyFont="1" applyFill="1" applyBorder="1"/>
    <xf numFmtId="0" fontId="27" fillId="0" borderId="0" xfId="0" quotePrefix="1" applyFont="1" applyFill="1"/>
    <xf numFmtId="2" fontId="23" fillId="0" borderId="0" xfId="0" applyNumberFormat="1" applyFont="1" applyBorder="1" applyAlignment="1">
      <alignment wrapText="1"/>
    </xf>
    <xf numFmtId="0" fontId="27" fillId="0" borderId="0" xfId="0" applyFont="1" applyAlignment="1">
      <alignment horizontal="left" wrapText="1"/>
    </xf>
    <xf numFmtId="0" fontId="27" fillId="0" borderId="0" xfId="0" applyFont="1" applyFill="1" applyAlignment="1">
      <alignment horizontal="left" vertical="top" wrapText="1"/>
    </xf>
    <xf numFmtId="1" fontId="23" fillId="0" borderId="0" xfId="0" applyNumberFormat="1" applyFont="1" applyBorder="1" applyAlignment="1">
      <alignment wrapText="1"/>
    </xf>
    <xf numFmtId="0" fontId="27" fillId="0" borderId="0" xfId="0" applyFont="1" applyFill="1" applyAlignment="1">
      <alignment horizontal="left" vertical="top"/>
    </xf>
    <xf numFmtId="0" fontId="23" fillId="0" borderId="0" xfId="0" applyFont="1" applyFill="1" applyAlignment="1">
      <alignment horizontal="right" vertical="top"/>
    </xf>
    <xf numFmtId="165" fontId="23" fillId="0" borderId="0" xfId="1" quotePrefix="1" applyNumberFormat="1" applyFont="1" applyFill="1" applyBorder="1" applyAlignment="1">
      <alignment horizontal="right" vertical="top"/>
    </xf>
    <xf numFmtId="165" fontId="23" fillId="0" borderId="5" xfId="0" applyNumberFormat="1" applyFont="1" applyBorder="1" applyAlignment="1">
      <alignment horizontal="center"/>
    </xf>
    <xf numFmtId="0" fontId="23" fillId="0" borderId="5" xfId="0" quotePrefix="1" applyFont="1" applyBorder="1" applyAlignment="1">
      <alignment horizontal="left"/>
    </xf>
    <xf numFmtId="165" fontId="27" fillId="0" borderId="0" xfId="1" quotePrefix="1" applyNumberFormat="1" applyFont="1" applyFill="1" applyBorder="1" applyAlignment="1">
      <alignment horizontal="right" vertical="top"/>
    </xf>
    <xf numFmtId="165" fontId="27" fillId="0" borderId="0" xfId="1" quotePrefix="1" applyNumberFormat="1" applyFont="1" applyBorder="1" applyAlignment="1">
      <alignment horizontal="right" wrapText="1"/>
    </xf>
    <xf numFmtId="0" fontId="27" fillId="0" borderId="0" xfId="0" quotePrefix="1" applyFont="1" applyBorder="1" applyAlignment="1">
      <alignment horizontal="left"/>
    </xf>
    <xf numFmtId="165" fontId="23" fillId="0" borderId="4" xfId="1" quotePrefix="1" applyNumberFormat="1" applyFont="1" applyFill="1" applyBorder="1" applyAlignment="1">
      <alignment horizontal="right" vertical="top"/>
    </xf>
    <xf numFmtId="1" fontId="23" fillId="0" borderId="0" xfId="0" applyNumberFormat="1" applyFont="1" applyFill="1" applyBorder="1"/>
    <xf numFmtId="0" fontId="23" fillId="0" borderId="0" xfId="0" applyFont="1"/>
    <xf numFmtId="0" fontId="27" fillId="0" borderId="0" xfId="0" applyFont="1" applyBorder="1" applyAlignment="1">
      <alignment vertical="top"/>
    </xf>
    <xf numFmtId="165" fontId="23" fillId="0" borderId="0" xfId="0" applyNumberFormat="1" applyFont="1" applyBorder="1" applyAlignment="1">
      <alignment horizontal="center"/>
    </xf>
    <xf numFmtId="0" fontId="27" fillId="0" borderId="0" xfId="0" applyFont="1" applyFill="1" applyBorder="1"/>
    <xf numFmtId="0" fontId="27" fillId="0" borderId="0" xfId="0" applyFont="1" applyAlignment="1">
      <alignment horizontal="center"/>
    </xf>
    <xf numFmtId="0" fontId="22" fillId="0" borderId="0" xfId="0" applyFont="1" applyFill="1" applyBorder="1" applyAlignment="1"/>
    <xf numFmtId="0" fontId="22" fillId="0" borderId="0" xfId="0" applyFont="1" applyFill="1" applyBorder="1" applyAlignment="1">
      <alignment wrapText="1"/>
    </xf>
    <xf numFmtId="0" fontId="23" fillId="0" borderId="0" xfId="0" applyFont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27" fillId="0" borderId="0" xfId="0" applyFont="1" applyFill="1" applyBorder="1" applyAlignment="1"/>
    <xf numFmtId="0" fontId="27" fillId="0" borderId="0" xfId="0" applyFont="1" applyFill="1" applyBorder="1" applyAlignment="1">
      <alignment horizontal="right"/>
    </xf>
    <xf numFmtId="0" fontId="27" fillId="0" borderId="0" xfId="0" quotePrefix="1" applyFont="1" applyFill="1" applyBorder="1" applyAlignment="1">
      <alignment horizontal="center"/>
    </xf>
    <xf numFmtId="166" fontId="27" fillId="0" borderId="0" xfId="0" quotePrefix="1" applyNumberFormat="1" applyFont="1" applyFill="1" applyBorder="1" applyAlignment="1">
      <alignment horizontal="left"/>
    </xf>
    <xf numFmtId="0" fontId="27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left"/>
    </xf>
    <xf numFmtId="0" fontId="27" fillId="0" borderId="0" xfId="0" applyFont="1" applyBorder="1" applyAlignment="1">
      <alignment horizontal="right"/>
    </xf>
    <xf numFmtId="2" fontId="27" fillId="0" borderId="0" xfId="0" applyNumberFormat="1" applyFont="1" applyBorder="1" applyAlignment="1">
      <alignment horizontal="right"/>
    </xf>
    <xf numFmtId="0" fontId="27" fillId="0" borderId="0" xfId="0" applyFont="1" applyBorder="1" applyAlignment="1"/>
    <xf numFmtId="0" fontId="22" fillId="0" borderId="0" xfId="0" quotePrefix="1" applyFont="1" applyAlignment="1">
      <alignment horizontal="center"/>
    </xf>
    <xf numFmtId="0" fontId="25" fillId="0" borderId="6" xfId="0" applyFont="1" applyBorder="1" applyAlignment="1">
      <alignment horizontal="center" vertical="center" wrapText="1"/>
    </xf>
    <xf numFmtId="0" fontId="25" fillId="0" borderId="11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0" fontId="20" fillId="0" borderId="0" xfId="0" applyFont="1"/>
    <xf numFmtId="0" fontId="25" fillId="0" borderId="0" xfId="0" applyFont="1" applyAlignment="1">
      <alignment horizontal="right"/>
    </xf>
    <xf numFmtId="0" fontId="25" fillId="0" borderId="0" xfId="0" applyFont="1"/>
    <xf numFmtId="165" fontId="25" fillId="0" borderId="0" xfId="2" applyNumberFormat="1" applyFont="1" applyAlignment="1">
      <alignment horizontal="right" vertical="top"/>
    </xf>
    <xf numFmtId="0" fontId="21" fillId="0" borderId="0" xfId="0" quotePrefix="1" applyFont="1" applyAlignment="1">
      <alignment vertical="top"/>
    </xf>
    <xf numFmtId="0" fontId="21" fillId="0" borderId="0" xfId="0" applyFont="1" applyAlignment="1">
      <alignment vertical="top"/>
    </xf>
    <xf numFmtId="165" fontId="21" fillId="0" borderId="0" xfId="2" applyNumberFormat="1" applyFont="1" applyBorder="1" applyAlignment="1">
      <alignment horizontal="right"/>
    </xf>
    <xf numFmtId="0" fontId="21" fillId="0" borderId="0" xfId="0" quotePrefix="1" applyFont="1" applyBorder="1" applyAlignment="1">
      <alignment vertical="top"/>
    </xf>
    <xf numFmtId="0" fontId="25" fillId="0" borderId="0" xfId="0" applyFont="1" applyAlignment="1">
      <alignment vertical="top"/>
    </xf>
    <xf numFmtId="165" fontId="25" fillId="0" borderId="0" xfId="2" applyNumberFormat="1" applyFont="1" applyBorder="1" applyAlignment="1">
      <alignment horizontal="right"/>
    </xf>
    <xf numFmtId="0" fontId="25" fillId="0" borderId="0" xfId="0" quotePrefix="1" applyFont="1" applyAlignment="1">
      <alignment vertical="top"/>
    </xf>
    <xf numFmtId="0" fontId="21" fillId="0" borderId="0" xfId="0" applyFont="1" applyAlignment="1">
      <alignment horizontal="right"/>
    </xf>
    <xf numFmtId="0" fontId="25" fillId="0" borderId="0" xfId="0" applyFont="1" applyAlignment="1">
      <alignment horizontal="right" vertical="top"/>
    </xf>
    <xf numFmtId="165" fontId="25" fillId="0" borderId="3" xfId="1" applyNumberFormat="1" applyFont="1" applyBorder="1" applyAlignment="1">
      <alignment horizontal="right"/>
    </xf>
    <xf numFmtId="0" fontId="25" fillId="0" borderId="2" xfId="0" quotePrefix="1" applyFont="1" applyBorder="1" applyAlignment="1">
      <alignment vertical="top"/>
    </xf>
    <xf numFmtId="165" fontId="21" fillId="0" borderId="0" xfId="2" applyNumberFormat="1" applyFont="1" applyAlignment="1">
      <alignment vertical="top"/>
    </xf>
    <xf numFmtId="165" fontId="21" fillId="0" borderId="0" xfId="0" applyNumberFormat="1" applyFont="1" applyAlignment="1">
      <alignment vertical="top"/>
    </xf>
    <xf numFmtId="165" fontId="25" fillId="0" borderId="3" xfId="2" applyNumberFormat="1" applyFont="1" applyBorder="1"/>
    <xf numFmtId="0" fontId="21" fillId="0" borderId="2" xfId="0" quotePrefix="1" applyFont="1" applyBorder="1"/>
    <xf numFmtId="165" fontId="25" fillId="0" borderId="0" xfId="2" applyNumberFormat="1" applyFont="1" applyBorder="1"/>
    <xf numFmtId="0" fontId="21" fillId="0" borderId="0" xfId="0" quotePrefix="1" applyFont="1" applyBorder="1"/>
    <xf numFmtId="0" fontId="30" fillId="0" borderId="0" xfId="0" applyFont="1"/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2" fontId="23" fillId="0" borderId="0" xfId="0" applyNumberFormat="1" applyFont="1" applyBorder="1" applyAlignment="1">
      <alignment horizontal="right"/>
    </xf>
    <xf numFmtId="43" fontId="27" fillId="0" borderId="0" xfId="1" quotePrefix="1" applyNumberFormat="1" applyFont="1" applyFill="1" applyBorder="1" applyAlignment="1">
      <alignment horizontal="right" vertical="top"/>
    </xf>
    <xf numFmtId="0" fontId="27" fillId="0" borderId="0" xfId="0" applyFont="1" applyFill="1" applyBorder="1" applyAlignment="1">
      <alignment wrapText="1"/>
    </xf>
    <xf numFmtId="0" fontId="27" fillId="0" borderId="0" xfId="0" applyFont="1" applyBorder="1"/>
    <xf numFmtId="0" fontId="27" fillId="0" borderId="0" xfId="0" applyFont="1" applyFill="1" applyBorder="1" applyAlignment="1">
      <alignment horizontal="left"/>
    </xf>
    <xf numFmtId="1" fontId="23" fillId="0" borderId="0" xfId="1" quotePrefix="1" applyNumberFormat="1" applyFont="1" applyFill="1" applyBorder="1" applyAlignment="1">
      <alignment horizontal="right" vertical="top"/>
    </xf>
    <xf numFmtId="0" fontId="29" fillId="0" borderId="0" xfId="0" applyFont="1" applyFill="1" applyBorder="1" applyAlignment="1">
      <alignment horizontal="left"/>
    </xf>
    <xf numFmtId="0" fontId="23" fillId="0" borderId="0" xfId="0" quotePrefix="1" applyFont="1" applyBorder="1" applyAlignment="1">
      <alignment horizontal="left"/>
    </xf>
    <xf numFmtId="165" fontId="23" fillId="0" borderId="5" xfId="1" quotePrefix="1" applyNumberFormat="1" applyFont="1" applyFill="1" applyBorder="1" applyAlignment="1">
      <alignment horizontal="right" vertical="top"/>
    </xf>
    <xf numFmtId="0" fontId="23" fillId="0" borderId="4" xfId="0" applyFont="1" applyFill="1" applyBorder="1" applyAlignment="1">
      <alignment horizontal="left"/>
    </xf>
    <xf numFmtId="2" fontId="23" fillId="0" borderId="4" xfId="0" applyNumberFormat="1" applyFont="1" applyFill="1" applyBorder="1" applyAlignment="1">
      <alignment horizontal="right"/>
    </xf>
    <xf numFmtId="2" fontId="23" fillId="0" borderId="4" xfId="0" applyNumberFormat="1" applyFont="1" applyBorder="1" applyAlignment="1">
      <alignment horizontal="right"/>
    </xf>
    <xf numFmtId="0" fontId="23" fillId="0" borderId="4" xfId="0" applyFont="1" applyBorder="1" applyAlignment="1"/>
    <xf numFmtId="0" fontId="27" fillId="0" borderId="4" xfId="0" applyFont="1" applyFill="1" applyBorder="1" applyAlignment="1">
      <alignment horizontal="left"/>
    </xf>
    <xf numFmtId="1" fontId="23" fillId="0" borderId="4" xfId="0" applyNumberFormat="1" applyFont="1" applyBorder="1" applyAlignment="1">
      <alignment horizontal="right"/>
    </xf>
    <xf numFmtId="0" fontId="23" fillId="0" borderId="4" xfId="0" applyFont="1" applyBorder="1" applyAlignment="1">
      <alignment vertical="top"/>
    </xf>
    <xf numFmtId="0" fontId="23" fillId="0" borderId="0" xfId="0" applyFont="1" applyBorder="1" applyAlignment="1"/>
    <xf numFmtId="0" fontId="23" fillId="0" borderId="0" xfId="0" applyFont="1" applyFill="1" applyBorder="1" applyAlignment="1">
      <alignment horizontal="right"/>
    </xf>
    <xf numFmtId="0" fontId="27" fillId="0" borderId="0" xfId="0" applyFont="1" applyBorder="1" applyAlignment="1">
      <alignment horizontal="center"/>
    </xf>
    <xf numFmtId="1" fontId="27" fillId="0" borderId="0" xfId="0" applyNumberFormat="1" applyFont="1" applyAlignment="1">
      <alignment horizontal="right"/>
    </xf>
    <xf numFmtId="0" fontId="29" fillId="0" borderId="0" xfId="0" applyFont="1" applyAlignment="1"/>
    <xf numFmtId="0" fontId="29" fillId="0" borderId="0" xfId="0" applyFont="1" applyBorder="1" applyAlignment="1"/>
    <xf numFmtId="0" fontId="29" fillId="0" borderId="0" xfId="0" applyFont="1" applyBorder="1" applyAlignment="1">
      <alignment horizontal="left"/>
    </xf>
    <xf numFmtId="1" fontId="23" fillId="0" borderId="0" xfId="0" applyNumberFormat="1" applyFont="1" applyBorder="1" applyAlignment="1">
      <alignment horizontal="right"/>
    </xf>
    <xf numFmtId="0" fontId="27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2" fontId="27" fillId="0" borderId="0" xfId="0" applyNumberFormat="1" applyFont="1" applyFill="1" applyBorder="1" applyAlignment="1">
      <alignment horizontal="right"/>
    </xf>
    <xf numFmtId="0" fontId="27" fillId="0" borderId="0" xfId="3" applyFont="1" applyBorder="1" applyAlignment="1">
      <alignment horizontal="left"/>
    </xf>
    <xf numFmtId="0" fontId="23" fillId="0" borderId="0" xfId="3" applyFont="1" applyBorder="1" applyAlignment="1">
      <alignment horizontal="center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27" fillId="0" borderId="0" xfId="3" applyFont="1"/>
    <xf numFmtId="165" fontId="27" fillId="0" borderId="0" xfId="2" quotePrefix="1" applyNumberFormat="1" applyFont="1" applyFill="1" applyAlignment="1">
      <alignment horizontal="right" vertical="top"/>
    </xf>
    <xf numFmtId="0" fontId="27" fillId="0" borderId="0" xfId="1" quotePrefix="1" applyNumberFormat="1" applyFont="1" applyFill="1" applyAlignment="1">
      <alignment vertical="top"/>
    </xf>
    <xf numFmtId="0" fontId="21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1" fontId="23" fillId="0" borderId="0" xfId="0" applyNumberFormat="1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/>
    <xf numFmtId="0" fontId="31" fillId="0" borderId="3" xfId="0" applyFont="1" applyFill="1" applyBorder="1"/>
    <xf numFmtId="1" fontId="31" fillId="0" borderId="8" xfId="0" applyNumberFormat="1" applyFont="1" applyBorder="1" applyAlignment="1">
      <alignment wrapText="1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166" fontId="4" fillId="0" borderId="0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wrapText="1"/>
    </xf>
    <xf numFmtId="1" fontId="4" fillId="0" borderId="0" xfId="0" applyNumberFormat="1" applyFont="1" applyBorder="1" applyAlignment="1">
      <alignment horizontal="center" wrapText="1"/>
    </xf>
    <xf numFmtId="0" fontId="32" fillId="0" borderId="0" xfId="0" applyFont="1" applyFill="1"/>
    <xf numFmtId="0" fontId="33" fillId="0" borderId="0" xfId="0" applyFont="1" applyFill="1"/>
    <xf numFmtId="0" fontId="2" fillId="0" borderId="0" xfId="0" applyFont="1" applyBorder="1" applyAlignment="1">
      <alignment horizontal="left"/>
    </xf>
    <xf numFmtId="165" fontId="2" fillId="0" borderId="0" xfId="1" quotePrefix="1" applyNumberFormat="1" applyFont="1" applyBorder="1" applyAlignment="1">
      <alignment horizontal="right" wrapText="1"/>
    </xf>
    <xf numFmtId="165" fontId="4" fillId="0" borderId="0" xfId="1" quotePrefix="1" applyNumberFormat="1" applyFont="1" applyAlignment="1">
      <alignment horizontal="right" wrapText="1"/>
    </xf>
    <xf numFmtId="0" fontId="2" fillId="0" borderId="0" xfId="0" applyFont="1" applyBorder="1" applyAlignment="1"/>
    <xf numFmtId="0" fontId="14" fillId="0" borderId="0" xfId="0" applyFont="1" applyAlignment="1">
      <alignment horizontal="right" vertical="top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3" fillId="0" borderId="11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2" fontId="26" fillId="0" borderId="0" xfId="0" applyNumberFormat="1" applyFont="1" applyAlignment="1">
      <alignment horizontal="left" vertical="top" wrapText="1"/>
    </xf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5" fillId="0" borderId="11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" fontId="27" fillId="0" borderId="0" xfId="0" applyNumberFormat="1" applyFont="1" applyBorder="1" applyAlignment="1">
      <alignment horizontal="center" wrapText="1"/>
    </xf>
    <xf numFmtId="1" fontId="23" fillId="0" borderId="0" xfId="0" applyNumberFormat="1" applyFont="1" applyBorder="1" applyAlignment="1">
      <alignment horizontal="center" wrapText="1"/>
    </xf>
    <xf numFmtId="1" fontId="23" fillId="0" borderId="0" xfId="0" applyNumberFormat="1" applyFont="1" applyFill="1" applyBorder="1" applyAlignment="1">
      <alignment horizontal="center"/>
    </xf>
    <xf numFmtId="12" fontId="24" fillId="0" borderId="0" xfId="0" applyNumberFormat="1" applyFont="1" applyAlignment="1">
      <alignment horizontal="justify" vertical="top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2" fontId="2" fillId="0" borderId="0" xfId="0" applyNumberFormat="1" applyFont="1" applyFill="1" applyBorder="1" applyAlignment="1">
      <alignment horizontal="center"/>
    </xf>
    <xf numFmtId="2" fontId="23" fillId="0" borderId="0" xfId="0" applyNumberFormat="1" applyFont="1" applyFill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top"/>
    </xf>
    <xf numFmtId="2" fontId="4" fillId="0" borderId="4" xfId="0" applyNumberFormat="1" applyFont="1" applyBorder="1" applyAlignment="1">
      <alignment horizontal="center"/>
    </xf>
  </cellXfs>
  <cellStyles count="4">
    <cellStyle name="Comma" xfId="1" builtinId="3"/>
    <cellStyle name="Comma 2" xfId="2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36"/>
      <c r="E3" s="48" t="s">
        <v>25</v>
      </c>
    </row>
    <row r="4" spans="2:8" ht="15">
      <c r="B4" s="37"/>
      <c r="C4" s="36"/>
      <c r="D4" s="36"/>
      <c r="E4" s="36"/>
    </row>
    <row r="5" spans="2:8" ht="15">
      <c r="B5" s="37" t="s">
        <v>26</v>
      </c>
      <c r="E5" s="37" t="s">
        <v>27</v>
      </c>
    </row>
    <row r="6" spans="2:8" ht="15">
      <c r="B6" s="37"/>
      <c r="E6" s="37"/>
    </row>
    <row r="7" spans="2:8" ht="15">
      <c r="B7" s="37" t="s">
        <v>28</v>
      </c>
      <c r="E7" s="37" t="s">
        <v>29</v>
      </c>
    </row>
    <row r="8" spans="2:8" ht="15">
      <c r="B8" s="37"/>
      <c r="E8" s="37"/>
    </row>
    <row r="9" spans="2:8" ht="15">
      <c r="B9" s="37" t="s">
        <v>30</v>
      </c>
      <c r="E9" s="37" t="s">
        <v>31</v>
      </c>
    </row>
    <row r="10" spans="2:8" ht="15">
      <c r="B10" s="37"/>
      <c r="E10" s="37"/>
    </row>
    <row r="11" spans="2:8" ht="15">
      <c r="B11" s="37" t="s">
        <v>32</v>
      </c>
      <c r="E11" s="37" t="s">
        <v>47</v>
      </c>
    </row>
    <row r="12" spans="2:8" ht="15">
      <c r="B12" s="37"/>
      <c r="D12" s="37"/>
      <c r="E12" s="37"/>
    </row>
    <row r="13" spans="2:8" ht="15.75" customHeight="1">
      <c r="B13" s="37" t="s">
        <v>33</v>
      </c>
      <c r="E13" s="254" t="s">
        <v>51</v>
      </c>
      <c r="F13" s="254"/>
      <c r="G13" s="254"/>
      <c r="H13" s="254"/>
    </row>
    <row r="14" spans="2:8" ht="15.75" customHeight="1">
      <c r="B14" s="37"/>
      <c r="D14" s="47"/>
      <c r="E14" s="254"/>
      <c r="F14" s="254"/>
      <c r="G14" s="254"/>
      <c r="H14" s="254"/>
    </row>
    <row r="15" spans="2:8" ht="15.75" customHeight="1">
      <c r="B15" s="37"/>
      <c r="D15" s="47"/>
      <c r="E15" s="254"/>
      <c r="F15" s="254"/>
      <c r="G15" s="254"/>
      <c r="H15" s="254"/>
    </row>
    <row r="16" spans="2:8" ht="15.75" customHeight="1">
      <c r="B16" s="37"/>
      <c r="D16" s="47"/>
      <c r="E16" s="254"/>
      <c r="F16" s="254"/>
      <c r="G16" s="254"/>
      <c r="H16" s="254"/>
    </row>
    <row r="17" spans="2:8" ht="15.75">
      <c r="B17" s="37"/>
      <c r="D17" s="38"/>
      <c r="E17" s="254"/>
      <c r="F17" s="254"/>
      <c r="G17" s="254"/>
      <c r="H17" s="254"/>
    </row>
    <row r="18" spans="2:8" ht="15.75">
      <c r="B18" s="37"/>
      <c r="D18" s="38"/>
      <c r="E18" s="38"/>
    </row>
    <row r="19" spans="2:8" ht="20.25">
      <c r="B19" s="37" t="s">
        <v>34</v>
      </c>
      <c r="E19" s="39" t="s">
        <v>35</v>
      </c>
    </row>
    <row r="20" spans="2:8" ht="15">
      <c r="B20" s="37"/>
      <c r="C20" s="36"/>
      <c r="D20" s="36"/>
      <c r="E20" s="36"/>
    </row>
    <row r="21" spans="2:8">
      <c r="B21" s="255" t="s">
        <v>48</v>
      </c>
      <c r="C21" s="256"/>
      <c r="D21" s="256"/>
      <c r="E21" s="256"/>
      <c r="F21" s="256"/>
      <c r="G21" s="256"/>
      <c r="H21" s="256"/>
    </row>
    <row r="22" spans="2:8">
      <c r="B22" s="256"/>
      <c r="C22" s="256"/>
      <c r="D22" s="256"/>
      <c r="E22" s="256"/>
      <c r="F22" s="256"/>
      <c r="G22" s="256"/>
      <c r="H22" s="256"/>
    </row>
    <row r="23" spans="2:8">
      <c r="B23" s="256"/>
      <c r="C23" s="256"/>
      <c r="D23" s="256"/>
      <c r="E23" s="256"/>
      <c r="F23" s="256"/>
      <c r="G23" s="256"/>
      <c r="H23" s="256"/>
    </row>
    <row r="24" spans="2:8">
      <c r="B24" s="256"/>
      <c r="C24" s="256"/>
      <c r="D24" s="256"/>
      <c r="E24" s="256"/>
      <c r="F24" s="256"/>
      <c r="G24" s="256"/>
      <c r="H24" s="256"/>
    </row>
    <row r="25" spans="2:8" ht="15">
      <c r="B25" s="37"/>
      <c r="C25" s="36"/>
      <c r="D25" s="36"/>
      <c r="E25" s="36"/>
    </row>
    <row r="26" spans="2:8" ht="12.75" customHeight="1">
      <c r="C26" s="36"/>
      <c r="D26" s="261" t="s">
        <v>52</v>
      </c>
      <c r="E26" s="261"/>
      <c r="F26" s="261"/>
    </row>
    <row r="27" spans="2:8" ht="20.25">
      <c r="B27" s="40"/>
      <c r="C27" s="36"/>
      <c r="D27" s="261"/>
      <c r="E27" s="261"/>
      <c r="F27" s="261"/>
    </row>
    <row r="28" spans="2:8">
      <c r="B28" s="255" t="s">
        <v>49</v>
      </c>
      <c r="C28" s="256"/>
      <c r="D28" s="256"/>
      <c r="E28" s="256"/>
      <c r="F28" s="256"/>
      <c r="G28" s="256"/>
      <c r="H28" s="256"/>
    </row>
    <row r="29" spans="2:8">
      <c r="B29" s="256"/>
      <c r="C29" s="256"/>
      <c r="D29" s="256"/>
      <c r="E29" s="256"/>
      <c r="F29" s="256"/>
      <c r="G29" s="256"/>
      <c r="H29" s="256"/>
    </row>
    <row r="30" spans="2:8">
      <c r="B30" s="256"/>
      <c r="C30" s="256"/>
      <c r="D30" s="256"/>
      <c r="E30" s="256"/>
      <c r="F30" s="256"/>
      <c r="G30" s="256"/>
      <c r="H30" s="256"/>
    </row>
    <row r="31" spans="2:8" ht="15">
      <c r="B31" s="37"/>
      <c r="C31" s="36"/>
      <c r="D31" s="36"/>
      <c r="E31" s="36"/>
    </row>
    <row r="32" spans="2:8" ht="12.75" customHeight="1">
      <c r="C32" s="251" t="s">
        <v>53</v>
      </c>
      <c r="D32" s="251"/>
      <c r="E32" s="251"/>
      <c r="F32" s="251"/>
    </row>
    <row r="33" spans="2:8" ht="20.25">
      <c r="B33" s="40"/>
      <c r="C33" s="251"/>
      <c r="D33" s="251"/>
      <c r="E33" s="251"/>
      <c r="F33" s="251"/>
    </row>
    <row r="34" spans="2:8">
      <c r="B34" s="255" t="s">
        <v>50</v>
      </c>
      <c r="C34" s="256"/>
      <c r="D34" s="256"/>
      <c r="E34" s="256"/>
      <c r="F34" s="256"/>
      <c r="G34" s="256"/>
      <c r="H34" s="256"/>
    </row>
    <row r="35" spans="2:8">
      <c r="B35" s="256"/>
      <c r="C35" s="256"/>
      <c r="D35" s="256"/>
      <c r="E35" s="256"/>
      <c r="F35" s="256"/>
      <c r="G35" s="256"/>
      <c r="H35" s="256"/>
    </row>
    <row r="36" spans="2:8">
      <c r="B36" s="256"/>
      <c r="C36" s="256"/>
      <c r="D36" s="256"/>
      <c r="E36" s="256"/>
      <c r="F36" s="256"/>
      <c r="G36" s="256"/>
      <c r="H36" s="256"/>
    </row>
    <row r="37" spans="2:8">
      <c r="B37" s="256"/>
      <c r="C37" s="256"/>
      <c r="D37" s="256"/>
      <c r="E37" s="256"/>
      <c r="F37" s="256"/>
      <c r="G37" s="256"/>
      <c r="H37" s="256"/>
    </row>
    <row r="38" spans="2:8">
      <c r="B38" s="256"/>
      <c r="C38" s="256"/>
      <c r="D38" s="256"/>
      <c r="E38" s="256"/>
      <c r="F38" s="256"/>
      <c r="G38" s="256"/>
      <c r="H38" s="256"/>
    </row>
    <row r="39" spans="2:8">
      <c r="B39" s="256"/>
      <c r="C39" s="256"/>
      <c r="D39" s="256"/>
      <c r="E39" s="256"/>
      <c r="F39" s="256"/>
      <c r="G39" s="256"/>
      <c r="H39" s="256"/>
    </row>
    <row r="40" spans="2:8">
      <c r="B40" s="256"/>
      <c r="C40" s="256"/>
      <c r="D40" s="256"/>
      <c r="E40" s="256"/>
      <c r="F40" s="256"/>
      <c r="G40" s="256"/>
      <c r="H40" s="256"/>
    </row>
    <row r="41" spans="2:8" ht="15">
      <c r="B41" s="37"/>
      <c r="C41" s="36"/>
      <c r="D41" s="36"/>
      <c r="E41" s="36"/>
    </row>
    <row r="42" spans="2:8" ht="15.75" thickBot="1">
      <c r="B42" s="37"/>
      <c r="C42" s="36"/>
      <c r="D42" s="36"/>
      <c r="E42" s="36"/>
    </row>
    <row r="43" spans="2:8" s="44" customFormat="1" ht="24.95" customHeight="1" thickBot="1">
      <c r="C43" s="41" t="s">
        <v>36</v>
      </c>
      <c r="D43" s="257" t="s">
        <v>37</v>
      </c>
      <c r="E43" s="258"/>
      <c r="F43" s="42" t="s">
        <v>42</v>
      </c>
      <c r="G43" s="43" t="s">
        <v>43</v>
      </c>
    </row>
    <row r="44" spans="2:8" s="44" customFormat="1" ht="24.95" customHeight="1">
      <c r="C44" s="46">
        <v>1</v>
      </c>
      <c r="D44" s="259" t="s">
        <v>38</v>
      </c>
      <c r="E44" s="260"/>
      <c r="F44" s="46" t="s">
        <v>44</v>
      </c>
      <c r="G44" s="46" t="s">
        <v>44</v>
      </c>
    </row>
    <row r="45" spans="2:8" s="44" customFormat="1" ht="24.95" customHeight="1">
      <c r="C45" s="45">
        <v>2</v>
      </c>
      <c r="D45" s="252" t="s">
        <v>39</v>
      </c>
      <c r="E45" s="253"/>
      <c r="F45" s="45" t="s">
        <v>45</v>
      </c>
      <c r="G45" s="45" t="s">
        <v>45</v>
      </c>
    </row>
    <row r="46" spans="2:8" s="44" customFormat="1" ht="24.95" customHeight="1">
      <c r="C46" s="45">
        <v>3</v>
      </c>
      <c r="D46" s="252" t="s">
        <v>40</v>
      </c>
      <c r="E46" s="253"/>
      <c r="F46" s="45" t="s">
        <v>46</v>
      </c>
      <c r="G46" s="45" t="s">
        <v>46</v>
      </c>
    </row>
    <row r="47" spans="2:8" ht="15">
      <c r="B47" s="37" t="s">
        <v>41</v>
      </c>
      <c r="C47" s="36"/>
      <c r="D47" s="36"/>
      <c r="E47" s="36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7"/>
  <sheetViews>
    <sheetView workbookViewId="0">
      <selection activeCell="H26" sqref="H26"/>
    </sheetView>
  </sheetViews>
  <sheetFormatPr defaultRowHeight="15.75"/>
  <cols>
    <col min="1" max="7" width="9.140625" style="30"/>
    <col min="8" max="8" width="15.7109375" style="30" bestFit="1" customWidth="1"/>
    <col min="9" max="9" width="3" style="30" customWidth="1"/>
    <col min="10" max="10" width="4.140625" style="30" customWidth="1"/>
    <col min="11" max="11" width="3.42578125" style="30" customWidth="1"/>
    <col min="12" max="16384" width="9.140625" style="30"/>
  </cols>
  <sheetData>
    <row r="2" spans="2:12" ht="15.75" customHeight="1">
      <c r="C2" s="57" t="s">
        <v>8</v>
      </c>
      <c r="D2" s="262" t="s">
        <v>230</v>
      </c>
      <c r="E2" s="262"/>
      <c r="F2" s="262"/>
      <c r="G2" s="262"/>
      <c r="H2" s="262"/>
      <c r="I2" s="262"/>
      <c r="J2" s="262"/>
      <c r="K2" s="56"/>
      <c r="L2" s="56"/>
    </row>
    <row r="3" spans="2:12" ht="21" customHeight="1">
      <c r="D3" s="262"/>
      <c r="E3" s="262"/>
      <c r="F3" s="262"/>
      <c r="G3" s="262"/>
      <c r="H3" s="262"/>
      <c r="I3" s="262"/>
      <c r="J3" s="262"/>
      <c r="K3" s="56"/>
      <c r="L3" s="56"/>
    </row>
    <row r="4" spans="2:12" ht="27">
      <c r="F4" s="55" t="s">
        <v>71</v>
      </c>
      <c r="I4" s="55"/>
    </row>
    <row r="5" spans="2:12" ht="16.5" thickBot="1"/>
    <row r="6" spans="2:12" s="49" customFormat="1" ht="16.5" thickBot="1">
      <c r="B6" s="166" t="s">
        <v>70</v>
      </c>
      <c r="C6" s="167" t="s">
        <v>69</v>
      </c>
      <c r="D6" s="168"/>
      <c r="E6" s="168"/>
      <c r="F6" s="168"/>
      <c r="G6" s="169"/>
      <c r="H6" s="265" t="s">
        <v>68</v>
      </c>
      <c r="I6" s="266"/>
      <c r="J6" s="267"/>
      <c r="K6" s="268"/>
    </row>
    <row r="8" spans="2:12">
      <c r="B8" s="130"/>
      <c r="C8" s="170" t="s">
        <v>67</v>
      </c>
      <c r="D8" s="130"/>
      <c r="E8" s="130"/>
      <c r="F8" s="130"/>
      <c r="G8" s="130"/>
      <c r="H8" s="130"/>
      <c r="I8" s="130"/>
      <c r="J8" s="130"/>
    </row>
    <row r="9" spans="2:12">
      <c r="B9" s="171" t="s">
        <v>66</v>
      </c>
      <c r="C9" s="172" t="s">
        <v>65</v>
      </c>
      <c r="D9" s="172"/>
      <c r="E9" s="130"/>
      <c r="F9" s="130"/>
      <c r="G9" s="130"/>
      <c r="H9" s="173">
        <f>'(Abs)'!J49</f>
        <v>571969</v>
      </c>
      <c r="I9" s="174" t="s">
        <v>11</v>
      </c>
      <c r="J9" s="130"/>
    </row>
    <row r="10" spans="2:12">
      <c r="B10" s="171" t="s">
        <v>64</v>
      </c>
      <c r="C10" s="172" t="s">
        <v>63</v>
      </c>
      <c r="D10" s="172"/>
      <c r="E10" s="130"/>
      <c r="F10" s="130"/>
      <c r="G10" s="130"/>
      <c r="H10" s="173">
        <f>'(Abs)'!J106</f>
        <v>0</v>
      </c>
      <c r="I10" s="174" t="s">
        <v>11</v>
      </c>
      <c r="J10" s="130"/>
    </row>
    <row r="11" spans="2:12" s="51" customFormat="1">
      <c r="B11" s="175"/>
      <c r="C11" s="175"/>
      <c r="D11" s="175"/>
      <c r="E11" s="175"/>
      <c r="F11" s="175"/>
      <c r="G11" s="175"/>
      <c r="H11" s="176"/>
      <c r="I11" s="177"/>
      <c r="J11" s="175"/>
    </row>
    <row r="12" spans="2:12" s="51" customFormat="1">
      <c r="B12" s="175"/>
      <c r="C12" s="170" t="s">
        <v>120</v>
      </c>
      <c r="D12" s="175"/>
      <c r="E12" s="175"/>
      <c r="F12" s="175"/>
      <c r="G12" s="175"/>
      <c r="H12" s="176"/>
      <c r="I12" s="177"/>
      <c r="J12" s="175"/>
    </row>
    <row r="13" spans="2:12" s="51" customFormat="1">
      <c r="B13" s="171" t="s">
        <v>66</v>
      </c>
      <c r="C13" s="172" t="s">
        <v>65</v>
      </c>
      <c r="D13" s="178"/>
      <c r="E13" s="175"/>
      <c r="F13" s="175"/>
      <c r="G13" s="175"/>
      <c r="H13" s="179">
        <f>'(Abs)'!J165</f>
        <v>0</v>
      </c>
      <c r="I13" s="180" t="s">
        <v>11</v>
      </c>
      <c r="J13" s="175"/>
    </row>
    <row r="14" spans="2:12" s="51" customFormat="1">
      <c r="B14" s="171" t="s">
        <v>64</v>
      </c>
      <c r="C14" s="172" t="s">
        <v>77</v>
      </c>
      <c r="D14" s="178"/>
      <c r="E14" s="175"/>
      <c r="F14" s="175"/>
      <c r="G14" s="175"/>
      <c r="H14" s="179">
        <f>'(Abs)'!J197</f>
        <v>0</v>
      </c>
      <c r="I14" s="180" t="s">
        <v>11</v>
      </c>
      <c r="J14" s="175"/>
    </row>
    <row r="15" spans="2:12" s="51" customFormat="1">
      <c r="B15" s="171"/>
      <c r="C15" s="172"/>
      <c r="D15" s="178"/>
      <c r="E15" s="175"/>
      <c r="F15" s="175"/>
      <c r="G15" s="175"/>
      <c r="H15" s="179"/>
      <c r="I15" s="180"/>
      <c r="J15" s="175"/>
    </row>
    <row r="16" spans="2:12" s="51" customFormat="1">
      <c r="B16" s="181"/>
      <c r="C16" s="130"/>
      <c r="D16" s="175"/>
      <c r="E16" s="175"/>
      <c r="F16" s="175"/>
      <c r="G16" s="175"/>
      <c r="H16" s="176"/>
      <c r="I16" s="180"/>
      <c r="J16" s="175"/>
    </row>
    <row r="17" spans="1:11">
      <c r="B17" s="130"/>
      <c r="C17" s="170" t="s">
        <v>121</v>
      </c>
      <c r="D17" s="130"/>
      <c r="E17" s="130"/>
      <c r="F17" s="130"/>
      <c r="G17" s="130"/>
      <c r="H17" s="130"/>
      <c r="I17" s="172"/>
      <c r="J17" s="130"/>
    </row>
    <row r="18" spans="1:11">
      <c r="B18" s="171" t="s">
        <v>66</v>
      </c>
      <c r="C18" s="172" t="s">
        <v>76</v>
      </c>
      <c r="D18" s="172"/>
      <c r="E18" s="130"/>
      <c r="F18" s="130"/>
      <c r="G18" s="130"/>
      <c r="H18" s="173">
        <f>'(Abs)'!J212</f>
        <v>74785</v>
      </c>
      <c r="I18" s="180" t="s">
        <v>11</v>
      </c>
      <c r="J18" s="130"/>
    </row>
    <row r="19" spans="1:11">
      <c r="B19" s="171" t="s">
        <v>64</v>
      </c>
      <c r="C19" s="172" t="s">
        <v>77</v>
      </c>
      <c r="D19" s="172"/>
      <c r="E19" s="130"/>
      <c r="F19" s="130"/>
      <c r="G19" s="130"/>
      <c r="H19" s="173">
        <f>'(Abs)'!J238</f>
        <v>0</v>
      </c>
      <c r="I19" s="180" t="s">
        <v>11</v>
      </c>
      <c r="J19" s="130"/>
    </row>
    <row r="20" spans="1:11">
      <c r="B20" s="63"/>
      <c r="C20" s="35"/>
      <c r="D20" s="35"/>
      <c r="H20" s="61"/>
      <c r="I20" s="62"/>
    </row>
    <row r="21" spans="1:11">
      <c r="B21" s="63"/>
      <c r="C21" s="35"/>
      <c r="D21" s="35"/>
      <c r="H21" s="61"/>
      <c r="I21" s="62"/>
    </row>
    <row r="22" spans="1:11">
      <c r="B22" s="63"/>
      <c r="C22" s="35"/>
      <c r="D22" s="35"/>
      <c r="H22" s="61"/>
      <c r="I22" s="62"/>
    </row>
    <row r="23" spans="1:11">
      <c r="B23" s="63"/>
      <c r="C23" s="35"/>
      <c r="D23" s="35"/>
      <c r="H23" s="61"/>
      <c r="I23" s="62"/>
    </row>
    <row r="24" spans="1:11">
      <c r="B24" s="53"/>
      <c r="H24" s="54"/>
      <c r="I24" s="52"/>
    </row>
    <row r="25" spans="1:11" s="51" customFormat="1" ht="16.5" thickBot="1">
      <c r="A25" s="175"/>
      <c r="B25" s="181"/>
      <c r="C25" s="130"/>
      <c r="D25" s="130"/>
      <c r="E25" s="130"/>
      <c r="F25" s="130"/>
      <c r="G25" s="130"/>
      <c r="H25" s="173"/>
      <c r="I25" s="180"/>
      <c r="J25" s="175"/>
      <c r="K25" s="175"/>
    </row>
    <row r="26" spans="1:11" s="51" customFormat="1" ht="16.5" thickBot="1">
      <c r="A26" s="175"/>
      <c r="B26" s="175"/>
      <c r="C26" s="175"/>
      <c r="D26" s="175"/>
      <c r="E26" s="175"/>
      <c r="F26" s="178"/>
      <c r="G26" s="182" t="s">
        <v>62</v>
      </c>
      <c r="H26" s="183">
        <f>SUM(H9:H19)</f>
        <v>646754</v>
      </c>
      <c r="I26" s="184" t="s">
        <v>11</v>
      </c>
      <c r="J26" s="185"/>
      <c r="K26" s="174"/>
    </row>
    <row r="27" spans="1:11" s="51" customFormat="1" ht="16.5" thickBot="1">
      <c r="A27" s="175"/>
      <c r="B27" s="175"/>
      <c r="C27" s="175"/>
      <c r="D27" s="175"/>
      <c r="E27" s="175"/>
      <c r="F27" s="178"/>
      <c r="G27" s="182"/>
      <c r="H27" s="186"/>
      <c r="I27" s="174"/>
      <c r="J27" s="185"/>
      <c r="K27" s="174"/>
    </row>
    <row r="28" spans="1:11" s="51" customFormat="1" ht="16.5" thickBot="1">
      <c r="A28" s="175"/>
      <c r="B28" s="175"/>
      <c r="C28" s="175"/>
      <c r="D28" s="175"/>
      <c r="E28" s="175"/>
      <c r="F28" s="178"/>
      <c r="G28" s="171" t="s">
        <v>61</v>
      </c>
      <c r="H28" s="187">
        <f>ROUND(SUM(H26),-3)</f>
        <v>647000</v>
      </c>
      <c r="I28" s="188" t="s">
        <v>11</v>
      </c>
      <c r="J28" s="185"/>
      <c r="K28" s="174"/>
    </row>
    <row r="29" spans="1:11" s="51" customFormat="1">
      <c r="A29" s="175"/>
      <c r="B29" s="175"/>
      <c r="C29" s="175"/>
      <c r="D29" s="175"/>
      <c r="E29" s="175"/>
      <c r="F29" s="178"/>
      <c r="G29" s="171"/>
      <c r="H29" s="189"/>
      <c r="I29" s="190"/>
      <c r="J29" s="185"/>
      <c r="K29" s="174"/>
    </row>
    <row r="30" spans="1:11" s="51" customFormat="1">
      <c r="A30" s="175"/>
      <c r="B30" s="175"/>
      <c r="C30" s="175"/>
      <c r="D30" s="175"/>
      <c r="E30" s="175"/>
      <c r="F30" s="175"/>
      <c r="G30" s="181"/>
      <c r="H30" s="189"/>
      <c r="I30" s="190"/>
      <c r="J30" s="185"/>
      <c r="K30" s="174"/>
    </row>
    <row r="31" spans="1:11" s="51" customFormat="1">
      <c r="A31" s="175"/>
      <c r="B31" s="175"/>
      <c r="C31" s="175"/>
      <c r="D31" s="175"/>
      <c r="E31" s="175"/>
      <c r="F31" s="175"/>
      <c r="G31" s="181"/>
      <c r="H31" s="189"/>
      <c r="I31" s="190"/>
      <c r="J31" s="185"/>
      <c r="K31" s="174"/>
    </row>
    <row r="32" spans="1:11" s="51" customFormat="1">
      <c r="A32" s="175"/>
      <c r="B32" s="175"/>
      <c r="C32" s="175"/>
      <c r="D32" s="175"/>
      <c r="E32" s="175"/>
      <c r="F32" s="175"/>
      <c r="G32" s="181"/>
      <c r="H32" s="189"/>
      <c r="I32" s="190"/>
      <c r="J32" s="185"/>
      <c r="K32" s="174"/>
    </row>
    <row r="33" spans="1:11" s="51" customFormat="1">
      <c r="A33" s="130"/>
      <c r="B33" s="191"/>
      <c r="C33" s="192" t="s">
        <v>60</v>
      </c>
      <c r="D33" s="192"/>
      <c r="E33" s="193"/>
      <c r="F33" s="130"/>
      <c r="G33" s="264" t="s">
        <v>59</v>
      </c>
      <c r="H33" s="264"/>
      <c r="I33" s="264"/>
      <c r="J33" s="264"/>
      <c r="K33" s="264"/>
    </row>
    <row r="34" spans="1:11">
      <c r="A34" s="263" t="s">
        <v>72</v>
      </c>
      <c r="B34" s="263"/>
      <c r="C34" s="263"/>
      <c r="D34" s="263"/>
      <c r="E34" s="263"/>
      <c r="F34" s="194"/>
      <c r="G34" s="263" t="s">
        <v>73</v>
      </c>
      <c r="H34" s="263"/>
      <c r="I34" s="263"/>
      <c r="J34" s="263"/>
      <c r="K34" s="263"/>
    </row>
    <row r="35" spans="1:11">
      <c r="A35" s="130"/>
      <c r="B35" s="130"/>
      <c r="C35" s="194" t="s">
        <v>58</v>
      </c>
      <c r="D35" s="194"/>
      <c r="E35" s="194"/>
      <c r="F35" s="130"/>
      <c r="G35" s="263" t="s">
        <v>58</v>
      </c>
      <c r="H35" s="263"/>
      <c r="I35" s="263"/>
      <c r="J35" s="263"/>
      <c r="K35" s="263"/>
    </row>
    <row r="37" spans="1:11">
      <c r="F37" s="50"/>
    </row>
  </sheetData>
  <mergeCells count="7">
    <mergeCell ref="D2:J3"/>
    <mergeCell ref="A34:E34"/>
    <mergeCell ref="G34:K34"/>
    <mergeCell ref="G33:K33"/>
    <mergeCell ref="G35:K35"/>
    <mergeCell ref="H6:I6"/>
    <mergeCell ref="J6:K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529"/>
  <sheetViews>
    <sheetView tabSelected="1" view="pageBreakPreview" topLeftCell="A223" workbookViewId="0">
      <selection activeCell="C234" sqref="C234"/>
    </sheetView>
  </sheetViews>
  <sheetFormatPr defaultRowHeight="15"/>
  <cols>
    <col min="1" max="1" width="5.7109375" style="11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2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11" t="s">
        <v>8</v>
      </c>
      <c r="B1" s="11"/>
      <c r="C1" s="272" t="s">
        <v>230</v>
      </c>
      <c r="D1" s="272"/>
      <c r="E1" s="272"/>
      <c r="F1" s="272"/>
      <c r="G1" s="272"/>
      <c r="H1" s="272"/>
      <c r="I1" s="272"/>
      <c r="J1" s="272"/>
      <c r="K1" s="272"/>
    </row>
    <row r="2" spans="1:11" ht="18" customHeight="1">
      <c r="C2" s="272"/>
      <c r="D2" s="272"/>
      <c r="E2" s="272"/>
      <c r="F2" s="272"/>
      <c r="G2" s="272"/>
      <c r="H2" s="272"/>
      <c r="I2" s="272"/>
      <c r="J2" s="272"/>
      <c r="K2" s="272"/>
    </row>
    <row r="3" spans="1:11" ht="12" customHeight="1">
      <c r="C3" s="272"/>
      <c r="D3" s="272"/>
      <c r="E3" s="272"/>
      <c r="F3" s="272"/>
      <c r="G3" s="272"/>
      <c r="H3" s="272"/>
      <c r="I3" s="272"/>
      <c r="J3" s="272"/>
      <c r="K3" s="272"/>
    </row>
    <row r="4" spans="1:11" ht="15" customHeight="1">
      <c r="C4" s="147"/>
      <c r="D4" s="165" t="s">
        <v>363</v>
      </c>
      <c r="E4" s="151"/>
      <c r="F4" s="151"/>
      <c r="G4" s="4"/>
      <c r="H4" s="32"/>
    </row>
    <row r="5" spans="1:11" ht="15" customHeight="1" thickBot="1">
      <c r="C5" s="11"/>
      <c r="D5" s="13"/>
      <c r="E5" s="3"/>
      <c r="F5" s="3"/>
      <c r="G5" s="4"/>
      <c r="H5" s="32"/>
    </row>
    <row r="6" spans="1:11" ht="15" customHeight="1" thickBot="1">
      <c r="A6" s="101" t="s">
        <v>7</v>
      </c>
      <c r="B6" s="102" t="s">
        <v>16</v>
      </c>
      <c r="C6" s="103"/>
      <c r="D6" s="104" t="s">
        <v>15</v>
      </c>
      <c r="E6" s="103"/>
      <c r="F6" s="103" t="s">
        <v>14</v>
      </c>
      <c r="G6" s="104"/>
      <c r="H6" s="105"/>
      <c r="I6" s="106" t="s">
        <v>12</v>
      </c>
      <c r="J6" s="103" t="s">
        <v>13</v>
      </c>
      <c r="K6" s="107"/>
    </row>
    <row r="7" spans="1:11" ht="15.75" customHeight="1">
      <c r="A7" s="84"/>
      <c r="B7" s="59" t="s">
        <v>88</v>
      </c>
      <c r="C7" s="86"/>
      <c r="D7" s="84"/>
      <c r="E7" s="84"/>
      <c r="F7" s="84"/>
      <c r="G7" s="84"/>
      <c r="H7" s="108"/>
      <c r="I7" s="84"/>
      <c r="J7" s="84"/>
      <c r="K7" s="84"/>
    </row>
    <row r="8" spans="1:11" ht="14.1" customHeight="1">
      <c r="A8" s="84"/>
      <c r="B8" s="59" t="s">
        <v>54</v>
      </c>
      <c r="C8" s="86"/>
      <c r="D8" s="84"/>
      <c r="E8" s="84"/>
      <c r="F8" s="84"/>
      <c r="G8" s="84"/>
      <c r="H8" s="108"/>
      <c r="I8" s="84"/>
      <c r="J8" s="84"/>
      <c r="K8" s="84"/>
    </row>
    <row r="9" spans="1:11" ht="14.1" customHeight="1">
      <c r="A9" s="91">
        <v>1</v>
      </c>
      <c r="B9" s="109" t="s">
        <v>152</v>
      </c>
      <c r="C9" s="110"/>
      <c r="D9" s="93"/>
      <c r="E9" s="82"/>
      <c r="F9" s="95"/>
      <c r="G9" s="96"/>
      <c r="H9" s="97"/>
      <c r="I9" s="98"/>
      <c r="J9" s="99"/>
      <c r="K9" s="111"/>
    </row>
    <row r="10" spans="1:11" ht="14.1" customHeight="1">
      <c r="A10" s="91"/>
      <c r="B10" s="109" t="s">
        <v>153</v>
      </c>
      <c r="C10" s="110"/>
      <c r="D10" s="93">
        <f>Mes!J18</f>
        <v>378.63</v>
      </c>
      <c r="E10" s="82" t="s">
        <v>10</v>
      </c>
      <c r="F10" s="95">
        <v>786</v>
      </c>
      <c r="G10" s="96" t="s">
        <v>9</v>
      </c>
      <c r="H10" s="97">
        <v>50</v>
      </c>
      <c r="I10" s="98" t="s">
        <v>97</v>
      </c>
      <c r="J10" s="99">
        <f>IF(MID(I10,1,2)=("P."),(ROUND(D10*((F10)+(H10/100)),)),IF(MID(I10,1,2)=("%o"),(ROUND(D10*(((F10)+(H10/100))/1000),)),IF(MID(I10,1,2)=("Ea"),(ROUND(D10*((F10)+(H10/100)),)),ROUND(D10*(((F10)+(H10/100))/100),))))</f>
        <v>2978</v>
      </c>
      <c r="K10" s="111" t="s">
        <v>11</v>
      </c>
    </row>
    <row r="11" spans="1:11" ht="18" customHeight="1">
      <c r="A11" s="91"/>
      <c r="B11" s="109"/>
      <c r="C11" s="110"/>
      <c r="D11" s="273" t="s">
        <v>364</v>
      </c>
      <c r="E11" s="273"/>
      <c r="F11" s="273"/>
      <c r="G11" s="273"/>
      <c r="H11" s="273"/>
      <c r="I11" s="273"/>
      <c r="J11" s="273"/>
      <c r="K11" s="273"/>
    </row>
    <row r="12" spans="1:11" ht="14.1" customHeight="1">
      <c r="A12" s="91">
        <v>2</v>
      </c>
      <c r="B12" s="112" t="s">
        <v>95</v>
      </c>
      <c r="C12" s="92"/>
      <c r="D12" s="93"/>
      <c r="E12" s="82"/>
      <c r="F12" s="95"/>
      <c r="G12" s="96"/>
      <c r="H12" s="97"/>
      <c r="I12" s="98"/>
      <c r="J12" s="99"/>
      <c r="K12" s="111"/>
    </row>
    <row r="13" spans="1:11" ht="14.1" customHeight="1">
      <c r="A13" s="91"/>
      <c r="B13" s="92" t="s">
        <v>96</v>
      </c>
      <c r="C13" s="92"/>
      <c r="D13" s="93">
        <f>Mes!J27</f>
        <v>744</v>
      </c>
      <c r="E13" s="82" t="s">
        <v>10</v>
      </c>
      <c r="F13" s="95">
        <v>226</v>
      </c>
      <c r="G13" s="96" t="s">
        <v>9</v>
      </c>
      <c r="H13" s="97">
        <v>88</v>
      </c>
      <c r="I13" s="98" t="s">
        <v>97</v>
      </c>
      <c r="J13" s="99">
        <f>IF(MID(I13,1,2)=("P."),(ROUND(D13*((F13)+(H13/100)),)),IF(MID(I13,1,2)=("%o"),(ROUND(D13*(((F13)+(H13/100))/1000),)),IF(MID(I13,1,2)=("Ea"),(ROUND(D13*((F13)+(H13/100)),)),ROUND(D13*(((F13)+(H13/100))/100),))))</f>
        <v>1688</v>
      </c>
      <c r="K13" s="111" t="s">
        <v>11</v>
      </c>
    </row>
    <row r="14" spans="1:11" ht="14.1" customHeight="1">
      <c r="A14" s="91"/>
      <c r="B14" s="92"/>
      <c r="C14" s="92"/>
      <c r="D14" s="274" t="s">
        <v>365</v>
      </c>
      <c r="E14" s="274"/>
      <c r="F14" s="274"/>
      <c r="G14" s="274"/>
      <c r="H14" s="274"/>
      <c r="I14" s="274"/>
      <c r="J14" s="274"/>
      <c r="K14" s="274"/>
    </row>
    <row r="15" spans="1:11" ht="17.25" customHeight="1">
      <c r="A15" s="91">
        <v>3</v>
      </c>
      <c r="B15" s="222" t="s">
        <v>296</v>
      </c>
      <c r="C15" s="223"/>
      <c r="D15" s="93"/>
      <c r="E15" s="82"/>
      <c r="F15" s="95"/>
      <c r="G15" s="96"/>
      <c r="H15" s="97"/>
      <c r="I15" s="98"/>
      <c r="J15" s="99"/>
      <c r="K15" s="111"/>
    </row>
    <row r="16" spans="1:11" ht="17.25" customHeight="1">
      <c r="A16" s="91"/>
      <c r="B16" s="222" t="s">
        <v>297</v>
      </c>
      <c r="C16" s="223"/>
      <c r="D16" s="93"/>
      <c r="E16" s="82"/>
      <c r="F16" s="95"/>
      <c r="G16" s="96"/>
      <c r="H16" s="97"/>
      <c r="I16" s="98"/>
      <c r="J16" s="99"/>
      <c r="K16" s="111"/>
    </row>
    <row r="17" spans="1:11" ht="16.5" customHeight="1">
      <c r="A17" s="91"/>
      <c r="B17" s="222" t="s">
        <v>298</v>
      </c>
      <c r="C17" s="223"/>
      <c r="D17" s="93"/>
      <c r="E17" s="82"/>
      <c r="F17" s="95"/>
      <c r="G17" s="96"/>
      <c r="H17" s="97"/>
      <c r="I17" s="98"/>
      <c r="J17" s="99"/>
      <c r="K17" s="111"/>
    </row>
    <row r="18" spans="1:11" ht="14.1" customHeight="1">
      <c r="A18" s="91"/>
      <c r="B18" s="222" t="s">
        <v>299</v>
      </c>
      <c r="C18" s="223"/>
      <c r="D18" s="93"/>
      <c r="E18" s="82"/>
      <c r="F18" s="95"/>
      <c r="G18" s="96"/>
      <c r="H18" s="97"/>
      <c r="I18" s="98"/>
      <c r="J18" s="99"/>
      <c r="K18" s="111"/>
    </row>
    <row r="19" spans="1:11" ht="13.5" customHeight="1">
      <c r="A19" s="91"/>
      <c r="B19" s="222" t="s">
        <v>300</v>
      </c>
      <c r="C19" s="223"/>
      <c r="D19" s="93"/>
      <c r="E19" s="82"/>
      <c r="F19" s="95"/>
      <c r="G19" s="96"/>
      <c r="H19" s="97"/>
      <c r="I19" s="98"/>
      <c r="J19" s="99"/>
      <c r="K19" s="111"/>
    </row>
    <row r="20" spans="1:11" ht="13.5" customHeight="1">
      <c r="A20" s="91"/>
      <c r="B20" s="222" t="s">
        <v>301</v>
      </c>
      <c r="C20" s="223"/>
      <c r="D20" s="109"/>
      <c r="E20" s="109"/>
      <c r="F20" s="109"/>
      <c r="G20" s="109"/>
      <c r="H20" s="109"/>
      <c r="I20" s="109"/>
      <c r="J20" s="109"/>
      <c r="K20" s="109"/>
    </row>
    <row r="21" spans="1:11" ht="14.1" customHeight="1">
      <c r="A21" s="91"/>
      <c r="B21" s="222" t="s">
        <v>302</v>
      </c>
      <c r="C21" s="223"/>
      <c r="D21" s="93"/>
      <c r="E21" s="82"/>
      <c r="F21" s="95"/>
      <c r="G21" s="96"/>
      <c r="H21" s="97"/>
      <c r="I21" s="98"/>
      <c r="J21" s="99"/>
      <c r="K21" s="111"/>
    </row>
    <row r="22" spans="1:11" ht="14.1" customHeight="1">
      <c r="A22" s="91"/>
      <c r="B22" s="222" t="s">
        <v>303</v>
      </c>
      <c r="C22" s="223"/>
      <c r="D22" s="224"/>
      <c r="E22" s="225"/>
      <c r="F22" s="226"/>
      <c r="G22" s="227"/>
      <c r="H22" s="225"/>
      <c r="I22" s="227"/>
      <c r="J22" s="226"/>
      <c r="K22" s="225"/>
    </row>
    <row r="23" spans="1:11" ht="14.1" customHeight="1">
      <c r="A23" s="91"/>
      <c r="B23" s="228" t="s">
        <v>304</v>
      </c>
      <c r="C23" s="223"/>
      <c r="D23" s="93">
        <f>Mes!J30</f>
        <v>29.25</v>
      </c>
      <c r="E23" s="82" t="s">
        <v>10</v>
      </c>
      <c r="F23" s="95">
        <v>706</v>
      </c>
      <c r="G23" s="96" t="s">
        <v>9</v>
      </c>
      <c r="H23" s="97">
        <v>23</v>
      </c>
      <c r="I23" s="98" t="s">
        <v>6</v>
      </c>
      <c r="J23" s="99">
        <f>IF(MID(I23,1,2)=("P."),(ROUND(D23*((F23)+(H23/100)),)),IF(MID(I23,1,2)=("%o"),(ROUND(D23*(((F23)+(H23/100))/1000),)),IF(MID(I23,1,2)=("Ea"),(ROUND(D23*((F23)+(H23/100)),)),ROUND(D23*(((F23)+(H23/100))/100),))))</f>
        <v>20657</v>
      </c>
      <c r="K23" s="111" t="s">
        <v>11</v>
      </c>
    </row>
    <row r="24" spans="1:11" ht="14.1" customHeight="1">
      <c r="A24" s="91"/>
      <c r="B24" s="92"/>
      <c r="C24" s="92"/>
      <c r="D24" s="275" t="s">
        <v>366</v>
      </c>
      <c r="E24" s="275"/>
      <c r="F24" s="275"/>
      <c r="G24" s="275"/>
      <c r="H24" s="275"/>
      <c r="I24" s="275"/>
      <c r="J24" s="275"/>
      <c r="K24" s="275"/>
    </row>
    <row r="25" spans="1:11" ht="14.1" customHeight="1">
      <c r="A25" s="91">
        <v>4</v>
      </c>
      <c r="B25" s="109" t="s">
        <v>136</v>
      </c>
      <c r="C25" s="109"/>
      <c r="D25" s="113"/>
      <c r="E25" s="114"/>
      <c r="F25" s="95"/>
      <c r="G25" s="98"/>
      <c r="H25" s="114"/>
      <c r="I25" s="98"/>
      <c r="J25" s="95"/>
      <c r="K25" s="114"/>
    </row>
    <row r="26" spans="1:11" ht="14.1" customHeight="1">
      <c r="A26" s="91"/>
      <c r="B26" s="109" t="s">
        <v>137</v>
      </c>
      <c r="C26" s="109"/>
      <c r="D26" s="93">
        <f>Mes!J33</f>
        <v>6</v>
      </c>
      <c r="E26" s="82" t="s">
        <v>17</v>
      </c>
      <c r="F26" s="95">
        <v>1786</v>
      </c>
      <c r="G26" s="96" t="s">
        <v>9</v>
      </c>
      <c r="H26" s="97">
        <v>13</v>
      </c>
      <c r="I26" s="98" t="s">
        <v>4</v>
      </c>
      <c r="J26" s="99">
        <f>IF(MID(I26,1,2)=("P."),(ROUND(D26*((F26)+(H26/100)),)),IF(MID(I26,1,2)=("%o"),(ROUND(D26*(((F26)+(H26/100))/1000),)),IF(MID(I26,1,2)=("Ea"),(ROUND(D26*((F26)+(H26/100)),)),ROUND(D26*(((F26)+(H26/100))/100),))))</f>
        <v>10717</v>
      </c>
      <c r="K26" s="111" t="s">
        <v>11</v>
      </c>
    </row>
    <row r="27" spans="1:11" ht="14.1" customHeight="1">
      <c r="A27" s="91"/>
      <c r="B27" s="92"/>
      <c r="C27" s="92"/>
      <c r="D27" s="275" t="s">
        <v>367</v>
      </c>
      <c r="E27" s="275"/>
      <c r="F27" s="275"/>
      <c r="G27" s="275"/>
      <c r="H27" s="275"/>
      <c r="I27" s="275"/>
      <c r="J27" s="275"/>
      <c r="K27" s="275"/>
    </row>
    <row r="28" spans="1:11" ht="14.1" customHeight="1">
      <c r="A28" s="91">
        <v>5</v>
      </c>
      <c r="B28" s="109" t="s">
        <v>98</v>
      </c>
      <c r="C28" s="109"/>
      <c r="D28" s="93"/>
      <c r="E28" s="82"/>
      <c r="F28" s="95"/>
      <c r="G28" s="96"/>
      <c r="H28" s="97"/>
      <c r="I28" s="98"/>
      <c r="J28" s="99"/>
      <c r="K28" s="111"/>
    </row>
    <row r="29" spans="1:11" ht="14.1" customHeight="1">
      <c r="A29" s="91"/>
      <c r="B29" s="109" t="s">
        <v>99</v>
      </c>
      <c r="C29" s="109"/>
      <c r="D29" s="93"/>
      <c r="E29" s="82"/>
      <c r="F29" s="95"/>
      <c r="G29" s="96"/>
      <c r="H29" s="97"/>
      <c r="I29" s="98"/>
      <c r="J29" s="99"/>
      <c r="K29" s="111"/>
    </row>
    <row r="30" spans="1:11" ht="13.5" customHeight="1">
      <c r="A30" s="91"/>
      <c r="B30" s="109" t="s">
        <v>100</v>
      </c>
      <c r="C30" s="109"/>
      <c r="D30" s="93">
        <f>Mes!J36</f>
        <v>336</v>
      </c>
      <c r="E30" s="82" t="s">
        <v>10</v>
      </c>
      <c r="F30" s="95">
        <v>1160</v>
      </c>
      <c r="G30" s="96" t="s">
        <v>9</v>
      </c>
      <c r="H30" s="97">
        <v>6</v>
      </c>
      <c r="I30" s="98" t="s">
        <v>97</v>
      </c>
      <c r="J30" s="99">
        <f>IF(MID(I30,1,2)=("P."),(ROUND(D30*((F30)+(H30/100)),)),IF(MID(I30,1,2)=("%o"),(ROUND(D30*(((F30)+(H30/100))/1000),)),IF(MID(I30,1,2)=("Ea"),(ROUND(D30*((F30)+(H30/100)),)),ROUND(D30*(((F30)+(H30/100))/100),))))</f>
        <v>3898</v>
      </c>
      <c r="K30" s="111" t="s">
        <v>11</v>
      </c>
    </row>
    <row r="31" spans="1:11" ht="15" customHeight="1">
      <c r="A31" s="91"/>
      <c r="B31" s="92"/>
      <c r="C31" s="92"/>
      <c r="D31" s="275" t="s">
        <v>368</v>
      </c>
      <c r="E31" s="275"/>
      <c r="F31" s="275"/>
      <c r="G31" s="275"/>
      <c r="H31" s="275"/>
      <c r="I31" s="275"/>
      <c r="J31" s="275"/>
      <c r="K31" s="275"/>
    </row>
    <row r="32" spans="1:11" ht="14.1" customHeight="1">
      <c r="A32" s="84">
        <v>6</v>
      </c>
      <c r="B32" s="116" t="s">
        <v>305</v>
      </c>
      <c r="C32" s="84"/>
      <c r="D32" s="133"/>
      <c r="E32" s="134"/>
      <c r="F32" s="125"/>
      <c r="G32" s="126"/>
      <c r="H32" s="118"/>
      <c r="I32" s="127"/>
      <c r="J32" s="128"/>
      <c r="K32" s="129"/>
    </row>
    <row r="33" spans="1:11" ht="14.1" customHeight="1">
      <c r="A33" s="84"/>
      <c r="B33" s="116" t="s">
        <v>306</v>
      </c>
      <c r="C33" s="86"/>
      <c r="D33" s="84"/>
      <c r="E33" s="84"/>
      <c r="F33" s="84"/>
      <c r="G33" s="84"/>
      <c r="H33" s="108"/>
      <c r="I33" s="84"/>
      <c r="J33" s="84"/>
      <c r="K33" s="84"/>
    </row>
    <row r="34" spans="1:11" ht="15.75" customHeight="1">
      <c r="A34" s="84"/>
      <c r="B34" s="116" t="s">
        <v>307</v>
      </c>
      <c r="C34" s="86"/>
      <c r="D34" s="84"/>
      <c r="E34" s="84"/>
      <c r="F34" s="84"/>
      <c r="G34" s="84"/>
      <c r="H34" s="108"/>
      <c r="I34" s="84"/>
      <c r="J34" s="84"/>
      <c r="K34" s="84"/>
    </row>
    <row r="35" spans="1:11" ht="15.75" customHeight="1">
      <c r="A35" s="84"/>
      <c r="B35" s="116" t="s">
        <v>308</v>
      </c>
      <c r="C35" s="86"/>
      <c r="D35" s="84"/>
      <c r="E35" s="84"/>
      <c r="F35" s="84"/>
      <c r="G35" s="84"/>
      <c r="H35" s="108"/>
      <c r="I35" s="84"/>
      <c r="J35" s="84"/>
      <c r="K35" s="84"/>
    </row>
    <row r="36" spans="1:11" ht="14.1" customHeight="1">
      <c r="A36" s="84"/>
      <c r="B36" s="116" t="s">
        <v>309</v>
      </c>
      <c r="C36" s="86"/>
      <c r="D36" s="84"/>
      <c r="E36" s="84"/>
      <c r="F36" s="84"/>
      <c r="G36" s="84"/>
      <c r="H36" s="108"/>
      <c r="I36" s="84"/>
      <c r="J36" s="84"/>
      <c r="K36" s="84"/>
    </row>
    <row r="37" spans="1:11" ht="14.1" customHeight="1">
      <c r="A37" s="84"/>
      <c r="B37" s="116" t="s">
        <v>310</v>
      </c>
      <c r="C37" s="86"/>
      <c r="D37" s="93">
        <f>Mes!J39</f>
        <v>157.5</v>
      </c>
      <c r="E37" s="82" t="s">
        <v>10</v>
      </c>
      <c r="F37" s="95">
        <v>1507</v>
      </c>
      <c r="G37" s="96" t="s">
        <v>9</v>
      </c>
      <c r="H37" s="97">
        <v>66</v>
      </c>
      <c r="I37" s="98" t="s">
        <v>6</v>
      </c>
      <c r="J37" s="229">
        <f>IF(MID(I37,1,2)=("P."),(ROUND(D37*((F37)+(H37/100)),)),IF(MID(I37,1,2)=("%o"),(ROUND(D37*(((F37)+(H37/100))/1000),)),IF(MID(I37,1,2)=("Ea"),(ROUND(D37*((F37)+(H37/100)),)),ROUND(D37*(((F37)+(H37/100))/100),))))</f>
        <v>237456</v>
      </c>
      <c r="K37" s="111" t="s">
        <v>11</v>
      </c>
    </row>
    <row r="38" spans="1:11" ht="14.1" customHeight="1">
      <c r="A38" s="84"/>
      <c r="B38" s="116"/>
      <c r="C38" s="86"/>
      <c r="D38" s="275" t="s">
        <v>369</v>
      </c>
      <c r="E38" s="275"/>
      <c r="F38" s="275"/>
      <c r="G38" s="275"/>
      <c r="H38" s="275"/>
      <c r="I38" s="275"/>
      <c r="J38" s="275"/>
      <c r="K38" s="275"/>
    </row>
    <row r="39" spans="1:11" ht="14.1" customHeight="1">
      <c r="A39" s="91">
        <v>7</v>
      </c>
      <c r="B39" s="110" t="s">
        <v>311</v>
      </c>
      <c r="C39" s="110"/>
      <c r="D39" s="93"/>
      <c r="E39" s="82"/>
      <c r="F39" s="95"/>
      <c r="G39" s="96"/>
      <c r="H39" s="97"/>
      <c r="I39" s="98"/>
      <c r="J39" s="230"/>
      <c r="K39" s="100"/>
    </row>
    <row r="40" spans="1:11" ht="14.1" customHeight="1">
      <c r="A40" s="91"/>
      <c r="B40" s="110" t="s">
        <v>312</v>
      </c>
      <c r="C40" s="110"/>
      <c r="D40" s="93"/>
      <c r="E40" s="82"/>
      <c r="F40" s="95"/>
      <c r="G40" s="96"/>
      <c r="H40" s="97"/>
      <c r="I40" s="98"/>
      <c r="J40" s="230"/>
      <c r="K40" s="100"/>
    </row>
    <row r="41" spans="1:11" ht="14.1" customHeight="1">
      <c r="A41" s="91"/>
      <c r="B41" s="110" t="s">
        <v>313</v>
      </c>
      <c r="C41" s="110"/>
      <c r="D41" s="93"/>
      <c r="E41" s="82"/>
      <c r="F41" s="95"/>
      <c r="G41" s="96"/>
      <c r="H41" s="97"/>
      <c r="I41" s="98"/>
      <c r="J41" s="230"/>
      <c r="K41" s="100"/>
    </row>
    <row r="42" spans="1:11" ht="14.1" customHeight="1">
      <c r="A42" s="91"/>
      <c r="B42" s="110" t="s">
        <v>314</v>
      </c>
      <c r="C42" s="110"/>
      <c r="D42" s="93"/>
      <c r="E42" s="82"/>
      <c r="F42" s="95"/>
      <c r="G42" s="96"/>
      <c r="H42" s="97"/>
      <c r="I42" s="98"/>
      <c r="J42" s="230"/>
      <c r="K42" s="100"/>
    </row>
    <row r="43" spans="1:11" ht="14.1" customHeight="1">
      <c r="A43" s="91"/>
      <c r="B43" s="110" t="s">
        <v>315</v>
      </c>
      <c r="C43" s="110"/>
      <c r="D43" s="93"/>
      <c r="E43" s="82"/>
      <c r="F43" s="95"/>
      <c r="G43" s="96"/>
      <c r="H43" s="97"/>
      <c r="I43" s="98"/>
      <c r="J43" s="230"/>
      <c r="K43" s="100"/>
    </row>
    <row r="44" spans="1:11" ht="12.75" customHeight="1">
      <c r="A44" s="91"/>
      <c r="B44" s="110" t="s">
        <v>316</v>
      </c>
      <c r="C44" s="110"/>
      <c r="D44" s="93"/>
      <c r="E44" s="82"/>
      <c r="F44" s="95"/>
      <c r="G44" s="96"/>
      <c r="H44" s="97"/>
      <c r="I44" s="98"/>
      <c r="J44" s="230"/>
      <c r="K44" s="100"/>
    </row>
    <row r="45" spans="1:11" ht="14.1" customHeight="1">
      <c r="A45" s="91"/>
      <c r="B45" s="110" t="s">
        <v>317</v>
      </c>
      <c r="C45" s="110"/>
      <c r="D45" s="93"/>
      <c r="E45" s="82"/>
      <c r="F45" s="95"/>
      <c r="G45" s="96"/>
      <c r="H45" s="97"/>
      <c r="I45" s="98"/>
      <c r="J45" s="230"/>
      <c r="K45" s="100"/>
    </row>
    <row r="46" spans="1:11" ht="14.1" customHeight="1">
      <c r="A46" s="91"/>
      <c r="B46" s="110" t="s">
        <v>318</v>
      </c>
      <c r="C46" s="110"/>
      <c r="D46" s="93"/>
      <c r="E46" s="82"/>
      <c r="F46" s="95"/>
      <c r="G46" s="96"/>
      <c r="H46" s="97"/>
      <c r="I46" s="98"/>
      <c r="J46" s="230"/>
      <c r="K46" s="100"/>
    </row>
    <row r="47" spans="1:11" ht="14.1" customHeight="1">
      <c r="A47" s="91"/>
      <c r="B47" s="109" t="s">
        <v>319</v>
      </c>
      <c r="C47" s="109"/>
      <c r="D47" s="131">
        <f>Mes!J42</f>
        <v>2760</v>
      </c>
      <c r="E47" s="114" t="s">
        <v>10</v>
      </c>
      <c r="F47" s="95">
        <v>106</v>
      </c>
      <c r="G47" s="132" t="s">
        <v>9</v>
      </c>
      <c r="H47" s="97">
        <v>73</v>
      </c>
      <c r="I47" s="98" t="s">
        <v>6</v>
      </c>
      <c r="J47" s="99">
        <f>IF(MID(I47,1,2)=("P."),(ROUND(D47*((F47)+(H47/100)),)),IF(MID(I47,1,2)=("%o"),(ROUND(D47*(((F47)+(H47/100))/1000),)),IF(MID(I47,1,2)=("Ea"),(ROUND(D47*((F47)+(H47/100)),)),ROUND(D47*(((F47)+(H47/100))/100),))))</f>
        <v>294575</v>
      </c>
      <c r="K47" s="111" t="s">
        <v>11</v>
      </c>
    </row>
    <row r="48" spans="1:11" ht="14.1" customHeight="1">
      <c r="A48" s="91"/>
      <c r="B48" s="109"/>
      <c r="C48" s="109"/>
      <c r="D48" s="276" t="s">
        <v>370</v>
      </c>
      <c r="E48" s="276"/>
      <c r="F48" s="276"/>
      <c r="G48" s="276"/>
      <c r="H48" s="276"/>
      <c r="I48" s="276"/>
      <c r="J48" s="276"/>
      <c r="K48" s="276"/>
    </row>
    <row r="49" spans="1:11" ht="14.1" customHeight="1">
      <c r="A49" s="84"/>
      <c r="B49" s="109"/>
      <c r="C49" s="109"/>
      <c r="D49" s="93"/>
      <c r="E49" s="117"/>
      <c r="F49" s="117"/>
      <c r="G49" s="117"/>
      <c r="H49" s="118"/>
      <c r="I49" s="119" t="s">
        <v>56</v>
      </c>
      <c r="J49" s="120">
        <f>SUM(J10:J47)</f>
        <v>571969</v>
      </c>
      <c r="K49" s="121" t="s">
        <v>11</v>
      </c>
    </row>
    <row r="50" spans="1:11" ht="14.1" customHeight="1">
      <c r="A50" s="84"/>
      <c r="B50" s="109"/>
      <c r="C50" s="109"/>
      <c r="D50" s="93" t="s">
        <v>371</v>
      </c>
      <c r="E50" s="220"/>
      <c r="F50" s="220"/>
      <c r="G50" s="220"/>
      <c r="H50" s="118"/>
      <c r="I50" s="119"/>
      <c r="J50" s="149"/>
      <c r="K50" s="121"/>
    </row>
    <row r="51" spans="1:11" ht="14.1" customHeight="1">
      <c r="A51" s="84"/>
      <c r="B51" s="109"/>
      <c r="C51" s="109"/>
      <c r="D51" s="93"/>
      <c r="E51" s="220"/>
      <c r="F51" s="220"/>
      <c r="G51" s="220"/>
      <c r="H51" s="118"/>
      <c r="I51" s="119" t="s">
        <v>56</v>
      </c>
      <c r="J51" s="120"/>
      <c r="K51" s="121"/>
    </row>
    <row r="52" spans="1:11" ht="14.1" customHeight="1">
      <c r="A52" s="84"/>
      <c r="B52" s="109"/>
      <c r="C52" s="109"/>
      <c r="D52" s="93"/>
      <c r="E52" s="220"/>
      <c r="F52" s="220"/>
      <c r="G52" s="220"/>
      <c r="H52" s="118"/>
      <c r="I52" s="119"/>
      <c r="J52" s="149"/>
      <c r="K52" s="202"/>
    </row>
    <row r="53" spans="1:11" ht="14.1" customHeight="1">
      <c r="A53" s="12"/>
      <c r="B53" s="59" t="s">
        <v>89</v>
      </c>
      <c r="C53" s="12"/>
      <c r="D53" s="12"/>
      <c r="E53" s="12"/>
      <c r="F53" s="12"/>
      <c r="G53" s="12"/>
      <c r="H53" s="10"/>
      <c r="I53" s="12"/>
      <c r="J53" s="12"/>
      <c r="K53" s="12"/>
    </row>
    <row r="54" spans="1:11" ht="14.1" customHeight="1">
      <c r="A54" s="12"/>
      <c r="B54" s="59" t="s">
        <v>55</v>
      </c>
      <c r="C54" s="12"/>
      <c r="D54" s="12"/>
      <c r="E54" s="2"/>
      <c r="F54" s="26"/>
      <c r="G54" s="27"/>
      <c r="H54" s="29"/>
      <c r="I54" s="28"/>
      <c r="J54" s="23"/>
      <c r="K54" s="8"/>
    </row>
    <row r="55" spans="1:11" ht="14.1" customHeight="1">
      <c r="A55" s="91">
        <v>1</v>
      </c>
      <c r="B55" s="130" t="s">
        <v>122</v>
      </c>
      <c r="C55" s="109"/>
      <c r="D55" s="131"/>
      <c r="E55" s="114"/>
      <c r="F55" s="95"/>
      <c r="G55" s="132"/>
      <c r="H55" s="97"/>
      <c r="I55" s="98"/>
      <c r="J55" s="99"/>
      <c r="K55" s="111"/>
    </row>
    <row r="56" spans="1:11" ht="14.1" customHeight="1">
      <c r="A56" s="91"/>
      <c r="B56" s="130" t="s">
        <v>123</v>
      </c>
      <c r="C56" s="109"/>
      <c r="D56" s="131"/>
      <c r="E56" s="114"/>
      <c r="F56" s="95"/>
      <c r="G56" s="132"/>
      <c r="H56" s="97"/>
      <c r="I56" s="98"/>
      <c r="J56" s="99"/>
      <c r="K56" s="111"/>
    </row>
    <row r="57" spans="1:11" ht="14.1" customHeight="1">
      <c r="A57" s="91"/>
      <c r="B57" s="130" t="s">
        <v>124</v>
      </c>
      <c r="C57" s="109"/>
      <c r="D57" s="131"/>
      <c r="E57" s="114"/>
      <c r="F57" s="95"/>
      <c r="G57" s="132"/>
      <c r="H57" s="97"/>
      <c r="I57" s="98"/>
      <c r="J57" s="99"/>
      <c r="K57" s="111"/>
    </row>
    <row r="58" spans="1:11" ht="14.1" customHeight="1">
      <c r="A58" s="91"/>
      <c r="B58" s="130" t="s">
        <v>125</v>
      </c>
      <c r="C58" s="109"/>
      <c r="D58" s="131"/>
      <c r="E58" s="114"/>
      <c r="F58" s="95"/>
      <c r="G58" s="132"/>
      <c r="H58" s="97"/>
      <c r="I58" s="98"/>
      <c r="J58" s="99"/>
      <c r="K58" s="111"/>
    </row>
    <row r="59" spans="1:11" ht="14.1" customHeight="1">
      <c r="A59" s="91"/>
      <c r="B59" s="130" t="s">
        <v>126</v>
      </c>
      <c r="C59" s="109"/>
      <c r="D59" s="131">
        <f>Mes!J49</f>
        <v>1280</v>
      </c>
      <c r="E59" s="114" t="s">
        <v>10</v>
      </c>
      <c r="F59" s="95"/>
      <c r="G59" s="132"/>
      <c r="H59" s="97"/>
      <c r="I59" s="98" t="s">
        <v>6</v>
      </c>
      <c r="J59" s="99"/>
      <c r="K59" s="111"/>
    </row>
    <row r="60" spans="1:11" ht="12.75" customHeight="1">
      <c r="A60" s="91"/>
      <c r="B60" s="130"/>
      <c r="C60" s="109"/>
      <c r="D60" s="131"/>
      <c r="E60" s="114"/>
      <c r="F60" s="95"/>
      <c r="G60" s="132"/>
      <c r="H60" s="97"/>
      <c r="I60" s="98"/>
      <c r="J60" s="99"/>
      <c r="K60" s="111"/>
    </row>
    <row r="61" spans="1:11" ht="12.75" customHeight="1">
      <c r="A61" s="91">
        <v>2</v>
      </c>
      <c r="B61" s="109" t="s">
        <v>189</v>
      </c>
      <c r="C61" s="109"/>
      <c r="D61" s="113"/>
      <c r="E61" s="114"/>
      <c r="F61" s="95"/>
      <c r="G61" s="98"/>
      <c r="H61" s="114"/>
      <c r="I61" s="98"/>
      <c r="J61" s="95"/>
      <c r="K61" s="114"/>
    </row>
    <row r="62" spans="1:11" ht="14.1" customHeight="1">
      <c r="A62" s="91"/>
      <c r="B62" s="109" t="s">
        <v>190</v>
      </c>
      <c r="C62" s="109"/>
      <c r="D62" s="93">
        <f>Mes!J52</f>
        <v>4</v>
      </c>
      <c r="E62" s="82" t="s">
        <v>17</v>
      </c>
      <c r="F62" s="95"/>
      <c r="G62" s="96"/>
      <c r="H62" s="97"/>
      <c r="I62" s="98" t="s">
        <v>4</v>
      </c>
      <c r="J62" s="99"/>
      <c r="K62" s="111"/>
    </row>
    <row r="63" spans="1:11" ht="14.1" customHeight="1">
      <c r="A63" s="91"/>
      <c r="B63" s="109"/>
      <c r="C63" s="109"/>
      <c r="D63" s="93"/>
      <c r="E63" s="82"/>
      <c r="F63" s="95"/>
      <c r="G63" s="96"/>
      <c r="H63" s="97"/>
      <c r="I63" s="98"/>
      <c r="J63" s="99"/>
      <c r="K63" s="111"/>
    </row>
    <row r="64" spans="1:11" ht="14.1" customHeight="1">
      <c r="A64" s="84">
        <v>3</v>
      </c>
      <c r="B64" s="86" t="s">
        <v>162</v>
      </c>
      <c r="C64" s="135"/>
      <c r="D64" s="133"/>
      <c r="E64" s="124"/>
      <c r="F64" s="125"/>
      <c r="G64" s="126"/>
      <c r="H64" s="118"/>
      <c r="I64" s="127"/>
      <c r="J64" s="128"/>
      <c r="K64" s="86"/>
    </row>
    <row r="65" spans="1:11" ht="14.1" customHeight="1">
      <c r="A65" s="84"/>
      <c r="B65" s="137" t="s">
        <v>358</v>
      </c>
      <c r="C65" s="135"/>
      <c r="D65" s="133"/>
      <c r="E65" s="124"/>
      <c r="F65" s="125"/>
      <c r="G65" s="126"/>
      <c r="H65" s="118"/>
      <c r="I65" s="127"/>
      <c r="J65" s="128"/>
      <c r="K65" s="86"/>
    </row>
    <row r="66" spans="1:11" ht="14.1" customHeight="1">
      <c r="A66" s="84"/>
      <c r="B66" s="137" t="s">
        <v>163</v>
      </c>
      <c r="C66" s="135"/>
      <c r="D66" s="133"/>
      <c r="E66" s="124"/>
      <c r="F66" s="125"/>
      <c r="G66" s="126"/>
      <c r="H66" s="118"/>
      <c r="I66" s="127"/>
      <c r="J66" s="128"/>
      <c r="K66" s="86"/>
    </row>
    <row r="67" spans="1:11" ht="14.1" customHeight="1">
      <c r="A67" s="84"/>
      <c r="B67" s="137" t="s">
        <v>164</v>
      </c>
      <c r="C67" s="135"/>
      <c r="D67" s="133"/>
      <c r="E67" s="124"/>
      <c r="F67" s="125"/>
      <c r="G67" s="126"/>
      <c r="H67" s="118"/>
      <c r="I67" s="127"/>
      <c r="J67" s="128"/>
      <c r="K67" s="86"/>
    </row>
    <row r="68" spans="1:11" ht="14.1" customHeight="1">
      <c r="A68" s="84"/>
      <c r="B68" s="137" t="s">
        <v>165</v>
      </c>
      <c r="C68" s="135"/>
      <c r="D68" s="133"/>
      <c r="E68" s="124"/>
      <c r="F68" s="125"/>
      <c r="G68" s="126"/>
      <c r="H68" s="118"/>
      <c r="I68" s="127"/>
      <c r="J68" s="128"/>
      <c r="K68" s="86"/>
    </row>
    <row r="69" spans="1:11" ht="14.1" customHeight="1">
      <c r="A69" s="84"/>
      <c r="B69" s="137" t="s">
        <v>166</v>
      </c>
      <c r="C69" s="135"/>
      <c r="D69" s="133">
        <f>Mes!J57</f>
        <v>647.88</v>
      </c>
      <c r="E69" s="124" t="s">
        <v>10</v>
      </c>
      <c r="F69" s="125"/>
      <c r="G69" s="126"/>
      <c r="H69" s="118"/>
      <c r="I69" s="127" t="s">
        <v>6</v>
      </c>
      <c r="J69" s="128"/>
      <c r="K69" s="129"/>
    </row>
    <row r="70" spans="1:11" ht="14.1" customHeight="1">
      <c r="A70" s="84"/>
      <c r="B70" s="137"/>
      <c r="C70" s="135"/>
      <c r="D70" s="133"/>
      <c r="E70" s="124"/>
      <c r="F70" s="125"/>
      <c r="G70" s="126"/>
      <c r="H70" s="118"/>
      <c r="I70" s="127"/>
      <c r="J70" s="128"/>
      <c r="K70" s="129"/>
    </row>
    <row r="71" spans="1:11" ht="14.1" customHeight="1">
      <c r="A71" s="84">
        <v>4</v>
      </c>
      <c r="B71" s="122" t="s">
        <v>154</v>
      </c>
      <c r="C71" s="109"/>
      <c r="D71" s="123"/>
      <c r="E71" s="124"/>
      <c r="F71" s="125"/>
      <c r="G71" s="126"/>
      <c r="H71" s="118"/>
      <c r="I71" s="127"/>
      <c r="J71" s="128"/>
      <c r="K71" s="129"/>
    </row>
    <row r="72" spans="1:11" ht="14.1" customHeight="1">
      <c r="A72" s="84"/>
      <c r="B72" s="122" t="s">
        <v>155</v>
      </c>
      <c r="C72" s="109"/>
      <c r="D72" s="123"/>
      <c r="E72" s="124"/>
      <c r="F72" s="125"/>
      <c r="G72" s="126"/>
      <c r="H72" s="118"/>
      <c r="I72" s="127"/>
      <c r="J72" s="128"/>
      <c r="K72" s="129"/>
    </row>
    <row r="73" spans="1:11" ht="14.1" customHeight="1">
      <c r="A73" s="84"/>
      <c r="B73" s="122" t="s">
        <v>81</v>
      </c>
      <c r="C73" s="109"/>
      <c r="D73" s="123"/>
      <c r="E73" s="124"/>
      <c r="F73" s="125"/>
      <c r="G73" s="126"/>
      <c r="H73" s="118"/>
      <c r="I73" s="127"/>
      <c r="J73" s="128"/>
      <c r="K73" s="129"/>
    </row>
    <row r="74" spans="1:11" ht="14.1" customHeight="1">
      <c r="A74" s="84"/>
      <c r="B74" s="122" t="s">
        <v>82</v>
      </c>
      <c r="C74" s="109"/>
      <c r="D74" s="123"/>
      <c r="E74" s="124"/>
      <c r="F74" s="125"/>
      <c r="G74" s="126"/>
      <c r="H74" s="118"/>
      <c r="I74" s="127"/>
      <c r="J74" s="128"/>
      <c r="K74" s="129"/>
    </row>
    <row r="75" spans="1:11" ht="14.1" customHeight="1">
      <c r="A75" s="84"/>
      <c r="B75" s="122" t="s">
        <v>83</v>
      </c>
      <c r="C75" s="109"/>
      <c r="D75" s="123"/>
      <c r="E75" s="124"/>
      <c r="F75" s="125"/>
      <c r="G75" s="126"/>
      <c r="H75" s="118"/>
      <c r="I75" s="127"/>
      <c r="J75" s="128"/>
      <c r="K75" s="129"/>
    </row>
    <row r="76" spans="1:11" ht="14.1" customHeight="1">
      <c r="A76" s="84"/>
      <c r="B76" s="122" t="s">
        <v>84</v>
      </c>
      <c r="C76" s="109"/>
      <c r="D76" s="123"/>
      <c r="E76" s="124"/>
      <c r="F76" s="125"/>
      <c r="G76" s="126"/>
      <c r="H76" s="118"/>
      <c r="I76" s="127"/>
      <c r="J76" s="128"/>
      <c r="K76" s="129"/>
    </row>
    <row r="77" spans="1:11" ht="14.1" customHeight="1">
      <c r="A77" s="84"/>
      <c r="B77" s="122" t="s">
        <v>85</v>
      </c>
      <c r="C77" s="109"/>
      <c r="D77" s="123"/>
      <c r="E77" s="124"/>
      <c r="F77" s="125"/>
      <c r="G77" s="126"/>
      <c r="H77" s="118"/>
      <c r="I77" s="127"/>
      <c r="J77" s="128"/>
      <c r="K77" s="129"/>
    </row>
    <row r="78" spans="1:11" ht="14.1" customHeight="1">
      <c r="A78" s="84"/>
      <c r="B78" s="122" t="s">
        <v>86</v>
      </c>
      <c r="C78" s="109"/>
      <c r="D78" s="123"/>
      <c r="E78" s="124"/>
      <c r="F78" s="125"/>
      <c r="G78" s="126"/>
      <c r="H78" s="118"/>
      <c r="I78" s="127"/>
      <c r="J78" s="128"/>
      <c r="K78" s="129"/>
    </row>
    <row r="79" spans="1:11" ht="14.1" customHeight="1">
      <c r="A79" s="84"/>
      <c r="B79" s="122" t="s">
        <v>87</v>
      </c>
      <c r="C79" s="109"/>
      <c r="D79" s="123"/>
      <c r="E79" s="86"/>
      <c r="F79" s="86"/>
      <c r="G79" s="86"/>
      <c r="H79" s="124"/>
      <c r="I79" s="86"/>
      <c r="J79" s="86"/>
      <c r="K79" s="86"/>
    </row>
    <row r="80" spans="1:11" ht="14.1" customHeight="1">
      <c r="A80" s="84"/>
      <c r="B80" s="109" t="s">
        <v>75</v>
      </c>
      <c r="C80" s="109"/>
      <c r="D80" s="93">
        <f>Mes!J64</f>
        <v>2103.75</v>
      </c>
      <c r="E80" s="82" t="s">
        <v>10</v>
      </c>
      <c r="F80" s="95"/>
      <c r="G80" s="96"/>
      <c r="H80" s="97"/>
      <c r="I80" s="98" t="s">
        <v>6</v>
      </c>
      <c r="J80" s="99"/>
      <c r="K80" s="111"/>
    </row>
    <row r="81" spans="1:11" ht="14.1" customHeight="1">
      <c r="A81" s="84"/>
      <c r="B81" s="109"/>
      <c r="C81" s="109"/>
      <c r="D81" s="93"/>
      <c r="E81" s="82"/>
      <c r="F81" s="95"/>
      <c r="G81" s="96"/>
      <c r="H81" s="97"/>
      <c r="I81" s="98"/>
      <c r="J81" s="99"/>
      <c r="K81" s="111"/>
    </row>
    <row r="82" spans="1:11" ht="14.1" customHeight="1">
      <c r="A82" s="91">
        <v>5</v>
      </c>
      <c r="B82" s="86" t="s">
        <v>320</v>
      </c>
      <c r="C82" s="109"/>
      <c r="D82" s="123"/>
      <c r="E82" s="114"/>
      <c r="F82" s="95"/>
      <c r="G82" s="132"/>
      <c r="H82" s="97"/>
      <c r="I82" s="98"/>
      <c r="J82" s="99"/>
      <c r="K82" s="100"/>
    </row>
    <row r="83" spans="1:11" ht="14.1" customHeight="1">
      <c r="A83" s="109"/>
      <c r="B83" s="109" t="s">
        <v>321</v>
      </c>
      <c r="C83" s="109"/>
      <c r="D83" s="123"/>
      <c r="E83" s="114"/>
      <c r="F83" s="95"/>
      <c r="G83" s="132"/>
      <c r="H83" s="97"/>
      <c r="I83" s="98"/>
      <c r="J83" s="99"/>
      <c r="K83" s="100"/>
    </row>
    <row r="84" spans="1:11" ht="14.1" customHeight="1">
      <c r="A84" s="109"/>
      <c r="B84" s="109" t="s">
        <v>322</v>
      </c>
      <c r="C84" s="109"/>
      <c r="D84" s="123"/>
      <c r="E84" s="114"/>
      <c r="F84" s="95"/>
      <c r="G84" s="132"/>
      <c r="H84" s="97"/>
      <c r="I84" s="98"/>
      <c r="J84" s="99"/>
      <c r="K84" s="100"/>
    </row>
    <row r="85" spans="1:11" ht="14.1" customHeight="1">
      <c r="A85" s="109"/>
      <c r="B85" s="109" t="s">
        <v>323</v>
      </c>
      <c r="C85" s="109"/>
      <c r="D85" s="123"/>
      <c r="E85" s="114"/>
      <c r="F85" s="95"/>
      <c r="G85" s="132"/>
      <c r="H85" s="97"/>
      <c r="I85" s="98"/>
      <c r="J85" s="99"/>
      <c r="K85" s="100"/>
    </row>
    <row r="86" spans="1:11" ht="14.1" customHeight="1">
      <c r="A86" s="109"/>
      <c r="B86" s="109" t="s">
        <v>324</v>
      </c>
      <c r="C86" s="109"/>
      <c r="D86" s="123"/>
      <c r="E86" s="114"/>
      <c r="F86" s="95"/>
      <c r="G86" s="132"/>
      <c r="H86" s="97"/>
      <c r="I86" s="98"/>
      <c r="J86" s="99"/>
      <c r="K86" s="100"/>
    </row>
    <row r="87" spans="1:11" ht="14.1" customHeight="1">
      <c r="A87" s="109"/>
      <c r="B87" s="109" t="s">
        <v>325</v>
      </c>
      <c r="C87" s="109"/>
      <c r="D87" s="123"/>
      <c r="E87" s="114"/>
      <c r="F87" s="95"/>
      <c r="G87" s="132"/>
      <c r="H87" s="97"/>
      <c r="I87" s="98"/>
      <c r="J87" s="99"/>
      <c r="K87" s="100"/>
    </row>
    <row r="88" spans="1:11" ht="14.1" customHeight="1">
      <c r="A88" s="109"/>
      <c r="B88" s="109" t="s">
        <v>326</v>
      </c>
      <c r="C88" s="109"/>
      <c r="D88" s="131"/>
      <c r="E88" s="114"/>
      <c r="F88" s="95"/>
      <c r="G88" s="132"/>
      <c r="H88" s="97"/>
      <c r="I88" s="98"/>
      <c r="J88" s="99"/>
      <c r="K88" s="111"/>
    </row>
    <row r="89" spans="1:11" ht="14.1" customHeight="1">
      <c r="A89" s="91"/>
      <c r="B89" s="109" t="s">
        <v>327</v>
      </c>
      <c r="C89" s="109"/>
      <c r="D89" s="123"/>
      <c r="E89" s="114"/>
      <c r="F89" s="95"/>
      <c r="G89" s="132"/>
      <c r="H89" s="97"/>
      <c r="I89" s="98"/>
      <c r="J89" s="99"/>
      <c r="K89" s="129"/>
    </row>
    <row r="90" spans="1:11" ht="14.1" customHeight="1">
      <c r="A90" s="91"/>
      <c r="B90" s="109" t="s">
        <v>328</v>
      </c>
      <c r="C90" s="109"/>
      <c r="D90" s="123"/>
      <c r="E90" s="114"/>
      <c r="F90" s="95"/>
      <c r="G90" s="132"/>
      <c r="H90" s="97"/>
      <c r="I90" s="98"/>
      <c r="J90" s="99"/>
      <c r="K90" s="129"/>
    </row>
    <row r="91" spans="1:11" ht="14.1" customHeight="1">
      <c r="A91" s="91"/>
      <c r="B91" s="109" t="s">
        <v>329</v>
      </c>
      <c r="C91" s="109"/>
      <c r="D91" s="133">
        <f>Mes!J67</f>
        <v>60</v>
      </c>
      <c r="E91" s="124" t="s">
        <v>10</v>
      </c>
      <c r="F91" s="125"/>
      <c r="G91" s="126"/>
      <c r="H91" s="118"/>
      <c r="I91" s="127" t="s">
        <v>6</v>
      </c>
      <c r="J91" s="128"/>
      <c r="K91" s="129"/>
    </row>
    <row r="92" spans="1:11" ht="14.1" customHeight="1">
      <c r="A92" s="91"/>
      <c r="B92" s="109"/>
      <c r="C92" s="109"/>
      <c r="D92" s="133"/>
      <c r="E92" s="124"/>
      <c r="F92" s="125"/>
      <c r="G92" s="126"/>
      <c r="H92" s="118"/>
      <c r="I92" s="127"/>
      <c r="J92" s="128"/>
      <c r="K92" s="129"/>
    </row>
    <row r="93" spans="1:11" ht="14.1" customHeight="1">
      <c r="A93" s="84">
        <v>6</v>
      </c>
      <c r="B93" s="231" t="s">
        <v>330</v>
      </c>
      <c r="C93" s="84"/>
      <c r="D93" s="93"/>
      <c r="E93" s="82"/>
      <c r="F93" s="95"/>
      <c r="G93" s="96"/>
      <c r="H93" s="97"/>
      <c r="I93" s="98"/>
      <c r="J93" s="99"/>
      <c r="K93" s="111"/>
    </row>
    <row r="94" spans="1:11" ht="14.1" customHeight="1">
      <c r="A94" s="84"/>
      <c r="B94" s="231" t="s">
        <v>331</v>
      </c>
      <c r="C94" s="84"/>
      <c r="D94" s="93"/>
      <c r="E94" s="82"/>
      <c r="F94" s="95"/>
      <c r="G94" s="96"/>
      <c r="H94" s="97"/>
      <c r="I94" s="98"/>
      <c r="J94" s="99"/>
      <c r="K94" s="111"/>
    </row>
    <row r="95" spans="1:11" ht="14.1" customHeight="1">
      <c r="A95" s="84"/>
      <c r="B95" s="232" t="s">
        <v>332</v>
      </c>
      <c r="C95" s="84"/>
      <c r="D95" s="93"/>
      <c r="E95" s="82"/>
      <c r="F95" s="95"/>
      <c r="G95" s="96"/>
      <c r="H95" s="97"/>
      <c r="I95" s="98"/>
      <c r="J95" s="99"/>
      <c r="K95" s="111"/>
    </row>
    <row r="96" spans="1:11" ht="14.1" customHeight="1">
      <c r="A96" s="84"/>
      <c r="B96" s="232" t="s">
        <v>333</v>
      </c>
      <c r="C96" s="84"/>
      <c r="D96" s="93"/>
      <c r="E96" s="82"/>
      <c r="F96" s="95"/>
      <c r="G96" s="96"/>
      <c r="H96" s="97"/>
      <c r="I96" s="98"/>
      <c r="J96" s="99"/>
      <c r="K96" s="111"/>
    </row>
    <row r="97" spans="1:12" ht="14.1" customHeight="1">
      <c r="A97" s="84"/>
      <c r="B97" s="232" t="s">
        <v>334</v>
      </c>
      <c r="C97" s="84"/>
      <c r="D97" s="93"/>
      <c r="E97" s="82"/>
      <c r="F97" s="95"/>
      <c r="G97" s="96"/>
      <c r="H97" s="97"/>
      <c r="I97" s="98"/>
      <c r="J97" s="99"/>
      <c r="K97" s="111"/>
    </row>
    <row r="98" spans="1:12" ht="14.1" customHeight="1">
      <c r="A98" s="84"/>
      <c r="B98" s="232" t="s">
        <v>335</v>
      </c>
      <c r="C98" s="84"/>
      <c r="D98" s="93"/>
      <c r="E98" s="82"/>
      <c r="F98" s="95"/>
      <c r="G98" s="96"/>
      <c r="H98" s="97"/>
      <c r="I98" s="98"/>
      <c r="J98" s="99"/>
      <c r="K98" s="111"/>
    </row>
    <row r="99" spans="1:12" ht="14.1" customHeight="1">
      <c r="A99" s="84"/>
      <c r="B99" s="232" t="s">
        <v>336</v>
      </c>
      <c r="C99" s="84"/>
      <c r="D99" s="93">
        <f>Mes!J70</f>
        <v>105</v>
      </c>
      <c r="E99" s="82" t="s">
        <v>10</v>
      </c>
      <c r="F99" s="95"/>
      <c r="G99" s="96"/>
      <c r="H99" s="97"/>
      <c r="I99" s="98" t="s">
        <v>6</v>
      </c>
      <c r="J99" s="99"/>
      <c r="K99" s="111"/>
    </row>
    <row r="100" spans="1:12" ht="14.1" customHeight="1">
      <c r="A100" s="84"/>
      <c r="B100" s="232"/>
      <c r="C100" s="84"/>
      <c r="D100" s="93"/>
      <c r="E100" s="82"/>
      <c r="F100" s="95"/>
      <c r="G100" s="96"/>
      <c r="H100" s="97"/>
      <c r="I100" s="98"/>
      <c r="J100" s="99"/>
      <c r="K100" s="111"/>
    </row>
    <row r="101" spans="1:12" ht="14.1" customHeight="1">
      <c r="A101" s="91">
        <v>7</v>
      </c>
      <c r="B101" s="215" t="s">
        <v>225</v>
      </c>
      <c r="C101" s="92"/>
      <c r="D101" s="93"/>
      <c r="E101" s="94"/>
      <c r="F101" s="95"/>
      <c r="G101" s="96"/>
      <c r="H101" s="97"/>
      <c r="I101" s="98"/>
      <c r="J101" s="99"/>
      <c r="K101" s="100"/>
    </row>
    <row r="102" spans="1:12" ht="14.1" customHeight="1">
      <c r="A102" s="91"/>
      <c r="B102" s="215" t="s">
        <v>226</v>
      </c>
      <c r="C102" s="92"/>
      <c r="D102" s="93"/>
      <c r="E102" s="94"/>
      <c r="F102" s="95"/>
      <c r="G102" s="96"/>
      <c r="H102" s="97"/>
      <c r="I102" s="98"/>
      <c r="J102" s="99"/>
      <c r="K102" s="100"/>
    </row>
    <row r="103" spans="1:12" ht="14.1" customHeight="1">
      <c r="A103" s="91"/>
      <c r="B103" s="215" t="s">
        <v>227</v>
      </c>
      <c r="C103" s="92"/>
      <c r="D103" s="93"/>
      <c r="E103" s="94"/>
      <c r="F103" s="95"/>
      <c r="G103" s="96"/>
      <c r="H103" s="97"/>
      <c r="I103" s="98"/>
      <c r="J103" s="99"/>
      <c r="K103" s="100"/>
    </row>
    <row r="104" spans="1:12" ht="14.1" customHeight="1">
      <c r="A104" s="91"/>
      <c r="B104" s="216" t="s">
        <v>228</v>
      </c>
      <c r="C104" s="92"/>
    </row>
    <row r="105" spans="1:12" ht="14.1" customHeight="1">
      <c r="A105" s="91"/>
      <c r="B105" s="217" t="s">
        <v>229</v>
      </c>
      <c r="C105" s="92"/>
      <c r="D105" s="93">
        <f>Mes!J83</f>
        <v>1090</v>
      </c>
      <c r="E105" s="94" t="s">
        <v>10</v>
      </c>
      <c r="F105" s="95"/>
      <c r="G105" s="96"/>
      <c r="H105" s="97"/>
      <c r="I105" s="98" t="s">
        <v>6</v>
      </c>
      <c r="J105" s="99"/>
      <c r="K105" s="100"/>
    </row>
    <row r="106" spans="1:12" ht="14.1" customHeight="1" thickBot="1">
      <c r="A106" s="84"/>
      <c r="B106" s="116"/>
      <c r="C106" s="117"/>
      <c r="D106" s="117"/>
      <c r="E106" s="94"/>
      <c r="F106" s="117"/>
      <c r="G106" s="117"/>
      <c r="H106" s="118"/>
      <c r="I106" s="119" t="s">
        <v>57</v>
      </c>
      <c r="J106" s="140"/>
      <c r="K106" s="141"/>
    </row>
    <row r="107" spans="1:12" ht="14.1" customHeight="1">
      <c r="A107" s="84"/>
      <c r="B107" s="116"/>
      <c r="C107" s="117"/>
      <c r="D107" s="117"/>
      <c r="E107" s="94"/>
      <c r="F107" s="95"/>
      <c r="G107" s="96"/>
      <c r="H107" s="97"/>
      <c r="I107" s="138"/>
      <c r="J107" s="142"/>
      <c r="K107" s="100"/>
    </row>
    <row r="108" spans="1:12" ht="14.1" customHeight="1">
      <c r="A108" s="84"/>
      <c r="B108" s="59" t="s">
        <v>127</v>
      </c>
      <c r="C108" s="60"/>
      <c r="D108" s="117"/>
      <c r="E108" s="94"/>
      <c r="F108" s="95"/>
      <c r="G108" s="96"/>
      <c r="H108" s="97"/>
      <c r="I108" s="138"/>
      <c r="J108" s="142"/>
      <c r="K108" s="100"/>
      <c r="L108" s="86"/>
    </row>
    <row r="109" spans="1:12" ht="14.1" customHeight="1">
      <c r="A109" s="84"/>
      <c r="B109" s="59" t="s">
        <v>54</v>
      </c>
      <c r="C109" s="60"/>
      <c r="D109" s="117"/>
      <c r="E109" s="109"/>
      <c r="F109" s="109"/>
      <c r="G109" s="109"/>
      <c r="H109" s="109"/>
      <c r="I109" s="109"/>
      <c r="J109" s="109"/>
      <c r="K109" s="109"/>
      <c r="L109" s="86"/>
    </row>
    <row r="110" spans="1:12" ht="14.1" customHeight="1">
      <c r="A110" s="91">
        <v>1</v>
      </c>
      <c r="B110" s="109" t="s">
        <v>191</v>
      </c>
      <c r="C110" s="109"/>
      <c r="D110" s="109"/>
      <c r="E110" s="109"/>
      <c r="F110" s="109"/>
      <c r="G110" s="109"/>
      <c r="H110" s="109"/>
      <c r="I110" s="109"/>
      <c r="J110" s="109"/>
      <c r="K110" s="109"/>
      <c r="L110" s="86"/>
    </row>
    <row r="111" spans="1:12" ht="14.1" customHeight="1">
      <c r="A111" s="91"/>
      <c r="B111" s="109" t="s">
        <v>192</v>
      </c>
      <c r="C111" s="109"/>
      <c r="D111" s="109"/>
      <c r="E111" s="109"/>
      <c r="F111" s="109"/>
      <c r="G111" s="109"/>
      <c r="H111" s="109"/>
      <c r="I111" s="109"/>
      <c r="J111" s="109"/>
      <c r="K111" s="109"/>
      <c r="L111" s="86"/>
    </row>
    <row r="112" spans="1:12" ht="14.1" customHeight="1">
      <c r="A112" s="91"/>
      <c r="B112" s="109" t="s">
        <v>193</v>
      </c>
      <c r="C112" s="109"/>
      <c r="D112" s="109"/>
      <c r="E112" s="109"/>
      <c r="F112" s="109"/>
      <c r="G112" s="109"/>
      <c r="H112" s="109"/>
      <c r="I112" s="109"/>
      <c r="J112" s="109"/>
      <c r="K112" s="109"/>
      <c r="L112" s="86"/>
    </row>
    <row r="113" spans="1:12" ht="14.1" customHeight="1">
      <c r="A113" s="91"/>
      <c r="B113" s="109" t="s">
        <v>194</v>
      </c>
      <c r="C113" s="109"/>
      <c r="D113" s="109"/>
      <c r="E113" s="82"/>
      <c r="F113" s="95"/>
      <c r="G113" s="96"/>
      <c r="H113" s="97"/>
      <c r="I113" s="98"/>
      <c r="J113" s="99"/>
      <c r="K113" s="111"/>
      <c r="L113" s="86"/>
    </row>
    <row r="114" spans="1:12" ht="14.1" customHeight="1">
      <c r="A114" s="91"/>
      <c r="B114" s="109" t="s">
        <v>195</v>
      </c>
      <c r="C114" s="109"/>
      <c r="D114" s="93"/>
      <c r="E114" s="82"/>
      <c r="F114" s="95"/>
      <c r="G114" s="96"/>
      <c r="H114" s="97"/>
      <c r="I114" s="98"/>
      <c r="J114" s="99"/>
      <c r="K114" s="111"/>
    </row>
    <row r="115" spans="1:12" ht="14.1" customHeight="1">
      <c r="A115" s="91"/>
      <c r="B115" s="109" t="s">
        <v>196</v>
      </c>
      <c r="C115" s="109"/>
      <c r="D115" s="93"/>
      <c r="E115" s="114"/>
      <c r="F115" s="95"/>
      <c r="G115" s="98"/>
      <c r="H115" s="114"/>
      <c r="I115" s="98"/>
      <c r="J115" s="95"/>
      <c r="K115" s="114"/>
    </row>
    <row r="116" spans="1:12" ht="14.1" customHeight="1">
      <c r="A116" s="91"/>
      <c r="B116" s="109" t="s">
        <v>197</v>
      </c>
      <c r="C116" s="109"/>
      <c r="D116" s="113"/>
      <c r="E116" s="114"/>
      <c r="F116" s="95"/>
      <c r="G116" s="98"/>
      <c r="H116" s="114"/>
      <c r="I116" s="98"/>
      <c r="J116" s="95"/>
      <c r="K116" s="114"/>
    </row>
    <row r="117" spans="1:12" ht="14.1" customHeight="1">
      <c r="A117" s="91"/>
      <c r="B117" s="109" t="s">
        <v>198</v>
      </c>
      <c r="C117" s="109"/>
      <c r="D117" s="113"/>
      <c r="E117" s="86"/>
      <c r="F117" s="86"/>
      <c r="G117" s="86"/>
      <c r="H117" s="124"/>
      <c r="I117" s="86"/>
      <c r="J117" s="86"/>
      <c r="K117" s="86"/>
    </row>
    <row r="118" spans="1:12" ht="14.1" customHeight="1">
      <c r="A118" s="91"/>
      <c r="B118" s="109" t="s">
        <v>199</v>
      </c>
      <c r="C118" s="109"/>
      <c r="D118" s="136">
        <f>Mes!J86</f>
        <v>3</v>
      </c>
      <c r="E118" s="124" t="s">
        <v>17</v>
      </c>
      <c r="F118" s="125">
        <v>5088</v>
      </c>
      <c r="G118" s="126" t="s">
        <v>9</v>
      </c>
      <c r="H118" s="118">
        <v>20</v>
      </c>
      <c r="I118" s="127" t="s">
        <v>4</v>
      </c>
      <c r="J118" s="143">
        <f>IF(MID(I118,1,2)=("P."),(ROUND(D118*((F118)+(H118/100)),)),IF(MID(I118,1,2)=("%o"),(ROUND(D118*(((F118)+(H118/100))/1000),)),IF(MID(I118,1,2)=("Ea"),(ROUND(D118*((F118)+(H118/100)),)),ROUND(D118*(((F118)+(H118/100))/100),))))</f>
        <v>15265</v>
      </c>
      <c r="K118" s="144" t="s">
        <v>11</v>
      </c>
    </row>
    <row r="119" spans="1:12" ht="14.1" customHeight="1">
      <c r="A119" s="84"/>
      <c r="B119" s="109"/>
      <c r="C119" s="109"/>
      <c r="D119" s="277" t="s">
        <v>372</v>
      </c>
      <c r="E119" s="277"/>
      <c r="F119" s="277"/>
      <c r="G119" s="277"/>
      <c r="H119" s="277"/>
      <c r="I119" s="277"/>
      <c r="J119" s="277"/>
      <c r="K119" s="277"/>
    </row>
    <row r="120" spans="1:12" ht="14.1" customHeight="1">
      <c r="A120" s="84">
        <v>2</v>
      </c>
      <c r="B120" s="116" t="s">
        <v>200</v>
      </c>
      <c r="C120" s="84"/>
      <c r="D120" s="84"/>
      <c r="E120" s="84"/>
      <c r="F120" s="84"/>
      <c r="G120" s="84"/>
      <c r="H120" s="108"/>
      <c r="I120" s="84"/>
      <c r="J120" s="84"/>
      <c r="K120" s="84"/>
    </row>
    <row r="121" spans="1:12" ht="14.1" customHeight="1">
      <c r="A121" s="84"/>
      <c r="B121" s="116" t="s">
        <v>201</v>
      </c>
      <c r="C121" s="84"/>
      <c r="D121" s="84"/>
      <c r="E121" s="84"/>
      <c r="F121" s="84"/>
      <c r="G121" s="84"/>
      <c r="H121" s="108"/>
      <c r="I121" s="84"/>
      <c r="J121" s="84"/>
      <c r="K121" s="84"/>
    </row>
    <row r="122" spans="1:12" ht="14.1" customHeight="1">
      <c r="A122" s="84"/>
      <c r="B122" s="116" t="s">
        <v>202</v>
      </c>
      <c r="C122" s="84"/>
      <c r="D122" s="84"/>
      <c r="E122" s="84"/>
      <c r="F122" s="84"/>
      <c r="G122" s="84"/>
      <c r="H122" s="108"/>
      <c r="I122" s="84"/>
      <c r="J122" s="84"/>
      <c r="K122" s="84"/>
    </row>
    <row r="123" spans="1:12" ht="14.1" customHeight="1">
      <c r="A123" s="84"/>
      <c r="B123" s="116" t="s">
        <v>203</v>
      </c>
      <c r="C123" s="84"/>
      <c r="D123" s="84"/>
      <c r="E123" s="84"/>
      <c r="F123" s="84"/>
      <c r="G123" s="84"/>
      <c r="H123" s="108"/>
      <c r="I123" s="84"/>
      <c r="J123" s="84"/>
      <c r="K123" s="84"/>
    </row>
    <row r="124" spans="1:12" ht="14.1" customHeight="1">
      <c r="A124" s="84"/>
      <c r="B124" s="116" t="s">
        <v>204</v>
      </c>
      <c r="C124" s="84"/>
      <c r="D124" s="84"/>
      <c r="E124" s="84"/>
      <c r="F124" s="84"/>
      <c r="G124" s="84"/>
      <c r="H124" s="108"/>
      <c r="I124" s="84"/>
      <c r="J124" s="84"/>
      <c r="K124" s="84"/>
    </row>
    <row r="125" spans="1:12" ht="14.1" customHeight="1">
      <c r="A125" s="84"/>
      <c r="B125" s="116" t="s">
        <v>205</v>
      </c>
      <c r="C125" s="84"/>
      <c r="D125" s="84"/>
      <c r="E125" s="84"/>
      <c r="F125" s="84"/>
      <c r="G125" s="84"/>
      <c r="H125" s="108"/>
      <c r="I125" s="84"/>
      <c r="J125" s="84"/>
      <c r="K125" s="84"/>
    </row>
    <row r="126" spans="1:12" ht="15" customHeight="1">
      <c r="A126" s="84"/>
      <c r="B126" s="116" t="s">
        <v>206</v>
      </c>
      <c r="C126" s="84"/>
      <c r="D126" s="84"/>
      <c r="E126" s="84"/>
      <c r="F126" s="84"/>
      <c r="G126" s="84"/>
      <c r="H126" s="108"/>
      <c r="I126" s="84"/>
      <c r="J126" s="84"/>
      <c r="K126" s="84"/>
    </row>
    <row r="127" spans="1:12" ht="15" customHeight="1">
      <c r="A127" s="84"/>
      <c r="B127" s="116" t="s">
        <v>207</v>
      </c>
      <c r="C127" s="84"/>
      <c r="D127" s="84"/>
      <c r="E127" s="84"/>
      <c r="F127" s="84"/>
      <c r="G127" s="84"/>
      <c r="H127" s="108"/>
      <c r="I127" s="84"/>
      <c r="J127" s="84"/>
      <c r="K127" s="84"/>
    </row>
    <row r="128" spans="1:12" ht="14.1" customHeight="1">
      <c r="A128" s="84"/>
      <c r="B128" s="116" t="s">
        <v>208</v>
      </c>
      <c r="C128" s="84"/>
      <c r="D128" s="84"/>
      <c r="E128" s="84"/>
      <c r="F128" s="84"/>
      <c r="G128" s="84"/>
      <c r="H128" s="108"/>
      <c r="I128" s="86"/>
      <c r="J128" s="86"/>
      <c r="K128" s="86"/>
    </row>
    <row r="129" spans="1:11" ht="14.1" customHeight="1">
      <c r="A129" s="84"/>
      <c r="B129" s="116" t="s">
        <v>209</v>
      </c>
      <c r="C129" s="84"/>
      <c r="D129" s="84"/>
      <c r="E129" s="84"/>
      <c r="F129" s="84"/>
      <c r="G129" s="84"/>
      <c r="H129" s="108"/>
      <c r="I129" s="127"/>
      <c r="J129" s="143"/>
      <c r="K129" s="144"/>
    </row>
    <row r="130" spans="1:11" ht="14.1" customHeight="1">
      <c r="A130" s="84"/>
      <c r="B130" s="116" t="s">
        <v>210</v>
      </c>
      <c r="C130" s="84"/>
      <c r="D130" s="84"/>
      <c r="E130" s="86"/>
      <c r="F130" s="86"/>
      <c r="G130" s="86"/>
      <c r="H130" s="124"/>
      <c r="I130" s="86"/>
      <c r="J130" s="86"/>
      <c r="K130" s="86"/>
    </row>
    <row r="131" spans="1:11" ht="14.1" customHeight="1">
      <c r="A131" s="84"/>
      <c r="B131" s="116" t="s">
        <v>211</v>
      </c>
      <c r="C131" s="84"/>
      <c r="D131" s="136">
        <f>Mes!J89</f>
        <v>3</v>
      </c>
      <c r="E131" s="124" t="s">
        <v>17</v>
      </c>
      <c r="F131" s="125">
        <v>4928</v>
      </c>
      <c r="G131" s="126" t="s">
        <v>9</v>
      </c>
      <c r="H131" s="118">
        <v>70</v>
      </c>
      <c r="I131" s="127" t="s">
        <v>4</v>
      </c>
      <c r="J131" s="143">
        <f>IF(MID(I131,1,2)=("P."),(ROUND(D131*((F131)+(H131/100)),)),IF(MID(I131,1,2)=("%o"),(ROUND(D131*(((F131)+(H131/100))/1000),)),IF(MID(I131,1,2)=("Ea"),(ROUND(D131*((F131)+(H131/100)),)),ROUND(D131*(((F131)+(H131/100))/100),))))</f>
        <v>14786</v>
      </c>
      <c r="K131" s="144" t="s">
        <v>11</v>
      </c>
    </row>
    <row r="132" spans="1:11" ht="14.1" customHeight="1">
      <c r="A132" s="84"/>
      <c r="B132" s="116"/>
      <c r="C132" s="84"/>
      <c r="D132" s="269" t="s">
        <v>373</v>
      </c>
      <c r="E132" s="269"/>
      <c r="F132" s="269"/>
      <c r="G132" s="269"/>
      <c r="H132" s="269"/>
      <c r="I132" s="269"/>
      <c r="J132" s="269"/>
      <c r="K132" s="269"/>
    </row>
    <row r="133" spans="1:11" ht="14.1" customHeight="1">
      <c r="A133" s="84">
        <v>3</v>
      </c>
      <c r="B133" s="116" t="s">
        <v>212</v>
      </c>
      <c r="C133" s="84"/>
      <c r="D133" s="136"/>
      <c r="E133" s="124"/>
      <c r="F133" s="125"/>
      <c r="G133" s="126"/>
      <c r="H133" s="118"/>
      <c r="I133" s="127"/>
      <c r="J133" s="143"/>
      <c r="K133" s="144"/>
    </row>
    <row r="134" spans="1:11" ht="14.1" customHeight="1">
      <c r="A134" s="84"/>
      <c r="B134" s="116" t="s">
        <v>213</v>
      </c>
      <c r="C134" s="84"/>
      <c r="D134" s="136"/>
      <c r="E134" s="124"/>
      <c r="F134" s="125"/>
      <c r="G134" s="126"/>
      <c r="H134" s="118"/>
      <c r="I134" s="127"/>
      <c r="J134" s="143"/>
      <c r="K134" s="144"/>
    </row>
    <row r="135" spans="1:11" ht="14.1" customHeight="1">
      <c r="A135" s="84"/>
      <c r="B135" s="116" t="s">
        <v>214</v>
      </c>
      <c r="C135" s="84"/>
      <c r="D135" s="136"/>
      <c r="E135" s="124"/>
      <c r="F135" s="125"/>
      <c r="G135" s="126"/>
      <c r="H135" s="118"/>
      <c r="I135" s="127"/>
      <c r="J135" s="143"/>
      <c r="K135" s="144"/>
    </row>
    <row r="136" spans="1:11" ht="14.1" customHeight="1">
      <c r="A136" s="84"/>
      <c r="B136" s="116" t="s">
        <v>215</v>
      </c>
      <c r="C136" s="84"/>
      <c r="D136" s="136"/>
      <c r="E136" s="124"/>
      <c r="F136" s="125"/>
      <c r="G136" s="126"/>
      <c r="H136" s="118"/>
      <c r="I136" s="127"/>
      <c r="J136" s="143"/>
      <c r="K136" s="144"/>
    </row>
    <row r="137" spans="1:11" ht="14.1" customHeight="1">
      <c r="A137" s="84"/>
      <c r="B137" s="116" t="s">
        <v>216</v>
      </c>
      <c r="C137" s="84"/>
      <c r="D137" s="136"/>
      <c r="E137" s="124"/>
      <c r="F137" s="125"/>
      <c r="G137" s="126"/>
      <c r="H137" s="118"/>
      <c r="I137" s="127"/>
      <c r="J137" s="143"/>
      <c r="K137" s="144"/>
    </row>
    <row r="138" spans="1:11" ht="14.1" customHeight="1">
      <c r="A138" s="84"/>
      <c r="B138" s="116" t="s">
        <v>217</v>
      </c>
      <c r="C138" s="84"/>
      <c r="D138" s="136"/>
      <c r="E138" s="124"/>
      <c r="F138" s="125"/>
      <c r="G138" s="126"/>
      <c r="H138" s="118"/>
      <c r="I138" s="127"/>
      <c r="J138" s="143"/>
      <c r="K138" s="144"/>
    </row>
    <row r="139" spans="1:11" ht="14.1" customHeight="1">
      <c r="A139" s="91"/>
      <c r="B139" s="116" t="s">
        <v>218</v>
      </c>
      <c r="C139" s="84"/>
      <c r="D139" s="136"/>
      <c r="E139" s="86"/>
      <c r="F139" s="86"/>
      <c r="G139" s="86"/>
      <c r="H139" s="124"/>
      <c r="I139" s="86"/>
      <c r="J139" s="86"/>
      <c r="K139" s="86"/>
    </row>
    <row r="140" spans="1:11" ht="14.1" customHeight="1">
      <c r="A140" s="91"/>
      <c r="B140" s="109" t="s">
        <v>219</v>
      </c>
      <c r="C140" s="109"/>
      <c r="D140" s="136">
        <f>Mes!J92</f>
        <v>4</v>
      </c>
      <c r="E140" s="124" t="s">
        <v>17</v>
      </c>
      <c r="F140" s="125">
        <v>2042</v>
      </c>
      <c r="G140" s="126" t="s">
        <v>9</v>
      </c>
      <c r="H140" s="118">
        <v>43</v>
      </c>
      <c r="I140" s="127" t="s">
        <v>4</v>
      </c>
      <c r="J140" s="143">
        <f>IF(MID(I140,1,2)=("P."),(ROUND(D140*((F140)+(H140/100)),)),IF(MID(I140,1,2)=("%o"),(ROUND(D140*(((F140)+(H140/100))/1000),)),IF(MID(I140,1,2)=("Ea"),(ROUND(D140*((F140)+(H140/100)),)),ROUND(D140*(((F140)+(H140/100))/100),))))</f>
        <v>8170</v>
      </c>
      <c r="K140" s="144" t="s">
        <v>11</v>
      </c>
    </row>
    <row r="141" spans="1:11" ht="14.1" customHeight="1">
      <c r="A141" s="91"/>
      <c r="B141" s="109"/>
      <c r="C141" s="109"/>
      <c r="D141" s="269" t="s">
        <v>374</v>
      </c>
      <c r="E141" s="269"/>
      <c r="F141" s="269"/>
      <c r="G141" s="269"/>
      <c r="H141" s="269"/>
      <c r="I141" s="269"/>
      <c r="J141" s="269"/>
      <c r="K141" s="269"/>
    </row>
    <row r="142" spans="1:11" ht="14.1" customHeight="1">
      <c r="A142" s="84">
        <v>4</v>
      </c>
      <c r="B142" s="116" t="s">
        <v>101</v>
      </c>
      <c r="C142" s="117"/>
      <c r="D142" s="136"/>
      <c r="E142" s="124"/>
      <c r="F142" s="125"/>
      <c r="G142" s="126"/>
      <c r="H142" s="118"/>
      <c r="I142" s="127"/>
      <c r="J142" s="143"/>
      <c r="K142" s="144"/>
    </row>
    <row r="143" spans="1:11" ht="14.1" customHeight="1">
      <c r="A143" s="84"/>
      <c r="B143" s="116" t="s">
        <v>102</v>
      </c>
      <c r="C143" s="117"/>
      <c r="D143" s="136"/>
      <c r="E143" s="86"/>
      <c r="F143" s="86"/>
      <c r="G143" s="86"/>
      <c r="H143" s="86"/>
      <c r="I143" s="86"/>
      <c r="J143" s="86"/>
      <c r="K143" s="86"/>
    </row>
    <row r="144" spans="1:11" ht="14.1" customHeight="1">
      <c r="A144" s="84"/>
      <c r="B144" s="116" t="s">
        <v>103</v>
      </c>
      <c r="C144" s="117"/>
      <c r="D144" s="136">
        <f>Mes!J95</f>
        <v>7</v>
      </c>
      <c r="E144" s="124" t="s">
        <v>17</v>
      </c>
      <c r="F144" s="125">
        <v>889</v>
      </c>
      <c r="G144" s="126" t="s">
        <v>9</v>
      </c>
      <c r="H144" s="118">
        <v>46</v>
      </c>
      <c r="I144" s="127" t="s">
        <v>4</v>
      </c>
      <c r="J144" s="128">
        <f>IF(MID(I144,1,2)=("P."),(ROUND(D144*((F144)+(H144/100)),)),IF(MID(I144,1,2)=("%o"),(ROUND(D144*(((F144)+(H144/100))/1000),)),IF(MID(I144,1,2)=("Ea"),(ROUND(D144*((F144)+(H144/100)),)),ROUND(D144*(((F144)+(H144/100))/100),))))</f>
        <v>6226</v>
      </c>
      <c r="K144" s="129" t="s">
        <v>11</v>
      </c>
    </row>
    <row r="145" spans="1:11" ht="14.1" customHeight="1">
      <c r="A145" s="84"/>
      <c r="B145" s="116"/>
      <c r="C145" s="213"/>
      <c r="D145" s="270" t="s">
        <v>375</v>
      </c>
      <c r="E145" s="270"/>
      <c r="F145" s="270"/>
      <c r="G145" s="270"/>
      <c r="H145" s="270"/>
      <c r="I145" s="270"/>
      <c r="J145" s="270"/>
      <c r="K145" s="270"/>
    </row>
    <row r="146" spans="1:11" ht="14.1" customHeight="1">
      <c r="A146" s="91">
        <v>5</v>
      </c>
      <c r="B146" s="116" t="s">
        <v>22</v>
      </c>
      <c r="C146" s="84"/>
      <c r="D146" s="84"/>
      <c r="E146" s="86"/>
      <c r="F146" s="86"/>
      <c r="G146" s="86"/>
      <c r="H146" s="124"/>
      <c r="I146" s="86"/>
      <c r="J146" s="86"/>
      <c r="K146" s="86"/>
    </row>
    <row r="147" spans="1:11" ht="14.1" customHeight="1">
      <c r="A147" s="91"/>
      <c r="B147" s="116" t="s">
        <v>23</v>
      </c>
      <c r="C147" s="84"/>
      <c r="D147" s="136">
        <f>Mes!J98</f>
        <v>7</v>
      </c>
      <c r="E147" s="124" t="s">
        <v>3</v>
      </c>
      <c r="F147" s="125">
        <v>1109</v>
      </c>
      <c r="G147" s="126" t="s">
        <v>9</v>
      </c>
      <c r="H147" s="118">
        <v>46</v>
      </c>
      <c r="I147" s="127" t="s">
        <v>4</v>
      </c>
      <c r="J147" s="128">
        <f>IF(MID(I147,1,2)=("P."),(ROUND(D147*((F147)+(H147/100)),)),IF(MID(I147,1,2)=("%o"),(ROUND(D147*(((F147)+(H147/100))/1000),)),IF(MID(I147,1,2)=("Ea"),(ROUND(D147*((F147)+(H147/100)),)),ROUND(D147*(((F147)+(H147/100))/100),))))</f>
        <v>7766</v>
      </c>
      <c r="K147" s="129" t="s">
        <v>11</v>
      </c>
    </row>
    <row r="148" spans="1:11" ht="14.1" customHeight="1">
      <c r="A148" s="91"/>
      <c r="B148" s="116"/>
      <c r="C148" s="84"/>
      <c r="D148" s="278" t="s">
        <v>376</v>
      </c>
      <c r="E148" s="278"/>
      <c r="F148" s="278"/>
      <c r="G148" s="278"/>
      <c r="H148" s="278"/>
      <c r="I148" s="278"/>
      <c r="J148" s="278"/>
      <c r="K148" s="278"/>
    </row>
    <row r="149" spans="1:11" ht="14.1" customHeight="1">
      <c r="A149" s="91">
        <v>6</v>
      </c>
      <c r="B149" s="86" t="s">
        <v>220</v>
      </c>
      <c r="C149" s="109"/>
      <c r="D149" s="136"/>
      <c r="E149" s="124"/>
      <c r="F149" s="125"/>
      <c r="G149" s="126"/>
      <c r="H149" s="118"/>
      <c r="I149" s="127"/>
      <c r="J149" s="128"/>
      <c r="K149" s="129"/>
    </row>
    <row r="150" spans="1:11" ht="14.1" customHeight="1">
      <c r="A150" s="91"/>
      <c r="B150" s="86" t="s">
        <v>221</v>
      </c>
      <c r="C150" s="109"/>
      <c r="D150" s="136"/>
      <c r="E150" s="124"/>
      <c r="F150" s="125"/>
      <c r="G150" s="126"/>
      <c r="H150" s="118"/>
      <c r="I150" s="127"/>
      <c r="J150" s="128"/>
      <c r="K150" s="129"/>
    </row>
    <row r="151" spans="1:11" ht="14.1" customHeight="1">
      <c r="A151" s="91"/>
      <c r="B151" s="86" t="s">
        <v>222</v>
      </c>
      <c r="C151" s="109"/>
      <c r="D151" s="136"/>
      <c r="E151" s="124"/>
      <c r="F151" s="125"/>
      <c r="G151" s="126"/>
      <c r="H151" s="118"/>
      <c r="I151" s="127"/>
      <c r="J151" s="128"/>
      <c r="K151" s="129"/>
    </row>
    <row r="152" spans="1:11" ht="14.1" customHeight="1">
      <c r="A152" s="91"/>
      <c r="B152" s="109" t="s">
        <v>223</v>
      </c>
      <c r="C152" s="109"/>
      <c r="D152" s="136"/>
      <c r="E152" s="124"/>
      <c r="F152" s="125"/>
      <c r="G152" s="126"/>
      <c r="H152" s="118"/>
      <c r="I152" s="127"/>
      <c r="J152" s="128"/>
      <c r="K152" s="129"/>
    </row>
    <row r="153" spans="1:11" ht="14.1" customHeight="1">
      <c r="A153" s="91"/>
      <c r="B153" s="86" t="s">
        <v>224</v>
      </c>
      <c r="C153" s="109"/>
      <c r="D153" s="136">
        <f>Mes!J101</f>
        <v>2</v>
      </c>
      <c r="E153" s="124" t="s">
        <v>17</v>
      </c>
      <c r="F153" s="125">
        <v>10322</v>
      </c>
      <c r="G153" s="126" t="s">
        <v>9</v>
      </c>
      <c r="H153" s="118">
        <v>40</v>
      </c>
      <c r="I153" s="127" t="s">
        <v>4</v>
      </c>
      <c r="J153" s="128">
        <f>IF(MID(I153,1,2)=("P."),(ROUND(D153*((F153)+(H153/100)),)),IF(MID(I153,1,2)=("%o"),(ROUND(D153*(((F153)+(H153/100))/1000),)),IF(MID(I153,1,2)=("Ea"),(ROUND(D153*((F153)+(H153/100)),)),ROUND(D153*(((F153)+(H153/100))/100),))))</f>
        <v>20645</v>
      </c>
      <c r="K153" s="129" t="s">
        <v>11</v>
      </c>
    </row>
    <row r="154" spans="1:11" ht="14.1" customHeight="1">
      <c r="A154" s="91"/>
      <c r="B154" s="86"/>
      <c r="C154" s="109"/>
      <c r="D154" s="269" t="s">
        <v>377</v>
      </c>
      <c r="E154" s="269"/>
      <c r="F154" s="269"/>
      <c r="G154" s="269"/>
      <c r="H154" s="269"/>
      <c r="I154" s="269"/>
      <c r="J154" s="269"/>
      <c r="K154" s="269"/>
    </row>
    <row r="155" spans="1:11" ht="14.1" customHeight="1">
      <c r="A155" s="91">
        <v>7</v>
      </c>
      <c r="B155" s="116" t="s">
        <v>236</v>
      </c>
      <c r="C155" s="84"/>
      <c r="D155" s="136"/>
      <c r="E155" s="124"/>
      <c r="F155" s="125"/>
      <c r="G155" s="126"/>
      <c r="H155" s="118"/>
      <c r="I155" s="127"/>
      <c r="J155" s="143"/>
      <c r="K155" s="144"/>
    </row>
    <row r="156" spans="1:11" ht="14.1" customHeight="1">
      <c r="A156" s="91"/>
      <c r="B156" s="116" t="s">
        <v>237</v>
      </c>
      <c r="C156" s="84"/>
      <c r="D156" s="136"/>
      <c r="E156" s="124"/>
      <c r="F156" s="125"/>
      <c r="G156" s="126"/>
      <c r="H156" s="118"/>
      <c r="I156" s="127"/>
      <c r="J156" s="143"/>
      <c r="K156" s="144"/>
    </row>
    <row r="157" spans="1:11" ht="14.1" customHeight="1">
      <c r="A157" s="91"/>
      <c r="B157" s="116" t="s">
        <v>238</v>
      </c>
      <c r="C157" s="84"/>
      <c r="D157" s="136"/>
      <c r="E157" s="124"/>
      <c r="F157" s="125"/>
      <c r="G157" s="126"/>
      <c r="H157" s="118"/>
      <c r="I157" s="127"/>
      <c r="J157" s="143"/>
      <c r="K157" s="144"/>
    </row>
    <row r="158" spans="1:11" ht="14.1" customHeight="1">
      <c r="A158" s="91"/>
      <c r="B158" s="116" t="s">
        <v>239</v>
      </c>
      <c r="C158" s="84"/>
      <c r="D158" s="136"/>
      <c r="E158" s="124"/>
      <c r="F158" s="125"/>
      <c r="G158" s="126"/>
      <c r="H158" s="118"/>
      <c r="I158" s="127"/>
      <c r="J158" s="143"/>
      <c r="K158" s="144"/>
    </row>
    <row r="159" spans="1:11" ht="14.1" customHeight="1">
      <c r="A159" s="91"/>
      <c r="B159" s="116" t="s">
        <v>240</v>
      </c>
      <c r="C159" s="84"/>
      <c r="D159" s="136"/>
      <c r="E159" s="124"/>
      <c r="F159" s="125"/>
      <c r="G159" s="126"/>
      <c r="H159" s="118"/>
      <c r="I159" s="127"/>
      <c r="J159" s="143"/>
      <c r="K159" s="144"/>
    </row>
    <row r="160" spans="1:11" ht="14.1" customHeight="1">
      <c r="A160" s="91"/>
      <c r="B160" s="116" t="s">
        <v>241</v>
      </c>
      <c r="C160" s="84"/>
      <c r="D160" s="136"/>
      <c r="E160" s="124"/>
      <c r="F160" s="125"/>
      <c r="G160" s="126"/>
      <c r="H160" s="118"/>
      <c r="I160" s="127"/>
      <c r="J160" s="143"/>
      <c r="K160" s="144"/>
    </row>
    <row r="161" spans="1:11" ht="14.1" customHeight="1">
      <c r="A161" s="91"/>
      <c r="B161" s="116" t="s">
        <v>242</v>
      </c>
      <c r="C161" s="84"/>
      <c r="D161" s="136">
        <f>Mes!J104</f>
        <v>1</v>
      </c>
      <c r="E161" s="124" t="s">
        <v>3</v>
      </c>
      <c r="F161" s="125">
        <v>21989</v>
      </c>
      <c r="G161" s="126" t="s">
        <v>9</v>
      </c>
      <c r="H161" s="118">
        <v>61</v>
      </c>
      <c r="I161" s="127" t="s">
        <v>4</v>
      </c>
      <c r="J161" s="143">
        <f>IF(MID(I161,1,2)=("P."),(ROUND(D161*((F161)+(H161/100)),)),IF(MID(I161,1,2)=("%o"),(ROUND(D161*(((F161)+(H161/100))/1000),)),IF(MID(I161,1,2)=("Ea"),(ROUND(D161*((F161)+(H161/100)),)),ROUND(D161*(((F161)+(H161/100))/100),))))</f>
        <v>21990</v>
      </c>
      <c r="K161" s="144" t="s">
        <v>11</v>
      </c>
    </row>
    <row r="162" spans="1:11" ht="14.1" customHeight="1">
      <c r="A162" s="91"/>
      <c r="B162" s="116"/>
      <c r="C162" s="84"/>
      <c r="D162" s="270" t="s">
        <v>378</v>
      </c>
      <c r="E162" s="270"/>
      <c r="F162" s="270"/>
      <c r="G162" s="270"/>
      <c r="H162" s="270"/>
      <c r="I162" s="270"/>
      <c r="J162" s="270"/>
      <c r="K162" s="270"/>
    </row>
    <row r="163" spans="1:11" ht="14.1" customHeight="1">
      <c r="A163" s="91"/>
      <c r="B163" s="86"/>
      <c r="C163" s="117"/>
      <c r="D163" s="86"/>
      <c r="E163" s="114"/>
      <c r="F163" s="114" t="s">
        <v>132</v>
      </c>
      <c r="G163" s="132"/>
      <c r="H163" s="97"/>
      <c r="I163" s="98"/>
      <c r="J163" s="145">
        <f>SUM(J118:J161)</f>
        <v>94848</v>
      </c>
      <c r="K163" s="129" t="s">
        <v>11</v>
      </c>
    </row>
    <row r="164" spans="1:11" ht="14.1" customHeight="1">
      <c r="A164" s="91"/>
      <c r="B164" s="86"/>
      <c r="C164" s="117"/>
      <c r="D164" s="86"/>
      <c r="E164" s="114"/>
      <c r="F164" s="114" t="s">
        <v>379</v>
      </c>
      <c r="G164" s="132"/>
      <c r="H164" s="97"/>
      <c r="I164" s="98"/>
      <c r="J164" s="139"/>
      <c r="K164" s="129"/>
    </row>
    <row r="165" spans="1:11" ht="14.1" customHeight="1" thickBot="1">
      <c r="A165" s="91"/>
      <c r="B165" s="86"/>
      <c r="C165" s="117"/>
      <c r="D165" s="86"/>
      <c r="E165" s="114"/>
      <c r="F165" s="114"/>
      <c r="G165" s="132"/>
      <c r="H165" s="97"/>
      <c r="I165" s="95" t="s">
        <v>172</v>
      </c>
      <c r="J165" s="203"/>
      <c r="K165" s="129"/>
    </row>
    <row r="166" spans="1:11" ht="14.1" customHeight="1">
      <c r="A166" s="91"/>
      <c r="B166" s="109"/>
      <c r="C166" s="109"/>
      <c r="D166" s="146"/>
      <c r="E166" s="114"/>
      <c r="F166" s="95"/>
      <c r="G166" s="132"/>
      <c r="H166" s="97"/>
      <c r="I166" s="98"/>
      <c r="J166" s="142"/>
      <c r="K166" s="100"/>
    </row>
    <row r="167" spans="1:11" ht="14.1" customHeight="1">
      <c r="A167" s="147"/>
      <c r="B167" s="67" t="s">
        <v>133</v>
      </c>
      <c r="C167" s="109"/>
      <c r="D167" s="146"/>
      <c r="E167" s="114"/>
      <c r="F167" s="95"/>
      <c r="G167" s="132"/>
      <c r="H167" s="97"/>
      <c r="I167" s="98"/>
      <c r="J167" s="99"/>
      <c r="K167" s="100"/>
    </row>
    <row r="168" spans="1:11" ht="14.1" customHeight="1">
      <c r="A168" s="91">
        <v>1</v>
      </c>
      <c r="B168" s="109" t="s">
        <v>167</v>
      </c>
      <c r="C168" s="109"/>
      <c r="D168" s="123"/>
      <c r="E168" s="114"/>
      <c r="F168" s="95"/>
      <c r="G168" s="132"/>
      <c r="H168" s="97"/>
      <c r="I168" s="98"/>
      <c r="J168" s="99"/>
      <c r="K168" s="100"/>
    </row>
    <row r="169" spans="1:11" ht="14.1" customHeight="1">
      <c r="A169" s="109"/>
      <c r="B169" s="109" t="s">
        <v>104</v>
      </c>
      <c r="C169" s="109"/>
      <c r="D169" s="123"/>
      <c r="E169" s="114"/>
      <c r="F169" s="95"/>
      <c r="G169" s="132"/>
      <c r="H169" s="97"/>
      <c r="I169" s="98"/>
      <c r="J169" s="99"/>
      <c r="K169" s="100"/>
    </row>
    <row r="170" spans="1:11" ht="14.1" customHeight="1">
      <c r="A170" s="109"/>
      <c r="B170" s="109" t="s">
        <v>105</v>
      </c>
      <c r="C170" s="109"/>
      <c r="D170" s="123"/>
      <c r="E170" s="114"/>
      <c r="F170" s="95"/>
      <c r="G170" s="132"/>
      <c r="H170" s="97"/>
      <c r="I170" s="98"/>
      <c r="J170" s="99"/>
      <c r="K170" s="100"/>
    </row>
    <row r="171" spans="1:11" ht="14.1" customHeight="1">
      <c r="A171" s="109"/>
      <c r="B171" s="109" t="s">
        <v>106</v>
      </c>
      <c r="C171" s="109"/>
      <c r="D171" s="123"/>
      <c r="E171" s="109"/>
      <c r="F171" s="109"/>
      <c r="G171" s="109"/>
      <c r="H171" s="109"/>
      <c r="I171" s="109"/>
      <c r="J171" s="109"/>
      <c r="K171" s="109"/>
    </row>
    <row r="172" spans="1:11" ht="14.1" customHeight="1">
      <c r="A172" s="91"/>
      <c r="B172" s="109" t="s">
        <v>107</v>
      </c>
      <c r="C172" s="109"/>
      <c r="D172" s="109"/>
      <c r="E172" s="86"/>
      <c r="F172" s="86"/>
      <c r="G172" s="86"/>
      <c r="H172" s="124"/>
      <c r="I172" s="86"/>
      <c r="J172" s="86"/>
      <c r="K172" s="86"/>
    </row>
    <row r="173" spans="1:11" ht="14.1" customHeight="1">
      <c r="A173" s="91"/>
      <c r="B173" s="109" t="s">
        <v>145</v>
      </c>
      <c r="C173" s="109"/>
      <c r="D173" s="133">
        <f>Mes!J109</f>
        <v>60</v>
      </c>
      <c r="E173" s="124" t="s">
        <v>24</v>
      </c>
      <c r="F173" s="125"/>
      <c r="G173" s="126"/>
      <c r="H173" s="118"/>
      <c r="I173" s="127" t="s">
        <v>109</v>
      </c>
      <c r="J173" s="128"/>
      <c r="K173" s="129"/>
    </row>
    <row r="174" spans="1:11" ht="14.1" customHeight="1">
      <c r="A174" s="91"/>
      <c r="B174" s="109" t="s">
        <v>235</v>
      </c>
      <c r="C174" s="109"/>
      <c r="D174" s="133">
        <f>Mes!J110</f>
        <v>30</v>
      </c>
      <c r="E174" s="124" t="s">
        <v>24</v>
      </c>
      <c r="F174" s="125"/>
      <c r="G174" s="126"/>
      <c r="H174" s="118"/>
      <c r="I174" s="127" t="s">
        <v>109</v>
      </c>
      <c r="J174" s="128"/>
      <c r="K174" s="129"/>
    </row>
    <row r="175" spans="1:11" ht="14.1" customHeight="1">
      <c r="A175" s="91"/>
      <c r="B175" s="109" t="s">
        <v>108</v>
      </c>
      <c r="C175" s="109"/>
      <c r="D175" s="133">
        <f>Mes!J111</f>
        <v>20</v>
      </c>
      <c r="E175" s="124" t="s">
        <v>24</v>
      </c>
      <c r="F175" s="125"/>
      <c r="G175" s="126"/>
      <c r="H175" s="118"/>
      <c r="I175" s="127" t="s">
        <v>109</v>
      </c>
      <c r="J175" s="128"/>
      <c r="K175" s="129"/>
    </row>
    <row r="176" spans="1:11" ht="14.1" customHeight="1">
      <c r="A176" s="91"/>
      <c r="B176" s="109"/>
      <c r="C176" s="109"/>
      <c r="D176" s="133"/>
      <c r="E176" s="124"/>
      <c r="F176" s="125"/>
      <c r="G176" s="126"/>
      <c r="H176" s="118"/>
      <c r="I176" s="127"/>
      <c r="J176" s="128"/>
      <c r="K176" s="129"/>
    </row>
    <row r="177" spans="1:11" ht="14.1" customHeight="1">
      <c r="A177" s="91">
        <v>2</v>
      </c>
      <c r="B177" s="109" t="s">
        <v>110</v>
      </c>
      <c r="C177" s="109"/>
      <c r="D177" s="123"/>
      <c r="E177" s="114"/>
      <c r="F177" s="95"/>
      <c r="G177" s="132"/>
      <c r="H177" s="97"/>
      <c r="I177" s="98"/>
      <c r="J177" s="99"/>
      <c r="K177" s="129"/>
    </row>
    <row r="178" spans="1:11" ht="14.1" customHeight="1">
      <c r="A178" s="109"/>
      <c r="B178" s="109" t="s">
        <v>111</v>
      </c>
      <c r="C178" s="109"/>
      <c r="D178" s="123"/>
      <c r="E178" s="114"/>
      <c r="F178" s="95"/>
      <c r="G178" s="132"/>
      <c r="H178" s="97"/>
      <c r="I178" s="98"/>
      <c r="J178" s="99"/>
      <c r="K178" s="129"/>
    </row>
    <row r="179" spans="1:11" ht="14.1" customHeight="1">
      <c r="A179" s="109"/>
      <c r="B179" s="109" t="s">
        <v>112</v>
      </c>
      <c r="C179" s="109"/>
      <c r="D179" s="123"/>
      <c r="E179" s="114"/>
      <c r="F179" s="95"/>
      <c r="G179" s="132"/>
      <c r="H179" s="97"/>
      <c r="I179" s="98"/>
      <c r="J179" s="99"/>
      <c r="K179" s="129"/>
    </row>
    <row r="180" spans="1:11" ht="14.1" customHeight="1">
      <c r="A180" s="109"/>
      <c r="B180" s="109" t="s">
        <v>113</v>
      </c>
      <c r="C180" s="109"/>
      <c r="D180" s="123"/>
      <c r="E180" s="114"/>
      <c r="F180" s="95"/>
      <c r="G180" s="132"/>
      <c r="H180" s="97"/>
      <c r="I180" s="98"/>
      <c r="J180" s="99"/>
      <c r="K180" s="129"/>
    </row>
    <row r="181" spans="1:11" ht="14.1" customHeight="1">
      <c r="A181" s="91"/>
      <c r="B181" s="109" t="s">
        <v>93</v>
      </c>
      <c r="C181" s="109"/>
      <c r="D181" s="123"/>
      <c r="E181" s="114"/>
      <c r="F181" s="95"/>
      <c r="G181" s="132"/>
      <c r="H181" s="97"/>
      <c r="I181" s="98"/>
      <c r="J181" s="99"/>
      <c r="K181" s="129"/>
    </row>
    <row r="182" spans="1:11" ht="14.1" customHeight="1">
      <c r="A182" s="91"/>
      <c r="B182" s="109" t="s">
        <v>94</v>
      </c>
      <c r="C182" s="109"/>
      <c r="D182" s="123"/>
      <c r="E182" s="109"/>
      <c r="F182" s="109"/>
      <c r="G182" s="109"/>
      <c r="H182" s="109"/>
      <c r="I182" s="109"/>
      <c r="J182" s="109"/>
      <c r="K182" s="109"/>
    </row>
    <row r="183" spans="1:11" ht="14.1" customHeight="1">
      <c r="A183" s="91"/>
      <c r="B183" s="109" t="s">
        <v>75</v>
      </c>
      <c r="C183" s="109"/>
      <c r="D183" s="109"/>
      <c r="E183" s="86"/>
      <c r="F183" s="86"/>
      <c r="G183" s="86"/>
      <c r="H183" s="124"/>
      <c r="I183" s="86"/>
      <c r="J183" s="86"/>
      <c r="K183" s="86"/>
    </row>
    <row r="184" spans="1:11" ht="14.1" customHeight="1">
      <c r="A184" s="91"/>
      <c r="B184" s="109" t="s">
        <v>114</v>
      </c>
      <c r="C184" s="109"/>
      <c r="D184" s="136">
        <f>Mes!J114</f>
        <v>4</v>
      </c>
      <c r="E184" s="124" t="s">
        <v>17</v>
      </c>
      <c r="F184" s="125"/>
      <c r="G184" s="126"/>
      <c r="H184" s="118"/>
      <c r="I184" s="127" t="s">
        <v>109</v>
      </c>
      <c r="J184" s="128"/>
      <c r="K184" s="129"/>
    </row>
    <row r="185" spans="1:11" ht="14.1" customHeight="1">
      <c r="A185" s="91"/>
      <c r="B185" s="109" t="s">
        <v>80</v>
      </c>
      <c r="C185" s="109"/>
      <c r="D185" s="136">
        <f>Mes!J115</f>
        <v>6</v>
      </c>
      <c r="E185" s="124" t="s">
        <v>17</v>
      </c>
      <c r="F185" s="125"/>
      <c r="G185" s="126"/>
      <c r="H185" s="118"/>
      <c r="I185" s="127" t="s">
        <v>109</v>
      </c>
      <c r="J185" s="128"/>
      <c r="K185" s="129"/>
    </row>
    <row r="186" spans="1:11" ht="14.1" customHeight="1">
      <c r="A186" s="91"/>
      <c r="B186" s="109" t="s">
        <v>115</v>
      </c>
      <c r="C186" s="109"/>
      <c r="D186" s="136">
        <f>Mes!J116</f>
        <v>2</v>
      </c>
      <c r="E186" s="124" t="s">
        <v>17</v>
      </c>
      <c r="F186" s="125"/>
      <c r="G186" s="126"/>
      <c r="H186" s="118"/>
      <c r="I186" s="127" t="s">
        <v>109</v>
      </c>
      <c r="J186" s="128"/>
      <c r="K186" s="129"/>
    </row>
    <row r="187" spans="1:11" ht="14.1" customHeight="1">
      <c r="A187" s="91"/>
      <c r="B187" s="109"/>
      <c r="C187" s="109"/>
      <c r="D187" s="136"/>
      <c r="E187" s="124"/>
      <c r="F187" s="125"/>
      <c r="G187" s="126"/>
      <c r="H187" s="118"/>
      <c r="I187" s="127"/>
      <c r="J187" s="128"/>
      <c r="K187" s="129"/>
    </row>
    <row r="188" spans="1:11" ht="14.1" customHeight="1">
      <c r="A188" s="154">
        <v>3</v>
      </c>
      <c r="B188" s="231" t="s">
        <v>337</v>
      </c>
      <c r="C188" s="109"/>
      <c r="D188" s="146"/>
      <c r="E188" s="114"/>
      <c r="F188" s="95"/>
      <c r="G188" s="132"/>
      <c r="H188" s="97"/>
      <c r="I188" s="98"/>
      <c r="J188" s="99"/>
      <c r="K188" s="100"/>
    </row>
    <row r="189" spans="1:11" ht="14.1" customHeight="1">
      <c r="A189" s="147"/>
      <c r="B189" s="109" t="s">
        <v>338</v>
      </c>
      <c r="C189" s="109"/>
      <c r="D189" s="146"/>
      <c r="E189" s="114"/>
      <c r="F189" s="95"/>
      <c r="G189" s="132"/>
      <c r="H189" s="97"/>
      <c r="I189" s="98"/>
      <c r="J189" s="99"/>
      <c r="K189" s="100"/>
    </row>
    <row r="190" spans="1:11" ht="14.1" customHeight="1">
      <c r="A190" s="147"/>
      <c r="B190" s="109" t="s">
        <v>339</v>
      </c>
      <c r="C190" s="109"/>
      <c r="D190" s="146"/>
      <c r="E190" s="114"/>
      <c r="F190" s="95"/>
      <c r="G190" s="132"/>
      <c r="H190" s="97"/>
      <c r="I190" s="98"/>
      <c r="J190" s="99"/>
      <c r="K190" s="100"/>
    </row>
    <row r="191" spans="1:11" ht="14.1" customHeight="1">
      <c r="A191" s="147"/>
      <c r="B191" s="109" t="s">
        <v>340</v>
      </c>
      <c r="C191" s="109"/>
      <c r="D191" s="146"/>
      <c r="E191" s="114"/>
      <c r="F191" s="95"/>
      <c r="G191" s="132"/>
      <c r="H191" s="97"/>
      <c r="I191" s="98"/>
      <c r="J191" s="99"/>
      <c r="K191" s="100"/>
    </row>
    <row r="192" spans="1:11">
      <c r="A192" s="147"/>
      <c r="B192" s="109" t="s">
        <v>341</v>
      </c>
      <c r="C192" s="109"/>
      <c r="D192" s="146"/>
      <c r="E192" s="114"/>
      <c r="F192" s="95"/>
      <c r="G192" s="132"/>
      <c r="H192" s="97"/>
      <c r="I192" s="98"/>
      <c r="J192" s="99"/>
      <c r="K192" s="100"/>
    </row>
    <row r="193" spans="1:12">
      <c r="A193" s="147"/>
      <c r="B193" s="109" t="s">
        <v>342</v>
      </c>
      <c r="C193" s="109"/>
      <c r="D193" s="146"/>
      <c r="E193" s="114"/>
      <c r="F193" s="95"/>
      <c r="G193" s="132"/>
      <c r="H193" s="97"/>
      <c r="I193" s="98"/>
      <c r="J193" s="99"/>
      <c r="K193" s="100"/>
    </row>
    <row r="194" spans="1:12">
      <c r="A194" s="147"/>
      <c r="B194" s="109" t="s">
        <v>343</v>
      </c>
      <c r="C194" s="109"/>
      <c r="D194" s="146"/>
      <c r="E194" s="114"/>
      <c r="F194" s="95"/>
      <c r="G194" s="132"/>
      <c r="H194" s="97"/>
      <c r="I194" s="98"/>
      <c r="J194" s="99"/>
      <c r="K194" s="100"/>
    </row>
    <row r="195" spans="1:12">
      <c r="A195" s="147"/>
      <c r="B195" s="109" t="s">
        <v>344</v>
      </c>
      <c r="C195" s="109"/>
      <c r="D195" s="136">
        <f>Mes!J120</f>
        <v>2</v>
      </c>
      <c r="E195" s="124" t="s">
        <v>17</v>
      </c>
      <c r="F195" s="125"/>
      <c r="G195" s="126"/>
      <c r="H195" s="118"/>
      <c r="I195" s="127" t="s">
        <v>4</v>
      </c>
      <c r="J195" s="128"/>
      <c r="K195" s="129"/>
    </row>
    <row r="196" spans="1:12">
      <c r="A196" s="91"/>
      <c r="B196" s="109"/>
      <c r="C196" s="109"/>
      <c r="D196" s="136"/>
      <c r="E196" s="124"/>
      <c r="F196" s="125"/>
      <c r="G196" s="126"/>
      <c r="H196" s="118"/>
      <c r="I196" s="127"/>
      <c r="J196" s="128"/>
      <c r="K196" s="129"/>
    </row>
    <row r="197" spans="1:12">
      <c r="A197" s="91"/>
      <c r="B197" s="109"/>
      <c r="C197" s="109"/>
      <c r="D197" s="114" t="s">
        <v>134</v>
      </c>
      <c r="E197" s="114"/>
      <c r="F197" s="86"/>
      <c r="G197" s="132"/>
      <c r="H197" s="97"/>
      <c r="I197" s="98"/>
      <c r="J197" s="145"/>
      <c r="K197" s="129"/>
    </row>
    <row r="198" spans="1:12">
      <c r="A198" s="91"/>
      <c r="B198" s="109"/>
      <c r="C198" s="109"/>
      <c r="D198" s="146"/>
      <c r="E198" s="114"/>
      <c r="F198" s="95"/>
      <c r="G198" s="132"/>
      <c r="H198" s="97"/>
      <c r="I198" s="98"/>
      <c r="J198" s="142"/>
      <c r="K198" s="100"/>
    </row>
    <row r="199" spans="1:12">
      <c r="A199" s="147"/>
      <c r="B199" s="67" t="s">
        <v>129</v>
      </c>
      <c r="C199" s="109"/>
      <c r="D199" s="146"/>
      <c r="E199" s="134"/>
      <c r="F199" s="125"/>
      <c r="G199" s="126"/>
      <c r="H199" s="118"/>
      <c r="I199" s="127"/>
      <c r="J199" s="128"/>
      <c r="K199" s="129"/>
    </row>
    <row r="200" spans="1:12">
      <c r="A200" s="84">
        <v>1</v>
      </c>
      <c r="B200" s="86" t="s">
        <v>90</v>
      </c>
      <c r="C200" s="84"/>
      <c r="D200" s="133"/>
      <c r="E200" s="134"/>
      <c r="F200" s="125"/>
      <c r="G200" s="126"/>
      <c r="H200" s="118"/>
      <c r="I200" s="127"/>
      <c r="J200" s="128"/>
      <c r="K200" s="129"/>
    </row>
    <row r="201" spans="1:12">
      <c r="A201" s="84"/>
      <c r="B201" s="86" t="s">
        <v>91</v>
      </c>
      <c r="C201" s="84"/>
      <c r="D201" s="133"/>
      <c r="E201" s="86"/>
      <c r="F201" s="86"/>
      <c r="G201" s="86"/>
      <c r="H201" s="124"/>
      <c r="I201" s="86"/>
      <c r="J201" s="86"/>
      <c r="K201" s="86"/>
    </row>
    <row r="202" spans="1:12">
      <c r="A202" s="91"/>
      <c r="B202" s="86" t="s">
        <v>92</v>
      </c>
      <c r="C202" s="84"/>
      <c r="D202" s="136">
        <f>Mes!J125</f>
        <v>45</v>
      </c>
      <c r="E202" s="124" t="s">
        <v>17</v>
      </c>
      <c r="F202" s="125">
        <v>1130</v>
      </c>
      <c r="G202" s="126" t="s">
        <v>9</v>
      </c>
      <c r="H202" s="118">
        <v>0</v>
      </c>
      <c r="I202" s="127" t="s">
        <v>116</v>
      </c>
      <c r="J202" s="128">
        <f>IF(MID(I202,1,2)=("P."),(ROUND(D202*((F202)+(H202/100)),)),IF(MID(I202,1,2)=("%o"),(ROUND(D202*(((F202)+(H202/100))/1000),)),IF(MID(I202,1,2)=("Ea"),(ROUND(D202*((F202)+(H202/100)),)),ROUND(D202*(((F202)+(H202/100))/100),))))</f>
        <v>50850</v>
      </c>
      <c r="K202" s="129" t="s">
        <v>11</v>
      </c>
    </row>
    <row r="203" spans="1:12">
      <c r="A203" s="91"/>
      <c r="B203" s="109"/>
      <c r="C203" s="109"/>
      <c r="D203" s="271" t="s">
        <v>380</v>
      </c>
      <c r="E203" s="271"/>
      <c r="F203" s="271"/>
      <c r="G203" s="271"/>
      <c r="H203" s="271"/>
      <c r="I203" s="271"/>
      <c r="J203" s="271"/>
      <c r="K203" s="271"/>
      <c r="L203" s="271"/>
    </row>
    <row r="204" spans="1:12">
      <c r="A204" s="91">
        <v>2</v>
      </c>
      <c r="B204" s="86" t="s">
        <v>117</v>
      </c>
      <c r="C204" s="148"/>
      <c r="D204" s="87"/>
      <c r="E204" s="124"/>
      <c r="F204" s="125"/>
      <c r="G204" s="126"/>
      <c r="H204" s="118"/>
      <c r="I204" s="127"/>
      <c r="J204" s="143"/>
      <c r="K204" s="144"/>
    </row>
    <row r="205" spans="1:12">
      <c r="A205" s="91"/>
      <c r="B205" s="86" t="s">
        <v>118</v>
      </c>
      <c r="C205" s="148"/>
      <c r="D205" s="87"/>
      <c r="E205" s="86"/>
      <c r="F205" s="86"/>
      <c r="G205" s="86"/>
      <c r="H205" s="124"/>
      <c r="I205" s="86"/>
      <c r="J205" s="86"/>
      <c r="K205" s="86"/>
    </row>
    <row r="206" spans="1:12">
      <c r="A206" s="91"/>
      <c r="B206" s="86" t="s">
        <v>119</v>
      </c>
      <c r="C206" s="148"/>
      <c r="D206" s="136">
        <f>Mes!J129</f>
        <v>15</v>
      </c>
      <c r="E206" s="124" t="s">
        <v>3</v>
      </c>
      <c r="F206" s="125">
        <v>985</v>
      </c>
      <c r="G206" s="126" t="s">
        <v>9</v>
      </c>
      <c r="H206" s="118">
        <v>0</v>
      </c>
      <c r="I206" s="127" t="s">
        <v>116</v>
      </c>
      <c r="J206" s="128">
        <f>IF(MID(I206,1,2)=("P."),(ROUND(D206*((F206)+(H206/100)),)),IF(MID(I206,1,2)=("%o"),(ROUND(D206*(((F206)+(H206/100))/1000),)),IF(MID(I206,1,2)=("Ea"),(ROUND(D206*((F206)+(H206/100)),)),ROUND(D206*(((F206)+(H206/100))/100),))))</f>
        <v>14775</v>
      </c>
      <c r="K206" s="129" t="s">
        <v>11</v>
      </c>
    </row>
    <row r="207" spans="1:12">
      <c r="A207" s="91"/>
      <c r="B207" s="86"/>
      <c r="C207" s="148"/>
      <c r="D207" s="270" t="s">
        <v>381</v>
      </c>
      <c r="E207" s="270"/>
      <c r="F207" s="270"/>
      <c r="G207" s="270"/>
      <c r="H207" s="270"/>
      <c r="I207" s="270"/>
      <c r="J207" s="270"/>
      <c r="K207" s="270"/>
    </row>
    <row r="208" spans="1:12" ht="15.75">
      <c r="A208" s="84">
        <v>3</v>
      </c>
      <c r="B208" s="130" t="s">
        <v>345</v>
      </c>
      <c r="C208" s="84"/>
      <c r="D208" s="233"/>
      <c r="E208" s="84"/>
      <c r="F208" s="84"/>
      <c r="G208" s="84"/>
      <c r="H208" s="108"/>
      <c r="I208" s="86"/>
      <c r="J208" s="86"/>
      <c r="K208" s="86"/>
    </row>
    <row r="209" spans="1:11">
      <c r="A209" s="84"/>
      <c r="B209" s="116" t="s">
        <v>346</v>
      </c>
      <c r="C209" s="84"/>
      <c r="D209" s="233"/>
      <c r="E209" s="84"/>
      <c r="F209" s="84"/>
      <c r="G209" s="84"/>
      <c r="H209" s="108"/>
      <c r="I209" s="84"/>
      <c r="J209" s="84"/>
      <c r="K209" s="84"/>
    </row>
    <row r="210" spans="1:11" ht="15.75">
      <c r="A210" s="84"/>
      <c r="B210" s="130" t="s">
        <v>347</v>
      </c>
      <c r="C210" s="84"/>
      <c r="D210" s="136">
        <f>Mes!J132</f>
        <v>10</v>
      </c>
      <c r="E210" s="134" t="s">
        <v>3</v>
      </c>
      <c r="F210" s="125">
        <v>916</v>
      </c>
      <c r="G210" s="126" t="s">
        <v>9</v>
      </c>
      <c r="H210" s="118">
        <v>0</v>
      </c>
      <c r="I210" s="127" t="s">
        <v>348</v>
      </c>
      <c r="J210" s="128">
        <f>IF(MID(I210,1,2)=("P."),(ROUND(D210*((F210)+(H210/100)),)),IF(MID(I210,1,2)=("%o"),(ROUND(D210*(((F210)+(H210/100))/1000),)),IF(MID(I210,1,2)=("Ea"),(ROUND(D210*((F210)+(H210/100)),)),ROUND(D210*(((F210)+(H210/100))/100),))))</f>
        <v>9160</v>
      </c>
      <c r="K210" s="129" t="s">
        <v>11</v>
      </c>
    </row>
    <row r="211" spans="1:11" ht="15.75">
      <c r="A211" s="84"/>
      <c r="B211" s="130"/>
      <c r="C211" s="84"/>
      <c r="D211" s="270" t="s">
        <v>382</v>
      </c>
      <c r="E211" s="270"/>
      <c r="F211" s="270"/>
      <c r="G211" s="270"/>
      <c r="H211" s="270"/>
      <c r="I211" s="270"/>
      <c r="J211" s="270"/>
      <c r="K211" s="270"/>
    </row>
    <row r="212" spans="1:11">
      <c r="A212" s="84"/>
      <c r="B212" s="109"/>
      <c r="C212" s="109"/>
      <c r="D212" s="136"/>
      <c r="E212" s="117"/>
      <c r="F212" s="117"/>
      <c r="G212" s="117"/>
      <c r="H212" s="118"/>
      <c r="I212" s="119" t="s">
        <v>56</v>
      </c>
      <c r="J212" s="120">
        <f>SUM(J202:J210)</f>
        <v>74785</v>
      </c>
      <c r="K212" s="121" t="s">
        <v>11</v>
      </c>
    </row>
    <row r="213" spans="1:11">
      <c r="A213" s="84"/>
      <c r="B213" s="109"/>
      <c r="C213" s="109"/>
      <c r="D213" s="136"/>
      <c r="E213" s="234"/>
      <c r="F213" s="234" t="s">
        <v>379</v>
      </c>
      <c r="G213" s="234"/>
      <c r="H213" s="118"/>
      <c r="I213" s="119"/>
      <c r="J213" s="149"/>
      <c r="K213" s="202"/>
    </row>
    <row r="214" spans="1:11">
      <c r="A214" s="84"/>
      <c r="B214" s="109"/>
      <c r="C214" s="109"/>
      <c r="D214" s="136"/>
      <c r="E214" s="234"/>
      <c r="F214" s="234"/>
      <c r="G214" s="234"/>
      <c r="H214" s="118"/>
      <c r="I214" s="119" t="s">
        <v>56</v>
      </c>
      <c r="J214" s="145"/>
      <c r="K214" s="202"/>
    </row>
    <row r="215" spans="1:11">
      <c r="A215" s="84"/>
      <c r="B215" s="109"/>
      <c r="C215" s="109"/>
      <c r="D215" s="136"/>
      <c r="E215" s="117"/>
      <c r="F215" s="117"/>
      <c r="G215" s="117"/>
      <c r="H215" s="118"/>
      <c r="I215" s="119"/>
      <c r="J215" s="149"/>
      <c r="K215" s="202"/>
    </row>
    <row r="216" spans="1:11" ht="15.75">
      <c r="A216" s="84"/>
      <c r="B216" s="59" t="s">
        <v>131</v>
      </c>
      <c r="C216" s="117"/>
      <c r="D216" s="117"/>
      <c r="E216" s="94"/>
      <c r="F216" s="95"/>
      <c r="G216" s="96"/>
      <c r="H216" s="97"/>
      <c r="I216" s="138"/>
      <c r="J216" s="139"/>
      <c r="K216" s="100"/>
    </row>
    <row r="217" spans="1:11" ht="15.75">
      <c r="A217" s="84"/>
      <c r="B217" s="59" t="s">
        <v>55</v>
      </c>
      <c r="C217" s="117"/>
      <c r="D217" s="117"/>
      <c r="E217" s="134"/>
      <c r="F217" s="125"/>
      <c r="G217" s="126"/>
      <c r="H217" s="118"/>
      <c r="I217" s="127"/>
      <c r="J217" s="128"/>
      <c r="K217" s="129"/>
    </row>
    <row r="218" spans="1:11" ht="15.75" customHeight="1">
      <c r="A218" s="91">
        <v>1</v>
      </c>
      <c r="B218" s="85" t="s">
        <v>179</v>
      </c>
      <c r="C218" s="109"/>
      <c r="D218" s="113"/>
      <c r="E218" s="114"/>
      <c r="F218" s="95"/>
      <c r="G218" s="98"/>
      <c r="H218" s="114"/>
      <c r="I218" s="98"/>
      <c r="J218" s="95"/>
      <c r="K218" s="114"/>
    </row>
    <row r="219" spans="1:11" ht="15.75" customHeight="1">
      <c r="A219" s="84"/>
      <c r="B219" s="85" t="s">
        <v>180</v>
      </c>
      <c r="C219" s="109"/>
      <c r="D219" s="113"/>
      <c r="E219" s="114"/>
      <c r="F219" s="95"/>
      <c r="G219" s="98"/>
      <c r="H219" s="114"/>
      <c r="I219" s="98"/>
      <c r="J219" s="95"/>
      <c r="K219" s="114"/>
    </row>
    <row r="220" spans="1:11" ht="15.75" customHeight="1">
      <c r="A220" s="84"/>
      <c r="B220" s="85" t="s">
        <v>138</v>
      </c>
      <c r="C220" s="109"/>
      <c r="D220" s="113"/>
      <c r="E220" s="114"/>
      <c r="F220" s="95"/>
      <c r="G220" s="98"/>
      <c r="H220" s="114"/>
      <c r="I220" s="98"/>
      <c r="J220" s="95"/>
      <c r="K220" s="114"/>
    </row>
    <row r="221" spans="1:11" ht="15" customHeight="1">
      <c r="A221" s="84"/>
      <c r="B221" s="86" t="s">
        <v>139</v>
      </c>
      <c r="C221" s="109"/>
      <c r="D221" s="133"/>
      <c r="E221" s="124"/>
      <c r="F221" s="125"/>
      <c r="G221" s="126"/>
      <c r="H221" s="118"/>
      <c r="I221" s="127"/>
      <c r="J221" s="128"/>
      <c r="K221" s="129"/>
    </row>
    <row r="222" spans="1:11" ht="15" customHeight="1">
      <c r="A222" s="84"/>
      <c r="B222" s="86" t="s">
        <v>140</v>
      </c>
      <c r="C222" s="109"/>
      <c r="D222" s="136">
        <f>Mes!J137</f>
        <v>34</v>
      </c>
      <c r="E222" s="124" t="s">
        <v>3</v>
      </c>
      <c r="F222" s="125"/>
      <c r="G222" s="126"/>
      <c r="H222" s="118"/>
      <c r="I222" s="127" t="s">
        <v>4</v>
      </c>
      <c r="J222" s="128"/>
      <c r="K222" s="129"/>
    </row>
    <row r="223" spans="1:11" ht="15" customHeight="1">
      <c r="A223" s="84"/>
      <c r="B223" s="86"/>
      <c r="C223" s="109"/>
      <c r="D223" s="136"/>
      <c r="E223" s="124"/>
      <c r="F223" s="125"/>
      <c r="G223" s="126"/>
      <c r="H223" s="118"/>
      <c r="I223" s="127"/>
      <c r="J223" s="128"/>
      <c r="K223" s="129"/>
    </row>
    <row r="224" spans="1:11" ht="15" customHeight="1">
      <c r="A224" s="84">
        <v>2</v>
      </c>
      <c r="B224" s="86" t="s">
        <v>349</v>
      </c>
      <c r="C224" s="220"/>
      <c r="D224" s="220"/>
      <c r="E224" s="220"/>
      <c r="F224" s="220"/>
      <c r="G224" s="220"/>
      <c r="H224" s="118"/>
      <c r="I224" s="119"/>
      <c r="J224" s="149"/>
      <c r="K224" s="202"/>
    </row>
    <row r="225" spans="1:11" ht="15" customHeight="1">
      <c r="A225" s="84"/>
      <c r="B225" s="86" t="s">
        <v>350</v>
      </c>
      <c r="C225" s="220"/>
      <c r="D225" s="113"/>
      <c r="E225" s="114"/>
      <c r="F225" s="95"/>
      <c r="G225" s="98"/>
      <c r="H225" s="114"/>
      <c r="I225" s="98"/>
      <c r="J225" s="95"/>
      <c r="K225" s="114"/>
    </row>
    <row r="226" spans="1:11" ht="15" customHeight="1">
      <c r="A226" s="84"/>
      <c r="B226" s="86" t="s">
        <v>351</v>
      </c>
      <c r="C226" s="220"/>
      <c r="D226" s="136">
        <f>Mes!J140</f>
        <v>58</v>
      </c>
      <c r="E226" s="124" t="s">
        <v>3</v>
      </c>
      <c r="F226" s="125"/>
      <c r="G226" s="126"/>
      <c r="H226" s="118"/>
      <c r="I226" s="127" t="s">
        <v>4</v>
      </c>
      <c r="J226" s="128"/>
      <c r="K226" s="129"/>
    </row>
    <row r="227" spans="1:11" ht="15" customHeight="1">
      <c r="A227" s="84"/>
      <c r="B227" s="86"/>
      <c r="C227" s="220"/>
      <c r="D227" s="136"/>
      <c r="E227" s="124"/>
      <c r="F227" s="125"/>
      <c r="G227" s="126"/>
      <c r="H227" s="118"/>
      <c r="I227" s="127"/>
      <c r="J227" s="128"/>
      <c r="K227" s="129"/>
    </row>
    <row r="228" spans="1:11" ht="15" customHeight="1">
      <c r="A228" s="91">
        <v>3</v>
      </c>
      <c r="B228" s="85" t="s">
        <v>352</v>
      </c>
      <c r="C228" s="84"/>
      <c r="D228" s="84"/>
      <c r="E228" s="114"/>
      <c r="F228" s="95"/>
      <c r="G228" s="98"/>
      <c r="H228" s="114"/>
      <c r="I228" s="98"/>
      <c r="J228" s="95"/>
      <c r="K228" s="114"/>
    </row>
    <row r="229" spans="1:11" ht="15" customHeight="1">
      <c r="A229" s="91"/>
      <c r="B229" s="85" t="s">
        <v>353</v>
      </c>
      <c r="C229" s="84"/>
      <c r="D229" s="84"/>
      <c r="E229" s="114"/>
      <c r="F229" s="95"/>
      <c r="G229" s="98"/>
      <c r="H229" s="114"/>
      <c r="I229" s="98"/>
      <c r="J229" s="95"/>
      <c r="K229" s="114"/>
    </row>
    <row r="230" spans="1:11" ht="15" customHeight="1">
      <c r="A230" s="91"/>
      <c r="B230" s="85" t="s">
        <v>354</v>
      </c>
      <c r="C230" s="84"/>
      <c r="D230" s="136">
        <f>Mes!J143</f>
        <v>10</v>
      </c>
      <c r="E230" s="124" t="s">
        <v>3</v>
      </c>
      <c r="F230" s="125"/>
      <c r="G230" s="126"/>
      <c r="H230" s="118"/>
      <c r="I230" s="127" t="s">
        <v>4</v>
      </c>
      <c r="J230" s="128"/>
      <c r="K230" s="129"/>
    </row>
    <row r="231" spans="1:11" ht="15" customHeight="1">
      <c r="A231" s="91"/>
      <c r="B231" s="85"/>
      <c r="C231" s="84"/>
      <c r="D231" s="136"/>
      <c r="E231" s="124"/>
      <c r="F231" s="125"/>
      <c r="G231" s="126"/>
      <c r="H231" s="118"/>
      <c r="I231" s="127"/>
      <c r="J231" s="128"/>
      <c r="K231" s="129"/>
    </row>
    <row r="232" spans="1:11" ht="15" customHeight="1">
      <c r="A232" s="91">
        <v>4</v>
      </c>
      <c r="B232" s="86" t="s">
        <v>173</v>
      </c>
      <c r="C232" s="84"/>
      <c r="D232" s="84"/>
      <c r="E232" s="84"/>
      <c r="F232" s="84"/>
      <c r="G232" s="84"/>
      <c r="H232" s="108"/>
      <c r="I232" s="84"/>
      <c r="J232" s="84"/>
      <c r="K232" s="84"/>
    </row>
    <row r="233" spans="1:11" ht="15" customHeight="1">
      <c r="A233" s="91"/>
      <c r="B233" s="86" t="s">
        <v>174</v>
      </c>
      <c r="C233" s="84"/>
      <c r="D233" s="136">
        <f>Mes!J146</f>
        <v>8</v>
      </c>
      <c r="E233" s="124" t="s">
        <v>3</v>
      </c>
      <c r="F233" s="125"/>
      <c r="G233" s="126"/>
      <c r="H233" s="118"/>
      <c r="I233" s="127" t="s">
        <v>4</v>
      </c>
      <c r="J233" s="128"/>
      <c r="K233" s="129"/>
    </row>
    <row r="234" spans="1:11" ht="15" customHeight="1">
      <c r="A234" s="91"/>
      <c r="B234" s="86"/>
      <c r="C234" s="84"/>
      <c r="D234" s="136"/>
      <c r="E234" s="124"/>
      <c r="F234" s="125"/>
      <c r="G234" s="126"/>
      <c r="H234" s="118"/>
      <c r="I234" s="127"/>
      <c r="J234" s="128"/>
      <c r="K234" s="129"/>
    </row>
    <row r="235" spans="1:11" ht="15" customHeight="1">
      <c r="A235" s="91">
        <v>5</v>
      </c>
      <c r="B235" s="86" t="s">
        <v>355</v>
      </c>
      <c r="C235" s="84"/>
      <c r="D235" s="84"/>
      <c r="E235" s="84"/>
      <c r="F235" s="84"/>
      <c r="G235" s="84"/>
      <c r="H235" s="108"/>
      <c r="I235" s="84"/>
      <c r="J235" s="84"/>
      <c r="K235" s="84"/>
    </row>
    <row r="236" spans="1:11" ht="15" customHeight="1">
      <c r="A236" s="91"/>
      <c r="B236" s="86" t="s">
        <v>356</v>
      </c>
      <c r="C236" s="84"/>
      <c r="H236" s="1"/>
    </row>
    <row r="237" spans="1:11" ht="15" customHeight="1">
      <c r="A237" s="91"/>
      <c r="B237" s="86" t="s">
        <v>357</v>
      </c>
      <c r="C237" s="84"/>
      <c r="D237" s="136">
        <f>Mes!J149</f>
        <v>2</v>
      </c>
      <c r="E237" s="124" t="s">
        <v>3</v>
      </c>
      <c r="F237" s="125"/>
      <c r="G237" s="126"/>
      <c r="H237" s="118"/>
      <c r="I237" s="127" t="s">
        <v>4</v>
      </c>
      <c r="J237" s="128"/>
      <c r="K237" s="129"/>
    </row>
    <row r="238" spans="1:11" ht="15.75" thickBot="1">
      <c r="A238" s="84"/>
      <c r="B238" s="109"/>
      <c r="C238" s="109"/>
      <c r="D238" s="123"/>
      <c r="E238" s="134"/>
      <c r="F238" s="117"/>
      <c r="G238" s="117"/>
      <c r="H238" s="118"/>
      <c r="I238" s="119" t="s">
        <v>74</v>
      </c>
      <c r="J238" s="140"/>
      <c r="K238" s="141"/>
    </row>
    <row r="239" spans="1:11" ht="15.75" thickBot="1">
      <c r="A239" s="91"/>
      <c r="B239" s="109"/>
      <c r="C239" s="109"/>
      <c r="D239" s="72"/>
      <c r="E239" s="114"/>
      <c r="F239" s="95"/>
      <c r="G239" s="98"/>
      <c r="H239" s="114"/>
      <c r="I239" s="98"/>
      <c r="J239" s="95"/>
      <c r="K239" s="114"/>
    </row>
    <row r="240" spans="1:11" ht="19.5" thickBot="1">
      <c r="A240" s="235"/>
      <c r="B240" s="236"/>
      <c r="C240" s="237" t="s">
        <v>383</v>
      </c>
      <c r="D240" s="238"/>
      <c r="E240" s="2"/>
      <c r="F240" s="26"/>
      <c r="G240" s="27"/>
      <c r="H240" s="29"/>
      <c r="I240" s="28"/>
      <c r="J240" s="23"/>
      <c r="K240" s="8"/>
    </row>
    <row r="241" spans="1:11">
      <c r="A241" s="235"/>
      <c r="B241" s="239" t="s">
        <v>384</v>
      </c>
      <c r="C241" s="240" t="s">
        <v>385</v>
      </c>
      <c r="D241" s="240"/>
      <c r="E241" s="241"/>
      <c r="F241" s="26"/>
      <c r="G241" s="27"/>
      <c r="H241" s="242" t="s">
        <v>386</v>
      </c>
      <c r="I241" s="28"/>
      <c r="J241" s="23"/>
      <c r="K241" s="8"/>
    </row>
    <row r="242" spans="1:11">
      <c r="A242" s="235"/>
      <c r="B242" s="239" t="s">
        <v>387</v>
      </c>
      <c r="C242" s="239" t="s">
        <v>388</v>
      </c>
      <c r="D242" s="243"/>
      <c r="E242" s="241"/>
      <c r="F242" s="26"/>
      <c r="G242" s="27"/>
      <c r="H242" s="242" t="s">
        <v>386</v>
      </c>
      <c r="I242" s="28"/>
      <c r="J242" s="23"/>
      <c r="K242" s="8"/>
    </row>
    <row r="243" spans="1:11">
      <c r="A243" s="235"/>
      <c r="B243" s="239" t="s">
        <v>389</v>
      </c>
      <c r="C243" s="240" t="s">
        <v>390</v>
      </c>
      <c r="D243" s="240"/>
      <c r="E243" s="241"/>
      <c r="F243" s="26"/>
      <c r="G243" s="27"/>
      <c r="H243" s="242" t="s">
        <v>386</v>
      </c>
      <c r="I243" s="28"/>
      <c r="J243" s="23"/>
      <c r="K243" s="8"/>
    </row>
    <row r="244" spans="1:11">
      <c r="A244" s="235"/>
      <c r="B244" s="239" t="s">
        <v>391</v>
      </c>
      <c r="C244" s="239" t="s">
        <v>392</v>
      </c>
      <c r="D244" s="243"/>
      <c r="E244" s="241"/>
      <c r="F244" s="26"/>
      <c r="G244" s="27"/>
      <c r="H244" s="242" t="s">
        <v>386</v>
      </c>
      <c r="I244" s="28"/>
      <c r="J244" s="23"/>
      <c r="K244" s="8"/>
    </row>
    <row r="245" spans="1:11">
      <c r="A245" s="235"/>
      <c r="B245" s="239" t="s">
        <v>413</v>
      </c>
      <c r="C245" s="240" t="s">
        <v>393</v>
      </c>
      <c r="D245" s="240"/>
      <c r="E245" s="241"/>
      <c r="F245" s="26"/>
      <c r="G245" s="27"/>
      <c r="H245" s="242" t="s">
        <v>386</v>
      </c>
      <c r="I245" s="28"/>
      <c r="J245" s="23"/>
      <c r="K245" s="8"/>
    </row>
    <row r="246" spans="1:11">
      <c r="A246" s="235"/>
      <c r="B246" s="239" t="s">
        <v>414</v>
      </c>
      <c r="C246" s="239" t="s">
        <v>394</v>
      </c>
      <c r="D246" s="243"/>
      <c r="E246" s="241"/>
      <c r="F246" s="26"/>
      <c r="G246" s="27"/>
      <c r="H246" s="242" t="s">
        <v>386</v>
      </c>
      <c r="I246" s="28"/>
      <c r="J246" s="23"/>
      <c r="K246" s="8"/>
    </row>
    <row r="247" spans="1:11">
      <c r="A247" s="235"/>
      <c r="B247" s="236"/>
      <c r="C247" s="236"/>
      <c r="D247" s="244" t="s">
        <v>395</v>
      </c>
      <c r="E247" s="2"/>
      <c r="F247" s="225"/>
      <c r="G247" s="27"/>
      <c r="H247" s="242" t="s">
        <v>386</v>
      </c>
      <c r="I247" s="28"/>
      <c r="J247" s="23"/>
      <c r="K247" s="8"/>
    </row>
    <row r="248" spans="1:11">
      <c r="A248" s="235"/>
      <c r="B248" s="239" t="s">
        <v>396</v>
      </c>
      <c r="C248" s="236"/>
      <c r="D248" s="243"/>
      <c r="E248" s="2"/>
      <c r="F248" s="26"/>
      <c r="G248" s="27"/>
      <c r="H248" s="29"/>
      <c r="I248" s="28"/>
      <c r="J248" s="23"/>
      <c r="K248" s="8"/>
    </row>
    <row r="249" spans="1:11">
      <c r="A249" s="235">
        <v>1</v>
      </c>
      <c r="B249" s="245" t="s">
        <v>397</v>
      </c>
      <c r="C249" s="236"/>
      <c r="D249" s="243"/>
      <c r="E249" s="2"/>
      <c r="F249" s="26"/>
      <c r="G249" s="27"/>
      <c r="H249" s="29"/>
      <c r="I249" s="28"/>
      <c r="J249" s="23"/>
      <c r="K249" s="8"/>
    </row>
    <row r="250" spans="1:11">
      <c r="A250" s="235"/>
      <c r="B250" s="245" t="s">
        <v>398</v>
      </c>
      <c r="C250" s="236"/>
      <c r="D250" s="243"/>
      <c r="E250" s="2"/>
      <c r="F250" s="26"/>
      <c r="G250" s="27"/>
      <c r="H250" s="29"/>
      <c r="I250" s="28"/>
      <c r="J250" s="23"/>
      <c r="K250" s="8"/>
    </row>
    <row r="251" spans="1:11">
      <c r="A251" s="235">
        <v>2</v>
      </c>
      <c r="B251" s="245" t="s">
        <v>399</v>
      </c>
      <c r="C251" s="236"/>
      <c r="D251" s="243"/>
      <c r="E251" s="2"/>
      <c r="F251" s="26"/>
      <c r="G251" s="27"/>
      <c r="H251" s="29"/>
      <c r="I251" s="28"/>
      <c r="J251" s="23"/>
      <c r="K251" s="8"/>
    </row>
    <row r="252" spans="1:11">
      <c r="A252" s="235">
        <v>3</v>
      </c>
      <c r="B252" s="245" t="s">
        <v>400</v>
      </c>
      <c r="C252" s="236"/>
      <c r="D252" s="243"/>
      <c r="E252" s="2"/>
      <c r="F252" s="26"/>
      <c r="G252" s="27"/>
      <c r="H252" s="29"/>
      <c r="I252" s="28"/>
      <c r="J252" s="23"/>
      <c r="K252" s="8"/>
    </row>
    <row r="253" spans="1:11">
      <c r="A253" s="235">
        <v>4</v>
      </c>
      <c r="B253" s="245" t="s">
        <v>401</v>
      </c>
      <c r="C253" s="236"/>
      <c r="D253" s="243"/>
      <c r="E253" s="2"/>
      <c r="F253" s="26"/>
      <c r="G253" s="27"/>
      <c r="H253" s="29"/>
      <c r="I253" s="28"/>
      <c r="J253" s="23"/>
      <c r="K253" s="8"/>
    </row>
    <row r="254" spans="1:11">
      <c r="A254" s="235">
        <v>5</v>
      </c>
      <c r="B254" s="245" t="s">
        <v>402</v>
      </c>
      <c r="C254" s="236"/>
      <c r="D254" s="243"/>
      <c r="E254" s="2"/>
      <c r="F254" s="26"/>
      <c r="G254" s="27"/>
      <c r="H254" s="29"/>
      <c r="I254" s="28"/>
      <c r="J254" s="23"/>
      <c r="K254" s="8"/>
    </row>
    <row r="255" spans="1:11">
      <c r="A255" s="235">
        <v>6</v>
      </c>
      <c r="B255" s="245" t="s">
        <v>403</v>
      </c>
      <c r="C255" s="236"/>
      <c r="D255" s="243"/>
      <c r="E255" s="2"/>
      <c r="F255" s="26"/>
      <c r="G255" s="27"/>
      <c r="H255" s="29"/>
      <c r="I255" s="28"/>
      <c r="J255" s="23"/>
      <c r="K255" s="8"/>
    </row>
    <row r="256" spans="1:11">
      <c r="A256" s="235">
        <v>7</v>
      </c>
      <c r="B256" s="245" t="s">
        <v>404</v>
      </c>
      <c r="C256" s="236"/>
      <c r="D256" s="243"/>
      <c r="E256" s="2"/>
      <c r="F256" s="26"/>
      <c r="G256" s="27"/>
      <c r="H256" s="29"/>
      <c r="I256" s="28"/>
      <c r="J256" s="23"/>
      <c r="K256" s="8"/>
    </row>
    <row r="257" spans="1:11">
      <c r="A257" s="235">
        <v>8</v>
      </c>
      <c r="B257" s="245" t="s">
        <v>405</v>
      </c>
      <c r="C257" s="236"/>
      <c r="D257" s="243"/>
      <c r="E257" s="2"/>
      <c r="F257" s="26"/>
      <c r="G257" s="27"/>
      <c r="H257" s="29"/>
      <c r="I257" s="28"/>
      <c r="J257" s="23"/>
      <c r="K257" s="8"/>
    </row>
    <row r="258" spans="1:11">
      <c r="A258" s="235">
        <v>9</v>
      </c>
      <c r="B258" s="245" t="s">
        <v>406</v>
      </c>
      <c r="C258" s="236"/>
      <c r="D258" s="243"/>
      <c r="E258" s="2"/>
      <c r="F258" s="26"/>
      <c r="G258" s="27"/>
      <c r="H258" s="29"/>
      <c r="I258" s="28"/>
      <c r="J258" s="23"/>
      <c r="K258" s="8"/>
    </row>
    <row r="259" spans="1:11">
      <c r="A259" s="235">
        <v>10</v>
      </c>
      <c r="B259" s="245" t="s">
        <v>407</v>
      </c>
      <c r="C259" s="236"/>
      <c r="D259" s="243"/>
      <c r="E259" s="2"/>
      <c r="F259" s="26"/>
      <c r="G259" s="27"/>
      <c r="H259" s="29"/>
      <c r="I259" s="28"/>
      <c r="J259" s="23"/>
      <c r="K259" s="8"/>
    </row>
    <row r="260" spans="1:11">
      <c r="A260" s="235">
        <v>11</v>
      </c>
      <c r="B260" s="245" t="s">
        <v>408</v>
      </c>
      <c r="C260" s="236"/>
      <c r="D260" s="243"/>
      <c r="E260" s="2"/>
      <c r="F260" s="26"/>
      <c r="G260" s="27"/>
      <c r="H260" s="29"/>
      <c r="I260" s="28"/>
      <c r="J260" s="23"/>
      <c r="K260" s="8"/>
    </row>
    <row r="261" spans="1:11">
      <c r="A261" s="235"/>
      <c r="B261" s="246"/>
      <c r="C261" s="236"/>
      <c r="D261" s="243"/>
      <c r="E261" s="2"/>
      <c r="F261" s="26"/>
      <c r="G261" s="27"/>
      <c r="H261" s="29"/>
      <c r="I261" s="28"/>
      <c r="J261" s="23"/>
      <c r="K261" s="8"/>
    </row>
    <row r="262" spans="1:11">
      <c r="A262" s="235"/>
      <c r="B262" s="239" t="s">
        <v>409</v>
      </c>
      <c r="C262" s="236"/>
      <c r="D262" s="243"/>
      <c r="E262" s="2"/>
      <c r="F262" s="26"/>
      <c r="G262" s="27"/>
      <c r="H262" s="29"/>
      <c r="I262" s="28"/>
      <c r="J262" s="23"/>
      <c r="K262" s="8"/>
    </row>
    <row r="263" spans="1:11">
      <c r="A263" s="235"/>
      <c r="B263" s="247"/>
      <c r="C263" s="9"/>
      <c r="D263" s="243"/>
      <c r="E263" s="2"/>
      <c r="F263" s="26"/>
      <c r="G263" s="27"/>
      <c r="H263" s="29"/>
      <c r="I263" s="28"/>
      <c r="J263" s="248"/>
      <c r="K263" s="8"/>
    </row>
    <row r="264" spans="1:11">
      <c r="A264" s="10"/>
      <c r="B264" s="226"/>
      <c r="C264" s="10"/>
      <c r="D264" s="7" t="s">
        <v>0</v>
      </c>
      <c r="E264" s="12"/>
      <c r="F264" s="10"/>
      <c r="G264" s="12"/>
      <c r="H264" s="226"/>
      <c r="I264" s="235" t="s">
        <v>130</v>
      </c>
      <c r="J264" s="249"/>
      <c r="K264" s="8"/>
    </row>
    <row r="265" spans="1:11">
      <c r="A265" s="12"/>
      <c r="B265" s="247"/>
      <c r="C265" s="12"/>
      <c r="D265" s="4" t="s">
        <v>410</v>
      </c>
      <c r="E265" s="12"/>
      <c r="F265" s="2" t="s">
        <v>411</v>
      </c>
      <c r="G265" s="34"/>
      <c r="H265" s="10"/>
      <c r="I265" s="227"/>
      <c r="J265" s="226"/>
      <c r="K265" s="8"/>
    </row>
    <row r="266" spans="1:11">
      <c r="A266" s="12"/>
      <c r="B266" s="247"/>
      <c r="C266" s="6" t="s">
        <v>1</v>
      </c>
      <c r="D266" s="224"/>
      <c r="E266" s="12"/>
      <c r="F266" s="10"/>
      <c r="G266" s="12"/>
      <c r="H266" s="250" t="s">
        <v>412</v>
      </c>
      <c r="I266" s="227"/>
      <c r="J266" s="12"/>
      <c r="K266" s="8"/>
    </row>
    <row r="267" spans="1:11">
      <c r="A267" s="1"/>
      <c r="H267" s="1"/>
    </row>
    <row r="268" spans="1:11">
      <c r="A268" s="1"/>
      <c r="H268" s="1"/>
    </row>
    <row r="269" spans="1:11">
      <c r="A269" s="1"/>
      <c r="H269" s="1"/>
    </row>
    <row r="270" spans="1:11">
      <c r="A270" s="1"/>
      <c r="H270" s="1"/>
    </row>
    <row r="271" spans="1:11">
      <c r="A271" s="1"/>
      <c r="H271" s="1"/>
    </row>
    <row r="272" spans="1:11">
      <c r="A272" s="1"/>
      <c r="H272" s="1"/>
    </row>
    <row r="273" spans="1:10">
      <c r="A273" s="12"/>
      <c r="B273" s="58"/>
      <c r="C273" s="9"/>
      <c r="D273" s="24"/>
      <c r="E273" s="25"/>
      <c r="F273" s="9"/>
      <c r="G273" s="9"/>
      <c r="H273" s="29"/>
      <c r="I273" s="7"/>
      <c r="J273" s="19"/>
    </row>
    <row r="274" spans="1:10">
      <c r="A274" s="12"/>
      <c r="B274" s="58"/>
      <c r="C274" s="9"/>
      <c r="D274" s="24"/>
      <c r="E274" s="25"/>
      <c r="F274" s="9"/>
      <c r="G274" s="9"/>
      <c r="H274" s="29"/>
      <c r="I274" s="7"/>
      <c r="J274" s="19"/>
    </row>
    <row r="275" spans="1:10">
      <c r="A275" s="12"/>
      <c r="B275" s="58"/>
      <c r="C275" s="9"/>
      <c r="D275" s="24"/>
      <c r="E275" s="25"/>
      <c r="F275" s="9"/>
      <c r="G275" s="9"/>
      <c r="H275" s="29"/>
      <c r="I275" s="7"/>
      <c r="J275" s="19"/>
    </row>
    <row r="276" spans="1:10">
      <c r="A276" s="12"/>
      <c r="B276" s="58"/>
      <c r="C276" s="9"/>
      <c r="D276" s="24"/>
      <c r="E276" s="25"/>
      <c r="F276" s="9"/>
      <c r="G276" s="9"/>
      <c r="H276" s="29"/>
      <c r="I276" s="7"/>
      <c r="J276" s="19"/>
    </row>
    <row r="277" spans="1:10">
      <c r="A277" s="12"/>
      <c r="B277" s="58"/>
      <c r="C277" s="9"/>
      <c r="D277" s="24"/>
      <c r="E277" s="25"/>
      <c r="F277" s="9"/>
      <c r="G277" s="9"/>
      <c r="H277" s="29"/>
      <c r="I277" s="7"/>
      <c r="J277" s="19"/>
    </row>
    <row r="278" spans="1:10">
      <c r="A278" s="12"/>
      <c r="B278" s="58"/>
      <c r="C278" s="9"/>
      <c r="D278" s="24"/>
      <c r="E278" s="25"/>
      <c r="F278" s="9"/>
      <c r="G278" s="9"/>
      <c r="H278" s="29"/>
      <c r="I278" s="7"/>
      <c r="J278" s="19"/>
    </row>
    <row r="279" spans="1:10">
      <c r="A279" s="12"/>
      <c r="B279" s="58"/>
      <c r="C279" s="9"/>
      <c r="D279" s="24"/>
      <c r="E279" s="25"/>
      <c r="F279" s="9"/>
      <c r="G279" s="9"/>
      <c r="H279" s="29"/>
      <c r="I279" s="7"/>
      <c r="J279" s="19"/>
    </row>
    <row r="280" spans="1:10">
      <c r="A280" s="12"/>
      <c r="B280" s="58"/>
      <c r="C280" s="9"/>
      <c r="D280" s="24"/>
      <c r="E280" s="25"/>
      <c r="F280" s="9"/>
      <c r="G280" s="9"/>
      <c r="H280" s="29"/>
      <c r="I280" s="7"/>
      <c r="J280" s="19"/>
    </row>
    <row r="281" spans="1:10">
      <c r="A281" s="12"/>
      <c r="B281" s="58"/>
      <c r="C281" s="9"/>
      <c r="D281" s="24"/>
      <c r="E281" s="25"/>
      <c r="F281" s="9"/>
      <c r="G281" s="9"/>
      <c r="H281" s="29"/>
      <c r="I281" s="7"/>
      <c r="J281" s="19"/>
    </row>
    <row r="282" spans="1:10">
      <c r="A282" s="12"/>
      <c r="B282" s="58"/>
      <c r="C282" s="9"/>
      <c r="D282" s="24"/>
      <c r="E282" s="25"/>
      <c r="F282" s="9"/>
      <c r="G282" s="9"/>
      <c r="H282" s="29"/>
      <c r="I282" s="7"/>
      <c r="J282" s="19"/>
    </row>
    <row r="283" spans="1:10">
      <c r="A283" s="12"/>
      <c r="B283" s="58"/>
      <c r="C283" s="9"/>
      <c r="D283" s="24"/>
      <c r="E283" s="25"/>
      <c r="F283" s="9"/>
      <c r="G283" s="9"/>
      <c r="H283" s="29"/>
      <c r="I283" s="7"/>
      <c r="J283" s="19"/>
    </row>
    <row r="284" spans="1:10">
      <c r="A284" s="12"/>
      <c r="B284" s="58"/>
      <c r="C284" s="9"/>
      <c r="D284" s="24"/>
      <c r="E284" s="25"/>
      <c r="F284" s="9"/>
      <c r="G284" s="9"/>
      <c r="H284" s="29"/>
      <c r="I284" s="7"/>
      <c r="J284" s="19"/>
    </row>
    <row r="285" spans="1:10">
      <c r="A285" s="12"/>
      <c r="B285" s="58"/>
      <c r="C285" s="9"/>
      <c r="D285" s="24"/>
      <c r="E285" s="25"/>
      <c r="F285" s="9"/>
      <c r="G285" s="9"/>
      <c r="H285" s="29"/>
      <c r="I285" s="7"/>
      <c r="J285" s="19"/>
    </row>
    <row r="286" spans="1:10">
      <c r="A286" s="12"/>
      <c r="B286" s="58"/>
      <c r="C286" s="9"/>
      <c r="D286" s="24"/>
      <c r="E286" s="25"/>
      <c r="F286" s="9"/>
      <c r="G286" s="9"/>
      <c r="H286" s="29"/>
      <c r="I286" s="7"/>
      <c r="J286" s="19"/>
    </row>
    <row r="287" spans="1:10">
      <c r="A287" s="12"/>
      <c r="B287" s="58"/>
      <c r="C287" s="9"/>
      <c r="D287" s="24"/>
      <c r="E287" s="25"/>
      <c r="F287" s="9"/>
      <c r="G287" s="9"/>
      <c r="H287" s="29"/>
      <c r="I287" s="7"/>
      <c r="J287" s="19"/>
    </row>
    <row r="288" spans="1:10">
      <c r="A288" s="12"/>
      <c r="B288" s="58"/>
      <c r="C288" s="9"/>
      <c r="D288" s="24"/>
      <c r="E288" s="25"/>
      <c r="F288" s="9"/>
      <c r="G288" s="9"/>
      <c r="H288" s="29"/>
      <c r="I288" s="7"/>
      <c r="J288" s="19"/>
    </row>
    <row r="289" spans="1:10">
      <c r="A289" s="12"/>
      <c r="B289" s="58"/>
      <c r="C289" s="9"/>
      <c r="D289" s="24"/>
      <c r="E289" s="25"/>
      <c r="F289" s="9"/>
      <c r="G289" s="9"/>
      <c r="H289" s="29"/>
      <c r="I289" s="7"/>
      <c r="J289" s="19"/>
    </row>
    <row r="290" spans="1:10">
      <c r="A290" s="12"/>
      <c r="B290" s="58"/>
      <c r="C290" s="9"/>
      <c r="D290" s="24"/>
      <c r="E290" s="25"/>
      <c r="F290" s="9"/>
      <c r="G290" s="9"/>
      <c r="H290" s="29"/>
      <c r="I290" s="7"/>
      <c r="J290" s="19"/>
    </row>
    <row r="291" spans="1:10">
      <c r="A291" s="12"/>
      <c r="B291" s="58"/>
      <c r="C291" s="9"/>
      <c r="D291" s="24"/>
      <c r="E291" s="25"/>
      <c r="F291" s="26"/>
      <c r="G291" s="27"/>
      <c r="H291" s="29"/>
      <c r="I291" s="28"/>
      <c r="J291" s="23"/>
    </row>
    <row r="292" spans="1:10">
      <c r="A292" s="1"/>
      <c r="B292" s="58"/>
      <c r="C292" s="9"/>
      <c r="D292" s="24"/>
      <c r="H292" s="1"/>
    </row>
    <row r="293" spans="1:10">
      <c r="A293" s="1"/>
      <c r="H293" s="1"/>
    </row>
    <row r="294" spans="1:10">
      <c r="A294" s="1"/>
      <c r="H294" s="1"/>
    </row>
    <row r="295" spans="1:10">
      <c r="A295" s="1"/>
      <c r="H295" s="1"/>
    </row>
    <row r="296" spans="1:10">
      <c r="A296" s="1"/>
      <c r="H296" s="1"/>
    </row>
    <row r="297" spans="1:10">
      <c r="A297" s="1"/>
      <c r="H297" s="1"/>
    </row>
    <row r="298" spans="1:10">
      <c r="A298" s="1"/>
      <c r="H298" s="1"/>
    </row>
    <row r="299" spans="1:10">
      <c r="A299" s="1"/>
      <c r="H299" s="1"/>
    </row>
    <row r="300" spans="1:10">
      <c r="A300" s="1"/>
      <c r="H300" s="1"/>
    </row>
    <row r="301" spans="1:10">
      <c r="A301" s="1"/>
      <c r="H301" s="1"/>
    </row>
    <row r="302" spans="1:10">
      <c r="A302" s="1"/>
      <c r="H302" s="1"/>
    </row>
    <row r="303" spans="1:10">
      <c r="A303" s="1"/>
      <c r="H303" s="1"/>
    </row>
    <row r="304" spans="1:10">
      <c r="A304" s="1"/>
      <c r="H304" s="1"/>
    </row>
    <row r="305" spans="1:8">
      <c r="A305" s="1"/>
      <c r="H305" s="1"/>
    </row>
    <row r="306" spans="1:8">
      <c r="A306" s="1"/>
      <c r="H306" s="1"/>
    </row>
    <row r="307" spans="1:8">
      <c r="A307" s="1"/>
      <c r="H307" s="1"/>
    </row>
    <row r="308" spans="1:8">
      <c r="A308" s="1"/>
      <c r="H308" s="1"/>
    </row>
    <row r="309" spans="1:8">
      <c r="A309" s="1"/>
      <c r="H309" s="1"/>
    </row>
    <row r="310" spans="1:8">
      <c r="A310" s="1"/>
      <c r="H310" s="1"/>
    </row>
    <row r="311" spans="1:8">
      <c r="A311" s="1"/>
      <c r="H311" s="1"/>
    </row>
    <row r="312" spans="1:8">
      <c r="A312" s="1"/>
      <c r="H312" s="1"/>
    </row>
    <row r="313" spans="1:8">
      <c r="A313" s="1"/>
      <c r="H313" s="1"/>
    </row>
    <row r="314" spans="1:8">
      <c r="A314" s="1"/>
      <c r="H314" s="1"/>
    </row>
    <row r="315" spans="1:8">
      <c r="A315" s="1"/>
      <c r="H315" s="1"/>
    </row>
    <row r="316" spans="1:8">
      <c r="A316" s="1"/>
      <c r="H316" s="1"/>
    </row>
    <row r="317" spans="1:8">
      <c r="A317" s="1"/>
      <c r="H317" s="1"/>
    </row>
    <row r="318" spans="1:8">
      <c r="A318" s="1"/>
      <c r="H318" s="1"/>
    </row>
    <row r="319" spans="1:8">
      <c r="A319" s="1"/>
      <c r="H319" s="1"/>
    </row>
    <row r="320" spans="1:8">
      <c r="A320" s="1"/>
      <c r="H320" s="1"/>
    </row>
    <row r="321" spans="1:8">
      <c r="A321" s="1"/>
      <c r="H321" s="1"/>
    </row>
    <row r="322" spans="1:8">
      <c r="A322" s="1"/>
      <c r="H322" s="1"/>
    </row>
    <row r="323" spans="1:8">
      <c r="A323" s="1"/>
      <c r="H323" s="1"/>
    </row>
    <row r="324" spans="1:8">
      <c r="A324" s="1"/>
      <c r="H324" s="1"/>
    </row>
    <row r="325" spans="1:8">
      <c r="A325" s="1"/>
      <c r="H325" s="1"/>
    </row>
    <row r="326" spans="1:8">
      <c r="A326" s="1"/>
      <c r="H326" s="1"/>
    </row>
    <row r="327" spans="1:8">
      <c r="A327" s="1"/>
      <c r="H327" s="1"/>
    </row>
    <row r="328" spans="1:8">
      <c r="A328" s="1"/>
      <c r="H328" s="1"/>
    </row>
    <row r="329" spans="1:8">
      <c r="A329" s="1"/>
      <c r="H329" s="1"/>
    </row>
    <row r="330" spans="1:8">
      <c r="A330" s="1"/>
      <c r="H330" s="1"/>
    </row>
    <row r="331" spans="1:8">
      <c r="A331" s="1"/>
      <c r="H331" s="1"/>
    </row>
    <row r="332" spans="1:8">
      <c r="A332" s="1"/>
      <c r="H332" s="1"/>
    </row>
    <row r="333" spans="1:8">
      <c r="A333" s="1"/>
      <c r="H333" s="1"/>
    </row>
    <row r="334" spans="1:8">
      <c r="A334" s="1"/>
      <c r="H334" s="1"/>
    </row>
    <row r="335" spans="1:8">
      <c r="A335" s="1"/>
      <c r="H335" s="1"/>
    </row>
    <row r="336" spans="1:8">
      <c r="A336" s="1"/>
      <c r="H336" s="1"/>
    </row>
    <row r="337" spans="1:8">
      <c r="A337" s="1"/>
      <c r="H337" s="1"/>
    </row>
    <row r="338" spans="1:8">
      <c r="A338" s="1"/>
      <c r="H338" s="1"/>
    </row>
    <row r="339" spans="1:8">
      <c r="A339" s="1"/>
      <c r="H339" s="1"/>
    </row>
    <row r="340" spans="1:8">
      <c r="A340" s="1"/>
      <c r="H340" s="1"/>
    </row>
    <row r="341" spans="1:8">
      <c r="A341" s="1"/>
      <c r="H341" s="1"/>
    </row>
    <row r="342" spans="1:8">
      <c r="A342" s="1"/>
      <c r="H342" s="1"/>
    </row>
    <row r="343" spans="1:8">
      <c r="A343" s="1"/>
      <c r="H343" s="1"/>
    </row>
    <row r="344" spans="1:8">
      <c r="A344" s="1"/>
      <c r="H344" s="1"/>
    </row>
    <row r="345" spans="1:8">
      <c r="A345" s="1"/>
      <c r="H345" s="1"/>
    </row>
    <row r="346" spans="1:8">
      <c r="A346" s="1"/>
      <c r="H346" s="1"/>
    </row>
    <row r="347" spans="1:8">
      <c r="A347" s="1"/>
      <c r="H347" s="1"/>
    </row>
    <row r="348" spans="1:8">
      <c r="A348" s="1"/>
      <c r="H348" s="1"/>
    </row>
    <row r="349" spans="1:8">
      <c r="A349" s="1"/>
      <c r="H349" s="1"/>
    </row>
    <row r="350" spans="1:8">
      <c r="A350" s="1"/>
      <c r="H350" s="1"/>
    </row>
    <row r="351" spans="1:8">
      <c r="A351" s="1"/>
      <c r="H351" s="1"/>
    </row>
    <row r="352" spans="1:8">
      <c r="A352" s="1"/>
      <c r="H352" s="1"/>
    </row>
    <row r="353" spans="1:8">
      <c r="A353" s="1"/>
      <c r="H353" s="1"/>
    </row>
    <row r="354" spans="1:8">
      <c r="A354" s="1"/>
      <c r="H354" s="1"/>
    </row>
    <row r="355" spans="1:8">
      <c r="A355" s="1"/>
      <c r="H355" s="1"/>
    </row>
    <row r="356" spans="1:8">
      <c r="A356" s="1"/>
      <c r="H356" s="1"/>
    </row>
    <row r="357" spans="1:8">
      <c r="A357" s="1"/>
      <c r="H357" s="1"/>
    </row>
    <row r="358" spans="1:8">
      <c r="A358" s="1"/>
      <c r="H358" s="1"/>
    </row>
    <row r="359" spans="1:8">
      <c r="A359" s="1"/>
      <c r="H359" s="1"/>
    </row>
    <row r="360" spans="1:8">
      <c r="A360" s="1"/>
      <c r="H360" s="1"/>
    </row>
    <row r="361" spans="1:8">
      <c r="A361" s="1"/>
      <c r="H361" s="1"/>
    </row>
    <row r="362" spans="1:8">
      <c r="A362" s="1"/>
      <c r="H362" s="1"/>
    </row>
    <row r="363" spans="1:8">
      <c r="A363" s="1"/>
      <c r="H363" s="1"/>
    </row>
    <row r="364" spans="1:8">
      <c r="A364" s="1"/>
      <c r="H364" s="1"/>
    </row>
    <row r="365" spans="1:8">
      <c r="A365" s="1"/>
      <c r="H365" s="1"/>
    </row>
    <row r="366" spans="1:8">
      <c r="A366" s="1"/>
      <c r="H366" s="1"/>
    </row>
    <row r="367" spans="1:8">
      <c r="A367" s="1"/>
      <c r="H367" s="1"/>
    </row>
    <row r="368" spans="1:8">
      <c r="A368" s="1"/>
      <c r="H368" s="1"/>
    </row>
    <row r="369" spans="1:8">
      <c r="A369" s="1"/>
      <c r="H369" s="1"/>
    </row>
    <row r="370" spans="1:8">
      <c r="A370" s="1"/>
      <c r="H370" s="1"/>
    </row>
    <row r="371" spans="1:8">
      <c r="A371" s="1"/>
      <c r="H371" s="1"/>
    </row>
    <row r="372" spans="1:8">
      <c r="A372" s="1"/>
      <c r="H372" s="1"/>
    </row>
    <row r="373" spans="1:8">
      <c r="A373" s="1"/>
      <c r="H373" s="1"/>
    </row>
    <row r="374" spans="1:8">
      <c r="A374" s="1"/>
      <c r="H374" s="1"/>
    </row>
    <row r="375" spans="1:8">
      <c r="A375" s="1"/>
      <c r="H375" s="1"/>
    </row>
    <row r="376" spans="1:8">
      <c r="A376" s="1"/>
      <c r="H376" s="1"/>
    </row>
    <row r="377" spans="1:8">
      <c r="A377" s="1"/>
      <c r="H377" s="1"/>
    </row>
    <row r="378" spans="1:8">
      <c r="A378" s="1"/>
      <c r="H378" s="1"/>
    </row>
    <row r="379" spans="1:8">
      <c r="A379" s="1"/>
      <c r="H379" s="1"/>
    </row>
    <row r="380" spans="1:8">
      <c r="A380" s="1"/>
      <c r="H380" s="1"/>
    </row>
    <row r="381" spans="1:8">
      <c r="A381" s="1"/>
      <c r="H381" s="1"/>
    </row>
    <row r="382" spans="1:8">
      <c r="A382" s="1"/>
      <c r="H382" s="1"/>
    </row>
    <row r="383" spans="1:8">
      <c r="A383" s="1"/>
      <c r="H383" s="1"/>
    </row>
    <row r="384" spans="1:8">
      <c r="A384" s="1"/>
      <c r="H384" s="1"/>
    </row>
    <row r="385" spans="1:8">
      <c r="A385" s="1"/>
      <c r="H385" s="1"/>
    </row>
    <row r="386" spans="1:8">
      <c r="A386" s="1"/>
      <c r="H386" s="1"/>
    </row>
    <row r="387" spans="1:8">
      <c r="A387" s="1"/>
      <c r="H387" s="1"/>
    </row>
    <row r="388" spans="1:8">
      <c r="A388" s="1"/>
      <c r="H388" s="1"/>
    </row>
    <row r="389" spans="1:8">
      <c r="A389" s="1"/>
      <c r="H389" s="1"/>
    </row>
    <row r="390" spans="1:8">
      <c r="A390" s="1"/>
      <c r="H390" s="1"/>
    </row>
    <row r="391" spans="1:8">
      <c r="A391" s="1"/>
      <c r="H391" s="1"/>
    </row>
    <row r="392" spans="1:8">
      <c r="A392" s="1"/>
      <c r="H392" s="1"/>
    </row>
    <row r="393" spans="1:8">
      <c r="A393" s="1"/>
      <c r="H393" s="1"/>
    </row>
    <row r="394" spans="1:8">
      <c r="A394" s="1"/>
      <c r="H394" s="1"/>
    </row>
    <row r="395" spans="1:8">
      <c r="A395" s="1"/>
      <c r="H395" s="1"/>
    </row>
    <row r="396" spans="1:8">
      <c r="A396" s="1"/>
      <c r="H396" s="1"/>
    </row>
    <row r="397" spans="1:8">
      <c r="A397" s="1"/>
      <c r="H397" s="1"/>
    </row>
    <row r="398" spans="1:8">
      <c r="A398" s="1"/>
      <c r="H398" s="1"/>
    </row>
    <row r="399" spans="1:8">
      <c r="A399" s="1"/>
      <c r="H399" s="1"/>
    </row>
    <row r="400" spans="1:8">
      <c r="A400" s="1"/>
      <c r="H400" s="1"/>
    </row>
    <row r="401" spans="1:8">
      <c r="A401" s="1"/>
      <c r="H401" s="1"/>
    </row>
    <row r="402" spans="1:8">
      <c r="A402" s="1"/>
      <c r="H402" s="1"/>
    </row>
    <row r="403" spans="1:8">
      <c r="A403" s="1"/>
      <c r="H403" s="1"/>
    </row>
    <row r="404" spans="1:8">
      <c r="A404" s="1"/>
      <c r="H404" s="1"/>
    </row>
    <row r="405" spans="1:8">
      <c r="A405" s="1"/>
      <c r="H405" s="1"/>
    </row>
    <row r="406" spans="1:8">
      <c r="A406" s="1"/>
      <c r="H406" s="1"/>
    </row>
    <row r="407" spans="1:8">
      <c r="A407" s="1"/>
      <c r="H407" s="1"/>
    </row>
    <row r="408" spans="1:8">
      <c r="A408" s="1"/>
      <c r="H408" s="1"/>
    </row>
    <row r="409" spans="1:8">
      <c r="A409" s="1"/>
      <c r="H409" s="1"/>
    </row>
    <row r="410" spans="1:8">
      <c r="A410" s="1"/>
      <c r="H410" s="1"/>
    </row>
    <row r="411" spans="1:8">
      <c r="A411" s="1"/>
      <c r="H411" s="1"/>
    </row>
    <row r="412" spans="1:8">
      <c r="A412" s="1"/>
      <c r="H412" s="1"/>
    </row>
    <row r="413" spans="1:8">
      <c r="A413" s="1"/>
      <c r="H413" s="1"/>
    </row>
    <row r="414" spans="1:8">
      <c r="A414" s="1"/>
      <c r="H414" s="1"/>
    </row>
    <row r="415" spans="1:8">
      <c r="A415" s="1"/>
      <c r="H415" s="1"/>
    </row>
    <row r="416" spans="1:8">
      <c r="A416" s="1"/>
      <c r="H416" s="1"/>
    </row>
    <row r="417" spans="1:8">
      <c r="A417" s="1"/>
      <c r="H417" s="1"/>
    </row>
    <row r="418" spans="1:8">
      <c r="A418" s="1"/>
      <c r="H418" s="1"/>
    </row>
    <row r="419" spans="1:8">
      <c r="A419" s="1"/>
      <c r="H419" s="1"/>
    </row>
    <row r="420" spans="1:8">
      <c r="A420" s="1"/>
      <c r="H420" s="1"/>
    </row>
    <row r="421" spans="1:8">
      <c r="A421" s="1"/>
      <c r="H421" s="1"/>
    </row>
    <row r="422" spans="1:8">
      <c r="A422" s="1"/>
      <c r="H422" s="1"/>
    </row>
    <row r="423" spans="1:8">
      <c r="A423" s="1"/>
      <c r="H423" s="1"/>
    </row>
    <row r="424" spans="1:8">
      <c r="A424" s="1"/>
      <c r="H424" s="1"/>
    </row>
    <row r="425" spans="1:8">
      <c r="A425" s="1"/>
      <c r="H425" s="1"/>
    </row>
    <row r="426" spans="1:8">
      <c r="A426" s="1"/>
      <c r="H426" s="1"/>
    </row>
    <row r="427" spans="1:8">
      <c r="A427" s="1"/>
      <c r="H427" s="1"/>
    </row>
    <row r="428" spans="1:8">
      <c r="A428" s="1"/>
      <c r="H428" s="1"/>
    </row>
    <row r="429" spans="1:8">
      <c r="A429" s="1"/>
      <c r="H429" s="1"/>
    </row>
    <row r="430" spans="1:8">
      <c r="A430" s="1"/>
      <c r="H430" s="1"/>
    </row>
    <row r="431" spans="1:8">
      <c r="A431" s="1"/>
      <c r="H431" s="1"/>
    </row>
    <row r="432" spans="1:8">
      <c r="A432" s="1"/>
      <c r="H432" s="1"/>
    </row>
    <row r="433" spans="1:8">
      <c r="A433" s="1"/>
      <c r="H433" s="1"/>
    </row>
    <row r="434" spans="1:8">
      <c r="A434" s="1"/>
      <c r="H434" s="1"/>
    </row>
    <row r="435" spans="1:8">
      <c r="A435" s="1"/>
      <c r="H435" s="1"/>
    </row>
    <row r="436" spans="1:8">
      <c r="A436" s="1"/>
      <c r="H436" s="1"/>
    </row>
    <row r="437" spans="1:8">
      <c r="A437" s="1"/>
      <c r="H437" s="1"/>
    </row>
    <row r="438" spans="1:8">
      <c r="A438" s="1"/>
      <c r="H438" s="1"/>
    </row>
    <row r="439" spans="1:8">
      <c r="A439" s="1"/>
      <c r="H439" s="1"/>
    </row>
    <row r="440" spans="1:8">
      <c r="A440" s="1"/>
      <c r="H440" s="1"/>
    </row>
    <row r="441" spans="1:8">
      <c r="A441" s="1"/>
      <c r="H441" s="1"/>
    </row>
    <row r="442" spans="1:8">
      <c r="A442" s="1"/>
      <c r="H442" s="1"/>
    </row>
    <row r="443" spans="1:8">
      <c r="A443" s="1"/>
      <c r="H443" s="1"/>
    </row>
    <row r="444" spans="1:8">
      <c r="A444" s="1"/>
      <c r="H444" s="1"/>
    </row>
    <row r="445" spans="1:8">
      <c r="A445" s="1"/>
      <c r="H445" s="1"/>
    </row>
    <row r="446" spans="1:8">
      <c r="A446" s="1"/>
      <c r="H446" s="1"/>
    </row>
    <row r="447" spans="1:8">
      <c r="A447" s="1"/>
      <c r="H447" s="1"/>
    </row>
    <row r="448" spans="1:8">
      <c r="A448" s="1"/>
      <c r="H448" s="1"/>
    </row>
    <row r="449" spans="1:8">
      <c r="A449" s="1"/>
      <c r="H449" s="1"/>
    </row>
    <row r="450" spans="1:8">
      <c r="A450" s="1"/>
      <c r="H450" s="1"/>
    </row>
    <row r="451" spans="1:8">
      <c r="A451" s="1"/>
      <c r="H451" s="1"/>
    </row>
    <row r="452" spans="1:8">
      <c r="A452" s="1"/>
      <c r="H452" s="1"/>
    </row>
    <row r="453" spans="1:8">
      <c r="A453" s="1"/>
      <c r="H453" s="1"/>
    </row>
    <row r="454" spans="1:8">
      <c r="A454" s="1"/>
      <c r="H454" s="1"/>
    </row>
    <row r="455" spans="1:8">
      <c r="A455" s="1"/>
      <c r="H455" s="1"/>
    </row>
    <row r="456" spans="1:8">
      <c r="A456" s="1"/>
      <c r="H456" s="1"/>
    </row>
    <row r="457" spans="1:8">
      <c r="A457" s="1"/>
      <c r="H457" s="1"/>
    </row>
    <row r="458" spans="1:8">
      <c r="A458" s="1"/>
      <c r="H458" s="1"/>
    </row>
    <row r="459" spans="1:8">
      <c r="A459" s="1"/>
      <c r="H459" s="1"/>
    </row>
    <row r="460" spans="1:8">
      <c r="A460" s="1"/>
      <c r="H460" s="1"/>
    </row>
    <row r="461" spans="1:8">
      <c r="A461" s="1"/>
      <c r="H461" s="1"/>
    </row>
    <row r="462" spans="1:8">
      <c r="A462" s="1"/>
      <c r="H462" s="1"/>
    </row>
    <row r="463" spans="1:8">
      <c r="A463" s="1"/>
      <c r="H463" s="1"/>
    </row>
    <row r="464" spans="1:8">
      <c r="A464" s="1"/>
      <c r="H464" s="1"/>
    </row>
    <row r="465" spans="1:8">
      <c r="A465" s="1"/>
      <c r="H465" s="1"/>
    </row>
    <row r="466" spans="1:8">
      <c r="A466" s="1"/>
      <c r="H466" s="1"/>
    </row>
    <row r="467" spans="1:8">
      <c r="A467" s="1"/>
      <c r="H467" s="1"/>
    </row>
    <row r="468" spans="1:8">
      <c r="A468" s="1"/>
      <c r="H468" s="1"/>
    </row>
    <row r="469" spans="1:8">
      <c r="A469" s="1"/>
      <c r="H469" s="1"/>
    </row>
    <row r="470" spans="1:8">
      <c r="A470" s="1"/>
      <c r="H470" s="1"/>
    </row>
    <row r="471" spans="1:8">
      <c r="A471" s="1"/>
      <c r="H471" s="1"/>
    </row>
    <row r="472" spans="1:8">
      <c r="A472" s="1"/>
      <c r="H472" s="1"/>
    </row>
    <row r="473" spans="1:8">
      <c r="A473" s="1"/>
      <c r="H473" s="1"/>
    </row>
    <row r="474" spans="1:8">
      <c r="A474" s="1"/>
      <c r="H474" s="1"/>
    </row>
    <row r="475" spans="1:8">
      <c r="A475" s="1"/>
      <c r="H475" s="1"/>
    </row>
    <row r="476" spans="1:8">
      <c r="A476" s="1"/>
      <c r="H476" s="1"/>
    </row>
    <row r="477" spans="1:8">
      <c r="A477" s="1"/>
      <c r="H477" s="1"/>
    </row>
    <row r="478" spans="1:8">
      <c r="A478" s="1"/>
      <c r="H478" s="1"/>
    </row>
    <row r="479" spans="1:8">
      <c r="A479" s="1"/>
      <c r="H479" s="1"/>
    </row>
    <row r="480" spans="1:8">
      <c r="A480" s="1"/>
      <c r="H480" s="1"/>
    </row>
    <row r="481" spans="1:8">
      <c r="A481" s="1"/>
      <c r="H481" s="1"/>
    </row>
    <row r="482" spans="1:8">
      <c r="A482" s="1"/>
      <c r="H482" s="1"/>
    </row>
    <row r="483" spans="1:8">
      <c r="A483" s="1"/>
      <c r="H483" s="1"/>
    </row>
    <row r="484" spans="1:8">
      <c r="A484" s="1"/>
      <c r="H484" s="1"/>
    </row>
    <row r="485" spans="1:8">
      <c r="A485" s="1"/>
      <c r="H485" s="1"/>
    </row>
    <row r="486" spans="1:8">
      <c r="A486" s="1"/>
      <c r="H486" s="1"/>
    </row>
    <row r="487" spans="1:8">
      <c r="A487" s="1"/>
      <c r="H487" s="1"/>
    </row>
    <row r="488" spans="1:8">
      <c r="A488" s="1"/>
      <c r="H488" s="1"/>
    </row>
    <row r="489" spans="1:8">
      <c r="A489" s="1"/>
      <c r="H489" s="1"/>
    </row>
    <row r="490" spans="1:8">
      <c r="A490" s="1"/>
      <c r="H490" s="1"/>
    </row>
    <row r="491" spans="1:8">
      <c r="A491" s="1"/>
      <c r="H491" s="1"/>
    </row>
    <row r="492" spans="1:8">
      <c r="A492" s="1"/>
      <c r="H492" s="1"/>
    </row>
    <row r="493" spans="1:8">
      <c r="A493" s="1"/>
      <c r="H493" s="1"/>
    </row>
    <row r="494" spans="1:8">
      <c r="A494" s="1"/>
      <c r="H494" s="1"/>
    </row>
    <row r="495" spans="1:8">
      <c r="A495" s="1"/>
      <c r="H495" s="1"/>
    </row>
    <row r="496" spans="1:8">
      <c r="A496" s="1"/>
      <c r="H496" s="1"/>
    </row>
    <row r="497" spans="1:8">
      <c r="A497" s="1"/>
      <c r="H497" s="1"/>
    </row>
    <row r="498" spans="1:8">
      <c r="A498" s="1"/>
      <c r="H498" s="1"/>
    </row>
    <row r="499" spans="1:8">
      <c r="A499" s="1"/>
      <c r="H499" s="1"/>
    </row>
    <row r="500" spans="1:8">
      <c r="A500" s="1"/>
      <c r="H500" s="1"/>
    </row>
    <row r="501" spans="1:8">
      <c r="A501" s="1"/>
      <c r="H501" s="1"/>
    </row>
    <row r="502" spans="1:8">
      <c r="A502" s="1"/>
      <c r="H502" s="1"/>
    </row>
    <row r="503" spans="1:8">
      <c r="A503" s="1"/>
      <c r="H503" s="1"/>
    </row>
    <row r="504" spans="1:8">
      <c r="A504" s="1"/>
      <c r="H504" s="1"/>
    </row>
    <row r="505" spans="1:8">
      <c r="A505" s="1"/>
      <c r="H505" s="1"/>
    </row>
    <row r="506" spans="1:8">
      <c r="A506" s="1"/>
      <c r="H506" s="1"/>
    </row>
    <row r="507" spans="1:8">
      <c r="A507" s="1"/>
      <c r="H507" s="1"/>
    </row>
    <row r="508" spans="1:8">
      <c r="A508" s="1"/>
      <c r="H508" s="1"/>
    </row>
    <row r="509" spans="1:8">
      <c r="A509" s="1"/>
      <c r="H509" s="1"/>
    </row>
    <row r="510" spans="1:8">
      <c r="A510" s="1"/>
      <c r="H510" s="1"/>
    </row>
    <row r="511" spans="1:8">
      <c r="A511" s="1"/>
      <c r="H511" s="1"/>
    </row>
    <row r="512" spans="1:8">
      <c r="A512" s="1"/>
      <c r="H512" s="1"/>
    </row>
    <row r="513" spans="1:8">
      <c r="A513" s="1"/>
      <c r="H513" s="1"/>
    </row>
    <row r="514" spans="1:8">
      <c r="A514" s="1"/>
      <c r="H514" s="1"/>
    </row>
    <row r="515" spans="1:8">
      <c r="A515" s="1"/>
      <c r="H515" s="1"/>
    </row>
    <row r="516" spans="1:8">
      <c r="A516" s="1"/>
      <c r="H516" s="1"/>
    </row>
    <row r="517" spans="1:8">
      <c r="A517" s="1"/>
      <c r="H517" s="1"/>
    </row>
    <row r="518" spans="1:8">
      <c r="A518" s="1"/>
      <c r="H518" s="1"/>
    </row>
    <row r="519" spans="1:8">
      <c r="A519" s="1"/>
      <c r="H519" s="1"/>
    </row>
    <row r="520" spans="1:8">
      <c r="A520" s="1"/>
      <c r="H520" s="1"/>
    </row>
    <row r="521" spans="1:8">
      <c r="A521" s="1"/>
      <c r="H521" s="1"/>
    </row>
    <row r="522" spans="1:8">
      <c r="A522" s="1"/>
      <c r="H522" s="1"/>
    </row>
    <row r="523" spans="1:8">
      <c r="A523" s="1"/>
      <c r="H523" s="1"/>
    </row>
    <row r="524" spans="1:8">
      <c r="A524" s="1"/>
      <c r="H524" s="1"/>
    </row>
    <row r="525" spans="1:8">
      <c r="A525" s="1"/>
      <c r="H525" s="1"/>
    </row>
    <row r="526" spans="1:8">
      <c r="A526" s="1"/>
      <c r="H526" s="1"/>
    </row>
    <row r="527" spans="1:8">
      <c r="A527" s="1"/>
      <c r="H527" s="1"/>
    </row>
    <row r="528" spans="1:8">
      <c r="A528" s="1"/>
      <c r="H528" s="1"/>
    </row>
    <row r="529" spans="1:8">
      <c r="A529" s="1"/>
      <c r="H529" s="1"/>
    </row>
  </sheetData>
  <mergeCells count="18">
    <mergeCell ref="D141:K141"/>
    <mergeCell ref="D145:K145"/>
    <mergeCell ref="D148:K148"/>
    <mergeCell ref="D31:K31"/>
    <mergeCell ref="D38:K38"/>
    <mergeCell ref="D48:K48"/>
    <mergeCell ref="D119:K119"/>
    <mergeCell ref="D132:K132"/>
    <mergeCell ref="C1:K3"/>
    <mergeCell ref="D11:K11"/>
    <mergeCell ref="D14:K14"/>
    <mergeCell ref="D24:K24"/>
    <mergeCell ref="D27:K27"/>
    <mergeCell ref="D154:K154"/>
    <mergeCell ref="D162:K162"/>
    <mergeCell ref="D203:L203"/>
    <mergeCell ref="D207:K207"/>
    <mergeCell ref="D211:K211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333"/>
  <sheetViews>
    <sheetView view="pageBreakPreview" zoomScale="115" zoomScaleSheetLayoutView="115" workbookViewId="0">
      <selection activeCell="D10" sqref="D10"/>
    </sheetView>
  </sheetViews>
  <sheetFormatPr defaultColWidth="17.85546875" defaultRowHeight="15"/>
  <cols>
    <col min="1" max="1" width="4.85546875" style="5" customWidth="1"/>
    <col min="2" max="2" width="23" style="14" customWidth="1"/>
    <col min="3" max="3" width="7.85546875" style="14" customWidth="1"/>
    <col min="4" max="4" width="8.42578125" style="14" customWidth="1"/>
    <col min="5" max="5" width="6.5703125" style="14" customWidth="1"/>
    <col min="6" max="6" width="9.85546875" style="14" customWidth="1"/>
    <col min="7" max="7" width="7" style="14" customWidth="1"/>
    <col min="8" max="8" width="1.28515625" style="14" customWidth="1"/>
    <col min="9" max="9" width="8.7109375" style="4" customWidth="1"/>
    <col min="10" max="10" width="10.5703125" style="15" customWidth="1"/>
    <col min="11" max="11" width="4.85546875" style="17" customWidth="1"/>
    <col min="12" max="250" width="9.140625" style="14" customWidth="1"/>
    <col min="251" max="251" width="5.7109375" style="14" customWidth="1"/>
    <col min="252" max="255" width="9.140625" style="14" hidden="1" customWidth="1"/>
    <col min="256" max="16384" width="17.85546875" style="14"/>
  </cols>
  <sheetData>
    <row r="1" spans="1:11" ht="15" customHeight="1">
      <c r="A1" s="279" t="s">
        <v>5</v>
      </c>
      <c r="B1" s="279"/>
      <c r="C1" s="272" t="s">
        <v>230</v>
      </c>
      <c r="D1" s="272"/>
      <c r="E1" s="272"/>
      <c r="F1" s="272"/>
      <c r="G1" s="272"/>
      <c r="H1" s="272"/>
      <c r="I1" s="272"/>
      <c r="J1" s="272"/>
      <c r="K1" s="272"/>
    </row>
    <row r="2" spans="1:11" ht="15" customHeight="1">
      <c r="C2" s="272"/>
      <c r="D2" s="272"/>
      <c r="E2" s="272"/>
      <c r="F2" s="272"/>
      <c r="G2" s="272"/>
      <c r="H2" s="272"/>
      <c r="I2" s="272"/>
      <c r="J2" s="272"/>
      <c r="K2" s="272"/>
    </row>
    <row r="3" spans="1:11" ht="12" customHeight="1">
      <c r="C3" s="272"/>
      <c r="D3" s="272"/>
      <c r="E3" s="272"/>
      <c r="F3" s="272"/>
      <c r="G3" s="272"/>
      <c r="H3" s="272"/>
      <c r="I3" s="272"/>
      <c r="J3" s="272"/>
      <c r="K3" s="272"/>
    </row>
    <row r="4" spans="1:11" ht="15.75">
      <c r="D4" s="20" t="s">
        <v>19</v>
      </c>
      <c r="H4" s="32"/>
    </row>
    <row r="5" spans="1:11" ht="15" customHeight="1">
      <c r="F5" s="18"/>
    </row>
    <row r="6" spans="1:11" ht="15" customHeight="1">
      <c r="A6" s="21" t="s">
        <v>18</v>
      </c>
      <c r="B6" s="280" t="s">
        <v>20</v>
      </c>
      <c r="C6" s="280"/>
      <c r="D6" s="280"/>
      <c r="E6" s="281" t="s">
        <v>21</v>
      </c>
      <c r="F6" s="281"/>
      <c r="G6" s="281"/>
      <c r="H6" s="281"/>
      <c r="I6" s="22"/>
      <c r="J6" s="282" t="s">
        <v>15</v>
      </c>
      <c r="K6" s="282"/>
    </row>
    <row r="7" spans="1:11" ht="15.75">
      <c r="A7" s="12"/>
      <c r="B7" s="59" t="s">
        <v>88</v>
      </c>
      <c r="C7" s="1"/>
    </row>
    <row r="8" spans="1:11" ht="15.75">
      <c r="A8" s="12"/>
      <c r="B8" s="59" t="s">
        <v>54</v>
      </c>
      <c r="C8" s="1"/>
    </row>
    <row r="9" spans="1:11" ht="15.75">
      <c r="A9" s="12">
        <v>1</v>
      </c>
      <c r="B9" s="85" t="s">
        <v>141</v>
      </c>
      <c r="C9" s="1"/>
    </row>
    <row r="10" spans="1:11" ht="15.75">
      <c r="A10" s="84"/>
      <c r="B10" s="85" t="s">
        <v>135</v>
      </c>
      <c r="C10" s="86"/>
      <c r="D10" s="87"/>
      <c r="E10" s="87" t="s">
        <v>244</v>
      </c>
      <c r="F10" s="87"/>
      <c r="G10" s="87"/>
      <c r="H10" s="87"/>
      <c r="I10" s="88"/>
      <c r="J10" s="89">
        <f>2*2*(7.33+6)*6</f>
        <v>319.92</v>
      </c>
      <c r="K10" s="90" t="s">
        <v>10</v>
      </c>
    </row>
    <row r="11" spans="1:11" ht="15.75">
      <c r="A11" s="84"/>
      <c r="B11" s="85" t="s">
        <v>181</v>
      </c>
      <c r="C11" s="86"/>
      <c r="D11" s="87"/>
      <c r="E11" s="87" t="s">
        <v>245</v>
      </c>
      <c r="F11" s="87"/>
      <c r="G11" s="87"/>
      <c r="H11" s="87"/>
      <c r="I11" s="88"/>
      <c r="J11" s="89">
        <f>2*1*7.33*6</f>
        <v>87.960000000000008</v>
      </c>
      <c r="K11" s="90" t="s">
        <v>10</v>
      </c>
    </row>
    <row r="12" spans="1:11" ht="15.75">
      <c r="A12" s="84"/>
      <c r="B12" s="59"/>
      <c r="C12" s="86"/>
      <c r="D12" s="87"/>
      <c r="E12" s="87"/>
      <c r="F12" s="87"/>
      <c r="G12" s="87"/>
      <c r="H12" s="87"/>
      <c r="I12" s="88"/>
      <c r="J12" s="206">
        <f>SUM(J10:J11)</f>
        <v>407.88</v>
      </c>
      <c r="K12" s="207" t="s">
        <v>10</v>
      </c>
    </row>
    <row r="13" spans="1:11" ht="15.75">
      <c r="A13" s="84"/>
      <c r="B13" s="59"/>
      <c r="C13" s="86"/>
      <c r="D13" s="87"/>
      <c r="E13" s="87"/>
      <c r="F13" s="87"/>
      <c r="G13" s="87"/>
      <c r="H13" s="87"/>
      <c r="I13" s="88"/>
      <c r="J13" s="195"/>
      <c r="K13" s="211"/>
    </row>
    <row r="14" spans="1:11" ht="15.75">
      <c r="A14" s="84"/>
      <c r="B14" s="59" t="s">
        <v>79</v>
      </c>
      <c r="C14" s="86"/>
      <c r="D14" s="87"/>
      <c r="E14" s="87"/>
      <c r="F14" s="87"/>
      <c r="G14" s="87"/>
      <c r="H14" s="87"/>
      <c r="I14" s="88"/>
      <c r="J14" s="195"/>
      <c r="K14" s="211"/>
    </row>
    <row r="15" spans="1:11" ht="15.75">
      <c r="A15" s="84"/>
      <c r="B15" s="59" t="s">
        <v>128</v>
      </c>
      <c r="C15" s="86"/>
      <c r="D15" s="87"/>
      <c r="E15" s="87" t="s">
        <v>246</v>
      </c>
      <c r="F15" s="87"/>
      <c r="G15" s="87"/>
      <c r="H15" s="87"/>
      <c r="I15" s="88"/>
      <c r="J15" s="163">
        <f>2*2.25*6.5</f>
        <v>29.25</v>
      </c>
      <c r="K15" s="164" t="s">
        <v>10</v>
      </c>
    </row>
    <row r="16" spans="1:11" ht="15.75">
      <c r="A16" s="84"/>
      <c r="B16" s="59"/>
      <c r="C16" s="86"/>
      <c r="D16" s="87"/>
      <c r="E16" s="87"/>
      <c r="F16" s="87"/>
      <c r="G16" s="87"/>
      <c r="H16" s="87"/>
      <c r="I16" s="88"/>
      <c r="J16" s="206">
        <f>SUM(J15:J15)</f>
        <v>29.25</v>
      </c>
      <c r="K16" s="207" t="s">
        <v>10</v>
      </c>
    </row>
    <row r="17" spans="1:12" ht="15.75">
      <c r="A17" s="84"/>
      <c r="B17" s="59"/>
      <c r="C17" s="86"/>
      <c r="D17" s="87"/>
      <c r="E17" s="87"/>
      <c r="F17" s="87"/>
      <c r="G17" s="87"/>
      <c r="H17" s="87"/>
      <c r="I17" s="88"/>
      <c r="J17" s="195"/>
      <c r="K17" s="211"/>
    </row>
    <row r="18" spans="1:12" ht="15.75">
      <c r="A18" s="84"/>
      <c r="B18" s="59"/>
      <c r="C18" s="86"/>
      <c r="D18" s="87"/>
      <c r="E18" s="87"/>
      <c r="F18" s="87"/>
      <c r="G18" s="87"/>
      <c r="H18" s="87"/>
      <c r="I18" s="88"/>
      <c r="J18" s="206">
        <f>J12-J16</f>
        <v>378.63</v>
      </c>
      <c r="K18" s="207" t="s">
        <v>10</v>
      </c>
    </row>
    <row r="19" spans="1:12" ht="15.75">
      <c r="A19" s="12">
        <v>2</v>
      </c>
      <c r="B19" s="85" t="s">
        <v>169</v>
      </c>
      <c r="C19" s="1"/>
    </row>
    <row r="20" spans="1:12" ht="15.75">
      <c r="A20" s="84"/>
      <c r="B20" s="85" t="s">
        <v>232</v>
      </c>
      <c r="C20" s="86"/>
      <c r="D20" s="87"/>
      <c r="E20" s="87" t="s">
        <v>182</v>
      </c>
      <c r="F20" s="87"/>
      <c r="G20" s="87"/>
      <c r="H20" s="87"/>
      <c r="I20" s="88"/>
      <c r="J20" s="89">
        <v>800</v>
      </c>
      <c r="K20" s="90" t="s">
        <v>10</v>
      </c>
    </row>
    <row r="21" spans="1:12" ht="15.75">
      <c r="A21" s="84"/>
      <c r="B21" s="59"/>
      <c r="C21" s="86"/>
      <c r="D21" s="87"/>
      <c r="E21" s="87"/>
      <c r="F21" s="87"/>
      <c r="G21" s="87"/>
      <c r="H21" s="87"/>
      <c r="I21" s="88"/>
      <c r="J21" s="206">
        <f>SUM(J20:J20)</f>
        <v>800</v>
      </c>
      <c r="K21" s="207" t="s">
        <v>10</v>
      </c>
    </row>
    <row r="22" spans="1:12" ht="15.75">
      <c r="A22" s="84"/>
      <c r="B22" s="59"/>
      <c r="C22" s="86"/>
      <c r="D22" s="87"/>
      <c r="E22" s="87"/>
      <c r="F22" s="87"/>
      <c r="G22" s="87"/>
      <c r="H22" s="87"/>
      <c r="I22" s="88"/>
      <c r="J22" s="89"/>
      <c r="K22" s="90"/>
    </row>
    <row r="23" spans="1:12" ht="15.75">
      <c r="A23" s="84"/>
      <c r="B23" s="59" t="s">
        <v>79</v>
      </c>
      <c r="C23" s="86"/>
      <c r="D23" s="87"/>
      <c r="E23" s="87"/>
      <c r="F23" s="87"/>
      <c r="G23" s="87"/>
      <c r="H23" s="87"/>
      <c r="I23" s="88"/>
      <c r="J23" s="89"/>
      <c r="K23" s="90"/>
    </row>
    <row r="24" spans="1:12" ht="15.75">
      <c r="A24" s="84"/>
      <c r="B24" s="85" t="s">
        <v>128</v>
      </c>
      <c r="C24" s="86"/>
      <c r="D24" s="87"/>
      <c r="E24" s="87" t="s">
        <v>233</v>
      </c>
      <c r="F24" s="87"/>
      <c r="G24" s="87"/>
      <c r="H24" s="87"/>
      <c r="I24" s="88"/>
      <c r="J24" s="89">
        <f>2*4*7</f>
        <v>56</v>
      </c>
      <c r="K24" s="90" t="s">
        <v>10</v>
      </c>
    </row>
    <row r="25" spans="1:12" ht="15.75">
      <c r="A25" s="84"/>
      <c r="B25" s="59"/>
      <c r="C25" s="86"/>
      <c r="D25" s="87"/>
      <c r="E25" s="87"/>
      <c r="F25" s="87"/>
      <c r="G25" s="87"/>
      <c r="H25" s="87"/>
      <c r="I25" s="88"/>
      <c r="J25" s="206">
        <f>SUM(J24:J24)</f>
        <v>56</v>
      </c>
      <c r="K25" s="207" t="s">
        <v>10</v>
      </c>
    </row>
    <row r="26" spans="1:12" ht="15.75">
      <c r="A26" s="84"/>
      <c r="B26" s="59"/>
      <c r="C26" s="86"/>
      <c r="D26" s="87"/>
      <c r="E26" s="87"/>
      <c r="F26" s="87"/>
      <c r="G26" s="87"/>
      <c r="H26" s="87"/>
      <c r="I26" s="88"/>
      <c r="J26" s="89"/>
      <c r="K26" s="90"/>
    </row>
    <row r="27" spans="1:12" ht="15.75">
      <c r="A27" s="84"/>
      <c r="B27" s="59"/>
      <c r="C27" s="86"/>
      <c r="D27" s="87"/>
      <c r="E27" s="87"/>
      <c r="F27" s="87"/>
      <c r="G27" s="87"/>
      <c r="H27" s="87"/>
      <c r="I27" s="88"/>
      <c r="J27" s="206">
        <f>J21-J25</f>
        <v>744</v>
      </c>
      <c r="K27" s="207" t="s">
        <v>10</v>
      </c>
      <c r="L27" s="31"/>
    </row>
    <row r="28" spans="1:12" ht="15.75">
      <c r="A28" s="84"/>
      <c r="B28" s="59"/>
      <c r="C28" s="86"/>
      <c r="D28" s="87"/>
      <c r="E28" s="87"/>
      <c r="F28" s="87"/>
      <c r="G28" s="87"/>
      <c r="H28" s="87"/>
      <c r="I28" s="88"/>
      <c r="J28" s="195"/>
      <c r="K28" s="211"/>
      <c r="L28" s="31"/>
    </row>
    <row r="29" spans="1:12" ht="15" customHeight="1">
      <c r="A29" s="84">
        <v>3</v>
      </c>
      <c r="B29" s="85" t="s">
        <v>247</v>
      </c>
      <c r="C29" s="86"/>
      <c r="D29" s="87"/>
      <c r="E29" s="87"/>
      <c r="F29" s="87"/>
      <c r="G29" s="87"/>
      <c r="H29" s="87"/>
      <c r="I29" s="88"/>
      <c r="J29" s="195"/>
      <c r="K29" s="211"/>
      <c r="L29" s="31"/>
    </row>
    <row r="30" spans="1:12" ht="15" customHeight="1">
      <c r="A30" s="84"/>
      <c r="B30" s="85" t="s">
        <v>248</v>
      </c>
      <c r="C30" s="86"/>
      <c r="D30" s="87"/>
      <c r="E30" s="87" t="s">
        <v>246</v>
      </c>
      <c r="F30" s="87"/>
      <c r="G30" s="87"/>
      <c r="H30" s="87"/>
      <c r="I30" s="88"/>
      <c r="J30" s="206">
        <f>2*2.25*6.5</f>
        <v>29.25</v>
      </c>
      <c r="K30" s="207" t="s">
        <v>10</v>
      </c>
      <c r="L30" s="31"/>
    </row>
    <row r="31" spans="1:12" ht="15" customHeight="1">
      <c r="A31" s="84"/>
      <c r="B31" s="59"/>
      <c r="C31" s="86"/>
      <c r="D31" s="87"/>
      <c r="E31" s="87"/>
      <c r="F31" s="87"/>
      <c r="G31" s="87"/>
      <c r="H31" s="87"/>
      <c r="I31" s="88"/>
      <c r="J31" s="195"/>
      <c r="K31" s="211"/>
      <c r="L31" s="31"/>
    </row>
    <row r="32" spans="1:12" ht="15" customHeight="1">
      <c r="A32" s="84">
        <v>4</v>
      </c>
      <c r="B32" s="85" t="s">
        <v>175</v>
      </c>
      <c r="C32" s="86"/>
      <c r="D32" s="87"/>
      <c r="E32" s="87"/>
      <c r="F32" s="87"/>
      <c r="G32" s="87"/>
      <c r="H32" s="87"/>
      <c r="I32" s="88"/>
      <c r="J32" s="195"/>
      <c r="K32" s="211"/>
      <c r="L32" s="31"/>
    </row>
    <row r="33" spans="1:12" ht="15" customHeight="1">
      <c r="A33" s="84"/>
      <c r="B33" s="85"/>
      <c r="C33" s="86"/>
      <c r="D33" s="87"/>
      <c r="E33" s="87" t="s">
        <v>249</v>
      </c>
      <c r="F33" s="87"/>
      <c r="G33" s="87"/>
      <c r="H33" s="87"/>
      <c r="I33" s="88"/>
      <c r="J33" s="195">
        <v>6</v>
      </c>
      <c r="K33" s="211" t="s">
        <v>17</v>
      </c>
      <c r="L33" s="31"/>
    </row>
    <row r="34" spans="1:12" ht="15" customHeight="1">
      <c r="A34" s="84"/>
      <c r="B34" s="85"/>
      <c r="C34" s="86"/>
      <c r="D34" s="87"/>
      <c r="E34" s="87"/>
      <c r="F34" s="87"/>
      <c r="G34" s="87"/>
      <c r="H34" s="87"/>
      <c r="I34" s="88"/>
      <c r="J34" s="195"/>
      <c r="K34" s="211"/>
      <c r="L34" s="31"/>
    </row>
    <row r="35" spans="1:12" ht="15" customHeight="1">
      <c r="A35" s="84">
        <v>5</v>
      </c>
      <c r="B35" s="85" t="s">
        <v>250</v>
      </c>
      <c r="C35" s="86"/>
      <c r="D35" s="87"/>
      <c r="E35" s="87"/>
      <c r="F35" s="87"/>
      <c r="G35" s="87"/>
      <c r="H35" s="87"/>
      <c r="I35" s="88"/>
      <c r="J35" s="195"/>
      <c r="K35" s="211"/>
      <c r="L35" s="31"/>
    </row>
    <row r="36" spans="1:12" ht="15" customHeight="1">
      <c r="A36" s="84"/>
      <c r="B36" s="85" t="s">
        <v>251</v>
      </c>
      <c r="C36" s="86"/>
      <c r="D36" s="87"/>
      <c r="E36" s="87" t="s">
        <v>253</v>
      </c>
      <c r="F36" s="87"/>
      <c r="G36" s="87"/>
      <c r="H36" s="87"/>
      <c r="I36" s="88"/>
      <c r="J36" s="195">
        <f>3*2*2*4*7</f>
        <v>336</v>
      </c>
      <c r="K36" s="211" t="s">
        <v>10</v>
      </c>
      <c r="L36" s="31"/>
    </row>
    <row r="37" spans="1:12" ht="15" customHeight="1">
      <c r="A37" s="84"/>
      <c r="B37" s="85"/>
      <c r="C37" s="86"/>
      <c r="D37" s="87"/>
      <c r="E37" s="87"/>
      <c r="F37" s="87"/>
      <c r="G37" s="87"/>
      <c r="H37" s="87"/>
      <c r="I37" s="88"/>
      <c r="J37" s="195"/>
      <c r="K37" s="211"/>
      <c r="L37" s="31"/>
    </row>
    <row r="38" spans="1:12" ht="15" customHeight="1">
      <c r="A38" s="84">
        <v>6</v>
      </c>
      <c r="B38" s="85" t="s">
        <v>254</v>
      </c>
      <c r="C38" s="86"/>
      <c r="D38" s="87"/>
      <c r="E38" s="87"/>
      <c r="F38" s="87"/>
      <c r="G38" s="87"/>
      <c r="H38" s="87"/>
      <c r="I38" s="88"/>
      <c r="J38" s="195"/>
      <c r="K38" s="211"/>
      <c r="L38" s="31"/>
    </row>
    <row r="39" spans="1:12" ht="15" customHeight="1">
      <c r="A39" s="84"/>
      <c r="B39" s="85"/>
      <c r="C39" s="86"/>
      <c r="D39" s="87"/>
      <c r="E39" s="87" t="s">
        <v>359</v>
      </c>
      <c r="F39" s="87"/>
      <c r="G39" s="87"/>
      <c r="H39" s="87"/>
      <c r="I39" s="88"/>
      <c r="J39" s="195">
        <f>3*7*7.5</f>
        <v>157.5</v>
      </c>
      <c r="K39" s="211" t="s">
        <v>10</v>
      </c>
      <c r="L39" s="31"/>
    </row>
    <row r="40" spans="1:12" ht="15" customHeight="1">
      <c r="A40" s="84"/>
      <c r="B40" s="85"/>
      <c r="C40" s="86"/>
      <c r="D40" s="87"/>
      <c r="E40" s="87"/>
      <c r="F40" s="87"/>
      <c r="G40" s="87"/>
      <c r="H40" s="87"/>
      <c r="I40" s="88"/>
      <c r="J40" s="195"/>
      <c r="K40" s="211"/>
      <c r="L40" s="31"/>
    </row>
    <row r="41" spans="1:12" ht="15" customHeight="1">
      <c r="A41" s="84">
        <v>7</v>
      </c>
      <c r="B41" s="85" t="s">
        <v>255</v>
      </c>
      <c r="C41" s="86"/>
      <c r="D41" s="87"/>
      <c r="E41" s="87"/>
      <c r="F41" s="87"/>
      <c r="G41" s="87"/>
      <c r="H41" s="87"/>
      <c r="I41" s="88"/>
      <c r="J41" s="195"/>
      <c r="K41" s="211"/>
      <c r="L41" s="31"/>
    </row>
    <row r="42" spans="1:12" ht="15" customHeight="1">
      <c r="A42" s="84"/>
      <c r="B42" s="59"/>
      <c r="C42" s="86"/>
      <c r="D42" s="87"/>
      <c r="E42" s="87" t="s">
        <v>256</v>
      </c>
      <c r="F42" s="87"/>
      <c r="G42" s="87"/>
      <c r="H42" s="87"/>
      <c r="I42" s="88"/>
      <c r="J42" s="195">
        <f>1*60*46</f>
        <v>2760</v>
      </c>
      <c r="K42" s="211" t="s">
        <v>10</v>
      </c>
      <c r="L42" s="31"/>
    </row>
    <row r="43" spans="1:12" ht="15" customHeight="1">
      <c r="A43" s="84"/>
      <c r="B43" s="59"/>
      <c r="C43" s="86"/>
      <c r="D43" s="87"/>
      <c r="E43" s="87"/>
      <c r="F43" s="87"/>
      <c r="G43" s="87"/>
      <c r="H43" s="87"/>
      <c r="I43" s="88"/>
      <c r="J43" s="195"/>
      <c r="K43" s="211"/>
      <c r="L43" s="31"/>
    </row>
    <row r="44" spans="1:12" ht="15" customHeight="1">
      <c r="A44" s="12"/>
      <c r="B44" s="59" t="s">
        <v>261</v>
      </c>
      <c r="C44" s="1"/>
      <c r="L44" s="31"/>
    </row>
    <row r="45" spans="1:12" ht="15" customHeight="1">
      <c r="A45" s="84">
        <v>1</v>
      </c>
      <c r="B45" s="85" t="s">
        <v>142</v>
      </c>
      <c r="C45" s="86"/>
      <c r="D45" s="87"/>
      <c r="E45" s="87"/>
      <c r="F45" s="87"/>
      <c r="G45" s="87"/>
      <c r="H45" s="87"/>
      <c r="I45" s="88"/>
      <c r="J45" s="195"/>
      <c r="K45" s="211"/>
      <c r="L45" s="31"/>
    </row>
    <row r="46" spans="1:12" ht="15" customHeight="1">
      <c r="A46" s="84"/>
      <c r="B46" s="85" t="s">
        <v>257</v>
      </c>
      <c r="C46" s="86"/>
      <c r="D46" s="87"/>
      <c r="E46" s="87" t="s">
        <v>183</v>
      </c>
      <c r="F46" s="87"/>
      <c r="G46" s="87"/>
      <c r="H46" s="87"/>
      <c r="I46" s="88"/>
      <c r="J46" s="163">
        <v>400</v>
      </c>
      <c r="K46" s="164" t="s">
        <v>10</v>
      </c>
      <c r="L46" s="31"/>
    </row>
    <row r="47" spans="1:12" ht="15" customHeight="1">
      <c r="A47" s="84"/>
      <c r="B47" s="85" t="s">
        <v>258</v>
      </c>
      <c r="C47" s="86"/>
      <c r="D47" s="87"/>
      <c r="E47" s="87" t="s">
        <v>183</v>
      </c>
      <c r="F47" s="87"/>
      <c r="G47" s="87"/>
      <c r="H47" s="87"/>
      <c r="I47" s="88"/>
      <c r="J47" s="163">
        <v>400</v>
      </c>
      <c r="K47" s="164" t="s">
        <v>10</v>
      </c>
      <c r="L47" s="31"/>
    </row>
    <row r="48" spans="1:12" ht="15" customHeight="1">
      <c r="A48" s="84"/>
      <c r="B48" s="85" t="s">
        <v>259</v>
      </c>
      <c r="C48" s="198"/>
      <c r="D48" s="148"/>
      <c r="E48" s="148" t="s">
        <v>260</v>
      </c>
      <c r="F48" s="148"/>
      <c r="G48" s="148"/>
      <c r="H48" s="148"/>
      <c r="I48" s="162"/>
      <c r="J48" s="163">
        <f>1*60*8</f>
        <v>480</v>
      </c>
      <c r="K48" s="164" t="s">
        <v>10</v>
      </c>
      <c r="L48" s="31"/>
    </row>
    <row r="49" spans="1:12" ht="15" customHeight="1">
      <c r="A49" s="12"/>
      <c r="B49" s="85"/>
      <c r="C49" s="65"/>
      <c r="D49" s="16"/>
      <c r="E49" s="148"/>
      <c r="F49" s="16"/>
      <c r="G49" s="16"/>
      <c r="H49" s="16"/>
      <c r="I49" s="6"/>
      <c r="J49" s="195">
        <f>SUM(J46:J48)</f>
        <v>1280</v>
      </c>
      <c r="K49" s="211" t="s">
        <v>10</v>
      </c>
      <c r="L49" s="31"/>
    </row>
    <row r="50" spans="1:12" ht="15" customHeight="1">
      <c r="A50" s="12"/>
      <c r="B50" s="85"/>
      <c r="C50" s="65"/>
      <c r="D50" s="16"/>
      <c r="E50" s="148"/>
      <c r="F50" s="16"/>
      <c r="G50" s="16"/>
      <c r="H50" s="16"/>
      <c r="I50" s="6"/>
      <c r="J50" s="163"/>
      <c r="K50" s="164"/>
      <c r="L50" s="31"/>
    </row>
    <row r="51" spans="1:12" ht="15" customHeight="1">
      <c r="A51" s="84">
        <v>2</v>
      </c>
      <c r="B51" s="85" t="s">
        <v>184</v>
      </c>
      <c r="C51" s="198"/>
      <c r="D51" s="148"/>
      <c r="E51" s="148"/>
      <c r="F51" s="148"/>
      <c r="G51" s="148"/>
      <c r="H51" s="148"/>
      <c r="I51" s="162"/>
      <c r="J51" s="163"/>
      <c r="K51" s="164"/>
      <c r="L51" s="31"/>
    </row>
    <row r="52" spans="1:12" ht="15" customHeight="1">
      <c r="A52" s="84"/>
      <c r="B52" s="85"/>
      <c r="C52" s="198"/>
      <c r="D52" s="148"/>
      <c r="E52" s="148" t="s">
        <v>159</v>
      </c>
      <c r="F52" s="148"/>
      <c r="G52" s="148"/>
      <c r="H52" s="148"/>
      <c r="I52" s="162"/>
      <c r="J52" s="163">
        <v>4</v>
      </c>
      <c r="K52" s="164" t="s">
        <v>3</v>
      </c>
      <c r="L52" s="31"/>
    </row>
    <row r="53" spans="1:12" ht="15" customHeight="1">
      <c r="A53" s="84">
        <v>3</v>
      </c>
      <c r="B53" s="59" t="s">
        <v>262</v>
      </c>
      <c r="C53" s="198"/>
      <c r="D53" s="148"/>
      <c r="E53" s="148"/>
      <c r="F53" s="148"/>
      <c r="G53" s="148"/>
      <c r="H53" s="148"/>
      <c r="I53" s="162"/>
      <c r="J53" s="195"/>
      <c r="K53" s="211"/>
      <c r="L53" s="31"/>
    </row>
    <row r="54" spans="1:12" ht="15" customHeight="1">
      <c r="A54" s="84"/>
      <c r="B54" s="59"/>
      <c r="C54" s="198"/>
      <c r="D54" s="148"/>
      <c r="E54" s="148" t="s">
        <v>263</v>
      </c>
      <c r="F54" s="148"/>
      <c r="G54" s="148"/>
      <c r="H54" s="148"/>
      <c r="I54" s="162"/>
      <c r="J54" s="163">
        <f>2*2*(7.33+6)*6</f>
        <v>319.92</v>
      </c>
      <c r="K54" s="164" t="s">
        <v>10</v>
      </c>
      <c r="L54" s="31"/>
    </row>
    <row r="55" spans="1:12" ht="15" customHeight="1">
      <c r="A55" s="84"/>
      <c r="B55" s="85"/>
      <c r="C55" s="198"/>
      <c r="D55" s="148"/>
      <c r="E55" s="148" t="s">
        <v>264</v>
      </c>
      <c r="F55" s="148"/>
      <c r="G55" s="148"/>
      <c r="H55" s="148"/>
      <c r="I55" s="162"/>
      <c r="J55" s="163">
        <f>1*2*7.33*6</f>
        <v>87.960000000000008</v>
      </c>
      <c r="K55" s="164" t="s">
        <v>10</v>
      </c>
      <c r="L55" s="31"/>
    </row>
    <row r="56" spans="1:12" ht="15" customHeight="1">
      <c r="A56" s="84"/>
      <c r="B56" s="85"/>
      <c r="C56" s="198"/>
      <c r="D56" s="148"/>
      <c r="E56" s="148" t="s">
        <v>360</v>
      </c>
      <c r="F56" s="148"/>
      <c r="G56" s="148"/>
      <c r="H56" s="148"/>
      <c r="I56" s="162"/>
      <c r="J56" s="163">
        <f>2*1*(20+20)*3</f>
        <v>240</v>
      </c>
      <c r="K56" s="164" t="s">
        <v>10</v>
      </c>
      <c r="L56" s="31"/>
    </row>
    <row r="57" spans="1:12" ht="15" customHeight="1">
      <c r="A57" s="84"/>
      <c r="B57" s="85"/>
      <c r="C57" s="198"/>
      <c r="D57" s="148"/>
      <c r="E57" s="148"/>
      <c r="F57" s="148"/>
      <c r="G57" s="148"/>
      <c r="H57" s="148"/>
      <c r="I57" s="162"/>
      <c r="J57" s="195">
        <f>SUM(J54:J56)</f>
        <v>647.88</v>
      </c>
      <c r="K57" s="211" t="s">
        <v>10</v>
      </c>
      <c r="L57" s="31"/>
    </row>
    <row r="58" spans="1:12" ht="15" customHeight="1">
      <c r="A58" s="84">
        <v>4</v>
      </c>
      <c r="B58" s="59" t="s">
        <v>160</v>
      </c>
      <c r="C58" s="198"/>
      <c r="D58" s="148"/>
      <c r="E58" s="148"/>
      <c r="F58" s="148"/>
      <c r="G58" s="148"/>
      <c r="H58" s="148"/>
      <c r="I58" s="162"/>
      <c r="J58" s="195"/>
      <c r="K58" s="211"/>
      <c r="L58" s="31"/>
    </row>
    <row r="59" spans="1:12" ht="15" customHeight="1">
      <c r="A59" s="84"/>
      <c r="B59" s="59" t="s">
        <v>265</v>
      </c>
      <c r="C59" s="198"/>
      <c r="D59" s="148"/>
      <c r="E59" s="148" t="s">
        <v>266</v>
      </c>
      <c r="F59" s="148"/>
      <c r="G59" s="148"/>
      <c r="H59" s="148"/>
      <c r="I59" s="162"/>
      <c r="J59" s="163">
        <v>1200</v>
      </c>
      <c r="K59" s="164" t="s">
        <v>10</v>
      </c>
      <c r="L59" s="31"/>
    </row>
    <row r="60" spans="1:12" ht="15" customHeight="1">
      <c r="A60" s="84"/>
      <c r="B60" s="59"/>
      <c r="C60" s="198"/>
      <c r="D60" s="148"/>
      <c r="E60" s="148" t="s">
        <v>260</v>
      </c>
      <c r="F60" s="148"/>
      <c r="G60" s="148"/>
      <c r="H60" s="148"/>
      <c r="I60" s="162"/>
      <c r="J60" s="163">
        <v>480</v>
      </c>
      <c r="K60" s="164" t="s">
        <v>10</v>
      </c>
      <c r="L60" s="31"/>
    </row>
    <row r="61" spans="1:12" ht="15" customHeight="1">
      <c r="A61" s="155"/>
      <c r="B61" s="150"/>
      <c r="C61" s="150"/>
      <c r="D61" s="221"/>
      <c r="E61" s="199" t="s">
        <v>267</v>
      </c>
      <c r="F61" s="157"/>
      <c r="G61" s="160"/>
      <c r="H61" s="199"/>
      <c r="I61" s="160"/>
      <c r="J61" s="157">
        <v>48.75</v>
      </c>
      <c r="K61" s="199" t="s">
        <v>10</v>
      </c>
      <c r="L61" s="31"/>
    </row>
    <row r="62" spans="1:12" ht="15" customHeight="1">
      <c r="A62" s="84"/>
      <c r="B62" s="85"/>
      <c r="C62" s="198"/>
      <c r="D62" s="148"/>
      <c r="E62" s="148" t="s">
        <v>268</v>
      </c>
      <c r="F62" s="148"/>
      <c r="G62" s="148"/>
      <c r="H62" s="148"/>
      <c r="I62" s="162"/>
      <c r="J62" s="163">
        <v>195</v>
      </c>
      <c r="K62" s="164" t="s">
        <v>10</v>
      </c>
      <c r="L62" s="31"/>
    </row>
    <row r="63" spans="1:12" ht="15" customHeight="1">
      <c r="A63" s="84"/>
      <c r="B63" s="85"/>
      <c r="C63" s="198"/>
      <c r="D63" s="148"/>
      <c r="E63" s="148" t="s">
        <v>361</v>
      </c>
      <c r="F63" s="148"/>
      <c r="G63" s="148"/>
      <c r="H63" s="148"/>
      <c r="I63" s="162"/>
      <c r="J63" s="163">
        <f>1*60*3</f>
        <v>180</v>
      </c>
      <c r="K63" s="164" t="s">
        <v>10</v>
      </c>
      <c r="L63" s="31"/>
    </row>
    <row r="64" spans="1:12" ht="15" customHeight="1">
      <c r="A64" s="12"/>
      <c r="B64" s="85"/>
      <c r="C64" s="65"/>
      <c r="D64" s="16"/>
      <c r="E64" s="148"/>
      <c r="F64" s="148"/>
      <c r="G64" s="148"/>
      <c r="H64" s="148"/>
      <c r="I64" s="162"/>
      <c r="J64" s="163">
        <f>SUM(J59:J63)</f>
        <v>2103.75</v>
      </c>
      <c r="K64" s="164" t="s">
        <v>10</v>
      </c>
      <c r="L64" s="31"/>
    </row>
    <row r="65" spans="1:12" ht="15" customHeight="1">
      <c r="A65" s="12"/>
      <c r="B65" s="70"/>
      <c r="C65" s="65"/>
      <c r="D65" s="16"/>
      <c r="E65" s="148"/>
      <c r="F65" s="148"/>
      <c r="G65" s="148"/>
      <c r="H65" s="148"/>
      <c r="I65" s="162"/>
      <c r="J65" s="163"/>
      <c r="K65" s="164"/>
      <c r="L65" s="31"/>
    </row>
    <row r="66" spans="1:12" ht="15" customHeight="1">
      <c r="A66" s="12">
        <v>5</v>
      </c>
      <c r="B66" s="59" t="s">
        <v>269</v>
      </c>
      <c r="C66" s="65"/>
      <c r="D66" s="16"/>
      <c r="E66" s="148"/>
      <c r="F66" s="148"/>
      <c r="G66" s="148"/>
      <c r="H66" s="148"/>
      <c r="I66" s="162"/>
      <c r="J66" s="195"/>
      <c r="K66" s="211"/>
      <c r="L66" s="31"/>
    </row>
    <row r="67" spans="1:12" ht="15" customHeight="1">
      <c r="A67" s="12"/>
      <c r="B67" s="59" t="s">
        <v>270</v>
      </c>
      <c r="C67" s="65"/>
      <c r="D67" s="16"/>
      <c r="E67" s="148" t="s">
        <v>271</v>
      </c>
      <c r="F67" s="148"/>
      <c r="G67" s="148"/>
      <c r="H67" s="148"/>
      <c r="I67" s="162"/>
      <c r="J67" s="195">
        <v>60</v>
      </c>
      <c r="K67" s="211" t="s">
        <v>10</v>
      </c>
      <c r="L67" s="31"/>
    </row>
    <row r="68" spans="1:12" ht="15" customHeight="1">
      <c r="A68" s="155"/>
      <c r="B68" s="150"/>
      <c r="C68" s="150"/>
      <c r="D68" s="221"/>
      <c r="E68" s="199"/>
      <c r="F68" s="157"/>
      <c r="G68" s="160"/>
      <c r="H68" s="199"/>
      <c r="I68" s="160"/>
      <c r="J68" s="157"/>
      <c r="K68" s="199"/>
      <c r="L68" s="31"/>
    </row>
    <row r="69" spans="1:12" ht="15" customHeight="1">
      <c r="A69" s="155">
        <v>6</v>
      </c>
      <c r="B69" s="150" t="s">
        <v>272</v>
      </c>
      <c r="C69" s="150"/>
      <c r="D69" s="221"/>
      <c r="E69" s="199"/>
      <c r="F69" s="157"/>
      <c r="G69" s="160"/>
      <c r="H69" s="199"/>
      <c r="I69" s="160"/>
      <c r="J69" s="212"/>
      <c r="K69" s="161"/>
      <c r="L69" s="31"/>
    </row>
    <row r="70" spans="1:12" ht="15" customHeight="1">
      <c r="A70" s="91"/>
      <c r="B70" s="109"/>
      <c r="C70" s="109"/>
      <c r="D70" s="113"/>
      <c r="E70" s="114" t="s">
        <v>273</v>
      </c>
      <c r="F70" s="95"/>
      <c r="G70" s="98"/>
      <c r="H70" s="114"/>
      <c r="I70" s="98"/>
      <c r="J70" s="93">
        <f>2*7*7.5</f>
        <v>105</v>
      </c>
      <c r="K70" s="161" t="s">
        <v>10</v>
      </c>
      <c r="L70" s="31"/>
    </row>
    <row r="71" spans="1:12" ht="15" customHeight="1">
      <c r="A71" s="91"/>
      <c r="B71" s="109"/>
      <c r="C71" s="109"/>
      <c r="D71" s="113"/>
      <c r="E71" s="114"/>
      <c r="F71" s="95"/>
      <c r="G71" s="98"/>
      <c r="H71" s="114"/>
      <c r="I71" s="98"/>
      <c r="J71" s="95"/>
      <c r="K71" s="114"/>
      <c r="L71" s="31"/>
    </row>
    <row r="72" spans="1:12" ht="15" customHeight="1">
      <c r="A72" s="12">
        <v>7</v>
      </c>
      <c r="B72" s="85" t="s">
        <v>176</v>
      </c>
      <c r="C72" s="1"/>
      <c r="E72" s="87"/>
      <c r="L72" s="31"/>
    </row>
    <row r="73" spans="1:12" ht="15" customHeight="1">
      <c r="A73" s="91"/>
      <c r="B73" s="109"/>
      <c r="C73" s="109"/>
      <c r="D73" s="113"/>
      <c r="E73" s="114" t="s">
        <v>274</v>
      </c>
      <c r="F73" s="95"/>
      <c r="G73" s="98"/>
      <c r="H73" s="114"/>
      <c r="I73" s="98"/>
      <c r="J73" s="113">
        <v>560</v>
      </c>
      <c r="K73" s="114" t="s">
        <v>10</v>
      </c>
      <c r="L73" s="31"/>
    </row>
    <row r="74" spans="1:12" ht="15" customHeight="1">
      <c r="A74" s="91"/>
      <c r="B74" s="109" t="s">
        <v>231</v>
      </c>
      <c r="C74" s="109"/>
      <c r="D74" s="113"/>
      <c r="E74" s="114" t="s">
        <v>275</v>
      </c>
      <c r="F74" s="95"/>
      <c r="G74" s="98"/>
      <c r="H74" s="114"/>
      <c r="I74" s="98"/>
      <c r="J74" s="113">
        <v>540</v>
      </c>
      <c r="K74" s="114" t="s">
        <v>10</v>
      </c>
      <c r="L74" s="31"/>
    </row>
    <row r="75" spans="1:12" ht="15" customHeight="1">
      <c r="A75" s="91"/>
      <c r="B75" s="109"/>
      <c r="C75" s="109"/>
      <c r="D75" s="113"/>
      <c r="E75" s="114" t="s">
        <v>276</v>
      </c>
      <c r="F75" s="95"/>
      <c r="G75" s="98"/>
      <c r="H75" s="114"/>
      <c r="I75" s="98"/>
      <c r="J75" s="113">
        <v>126</v>
      </c>
      <c r="K75" s="114" t="s">
        <v>10</v>
      </c>
      <c r="L75" s="31"/>
    </row>
    <row r="76" spans="1:12" ht="15" customHeight="1">
      <c r="A76" s="91"/>
      <c r="B76" s="109"/>
      <c r="C76" s="109"/>
      <c r="D76" s="113"/>
      <c r="E76" s="114"/>
      <c r="F76" s="95"/>
      <c r="G76" s="98"/>
      <c r="H76" s="114"/>
      <c r="I76" s="98"/>
      <c r="J76" s="205">
        <f>SUM(J73:J75)</f>
        <v>1226</v>
      </c>
      <c r="K76" s="204" t="s">
        <v>10</v>
      </c>
      <c r="L76" s="31"/>
    </row>
    <row r="77" spans="1:12" ht="15" customHeight="1">
      <c r="A77" s="91"/>
      <c r="B77" s="109"/>
      <c r="C77" s="109"/>
      <c r="D77" s="113"/>
      <c r="E77" s="114"/>
      <c r="F77" s="95"/>
      <c r="G77" s="98"/>
      <c r="H77" s="114"/>
      <c r="I77" s="98"/>
      <c r="J77" s="95"/>
      <c r="K77" s="114"/>
      <c r="L77" s="31"/>
    </row>
    <row r="78" spans="1:12" ht="15" customHeight="1">
      <c r="A78" s="91"/>
      <c r="B78" s="109" t="s">
        <v>79</v>
      </c>
      <c r="C78" s="109"/>
      <c r="D78" s="113"/>
      <c r="E78" s="114"/>
      <c r="F78" s="95"/>
      <c r="G78" s="98"/>
      <c r="H78" s="114"/>
      <c r="I78" s="98"/>
      <c r="J78" s="95"/>
      <c r="K78" s="114"/>
      <c r="L78" s="31"/>
    </row>
    <row r="79" spans="1:12" ht="15" customHeight="1">
      <c r="A79" s="91"/>
      <c r="B79" s="109" t="s">
        <v>128</v>
      </c>
      <c r="C79" s="109"/>
      <c r="D79" s="113"/>
      <c r="E79" s="114" t="s">
        <v>252</v>
      </c>
      <c r="F79" s="95"/>
      <c r="G79" s="98"/>
      <c r="H79" s="114"/>
      <c r="I79" s="98"/>
      <c r="J79" s="113">
        <v>112</v>
      </c>
      <c r="K79" s="114" t="s">
        <v>10</v>
      </c>
      <c r="L79" s="31"/>
    </row>
    <row r="80" spans="1:12" ht="15" customHeight="1">
      <c r="A80" s="91"/>
      <c r="B80" s="109" t="s">
        <v>128</v>
      </c>
      <c r="C80" s="109"/>
      <c r="D80" s="113"/>
      <c r="E80" s="114" t="s">
        <v>277</v>
      </c>
      <c r="F80" s="95"/>
      <c r="G80" s="98"/>
      <c r="H80" s="114"/>
      <c r="I80" s="98"/>
      <c r="J80" s="113">
        <v>24</v>
      </c>
      <c r="K80" s="114" t="s">
        <v>10</v>
      </c>
      <c r="L80" s="31"/>
    </row>
    <row r="81" spans="1:12" ht="15" customHeight="1">
      <c r="A81" s="91"/>
      <c r="B81" s="109"/>
      <c r="C81" s="109"/>
      <c r="D81" s="113"/>
      <c r="E81" s="114"/>
      <c r="F81" s="95"/>
      <c r="G81" s="98"/>
      <c r="H81" s="114"/>
      <c r="I81" s="98"/>
      <c r="J81" s="205">
        <f>SUM(J79:J80)</f>
        <v>136</v>
      </c>
      <c r="K81" s="204" t="s">
        <v>10</v>
      </c>
      <c r="L81" s="31"/>
    </row>
    <row r="82" spans="1:12" ht="15" customHeight="1">
      <c r="A82" s="91"/>
      <c r="B82" s="109"/>
      <c r="C82" s="109"/>
      <c r="D82" s="113"/>
      <c r="E82" s="114"/>
      <c r="F82" s="95"/>
      <c r="G82" s="98"/>
      <c r="H82" s="114"/>
      <c r="I82" s="98"/>
      <c r="J82" s="95"/>
      <c r="K82" s="114"/>
      <c r="L82" s="31"/>
    </row>
    <row r="83" spans="1:12" ht="15" customHeight="1">
      <c r="A83" s="91"/>
      <c r="B83" s="109"/>
      <c r="C83" s="109"/>
      <c r="D83" s="113"/>
      <c r="E83" s="114"/>
      <c r="F83" s="95"/>
      <c r="G83" s="98"/>
      <c r="H83" s="114"/>
      <c r="I83" s="98"/>
      <c r="J83" s="205">
        <f>J76-J81</f>
        <v>1090</v>
      </c>
      <c r="K83" s="204" t="s">
        <v>10</v>
      </c>
      <c r="L83" s="31"/>
    </row>
    <row r="84" spans="1:12" ht="15" customHeight="1">
      <c r="A84" s="12"/>
      <c r="B84" s="80" t="s">
        <v>143</v>
      </c>
      <c r="C84" s="16"/>
      <c r="D84" s="16"/>
      <c r="E84" s="16"/>
      <c r="F84" s="16"/>
      <c r="G84" s="16"/>
      <c r="H84" s="16"/>
      <c r="I84" s="6"/>
      <c r="J84" s="33"/>
      <c r="K84" s="34"/>
      <c r="L84" s="31"/>
    </row>
    <row r="85" spans="1:12" ht="15" customHeight="1">
      <c r="A85" s="12">
        <v>1</v>
      </c>
      <c r="B85" s="148" t="s">
        <v>185</v>
      </c>
      <c r="C85" s="16"/>
      <c r="D85" s="16"/>
      <c r="E85" s="16"/>
      <c r="F85" s="16"/>
      <c r="G85" s="16"/>
      <c r="H85" s="16"/>
      <c r="I85" s="6"/>
      <c r="J85" s="33"/>
      <c r="K85" s="34"/>
      <c r="L85" s="31"/>
    </row>
    <row r="86" spans="1:12" ht="15" customHeight="1">
      <c r="A86" s="12"/>
      <c r="B86" s="80"/>
      <c r="C86" s="16"/>
      <c r="D86" s="16"/>
      <c r="E86" s="148" t="s">
        <v>281</v>
      </c>
      <c r="F86" s="16"/>
      <c r="G86" s="16"/>
      <c r="H86" s="16"/>
      <c r="I86" s="6"/>
      <c r="J86" s="209">
        <v>3</v>
      </c>
      <c r="K86" s="207" t="s">
        <v>3</v>
      </c>
      <c r="L86" s="31"/>
    </row>
    <row r="87" spans="1:12" ht="15" customHeight="1">
      <c r="A87" s="12"/>
      <c r="B87" s="80"/>
      <c r="C87" s="16"/>
      <c r="D87" s="16"/>
      <c r="E87" s="16"/>
      <c r="F87" s="16"/>
      <c r="G87" s="16"/>
      <c r="H87" s="16"/>
      <c r="I87" s="6"/>
      <c r="J87" s="33"/>
      <c r="K87" s="34"/>
      <c r="L87" s="31"/>
    </row>
    <row r="88" spans="1:12" ht="15" customHeight="1">
      <c r="A88" s="12">
        <v>2</v>
      </c>
      <c r="B88" s="148" t="s">
        <v>186</v>
      </c>
      <c r="C88" s="16"/>
      <c r="D88" s="16"/>
      <c r="E88" s="16"/>
      <c r="F88" s="16"/>
      <c r="G88" s="16"/>
      <c r="H88" s="16"/>
      <c r="I88" s="6"/>
      <c r="J88" s="33"/>
      <c r="K88" s="34"/>
      <c r="L88" s="31"/>
    </row>
    <row r="89" spans="1:12" ht="15" customHeight="1">
      <c r="A89" s="12"/>
      <c r="B89" s="80"/>
      <c r="C89" s="16"/>
      <c r="D89" s="16"/>
      <c r="E89" s="148" t="s">
        <v>278</v>
      </c>
      <c r="F89" s="16"/>
      <c r="G89" s="16"/>
      <c r="H89" s="16"/>
      <c r="I89" s="6"/>
      <c r="J89" s="209">
        <v>3</v>
      </c>
      <c r="K89" s="207" t="s">
        <v>3</v>
      </c>
      <c r="L89" s="31"/>
    </row>
    <row r="90" spans="1:12" ht="15" customHeight="1">
      <c r="A90" s="12"/>
      <c r="B90" s="80"/>
      <c r="C90" s="16"/>
      <c r="D90" s="16"/>
      <c r="E90" s="16"/>
      <c r="F90" s="16"/>
      <c r="G90" s="16"/>
      <c r="H90" s="16"/>
      <c r="I90" s="6"/>
      <c r="J90" s="33"/>
      <c r="K90" s="34"/>
      <c r="L90" s="31"/>
    </row>
    <row r="91" spans="1:12" ht="15" customHeight="1">
      <c r="A91" s="12">
        <v>3</v>
      </c>
      <c r="B91" s="148" t="s">
        <v>187</v>
      </c>
      <c r="C91" s="16"/>
      <c r="D91" s="16"/>
      <c r="E91" s="16"/>
      <c r="F91" s="16"/>
      <c r="G91" s="16"/>
      <c r="H91" s="16"/>
      <c r="I91" s="6"/>
      <c r="J91" s="33"/>
      <c r="K91" s="34"/>
      <c r="L91" s="31"/>
    </row>
    <row r="92" spans="1:12" ht="15" customHeight="1">
      <c r="A92" s="12"/>
      <c r="B92" s="80"/>
      <c r="C92" s="16"/>
      <c r="D92" s="16"/>
      <c r="E92" s="148" t="s">
        <v>159</v>
      </c>
      <c r="F92" s="16"/>
      <c r="G92" s="16"/>
      <c r="H92" s="16"/>
      <c r="I92" s="6"/>
      <c r="J92" s="209">
        <v>4</v>
      </c>
      <c r="K92" s="207" t="s">
        <v>3</v>
      </c>
      <c r="L92" s="31"/>
    </row>
    <row r="93" spans="1:12" ht="15" customHeight="1">
      <c r="A93" s="12"/>
      <c r="B93" s="80"/>
      <c r="C93" s="16"/>
      <c r="D93" s="16"/>
      <c r="E93" s="148"/>
      <c r="F93" s="16"/>
      <c r="G93" s="16"/>
      <c r="H93" s="16"/>
      <c r="I93" s="6"/>
      <c r="J93" s="218"/>
      <c r="K93" s="211"/>
      <c r="L93" s="31"/>
    </row>
    <row r="94" spans="1:12" ht="15" customHeight="1">
      <c r="A94" s="12">
        <v>4</v>
      </c>
      <c r="B94" s="85" t="s">
        <v>161</v>
      </c>
      <c r="C94" s="65"/>
      <c r="D94" s="16"/>
      <c r="E94" s="148"/>
      <c r="F94" s="148"/>
      <c r="G94" s="148"/>
      <c r="H94" s="148"/>
      <c r="I94" s="162"/>
      <c r="J94" s="195"/>
      <c r="K94" s="81"/>
      <c r="L94" s="31"/>
    </row>
    <row r="95" spans="1:12" ht="15" customHeight="1">
      <c r="A95" s="12"/>
      <c r="B95" s="85"/>
      <c r="C95" s="65"/>
      <c r="D95" s="16"/>
      <c r="E95" s="148" t="s">
        <v>362</v>
      </c>
      <c r="F95" s="148"/>
      <c r="G95" s="148"/>
      <c r="H95" s="148"/>
      <c r="I95" s="162"/>
      <c r="J95" s="209">
        <v>7</v>
      </c>
      <c r="K95" s="210" t="s">
        <v>3</v>
      </c>
      <c r="L95" s="31"/>
    </row>
    <row r="96" spans="1:12" ht="15" customHeight="1">
      <c r="A96" s="12"/>
      <c r="B96" s="80"/>
      <c r="C96" s="16"/>
      <c r="D96" s="16"/>
      <c r="E96" s="16"/>
      <c r="F96" s="16"/>
      <c r="G96" s="16"/>
      <c r="H96" s="16"/>
      <c r="I96" s="6"/>
      <c r="J96" s="33"/>
      <c r="K96" s="34"/>
      <c r="L96" s="31"/>
    </row>
    <row r="97" spans="1:12" ht="15" customHeight="1">
      <c r="A97" s="5">
        <v>5</v>
      </c>
      <c r="B97" s="87" t="s">
        <v>170</v>
      </c>
      <c r="E97" s="87"/>
      <c r="F97" s="87"/>
      <c r="G97" s="87"/>
      <c r="H97" s="87"/>
      <c r="I97" s="88"/>
      <c r="J97" s="89"/>
      <c r="K97" s="90"/>
      <c r="L97" s="31"/>
    </row>
    <row r="98" spans="1:12" ht="15" customHeight="1">
      <c r="A98" s="73"/>
      <c r="B98" s="65"/>
      <c r="C98" s="71"/>
      <c r="D98" s="64"/>
      <c r="E98" s="156" t="s">
        <v>362</v>
      </c>
      <c r="F98" s="157"/>
      <c r="G98" s="158"/>
      <c r="H98" s="159"/>
      <c r="I98" s="160"/>
      <c r="J98" s="145">
        <v>7</v>
      </c>
      <c r="K98" s="204" t="s">
        <v>3</v>
      </c>
      <c r="L98" s="31"/>
    </row>
    <row r="99" spans="1:12" ht="15" customHeight="1">
      <c r="A99" s="12"/>
      <c r="B99" s="80"/>
      <c r="C99" s="16"/>
      <c r="D99" s="16"/>
      <c r="E99" s="16"/>
      <c r="F99" s="16"/>
      <c r="G99" s="16"/>
      <c r="H99" s="16"/>
      <c r="I99" s="6"/>
      <c r="J99" s="33"/>
      <c r="K99" s="34"/>
      <c r="L99" s="31"/>
    </row>
    <row r="100" spans="1:12" ht="15" customHeight="1">
      <c r="A100" s="12">
        <v>6</v>
      </c>
      <c r="B100" s="148" t="s">
        <v>188</v>
      </c>
      <c r="C100" s="16"/>
      <c r="D100" s="16"/>
      <c r="E100" s="16"/>
      <c r="F100" s="16"/>
      <c r="G100" s="16"/>
      <c r="H100" s="16"/>
      <c r="I100" s="6"/>
      <c r="J100" s="33"/>
      <c r="K100" s="34"/>
      <c r="L100" s="31"/>
    </row>
    <row r="101" spans="1:12" ht="15" customHeight="1">
      <c r="A101" s="12"/>
      <c r="B101" s="80"/>
      <c r="C101" s="16"/>
      <c r="D101" s="16"/>
      <c r="E101" s="148" t="s">
        <v>156</v>
      </c>
      <c r="F101" s="148"/>
      <c r="G101" s="148"/>
      <c r="H101" s="148"/>
      <c r="I101" s="162"/>
      <c r="J101" s="209">
        <v>2</v>
      </c>
      <c r="K101" s="207" t="s">
        <v>3</v>
      </c>
      <c r="L101" s="31"/>
    </row>
    <row r="102" spans="1:12" ht="15" customHeight="1">
      <c r="A102" s="12"/>
      <c r="B102" s="80"/>
      <c r="C102" s="16"/>
      <c r="D102" s="16"/>
      <c r="E102" s="16"/>
      <c r="F102" s="16"/>
      <c r="G102" s="16"/>
      <c r="H102" s="16"/>
      <c r="I102" s="6"/>
      <c r="J102" s="33"/>
      <c r="K102" s="34"/>
      <c r="L102" s="31"/>
    </row>
    <row r="103" spans="1:12" ht="15" customHeight="1">
      <c r="A103" s="12">
        <v>7</v>
      </c>
      <c r="B103" s="148" t="s">
        <v>234</v>
      </c>
      <c r="C103" s="16"/>
      <c r="D103" s="16"/>
      <c r="E103" s="16"/>
      <c r="F103" s="16"/>
      <c r="G103" s="16"/>
      <c r="H103" s="16"/>
      <c r="I103" s="6"/>
      <c r="J103" s="33"/>
      <c r="K103" s="34"/>
      <c r="L103" s="31"/>
    </row>
    <row r="104" spans="1:12" ht="15" customHeight="1">
      <c r="A104" s="12"/>
      <c r="B104" s="80"/>
      <c r="C104" s="16"/>
      <c r="D104" s="16"/>
      <c r="E104" s="16" t="s">
        <v>158</v>
      </c>
      <c r="F104" s="16"/>
      <c r="G104" s="16"/>
      <c r="H104" s="16"/>
      <c r="I104" s="6"/>
      <c r="J104" s="209">
        <v>1</v>
      </c>
      <c r="K104" s="207" t="s">
        <v>17</v>
      </c>
      <c r="L104" s="31"/>
    </row>
    <row r="105" spans="1:12" ht="15" customHeight="1">
      <c r="A105" s="12"/>
      <c r="B105" s="80"/>
      <c r="C105" s="16"/>
      <c r="D105" s="16"/>
      <c r="E105" s="16"/>
      <c r="F105" s="16"/>
      <c r="G105" s="16"/>
      <c r="H105" s="16"/>
      <c r="I105" s="6"/>
      <c r="J105" s="33"/>
      <c r="K105" s="34"/>
      <c r="L105" s="31"/>
    </row>
    <row r="106" spans="1:12" ht="15" customHeight="1">
      <c r="A106" s="12"/>
      <c r="B106" s="80"/>
      <c r="C106" s="16"/>
      <c r="D106" s="16"/>
      <c r="E106" s="16"/>
      <c r="F106" s="16"/>
      <c r="G106" s="16"/>
      <c r="H106" s="16"/>
      <c r="I106" s="6"/>
      <c r="J106" s="33"/>
      <c r="K106" s="34"/>
      <c r="L106" s="31"/>
    </row>
    <row r="107" spans="1:12" ht="15" customHeight="1">
      <c r="A107" s="73"/>
      <c r="B107" s="152" t="s">
        <v>157</v>
      </c>
      <c r="C107" s="71"/>
      <c r="D107" s="64"/>
      <c r="E107" s="66"/>
      <c r="F107" s="74"/>
      <c r="G107" s="75"/>
      <c r="H107" s="76"/>
      <c r="I107" s="77"/>
      <c r="J107" s="68"/>
      <c r="K107" s="69"/>
      <c r="L107" s="31"/>
    </row>
    <row r="108" spans="1:12" ht="15" customHeight="1">
      <c r="A108" s="154">
        <v>1</v>
      </c>
      <c r="B108" s="87" t="s">
        <v>144</v>
      </c>
      <c r="C108" s="87"/>
      <c r="D108" s="87"/>
      <c r="E108" s="87"/>
      <c r="F108" s="87"/>
      <c r="G108" s="87"/>
      <c r="H108" s="87"/>
      <c r="I108" s="88"/>
      <c r="J108" s="89"/>
      <c r="K108" s="90"/>
      <c r="L108" s="31"/>
    </row>
    <row r="109" spans="1:12" ht="15" customHeight="1">
      <c r="A109" s="155"/>
      <c r="B109" s="198" t="s">
        <v>145</v>
      </c>
      <c r="C109" s="150"/>
      <c r="D109" s="93"/>
      <c r="E109" s="201" t="s">
        <v>282</v>
      </c>
      <c r="F109" s="148"/>
      <c r="G109" s="158"/>
      <c r="H109" s="159"/>
      <c r="I109" s="160"/>
      <c r="J109" s="93">
        <v>60</v>
      </c>
      <c r="K109" s="161" t="s">
        <v>24</v>
      </c>
      <c r="L109" s="31"/>
    </row>
    <row r="110" spans="1:12" ht="15" customHeight="1">
      <c r="A110" s="155"/>
      <c r="B110" s="198" t="s">
        <v>235</v>
      </c>
      <c r="C110" s="150"/>
      <c r="D110" s="93"/>
      <c r="E110" s="201" t="s">
        <v>283</v>
      </c>
      <c r="F110" s="148"/>
      <c r="G110" s="158"/>
      <c r="H110" s="159"/>
      <c r="I110" s="160"/>
      <c r="J110" s="93">
        <v>30</v>
      </c>
      <c r="K110" s="161" t="s">
        <v>24</v>
      </c>
      <c r="L110" s="31"/>
    </row>
    <row r="111" spans="1:12" ht="15" customHeight="1">
      <c r="A111" s="155"/>
      <c r="B111" s="197" t="s">
        <v>108</v>
      </c>
      <c r="C111" s="197"/>
      <c r="D111" s="93"/>
      <c r="E111" s="199" t="s">
        <v>284</v>
      </c>
      <c r="F111" s="148"/>
      <c r="G111" s="158"/>
      <c r="H111" s="159"/>
      <c r="I111" s="160"/>
      <c r="J111" s="93">
        <v>20</v>
      </c>
      <c r="K111" s="161" t="s">
        <v>24</v>
      </c>
      <c r="L111" s="31"/>
    </row>
    <row r="112" spans="1:12" ht="15" customHeight="1">
      <c r="L112" s="31"/>
    </row>
    <row r="113" spans="1:12" ht="15" customHeight="1">
      <c r="A113" s="73">
        <v>2</v>
      </c>
      <c r="B113" s="197" t="s">
        <v>146</v>
      </c>
      <c r="C113" s="78"/>
      <c r="D113" s="64"/>
      <c r="E113" s="69"/>
      <c r="F113" s="16"/>
      <c r="G113" s="75"/>
      <c r="H113" s="76"/>
      <c r="I113" s="77"/>
      <c r="J113" s="68"/>
      <c r="K113" s="69"/>
      <c r="L113" s="31"/>
    </row>
    <row r="114" spans="1:12" ht="15" customHeight="1">
      <c r="B114" s="87" t="s">
        <v>147</v>
      </c>
      <c r="E114" s="199" t="s">
        <v>159</v>
      </c>
      <c r="F114" s="148"/>
      <c r="G114" s="158"/>
      <c r="H114" s="159"/>
      <c r="I114" s="160"/>
      <c r="J114" s="115">
        <v>4</v>
      </c>
      <c r="K114" s="161" t="s">
        <v>3</v>
      </c>
      <c r="L114" s="31"/>
    </row>
    <row r="115" spans="1:12" ht="15" customHeight="1">
      <c r="A115" s="73"/>
      <c r="B115" s="197" t="s">
        <v>148</v>
      </c>
      <c r="C115" s="78"/>
      <c r="D115" s="64"/>
      <c r="E115" s="156" t="s">
        <v>279</v>
      </c>
      <c r="F115" s="157"/>
      <c r="G115" s="158"/>
      <c r="H115" s="159"/>
      <c r="I115" s="160"/>
      <c r="J115" s="200">
        <v>6</v>
      </c>
      <c r="K115" s="161" t="s">
        <v>3</v>
      </c>
      <c r="L115" s="31"/>
    </row>
    <row r="116" spans="1:12" ht="15" customHeight="1">
      <c r="A116" s="73"/>
      <c r="B116" s="197" t="s">
        <v>115</v>
      </c>
      <c r="C116" s="78"/>
      <c r="D116" s="64"/>
      <c r="E116" s="156" t="s">
        <v>156</v>
      </c>
      <c r="F116" s="157"/>
      <c r="G116" s="158"/>
      <c r="H116" s="159"/>
      <c r="I116" s="160"/>
      <c r="J116" s="200">
        <v>2</v>
      </c>
      <c r="K116" s="161" t="s">
        <v>3</v>
      </c>
      <c r="L116" s="31"/>
    </row>
    <row r="117" spans="1:12" ht="15" customHeight="1">
      <c r="A117" s="73"/>
      <c r="B117" s="197"/>
      <c r="C117" s="78"/>
      <c r="D117" s="64"/>
      <c r="E117" s="156"/>
      <c r="F117" s="157"/>
      <c r="G117" s="158"/>
      <c r="H117" s="159"/>
      <c r="I117" s="160"/>
      <c r="J117" s="200"/>
      <c r="K117" s="161"/>
      <c r="L117" s="31"/>
    </row>
    <row r="118" spans="1:12" ht="15" customHeight="1">
      <c r="A118" s="73"/>
      <c r="B118" s="197"/>
      <c r="C118" s="78"/>
      <c r="D118" s="64"/>
      <c r="E118" s="156"/>
      <c r="F118" s="157"/>
      <c r="G118" s="158"/>
      <c r="H118" s="159"/>
      <c r="I118" s="160"/>
      <c r="J118" s="200"/>
      <c r="K118" s="161"/>
      <c r="L118" s="31"/>
    </row>
    <row r="119" spans="1:12" ht="15" customHeight="1">
      <c r="A119" s="73">
        <v>3</v>
      </c>
      <c r="B119" s="197" t="s">
        <v>280</v>
      </c>
      <c r="C119" s="78"/>
      <c r="D119" s="64"/>
      <c r="E119" s="156"/>
      <c r="F119" s="157"/>
      <c r="G119" s="158"/>
      <c r="H119" s="159"/>
      <c r="I119" s="160"/>
      <c r="J119" s="200"/>
      <c r="K119" s="161"/>
      <c r="L119" s="31"/>
    </row>
    <row r="120" spans="1:12" ht="15" customHeight="1">
      <c r="A120" s="73"/>
      <c r="B120" s="197"/>
      <c r="C120" s="78"/>
      <c r="D120" s="64"/>
      <c r="E120" s="156" t="s">
        <v>156</v>
      </c>
      <c r="F120" s="157"/>
      <c r="G120" s="158"/>
      <c r="H120" s="159"/>
      <c r="I120" s="160"/>
      <c r="J120" s="200">
        <v>2</v>
      </c>
      <c r="K120" s="161" t="s">
        <v>3</v>
      </c>
      <c r="L120" s="31"/>
    </row>
    <row r="121" spans="1:12" ht="15" customHeight="1">
      <c r="A121" s="73"/>
      <c r="B121" s="197"/>
      <c r="C121" s="78"/>
      <c r="D121" s="64"/>
      <c r="E121" s="156"/>
      <c r="F121" s="157"/>
      <c r="G121" s="158"/>
      <c r="H121" s="159"/>
      <c r="I121" s="160"/>
      <c r="J121" s="200"/>
      <c r="K121" s="161"/>
      <c r="L121" s="31"/>
    </row>
    <row r="122" spans="1:12" ht="15" customHeight="1">
      <c r="A122" s="12"/>
      <c r="B122" s="153" t="s">
        <v>168</v>
      </c>
      <c r="C122" s="16"/>
      <c r="D122" s="16"/>
      <c r="E122" s="148"/>
      <c r="F122" s="16"/>
      <c r="G122" s="16"/>
      <c r="H122" s="16"/>
      <c r="I122" s="6"/>
      <c r="J122" s="163"/>
      <c r="K122" s="164"/>
      <c r="L122" s="31"/>
    </row>
    <row r="123" spans="1:12" ht="15" customHeight="1">
      <c r="A123" s="155">
        <v>1</v>
      </c>
      <c r="B123" s="156" t="s">
        <v>149</v>
      </c>
      <c r="C123" s="197"/>
      <c r="D123" s="93"/>
      <c r="E123" s="87"/>
      <c r="F123" s="87"/>
      <c r="G123" s="87"/>
      <c r="H123" s="87"/>
      <c r="I123" s="88"/>
      <c r="J123" s="89"/>
      <c r="K123" s="90"/>
      <c r="L123" s="31"/>
    </row>
    <row r="124" spans="1:12" ht="15" customHeight="1">
      <c r="A124" s="84"/>
      <c r="B124" s="198" t="s">
        <v>171</v>
      </c>
      <c r="C124" s="198"/>
      <c r="D124" s="93"/>
      <c r="E124" s="156" t="s">
        <v>285</v>
      </c>
      <c r="F124" s="157"/>
      <c r="G124" s="158"/>
      <c r="H124" s="159"/>
      <c r="I124" s="160"/>
      <c r="J124" s="142">
        <v>45</v>
      </c>
      <c r="K124" s="199" t="s">
        <v>177</v>
      </c>
      <c r="L124" s="31"/>
    </row>
    <row r="125" spans="1:12" ht="15" customHeight="1">
      <c r="A125" s="155"/>
      <c r="B125" s="198"/>
      <c r="C125" s="150"/>
      <c r="D125" s="93"/>
      <c r="E125" s="82"/>
      <c r="F125" s="157"/>
      <c r="G125" s="158"/>
      <c r="H125" s="159"/>
      <c r="I125" s="160"/>
      <c r="J125" s="145">
        <f>SUM(J124:J124)</f>
        <v>45</v>
      </c>
      <c r="K125" s="208" t="s">
        <v>177</v>
      </c>
      <c r="L125" s="31"/>
    </row>
    <row r="126" spans="1:12" ht="15" customHeight="1">
      <c r="L126" s="31"/>
    </row>
    <row r="127" spans="1:12" ht="15" customHeight="1">
      <c r="A127" s="155">
        <v>2</v>
      </c>
      <c r="B127" s="197" t="s">
        <v>150</v>
      </c>
      <c r="C127" s="197"/>
      <c r="D127" s="93"/>
      <c r="E127" s="156"/>
      <c r="F127" s="157"/>
      <c r="G127" s="158"/>
      <c r="H127" s="159"/>
      <c r="I127" s="160"/>
      <c r="J127" s="196"/>
      <c r="K127" s="199"/>
      <c r="L127" s="31"/>
    </row>
    <row r="128" spans="1:12" ht="15" customHeight="1">
      <c r="A128" s="155"/>
      <c r="B128" s="198"/>
      <c r="C128" s="197"/>
      <c r="D128" s="93"/>
      <c r="E128" s="156" t="s">
        <v>286</v>
      </c>
      <c r="F128" s="157"/>
      <c r="G128" s="158"/>
      <c r="H128" s="159"/>
      <c r="I128" s="160"/>
      <c r="J128" s="142">
        <v>15</v>
      </c>
      <c r="K128" s="199" t="s">
        <v>3</v>
      </c>
      <c r="L128" s="31"/>
    </row>
    <row r="129" spans="1:19" ht="15" customHeight="1">
      <c r="A129" s="155"/>
      <c r="B129" s="87"/>
      <c r="C129" s="197"/>
      <c r="D129" s="93"/>
      <c r="E129" s="156"/>
      <c r="F129" s="157"/>
      <c r="G129" s="158"/>
      <c r="H129" s="159"/>
      <c r="I129" s="160"/>
      <c r="J129" s="145">
        <f>SUM(J128:J128)</f>
        <v>15</v>
      </c>
      <c r="K129" s="208" t="s">
        <v>3</v>
      </c>
      <c r="L129" s="31"/>
    </row>
    <row r="130" spans="1:19" ht="15" customHeight="1">
      <c r="A130" s="155"/>
      <c r="B130" s="87"/>
      <c r="C130" s="197"/>
      <c r="D130" s="93"/>
      <c r="E130" s="156"/>
      <c r="F130" s="157"/>
      <c r="G130" s="158"/>
      <c r="H130" s="159"/>
      <c r="I130" s="160"/>
      <c r="J130" s="139"/>
      <c r="K130" s="199"/>
      <c r="L130" s="31"/>
    </row>
    <row r="131" spans="1:19" ht="15" customHeight="1">
      <c r="A131" s="155">
        <v>3</v>
      </c>
      <c r="B131" s="87" t="s">
        <v>287</v>
      </c>
      <c r="C131" s="197"/>
      <c r="D131" s="93"/>
      <c r="E131" s="156"/>
      <c r="F131" s="157"/>
      <c r="G131" s="158"/>
      <c r="H131" s="159"/>
      <c r="I131" s="160"/>
      <c r="J131" s="139"/>
      <c r="K131" s="199"/>
      <c r="L131" s="31"/>
    </row>
    <row r="132" spans="1:19" ht="15" customHeight="1">
      <c r="A132" s="155"/>
      <c r="B132" s="87"/>
      <c r="C132" s="197"/>
      <c r="D132" s="93"/>
      <c r="E132" s="156" t="s">
        <v>288</v>
      </c>
      <c r="F132" s="157"/>
      <c r="G132" s="158"/>
      <c r="H132" s="159"/>
      <c r="I132" s="160"/>
      <c r="J132" s="139">
        <v>10</v>
      </c>
      <c r="K132" s="199" t="s">
        <v>17</v>
      </c>
      <c r="L132" s="31"/>
    </row>
    <row r="133" spans="1:19" ht="15" customHeight="1">
      <c r="A133" s="155"/>
      <c r="B133" s="87"/>
      <c r="C133" s="197"/>
      <c r="D133" s="93"/>
      <c r="E133" s="156"/>
      <c r="F133" s="157"/>
      <c r="G133" s="158"/>
      <c r="H133" s="159"/>
      <c r="I133" s="160"/>
      <c r="J133" s="139"/>
      <c r="K133" s="199"/>
      <c r="L133" s="31"/>
    </row>
    <row r="134" spans="1:19" ht="15" customHeight="1">
      <c r="A134" s="155"/>
      <c r="B134" s="79" t="s">
        <v>151</v>
      </c>
      <c r="C134" s="150"/>
      <c r="D134" s="93"/>
      <c r="E134" s="199"/>
      <c r="F134" s="148"/>
      <c r="G134" s="158"/>
      <c r="H134" s="159"/>
      <c r="I134" s="160"/>
      <c r="J134" s="93"/>
      <c r="K134" s="199"/>
      <c r="L134" s="31"/>
    </row>
    <row r="135" spans="1:19" ht="15" customHeight="1">
      <c r="A135" s="155">
        <v>1</v>
      </c>
      <c r="B135" s="198" t="s">
        <v>178</v>
      </c>
      <c r="C135" s="150"/>
      <c r="D135" s="93"/>
      <c r="E135" s="199"/>
      <c r="F135" s="148"/>
      <c r="G135" s="158"/>
      <c r="H135" s="159"/>
      <c r="I135" s="160"/>
      <c r="J135" s="93"/>
      <c r="K135" s="199"/>
      <c r="L135"/>
    </row>
    <row r="136" spans="1:19" ht="15" customHeight="1">
      <c r="B136" s="87"/>
      <c r="E136" s="87" t="s">
        <v>289</v>
      </c>
      <c r="J136" s="214">
        <v>34</v>
      </c>
      <c r="K136" s="90" t="s">
        <v>3</v>
      </c>
      <c r="L136"/>
    </row>
    <row r="137" spans="1:19" ht="15" customHeight="1">
      <c r="A137" s="12"/>
      <c r="B137" s="70"/>
      <c r="C137" s="65"/>
      <c r="D137" s="16"/>
      <c r="E137" s="16"/>
      <c r="F137" s="16"/>
      <c r="G137" s="16"/>
      <c r="H137" s="16"/>
      <c r="I137" s="6"/>
      <c r="J137" s="209">
        <f>SUM(J136:J136)</f>
        <v>34</v>
      </c>
      <c r="K137" s="207" t="s">
        <v>3</v>
      </c>
      <c r="L137"/>
    </row>
    <row r="138" spans="1:19" ht="15" customHeight="1">
      <c r="A138" s="12"/>
      <c r="B138" s="70"/>
      <c r="C138" s="65"/>
      <c r="D138" s="16"/>
      <c r="E138" s="16"/>
      <c r="F138" s="16"/>
      <c r="G138" s="16"/>
      <c r="H138" s="16"/>
      <c r="I138" s="6"/>
      <c r="J138" s="218"/>
      <c r="K138" s="211"/>
      <c r="L138"/>
    </row>
    <row r="139" spans="1:19" ht="15" customHeight="1">
      <c r="A139" s="84">
        <v>2</v>
      </c>
      <c r="B139" s="85" t="s">
        <v>290</v>
      </c>
      <c r="C139" s="198"/>
      <c r="D139" s="148"/>
      <c r="E139" s="148"/>
      <c r="F139" s="148"/>
      <c r="G139" s="148"/>
      <c r="H139" s="148"/>
      <c r="I139" s="162"/>
      <c r="J139" s="218"/>
      <c r="K139" s="211"/>
      <c r="L139"/>
    </row>
    <row r="140" spans="1:19" ht="15" customHeight="1">
      <c r="A140" s="84"/>
      <c r="B140" s="85"/>
      <c r="C140" s="198"/>
      <c r="D140" s="148"/>
      <c r="E140" s="148" t="s">
        <v>291</v>
      </c>
      <c r="F140" s="148"/>
      <c r="G140" s="148"/>
      <c r="H140" s="148"/>
      <c r="I140" s="162"/>
      <c r="J140" s="218">
        <f>58</f>
        <v>58</v>
      </c>
      <c r="K140" s="211" t="s">
        <v>3</v>
      </c>
      <c r="L140"/>
    </row>
    <row r="141" spans="1:19" ht="15" customHeight="1">
      <c r="A141" s="12"/>
      <c r="B141" s="70"/>
      <c r="C141" s="65"/>
      <c r="D141" s="16"/>
      <c r="E141" s="16"/>
      <c r="F141" s="16"/>
      <c r="G141" s="16"/>
      <c r="H141" s="16"/>
      <c r="I141" s="6"/>
      <c r="J141" s="218"/>
      <c r="K141" s="211"/>
      <c r="L141"/>
      <c r="M141"/>
      <c r="N141"/>
      <c r="O141"/>
      <c r="P141"/>
      <c r="Q141"/>
      <c r="R141"/>
      <c r="S141"/>
    </row>
    <row r="142" spans="1:19" ht="15" customHeight="1">
      <c r="A142" s="84">
        <v>3</v>
      </c>
      <c r="B142" s="85" t="s">
        <v>292</v>
      </c>
      <c r="C142" s="198"/>
      <c r="D142" s="148"/>
      <c r="E142" s="148"/>
      <c r="F142" s="148"/>
      <c r="G142" s="148"/>
      <c r="H142" s="148"/>
      <c r="I142" s="162"/>
      <c r="J142" s="218"/>
      <c r="K142" s="211"/>
      <c r="L142"/>
      <c r="M142"/>
      <c r="N142"/>
      <c r="O142"/>
      <c r="P142"/>
      <c r="Q142"/>
      <c r="R142"/>
      <c r="S142"/>
    </row>
    <row r="143" spans="1:19" ht="15" customHeight="1">
      <c r="A143" s="84"/>
      <c r="B143" s="85"/>
      <c r="C143" s="198"/>
      <c r="D143" s="148"/>
      <c r="E143" s="148" t="s">
        <v>243</v>
      </c>
      <c r="F143" s="148"/>
      <c r="G143" s="148"/>
      <c r="H143" s="148"/>
      <c r="I143" s="162"/>
      <c r="J143" s="218">
        <v>10</v>
      </c>
      <c r="K143" s="211" t="s">
        <v>3</v>
      </c>
      <c r="L143"/>
      <c r="M143"/>
      <c r="N143"/>
      <c r="O143"/>
      <c r="P143"/>
      <c r="Q143"/>
      <c r="R143"/>
      <c r="S143"/>
    </row>
    <row r="144" spans="1:19" ht="15" customHeight="1">
      <c r="A144" s="154"/>
      <c r="B144" s="87"/>
      <c r="C144" s="87"/>
      <c r="D144" s="87"/>
      <c r="E144" s="87"/>
      <c r="F144" s="87"/>
      <c r="G144" s="87"/>
      <c r="H144" s="87"/>
      <c r="I144" s="88"/>
      <c r="J144" s="89"/>
      <c r="K144" s="90"/>
      <c r="L144"/>
      <c r="M144"/>
      <c r="N144"/>
      <c r="O144"/>
      <c r="P144"/>
      <c r="Q144"/>
      <c r="R144"/>
      <c r="S144"/>
    </row>
    <row r="145" spans="1:19" ht="15" customHeight="1">
      <c r="A145" s="154">
        <v>4</v>
      </c>
      <c r="B145" s="87" t="s">
        <v>293</v>
      </c>
      <c r="C145" s="87"/>
      <c r="D145" s="87"/>
      <c r="E145" s="87"/>
      <c r="F145" s="87"/>
      <c r="G145" s="87"/>
      <c r="H145" s="87"/>
      <c r="I145" s="88"/>
      <c r="J145" s="89"/>
      <c r="K145" s="90"/>
      <c r="L145"/>
      <c r="M145"/>
      <c r="N145"/>
      <c r="O145"/>
      <c r="P145"/>
      <c r="Q145"/>
      <c r="R145"/>
      <c r="S145"/>
    </row>
    <row r="146" spans="1:19" ht="15" customHeight="1">
      <c r="A146" s="154"/>
      <c r="B146" s="87"/>
      <c r="C146" s="87"/>
      <c r="D146" s="87"/>
      <c r="E146" s="87" t="s">
        <v>294</v>
      </c>
      <c r="F146" s="87"/>
      <c r="G146" s="87"/>
      <c r="H146" s="87"/>
      <c r="I146" s="88"/>
      <c r="J146" s="214">
        <v>8</v>
      </c>
      <c r="K146" s="90" t="s">
        <v>3</v>
      </c>
      <c r="L146"/>
      <c r="M146"/>
      <c r="N146"/>
      <c r="O146"/>
      <c r="P146"/>
      <c r="Q146"/>
      <c r="R146"/>
      <c r="S146"/>
    </row>
    <row r="147" spans="1:19" ht="15" customHeight="1">
      <c r="A147" s="154"/>
      <c r="B147" s="87"/>
      <c r="C147" s="87"/>
      <c r="D147" s="87"/>
      <c r="E147" s="87"/>
      <c r="F147" s="87"/>
      <c r="G147" s="87"/>
      <c r="H147" s="87"/>
      <c r="I147" s="88"/>
      <c r="J147" s="89"/>
      <c r="K147" s="90"/>
      <c r="L147"/>
      <c r="M147"/>
      <c r="N147"/>
      <c r="O147"/>
      <c r="P147"/>
      <c r="Q147"/>
      <c r="R147"/>
      <c r="S147"/>
    </row>
    <row r="148" spans="1:19" ht="15" customHeight="1">
      <c r="A148" s="154">
        <v>5</v>
      </c>
      <c r="B148" s="87" t="s">
        <v>295</v>
      </c>
      <c r="C148" s="87"/>
      <c r="D148" s="87"/>
      <c r="E148" s="87"/>
      <c r="F148" s="87"/>
      <c r="G148" s="87"/>
      <c r="H148" s="87"/>
      <c r="I148" s="88"/>
      <c r="J148" s="89"/>
      <c r="K148" s="90"/>
      <c r="L148"/>
      <c r="M148"/>
      <c r="N148"/>
      <c r="O148"/>
      <c r="P148"/>
      <c r="Q148"/>
      <c r="R148"/>
      <c r="S148"/>
    </row>
    <row r="149" spans="1:19" ht="15" customHeight="1">
      <c r="A149" s="154"/>
      <c r="B149" s="87"/>
      <c r="C149" s="87"/>
      <c r="D149" s="87"/>
      <c r="E149" s="87" t="s">
        <v>156</v>
      </c>
      <c r="F149" s="87"/>
      <c r="G149" s="87"/>
      <c r="H149" s="87"/>
      <c r="I149" s="88"/>
      <c r="J149" s="89">
        <v>2</v>
      </c>
      <c r="K149" s="90" t="s">
        <v>17</v>
      </c>
      <c r="L149"/>
      <c r="M149"/>
      <c r="N149"/>
      <c r="O149"/>
      <c r="P149"/>
      <c r="Q149"/>
      <c r="R149"/>
      <c r="S149"/>
    </row>
    <row r="150" spans="1:19" ht="15" customHeight="1">
      <c r="L150"/>
      <c r="M150"/>
      <c r="N150"/>
      <c r="O150"/>
      <c r="P150"/>
      <c r="Q150"/>
      <c r="R150"/>
      <c r="S150"/>
    </row>
    <row r="151" spans="1:19" ht="15" customHeight="1">
      <c r="L151"/>
      <c r="M151"/>
      <c r="N151"/>
      <c r="O151"/>
      <c r="P151"/>
      <c r="Q151"/>
      <c r="R151"/>
      <c r="S151"/>
    </row>
    <row r="152" spans="1:19" ht="15" customHeight="1">
      <c r="L152"/>
      <c r="M152"/>
      <c r="N152"/>
      <c r="O152"/>
      <c r="P152"/>
      <c r="Q152"/>
      <c r="R152"/>
      <c r="S152"/>
    </row>
    <row r="153" spans="1:19" ht="15" customHeight="1">
      <c r="A153" s="84"/>
      <c r="B153" s="148"/>
      <c r="C153" s="198"/>
      <c r="D153" s="148"/>
      <c r="E153" s="148"/>
      <c r="F153" s="148"/>
      <c r="G153" s="148"/>
      <c r="H153" s="148"/>
      <c r="I153" s="162"/>
      <c r="J153" s="195"/>
      <c r="K153" s="211"/>
      <c r="L153"/>
      <c r="M153"/>
      <c r="N153"/>
      <c r="O153"/>
      <c r="P153"/>
      <c r="Q153"/>
      <c r="R153"/>
      <c r="S153"/>
    </row>
    <row r="154" spans="1:19" ht="15" customHeight="1">
      <c r="A154" s="154"/>
      <c r="B154" s="108" t="s">
        <v>2</v>
      </c>
      <c r="C154" s="87"/>
      <c r="D154" s="84"/>
      <c r="E154" s="82"/>
      <c r="F154" s="199"/>
      <c r="G154" s="84"/>
      <c r="H154" s="108"/>
      <c r="I154" s="84" t="s">
        <v>0</v>
      </c>
      <c r="J154" s="84"/>
      <c r="K154" s="199"/>
      <c r="L154"/>
      <c r="M154"/>
      <c r="N154"/>
      <c r="O154"/>
      <c r="P154"/>
      <c r="Q154"/>
      <c r="R154"/>
      <c r="S154"/>
    </row>
    <row r="155" spans="1:19" ht="15" customHeight="1">
      <c r="A155" s="154"/>
      <c r="B155" s="87"/>
      <c r="C155" s="87"/>
      <c r="D155" s="84"/>
      <c r="E155" s="87"/>
      <c r="F155" s="87"/>
      <c r="G155" s="84"/>
      <c r="H155" s="108"/>
      <c r="I155" s="151" t="s">
        <v>78</v>
      </c>
      <c r="J155" s="84"/>
      <c r="K155" s="87"/>
      <c r="L155"/>
      <c r="M155"/>
      <c r="N155"/>
      <c r="O155"/>
      <c r="P155"/>
      <c r="Q155"/>
      <c r="R155"/>
      <c r="S155"/>
    </row>
    <row r="156" spans="1:19" ht="15" customHeight="1">
      <c r="A156" s="154"/>
      <c r="B156" s="87"/>
      <c r="C156" s="84"/>
      <c r="D156" s="84"/>
      <c r="E156" s="84"/>
      <c r="F156" s="84"/>
      <c r="G156" s="84"/>
      <c r="H156" s="108"/>
      <c r="I156" s="219" t="s">
        <v>1</v>
      </c>
      <c r="J156" s="84"/>
      <c r="K156" s="84"/>
      <c r="L156"/>
      <c r="M156"/>
      <c r="N156"/>
      <c r="O156"/>
      <c r="P156"/>
      <c r="Q156"/>
      <c r="R156"/>
      <c r="S156"/>
    </row>
    <row r="157" spans="1:19" ht="15" customHeight="1">
      <c r="E157" s="12"/>
      <c r="F157" s="12"/>
      <c r="I157" s="14"/>
      <c r="J157" s="14"/>
      <c r="K157" s="12"/>
      <c r="L157"/>
      <c r="M157"/>
      <c r="N157"/>
      <c r="O157"/>
      <c r="P157"/>
      <c r="Q157"/>
      <c r="R157"/>
      <c r="S157"/>
    </row>
    <row r="158" spans="1:19" ht="15" customHeight="1">
      <c r="E158" s="12"/>
      <c r="F158" s="12"/>
      <c r="I158" s="14"/>
      <c r="J158" s="14"/>
      <c r="K158" s="12"/>
      <c r="L158"/>
      <c r="M158"/>
      <c r="N158"/>
      <c r="O158"/>
      <c r="P158"/>
      <c r="Q158"/>
      <c r="R158"/>
      <c r="S158"/>
    </row>
    <row r="159" spans="1:19" ht="15" customHeight="1">
      <c r="L159"/>
      <c r="M159"/>
      <c r="N159"/>
      <c r="O159"/>
      <c r="P159"/>
      <c r="Q159"/>
      <c r="R159"/>
      <c r="S159"/>
    </row>
    <row r="160" spans="1:19" ht="15" customHeight="1">
      <c r="L160"/>
      <c r="M160"/>
      <c r="N160"/>
      <c r="O160"/>
      <c r="P160"/>
      <c r="Q160"/>
      <c r="R160"/>
      <c r="S160"/>
    </row>
    <row r="161" spans="12:19" ht="15" customHeight="1">
      <c r="L161"/>
      <c r="M161"/>
      <c r="N161"/>
      <c r="O161"/>
      <c r="P161"/>
      <c r="Q161"/>
      <c r="R161"/>
      <c r="S161"/>
    </row>
    <row r="162" spans="12:19" ht="15" customHeight="1">
      <c r="L162"/>
      <c r="M162"/>
      <c r="N162"/>
      <c r="O162"/>
      <c r="P162"/>
      <c r="Q162"/>
      <c r="R162"/>
      <c r="S162"/>
    </row>
    <row r="163" spans="12:19" ht="15" customHeight="1">
      <c r="L163"/>
      <c r="M163"/>
      <c r="N163"/>
      <c r="O163"/>
      <c r="P163"/>
      <c r="Q163"/>
      <c r="R163"/>
      <c r="S163"/>
    </row>
    <row r="164" spans="12:19" ht="15" customHeight="1">
      <c r="L164"/>
      <c r="M164"/>
      <c r="N164"/>
      <c r="O164"/>
      <c r="P164"/>
      <c r="Q164"/>
      <c r="R164"/>
      <c r="S164"/>
    </row>
    <row r="165" spans="12:19" ht="15" customHeight="1">
      <c r="L165"/>
      <c r="M165"/>
      <c r="N165"/>
      <c r="O165"/>
      <c r="P165"/>
      <c r="Q165"/>
      <c r="R165"/>
      <c r="S165"/>
    </row>
    <row r="166" spans="12:19" ht="15" customHeight="1">
      <c r="L166"/>
      <c r="M166"/>
      <c r="N166"/>
      <c r="O166"/>
      <c r="P166"/>
      <c r="Q166"/>
      <c r="R166"/>
      <c r="S166"/>
    </row>
    <row r="167" spans="12:19" ht="15" customHeight="1">
      <c r="L167"/>
      <c r="M167"/>
      <c r="N167"/>
      <c r="O167"/>
      <c r="P167"/>
      <c r="Q167"/>
      <c r="R167"/>
      <c r="S167"/>
    </row>
    <row r="168" spans="12:19" ht="15" customHeight="1">
      <c r="L168"/>
      <c r="M168"/>
      <c r="N168"/>
      <c r="O168"/>
      <c r="P168"/>
      <c r="Q168"/>
      <c r="R168"/>
      <c r="S168"/>
    </row>
    <row r="169" spans="12:19" ht="15" customHeight="1">
      <c r="L169" s="58"/>
      <c r="M169"/>
      <c r="N169"/>
      <c r="O169"/>
      <c r="P169"/>
      <c r="Q169"/>
      <c r="R169"/>
      <c r="S169"/>
    </row>
    <row r="170" spans="12:19" ht="15" customHeight="1">
      <c r="L170"/>
      <c r="M170"/>
      <c r="N170"/>
      <c r="O170"/>
      <c r="P170"/>
      <c r="Q170"/>
      <c r="R170"/>
      <c r="S170"/>
    </row>
    <row r="171" spans="12:19" ht="15" customHeight="1">
      <c r="L171"/>
      <c r="M171"/>
      <c r="N171"/>
      <c r="O171"/>
      <c r="P171"/>
      <c r="Q171"/>
      <c r="R171"/>
      <c r="S171"/>
    </row>
    <row r="172" spans="12:19" ht="15" customHeight="1">
      <c r="L172"/>
      <c r="M172"/>
      <c r="N172"/>
      <c r="O172"/>
      <c r="P172"/>
      <c r="Q172"/>
      <c r="R172"/>
      <c r="S172"/>
    </row>
    <row r="173" spans="12:19" ht="15" customHeight="1">
      <c r="L173" s="58"/>
      <c r="M173"/>
      <c r="N173"/>
      <c r="O173"/>
      <c r="P173"/>
      <c r="Q173"/>
      <c r="R173"/>
      <c r="S173"/>
    </row>
    <row r="174" spans="12:19" ht="15" customHeight="1">
      <c r="L174"/>
      <c r="M174"/>
      <c r="N174"/>
      <c r="O174"/>
      <c r="P174"/>
      <c r="Q174"/>
      <c r="R174"/>
      <c r="S174"/>
    </row>
    <row r="175" spans="12:19" ht="15" customHeight="1">
      <c r="L175"/>
      <c r="M175"/>
      <c r="N175"/>
      <c r="O175"/>
      <c r="P175"/>
      <c r="Q175"/>
      <c r="R175"/>
      <c r="S175"/>
    </row>
    <row r="176" spans="12:19" ht="15" customHeight="1">
      <c r="L176"/>
      <c r="M176"/>
      <c r="N176"/>
      <c r="O176"/>
      <c r="P176"/>
      <c r="Q176"/>
      <c r="R176"/>
      <c r="S176"/>
    </row>
    <row r="177" spans="12:19" ht="15" customHeight="1">
      <c r="L177"/>
      <c r="M177"/>
      <c r="N177"/>
      <c r="O177"/>
      <c r="P177"/>
      <c r="Q177"/>
      <c r="R177"/>
      <c r="S177"/>
    </row>
    <row r="178" spans="12:19" ht="15" customHeight="1">
      <c r="L178"/>
      <c r="M178"/>
      <c r="N178"/>
      <c r="O178"/>
      <c r="P178"/>
      <c r="Q178"/>
      <c r="R178"/>
      <c r="S178"/>
    </row>
    <row r="179" spans="12:19" ht="15" customHeight="1">
      <c r="L179"/>
      <c r="M179"/>
      <c r="N179"/>
      <c r="O179" s="58"/>
      <c r="P179"/>
      <c r="Q179"/>
      <c r="R179" s="58"/>
      <c r="S179" s="58"/>
    </row>
    <row r="180" spans="12:19" ht="15" customHeight="1">
      <c r="L180"/>
      <c r="M180"/>
      <c r="N180"/>
      <c r="O180"/>
      <c r="P180"/>
      <c r="Q180"/>
      <c r="R180"/>
      <c r="S180"/>
    </row>
    <row r="181" spans="12:19" ht="15" customHeight="1">
      <c r="L181"/>
      <c r="M181"/>
      <c r="N181"/>
      <c r="O181"/>
      <c r="P181"/>
      <c r="Q181"/>
      <c r="R181"/>
      <c r="S181"/>
    </row>
    <row r="182" spans="12:19" ht="15" customHeight="1">
      <c r="L182"/>
      <c r="M182"/>
      <c r="N182"/>
      <c r="O182"/>
      <c r="P182"/>
      <c r="Q182"/>
      <c r="R182"/>
      <c r="S182"/>
    </row>
    <row r="183" spans="12:19" ht="15" customHeight="1">
      <c r="L183"/>
      <c r="M183"/>
      <c r="N183"/>
      <c r="O183"/>
      <c r="P183"/>
      <c r="Q183"/>
      <c r="R183"/>
      <c r="S183"/>
    </row>
    <row r="184" spans="12:19" ht="15" customHeight="1">
      <c r="L184"/>
      <c r="M184"/>
      <c r="N184"/>
      <c r="O184"/>
      <c r="P184"/>
      <c r="Q184"/>
      <c r="R184"/>
      <c r="S184"/>
    </row>
    <row r="185" spans="12:19" ht="15" customHeight="1">
      <c r="L185"/>
      <c r="M185"/>
      <c r="N185"/>
      <c r="O185"/>
      <c r="P185"/>
      <c r="Q185"/>
      <c r="R185"/>
      <c r="S185"/>
    </row>
    <row r="186" spans="12:19" ht="15" customHeight="1">
      <c r="L186"/>
      <c r="M186"/>
      <c r="N186"/>
      <c r="O186"/>
      <c r="P186"/>
      <c r="Q186"/>
      <c r="R186"/>
      <c r="S186"/>
    </row>
    <row r="187" spans="12:19" ht="15" customHeight="1">
      <c r="L187"/>
      <c r="M187"/>
      <c r="N187"/>
      <c r="O187"/>
      <c r="P187"/>
      <c r="Q187"/>
      <c r="R187"/>
      <c r="S187"/>
    </row>
    <row r="188" spans="12:19" ht="15" customHeight="1">
      <c r="L188"/>
      <c r="M188"/>
      <c r="N188"/>
      <c r="O188"/>
      <c r="P188"/>
      <c r="Q188"/>
      <c r="R188"/>
      <c r="S188"/>
    </row>
    <row r="189" spans="12:19" ht="15" customHeight="1">
      <c r="L189"/>
      <c r="M189"/>
      <c r="N189"/>
      <c r="O189"/>
      <c r="P189"/>
      <c r="Q189"/>
      <c r="R189"/>
      <c r="S189"/>
    </row>
    <row r="190" spans="12:19" ht="15" customHeight="1">
      <c r="L190"/>
      <c r="M190"/>
      <c r="N190"/>
      <c r="O190"/>
      <c r="P190"/>
      <c r="Q190"/>
      <c r="R190"/>
      <c r="S190"/>
    </row>
    <row r="191" spans="12:19" ht="15" customHeight="1">
      <c r="L191" s="31"/>
      <c r="M191"/>
      <c r="N191"/>
      <c r="O191"/>
      <c r="P191"/>
      <c r="Q191"/>
      <c r="R191"/>
      <c r="S191"/>
    </row>
    <row r="192" spans="12:19" ht="15" customHeight="1">
      <c r="L192" s="31"/>
      <c r="M192" s="58"/>
      <c r="N192"/>
      <c r="O192"/>
      <c r="P192" s="58"/>
      <c r="Q192" s="58"/>
      <c r="R192"/>
      <c r="S192"/>
    </row>
    <row r="193" spans="12:19" ht="15" customHeight="1">
      <c r="L193" s="31"/>
      <c r="M193"/>
      <c r="N193"/>
      <c r="O193"/>
      <c r="P193"/>
      <c r="Q193"/>
      <c r="R193"/>
      <c r="S193"/>
    </row>
    <row r="194" spans="12:19" ht="15" customHeight="1">
      <c r="L194" s="31"/>
      <c r="M194"/>
      <c r="N194"/>
      <c r="O194"/>
      <c r="P194"/>
      <c r="Q194"/>
      <c r="R194"/>
      <c r="S194"/>
    </row>
    <row r="195" spans="12:19" ht="15" customHeight="1">
      <c r="L195" s="31"/>
      <c r="M195"/>
      <c r="N195"/>
      <c r="O195"/>
      <c r="P195"/>
      <c r="Q195"/>
      <c r="R195"/>
      <c r="S195"/>
    </row>
    <row r="196" spans="12:19" ht="15" customHeight="1">
      <c r="L196" s="31"/>
      <c r="M196"/>
      <c r="N196"/>
      <c r="O196"/>
      <c r="P196"/>
      <c r="Q196"/>
      <c r="R196"/>
      <c r="S196"/>
    </row>
    <row r="197" spans="12:19" ht="15" customHeight="1">
      <c r="L197" s="31"/>
      <c r="M197"/>
      <c r="N197"/>
      <c r="O197"/>
      <c r="P197"/>
      <c r="Q197"/>
      <c r="R197"/>
      <c r="S197"/>
    </row>
    <row r="198" spans="12:19" ht="15" customHeight="1">
      <c r="L198" s="31"/>
      <c r="M198"/>
      <c r="N198"/>
      <c r="O198"/>
      <c r="P198"/>
      <c r="Q198"/>
      <c r="R198"/>
      <c r="S198"/>
    </row>
    <row r="199" spans="12:19" ht="15" customHeight="1">
      <c r="L199" s="31"/>
      <c r="M199"/>
      <c r="N199"/>
      <c r="O199"/>
      <c r="P199"/>
      <c r="Q199"/>
      <c r="R199"/>
      <c r="S199"/>
    </row>
    <row r="200" spans="12:19" ht="15" customHeight="1">
      <c r="L200" s="31"/>
    </row>
    <row r="201" spans="12:19" ht="15" customHeight="1">
      <c r="L201" s="31"/>
    </row>
    <row r="202" spans="12:19" ht="15" customHeight="1">
      <c r="L202" s="31"/>
    </row>
    <row r="203" spans="12:19" ht="15" customHeight="1">
      <c r="L203" s="31"/>
    </row>
    <row r="204" spans="12:19" ht="15" customHeight="1">
      <c r="L204" s="31"/>
    </row>
    <row r="205" spans="12:19" ht="15" customHeight="1">
      <c r="L205" s="31"/>
    </row>
    <row r="206" spans="12:19" ht="15" customHeight="1">
      <c r="L206" s="31"/>
    </row>
    <row r="207" spans="12:19" ht="15" customHeight="1">
      <c r="L207" s="31"/>
    </row>
    <row r="208" spans="12:19" ht="15" customHeight="1">
      <c r="L208" s="31"/>
    </row>
    <row r="209" spans="12:12" ht="15" customHeight="1">
      <c r="L209" s="31"/>
    </row>
    <row r="210" spans="12:12" ht="15" customHeight="1">
      <c r="L210" s="31"/>
    </row>
    <row r="211" spans="12:12" ht="15" customHeight="1">
      <c r="L211" s="31"/>
    </row>
    <row r="212" spans="12:12" ht="15" customHeight="1">
      <c r="L212" s="31"/>
    </row>
    <row r="213" spans="12:12" ht="15" customHeight="1">
      <c r="L213" s="31"/>
    </row>
    <row r="214" spans="12:12" ht="15" customHeight="1">
      <c r="L214" s="31"/>
    </row>
    <row r="215" spans="12:12" ht="15" customHeight="1">
      <c r="L215" s="31"/>
    </row>
    <row r="216" spans="12:12" ht="15" customHeight="1">
      <c r="L216" s="31"/>
    </row>
    <row r="217" spans="12:12" ht="15" customHeight="1">
      <c r="L217" s="31"/>
    </row>
    <row r="218" spans="12:12" ht="15" customHeight="1">
      <c r="L218" s="31"/>
    </row>
    <row r="219" spans="12:12" ht="15" customHeight="1">
      <c r="L219" s="31"/>
    </row>
    <row r="220" spans="12:12" ht="15" customHeight="1">
      <c r="L220" s="31"/>
    </row>
    <row r="221" spans="12:12" ht="15" customHeight="1">
      <c r="L221" s="31"/>
    </row>
    <row r="222" spans="12:12" ht="15" customHeight="1">
      <c r="L222" s="31"/>
    </row>
    <row r="223" spans="12:12" ht="15" customHeight="1">
      <c r="L223" s="31"/>
    </row>
    <row r="224" spans="12:12" ht="15" customHeight="1">
      <c r="L224" s="31"/>
    </row>
    <row r="225" spans="12:12" ht="15" customHeight="1">
      <c r="L225" s="31"/>
    </row>
    <row r="226" spans="12:12" ht="15" customHeight="1">
      <c r="L226" s="31"/>
    </row>
    <row r="227" spans="12:12" ht="15" customHeight="1">
      <c r="L227" s="31"/>
    </row>
    <row r="228" spans="12:12" ht="15" customHeight="1">
      <c r="L228" s="31"/>
    </row>
    <row r="229" spans="12:12" ht="15" customHeight="1">
      <c r="L229" s="31"/>
    </row>
    <row r="230" spans="12:12" ht="15" customHeight="1">
      <c r="L230" s="31"/>
    </row>
    <row r="231" spans="12:12" ht="15" customHeight="1">
      <c r="L231" s="31"/>
    </row>
    <row r="232" spans="12:12" ht="15" customHeight="1">
      <c r="L232" s="31"/>
    </row>
    <row r="233" spans="12:12" ht="15" customHeight="1">
      <c r="L233" s="31"/>
    </row>
    <row r="234" spans="12:12" ht="15" customHeight="1">
      <c r="L234" s="31"/>
    </row>
    <row r="235" spans="12:12" ht="15" customHeight="1">
      <c r="L235" s="31"/>
    </row>
    <row r="236" spans="12:12" ht="15" customHeight="1">
      <c r="L236" s="31"/>
    </row>
    <row r="237" spans="12:12" ht="15" customHeight="1">
      <c r="L237" s="31"/>
    </row>
    <row r="238" spans="12:12" ht="15" customHeight="1">
      <c r="L238" s="31"/>
    </row>
    <row r="239" spans="12:12" ht="15" customHeight="1">
      <c r="L239" s="31"/>
    </row>
    <row r="240" spans="12:12" ht="15" customHeight="1">
      <c r="L240" s="31"/>
    </row>
    <row r="241" spans="12:12" ht="15" customHeight="1">
      <c r="L241" s="31"/>
    </row>
    <row r="242" spans="12:12" ht="15" customHeight="1">
      <c r="L242" s="31"/>
    </row>
    <row r="243" spans="12:12" ht="15" customHeight="1">
      <c r="L243" s="31"/>
    </row>
    <row r="244" spans="12:12" ht="15" customHeight="1">
      <c r="L244" s="31"/>
    </row>
    <row r="245" spans="12:12" ht="15" customHeight="1">
      <c r="L245" s="31"/>
    </row>
    <row r="246" spans="12:12" ht="15" customHeight="1">
      <c r="L246" s="31"/>
    </row>
    <row r="247" spans="12:12" ht="15" customHeight="1">
      <c r="L247" s="31"/>
    </row>
    <row r="248" spans="12:12" ht="15" customHeight="1">
      <c r="L248" s="31"/>
    </row>
    <row r="249" spans="12:12" ht="15" customHeight="1">
      <c r="L249" s="31"/>
    </row>
    <row r="250" spans="12:12" ht="15" customHeight="1">
      <c r="L250" s="31"/>
    </row>
    <row r="251" spans="12:12" ht="15" customHeight="1">
      <c r="L251" s="31"/>
    </row>
    <row r="252" spans="12:12" ht="15" customHeight="1">
      <c r="L252" s="31"/>
    </row>
    <row r="253" spans="12:12" ht="15" customHeight="1">
      <c r="L253" s="31"/>
    </row>
    <row r="254" spans="12:12" ht="15" customHeight="1">
      <c r="L254" s="31"/>
    </row>
    <row r="255" spans="12:12" ht="15" customHeight="1">
      <c r="L255" s="31"/>
    </row>
    <row r="256" spans="12:12" ht="15" customHeight="1">
      <c r="L256" s="31"/>
    </row>
    <row r="257" spans="12:12" ht="15" customHeight="1">
      <c r="L257" s="31"/>
    </row>
    <row r="258" spans="12:12" ht="15" customHeight="1">
      <c r="L258" s="31"/>
    </row>
    <row r="259" spans="12:12" ht="15" customHeight="1">
      <c r="L259" s="31"/>
    </row>
    <row r="260" spans="12:12" ht="15" customHeight="1">
      <c r="L260" s="31"/>
    </row>
    <row r="261" spans="12:12" ht="15" customHeight="1">
      <c r="L261" s="31"/>
    </row>
    <row r="262" spans="12:12" ht="15" customHeight="1">
      <c r="L262" s="31"/>
    </row>
    <row r="263" spans="12:12" ht="15" customHeight="1">
      <c r="L263" s="31"/>
    </row>
    <row r="264" spans="12:12" ht="15" customHeight="1">
      <c r="L264" s="31"/>
    </row>
    <row r="265" spans="12:12" ht="15" customHeight="1">
      <c r="L265" s="31"/>
    </row>
    <row r="266" spans="12:12" ht="15" customHeight="1">
      <c r="L266" s="31"/>
    </row>
    <row r="267" spans="12:12" ht="15" customHeight="1">
      <c r="L267" s="31"/>
    </row>
    <row r="268" spans="12:12" ht="15" customHeight="1">
      <c r="L268" s="31"/>
    </row>
    <row r="269" spans="12:12" ht="15" customHeight="1"/>
    <row r="270" spans="12:12" ht="15" customHeight="1">
      <c r="L270" s="31"/>
    </row>
    <row r="271" spans="12:12" ht="15" customHeight="1">
      <c r="L271" s="31"/>
    </row>
    <row r="272" spans="12:12" ht="15" customHeight="1">
      <c r="L272" s="31"/>
    </row>
    <row r="273" spans="12:12" ht="15" customHeight="1">
      <c r="L273" s="31"/>
    </row>
    <row r="274" spans="12:12" ht="15" customHeight="1">
      <c r="L274" s="31"/>
    </row>
    <row r="275" spans="12:12" ht="15" customHeight="1">
      <c r="L275" s="31"/>
    </row>
    <row r="276" spans="12:12" ht="15" customHeight="1">
      <c r="L276" s="31"/>
    </row>
    <row r="277" spans="12:12" ht="15" customHeight="1">
      <c r="L277" s="31"/>
    </row>
    <row r="278" spans="12:12" ht="15" customHeight="1">
      <c r="L278" s="31"/>
    </row>
    <row r="279" spans="12:12" ht="15" customHeight="1">
      <c r="L279" s="31"/>
    </row>
    <row r="280" spans="12:12" ht="15" customHeight="1">
      <c r="L280" s="31"/>
    </row>
    <row r="281" spans="12:12" ht="15" customHeight="1">
      <c r="L281" s="31"/>
    </row>
    <row r="282" spans="12:12" ht="15" customHeight="1">
      <c r="L282" s="31"/>
    </row>
    <row r="283" spans="12:12" ht="15" customHeight="1">
      <c r="L283" s="31"/>
    </row>
    <row r="284" spans="12:12" ht="15" customHeight="1">
      <c r="L284" s="31"/>
    </row>
    <row r="285" spans="12:12" ht="15" customHeight="1">
      <c r="L285" s="31"/>
    </row>
    <row r="286" spans="12:12" ht="15" customHeight="1">
      <c r="L286" s="31"/>
    </row>
    <row r="287" spans="12:12" ht="15" customHeight="1">
      <c r="L287" s="31"/>
    </row>
    <row r="288" spans="12:12" ht="15" customHeight="1">
      <c r="L288" s="31"/>
    </row>
    <row r="289" spans="12:12" ht="15" customHeight="1">
      <c r="L289" s="31"/>
    </row>
    <row r="290" spans="12:12" ht="15" customHeight="1">
      <c r="L290" s="31"/>
    </row>
    <row r="291" spans="12:12" ht="15" customHeight="1">
      <c r="L291" s="31"/>
    </row>
    <row r="292" spans="12:12" ht="15" customHeight="1">
      <c r="L292" s="31"/>
    </row>
    <row r="293" spans="12:12" ht="15" customHeight="1">
      <c r="L293" s="31"/>
    </row>
    <row r="294" spans="12:12" ht="15" customHeight="1">
      <c r="L294" s="31"/>
    </row>
    <row r="295" spans="12:12" ht="15" customHeight="1">
      <c r="L295" s="31"/>
    </row>
    <row r="296" spans="12:12" ht="15" customHeight="1">
      <c r="L296" s="31"/>
    </row>
    <row r="297" spans="12:12" ht="15" customHeight="1">
      <c r="L297" s="31"/>
    </row>
    <row r="298" spans="12:12" ht="15" customHeight="1">
      <c r="L298" s="31"/>
    </row>
    <row r="299" spans="12:12" ht="15" customHeight="1">
      <c r="L299" s="31"/>
    </row>
    <row r="300" spans="12:12" ht="15" customHeight="1">
      <c r="L300" s="31"/>
    </row>
    <row r="301" spans="12:12" ht="15" customHeight="1">
      <c r="L301" s="31"/>
    </row>
    <row r="302" spans="12:12" ht="15" customHeight="1">
      <c r="L302" s="31"/>
    </row>
    <row r="303" spans="12:12" ht="15" customHeight="1">
      <c r="L303" s="83"/>
    </row>
    <row r="304" spans="12:12" ht="15" customHeight="1">
      <c r="L304" s="31"/>
    </row>
    <row r="305" spans="12:12" ht="15" customHeight="1">
      <c r="L305" s="31"/>
    </row>
    <row r="306" spans="12:12" ht="15" customHeight="1">
      <c r="L306" s="31"/>
    </row>
    <row r="307" spans="12:12" ht="15" customHeight="1">
      <c r="L307" s="31"/>
    </row>
    <row r="308" spans="12:12" ht="15" customHeight="1">
      <c r="L308" s="31"/>
    </row>
    <row r="309" spans="12:12" ht="15" customHeight="1">
      <c r="L309" s="31"/>
    </row>
    <row r="310" spans="12:12" ht="15" customHeight="1">
      <c r="L310" s="31"/>
    </row>
    <row r="311" spans="12:12" ht="15" customHeight="1">
      <c r="L311" s="31"/>
    </row>
    <row r="312" spans="12:12" ht="15" customHeight="1">
      <c r="L312" s="31"/>
    </row>
    <row r="313" spans="12:12" ht="15" customHeight="1">
      <c r="L313" s="31"/>
    </row>
    <row r="314" spans="12:12" ht="15" customHeight="1">
      <c r="L314" s="31"/>
    </row>
    <row r="315" spans="12:12" ht="15" customHeight="1">
      <c r="L315" s="31"/>
    </row>
    <row r="316" spans="12:12" ht="15" customHeight="1">
      <c r="L316" s="31"/>
    </row>
    <row r="317" spans="12:12" ht="15" customHeight="1">
      <c r="L317" s="31"/>
    </row>
    <row r="318" spans="12:12" ht="15" customHeight="1">
      <c r="L318" s="31"/>
    </row>
    <row r="319" spans="12:12" ht="15" customHeight="1">
      <c r="L319" s="31"/>
    </row>
    <row r="320" spans="12:12" ht="15" customHeight="1">
      <c r="L320" s="31"/>
    </row>
    <row r="321" spans="12:12" ht="15" customHeight="1">
      <c r="L321" s="31"/>
    </row>
    <row r="322" spans="12:12" ht="15" customHeight="1">
      <c r="L322" s="31"/>
    </row>
    <row r="323" spans="12:12" ht="15" customHeight="1">
      <c r="L323" s="31"/>
    </row>
    <row r="324" spans="12:12" ht="15" customHeight="1">
      <c r="L324" s="31"/>
    </row>
    <row r="325" spans="12:12" ht="15" customHeight="1"/>
    <row r="326" spans="12:12" ht="15" customHeight="1"/>
    <row r="327" spans="12:12" ht="15" customHeight="1"/>
    <row r="328" spans="12:12" ht="15" customHeight="1"/>
    <row r="329" spans="12:12" ht="15" customHeight="1"/>
    <row r="330" spans="12:12" ht="15" customHeight="1"/>
    <row r="331" spans="12:12" ht="15" customHeight="1"/>
    <row r="332" spans="12:12" ht="15" customHeight="1"/>
    <row r="333" spans="12:12" ht="15" customHeight="1"/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(Abs)</vt:lpstr>
      <vt:lpstr>Mes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Abdul Qudoos</cp:lastModifiedBy>
  <cp:lastPrinted>2017-05-02T14:42:42Z</cp:lastPrinted>
  <dcterms:created xsi:type="dcterms:W3CDTF">2004-01-20T03:33:34Z</dcterms:created>
  <dcterms:modified xsi:type="dcterms:W3CDTF">2017-05-02T14:43:16Z</dcterms:modified>
</cp:coreProperties>
</file>