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300" windowWidth="8730" windowHeight="40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'(Abs)'!$A$1:$K$203</definedName>
    <definedName name="_xlnm.Print_Area" localSheetId="3">Mes!$A$1:$K$182</definedName>
    <definedName name="_xlnm.Print_Titles" localSheetId="2">'(Abs)'!$6:$6</definedName>
    <definedName name="_xlnm.Print_Titles" localSheetId="3">Mes!$6:$6</definedName>
    <definedName name="Z_5096C17F_4B72_4439_B201_B103E6167857_.wvu.PrintTitles" localSheetId="2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23" i="56" l="1"/>
  <c r="J114" i="56"/>
  <c r="D44" i="55" l="1"/>
  <c r="J136" i="56" l="1"/>
  <c r="D85" i="55" s="1"/>
  <c r="J132" i="56" l="1"/>
  <c r="D173" i="55" l="1"/>
  <c r="D172" i="55"/>
  <c r="D171" i="55"/>
  <c r="D162" i="55"/>
  <c r="D161" i="55"/>
  <c r="D149" i="55"/>
  <c r="D141" i="55"/>
  <c r="D135" i="55"/>
  <c r="D126" i="55"/>
  <c r="D122" i="55"/>
  <c r="D118" i="55"/>
  <c r="D105" i="55"/>
  <c r="D95" i="55"/>
  <c r="D72" i="55" l="1"/>
  <c r="D69" i="55"/>
  <c r="J44" i="55"/>
  <c r="D79" i="55" l="1"/>
  <c r="J107" i="56"/>
  <c r="J116" i="56" s="1"/>
  <c r="D63" i="55" s="1"/>
  <c r="J99" i="56"/>
  <c r="D57" i="55" s="1"/>
  <c r="J82" i="56" l="1"/>
  <c r="J81" i="56"/>
  <c r="J83" i="56" l="1"/>
  <c r="J65" i="56"/>
  <c r="D26" i="55" l="1"/>
  <c r="J26" i="55" s="1"/>
  <c r="D41" i="55"/>
  <c r="J41" i="55" s="1"/>
  <c r="J57" i="56"/>
  <c r="D23" i="55" l="1"/>
  <c r="J23" i="55" s="1"/>
  <c r="J52" i="56"/>
  <c r="J29" i="56"/>
  <c r="J16" i="56"/>
  <c r="J15" i="56"/>
  <c r="J14" i="56"/>
  <c r="J13" i="56"/>
  <c r="J12" i="56"/>
  <c r="J11" i="56"/>
  <c r="J10" i="56"/>
  <c r="J141" i="55" l="1"/>
  <c r="J126" i="55"/>
  <c r="J41" i="56" l="1"/>
  <c r="J54" i="56" l="1"/>
  <c r="D12" i="55" s="1"/>
  <c r="J77" i="56"/>
  <c r="D30" i="55" s="1"/>
  <c r="J31" i="56"/>
  <c r="J17" i="56" l="1"/>
  <c r="J33" i="56" s="1"/>
  <c r="D10" i="55" s="1"/>
  <c r="J135" i="55" l="1"/>
  <c r="J149" i="55" l="1"/>
  <c r="J95" i="55" l="1"/>
  <c r="H10" i="59" l="1"/>
  <c r="J30" i="55" l="1"/>
  <c r="J12" i="55" l="1"/>
  <c r="J10" i="55"/>
  <c r="J46" i="55" l="1"/>
  <c r="H9" i="59" l="1"/>
  <c r="J122" i="55" l="1"/>
  <c r="J118" i="55" l="1"/>
  <c r="J105" i="55" l="1"/>
  <c r="J151" i="55" s="1"/>
  <c r="H13" i="59" l="1"/>
  <c r="H14" i="59"/>
  <c r="H26" i="59" l="1"/>
  <c r="H28" i="59" s="1"/>
</calcChain>
</file>

<file path=xl/sharedStrings.xml><?xml version="1.0" encoding="utf-8"?>
<sst xmlns="http://schemas.openxmlformats.org/spreadsheetml/2006/main" count="643" uniqueCount="350">
  <si>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</si>
  <si>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</si>
  <si>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</si>
  <si>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</si>
  <si>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</si>
  <si>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</si>
  <si>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</si>
  <si>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</si>
  <si>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</si>
  <si>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</si>
  <si>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</si>
  <si>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</si>
  <si>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</si>
  <si>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</si>
  <si>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</si>
  <si>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</si>
  <si>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</si>
  <si>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</si>
  <si>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</si>
  <si>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</si>
  <si>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</si>
  <si>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</si>
  <si>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</si>
  <si>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</si>
  <si>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</si>
  <si>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</si>
  <si>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</si>
  <si>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</si>
  <si>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</si>
  <si>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</si>
  <si>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</si>
  <si>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</si>
  <si>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</si>
  <si>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</si>
  <si>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</si>
  <si>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</si>
  <si>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</si>
  <si>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</si>
  <si>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</si>
  <si>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</si>
  <si>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</si>
  <si>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</si>
  <si>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</si>
  <si>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</si>
  <si>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</si>
  <si>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</si>
  <si>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</si>
  <si>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</si>
  <si>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</si>
  <si>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</si>
  <si>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</si>
  <si>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</si>
  <si>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</si>
  <si>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</si>
  <si>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</si>
  <si>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</si>
  <si>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</si>
  <si>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</si>
  <si>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</si>
  <si>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</si>
  <si>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</si>
  <si>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</si>
  <si>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</si>
  <si>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</si>
  <si>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</si>
  <si>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</si>
  <si>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</si>
  <si>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</si>
  <si>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</si>
  <si>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</si>
  <si>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</si>
  <si>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</si>
  <si>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etc complete.</t>
  </si>
  <si>
    <t>Non Schedule Item</t>
  </si>
  <si>
    <t>Provincial Building Sub-Division No.VII</t>
  </si>
  <si>
    <t>Deduction:</t>
  </si>
  <si>
    <t>4" dia Plain Bend</t>
  </si>
  <si>
    <t>Distempering (c) Three Coats.(S.I.24(C)/54)</t>
  </si>
  <si>
    <t>PART (A) Civil Work)</t>
  </si>
  <si>
    <t xml:space="preserve">Part (A) Civil Work </t>
  </si>
  <si>
    <t xml:space="preserve">jointing with switch pest with special </t>
  </si>
  <si>
    <t>approved quality i/c all cost of labour</t>
  </si>
  <si>
    <t xml:space="preserve">   “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</si>
  <si>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</si>
  <si>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</si>
  <si>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</si>
  <si>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</si>
  <si>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</si>
  <si>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</si>
  <si>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</si>
  <si>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</si>
  <si>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</si>
  <si>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</si>
  <si>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</si>
  <si>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</si>
  <si>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</si>
  <si>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</si>
  <si>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</si>
  <si>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</si>
  <si>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</si>
  <si>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</si>
  <si>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</si>
  <si>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</si>
  <si>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</si>
  <si>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</si>
  <si>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</si>
  <si>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</si>
  <si>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</si>
  <si>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</si>
  <si>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</si>
  <si>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</si>
  <si>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</si>
  <si>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</si>
  <si>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</si>
  <si>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</si>
  <si>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</si>
  <si>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</si>
  <si>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</si>
  <si>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</si>
  <si>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</si>
  <si>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</si>
  <si>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</si>
  <si>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</si>
  <si>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</si>
  <si>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</si>
  <si>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Part "B" W/S &amp; S/F</t>
  </si>
  <si>
    <t>Room</t>
  </si>
  <si>
    <t>W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</si>
  <si>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</si>
  <si>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</si>
  <si>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</si>
  <si>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</si>
  <si>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</si>
  <si>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</si>
  <si>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</si>
  <si>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EXECUTIVE ENGINEER</t>
  </si>
  <si>
    <t>Total W/S &amp; S/F Sch.Item</t>
  </si>
  <si>
    <t>Part B-ii W/S &amp; S/F Non-Schedule Item</t>
  </si>
  <si>
    <t>Total W/S &amp; S/F Non- S.Item</t>
  </si>
  <si>
    <t>Bath Room</t>
  </si>
  <si>
    <t>Providing &amp; Fixing approved quality mortice</t>
  </si>
  <si>
    <t>Lock.(S.I.No.21/P-60)</t>
  </si>
  <si>
    <t>Distempering (b) Two Coats</t>
  </si>
  <si>
    <t>PART A-II</t>
  </si>
  <si>
    <t>NON SEHEDULE ITEMS</t>
  </si>
  <si>
    <t xml:space="preserve">P/F UPVC Pipe </t>
  </si>
  <si>
    <t>1/2" dia</t>
  </si>
  <si>
    <t>P/F UPVC Fitting</t>
  </si>
  <si>
    <t>4" dia UPVC Plug Tee</t>
  </si>
  <si>
    <t>4" dia UPVC Plain Bend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</si>
  <si>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</si>
  <si>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</si>
  <si>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</si>
  <si>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</si>
  <si>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</si>
  <si>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1 x 2</t>
  </si>
  <si>
    <t>Part B -ii W/S &amp; S/F Non Schedule Item</t>
  </si>
  <si>
    <t>2x4.0x7.0</t>
  </si>
  <si>
    <t>1x20.0x20.0</t>
  </si>
  <si>
    <t>1x4.0x7.0</t>
  </si>
  <si>
    <t>2x(20.0+20.0)x10.0</t>
  </si>
  <si>
    <t>1x5.0x4.0</t>
  </si>
  <si>
    <t>1x2.50x6.50</t>
  </si>
  <si>
    <t>Verr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</si>
  <si>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</si>
  <si>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</si>
  <si>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</si>
  <si>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</si>
  <si>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</si>
  <si>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</si>
  <si>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(S.I.No.3-a/P-21)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</si>
  <si>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</si>
  <si>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</si>
  <si>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</si>
  <si>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</si>
  <si>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</si>
  <si>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</si>
  <si>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</si>
  <si>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</si>
  <si>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Providing &amp; fixing UPVC  pipe </t>
  </si>
  <si>
    <t>Total</t>
  </si>
  <si>
    <t>Scraping (b) Ordinary Distemper</t>
  </si>
  <si>
    <t>P.S Room</t>
  </si>
  <si>
    <t>Chamber</t>
  </si>
  <si>
    <t>1x3.0x4.0</t>
  </si>
  <si>
    <t>Kitchen</t>
  </si>
  <si>
    <t>P/F approved quality mortice lock</t>
  </si>
  <si>
    <t>Wall</t>
  </si>
  <si>
    <t>P/F Bath Room Accessories</t>
  </si>
  <si>
    <t xml:space="preserve">Supplying &amp; fixing C.P muslim shower </t>
  </si>
  <si>
    <t>with crystal head etc complete.</t>
  </si>
  <si>
    <t>(S.I.No.19(b)/P-19)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</si>
  <si>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</si>
  <si>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</si>
  <si>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</si>
  <si>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</si>
  <si>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</si>
  <si>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 xml:space="preserve">Total W/S &amp; S/F </t>
  </si>
  <si>
    <t>M/R TO BARRACK No. 86 OFFICE OF SPECIAL ASSISTANT TO C.M FOR SPECIAL EDUCATION GOVERNEMENT OF SINDH SINDH SECRETARIAT BLOCK 4-B KARACHI.</t>
  </si>
  <si>
    <t>2x(7.0+8.0)x7.0</t>
  </si>
  <si>
    <t>Bath Floor</t>
  </si>
  <si>
    <t>1x7.0x8.0</t>
  </si>
  <si>
    <t>Special Assistant Office</t>
  </si>
  <si>
    <t>2x(12.0+7.33)x8.0</t>
  </si>
  <si>
    <t>2x(7.0+8.0)x4.0</t>
  </si>
  <si>
    <t>2x(40.0+7.50)x8.0</t>
  </si>
  <si>
    <t>O/Side Wall</t>
  </si>
  <si>
    <t>1x2(12.50+7.33)x8.0</t>
  </si>
  <si>
    <t>1x2(7.0+8.0)x4.0</t>
  </si>
  <si>
    <t>1x42.0x14.0</t>
  </si>
  <si>
    <t>1x37.0x14.0</t>
  </si>
  <si>
    <t>1x50.0x14.0</t>
  </si>
  <si>
    <t>1x3x5.0x4.0</t>
  </si>
  <si>
    <t>2x3.0x4.0</t>
  </si>
  <si>
    <t>Providing &amp; fixing with jute felt paper</t>
  </si>
  <si>
    <t>of 60 lbs over roof i/c claning of roof</t>
  </si>
  <si>
    <t>1x50.0x35.0</t>
  </si>
  <si>
    <t>Cement Plaster 1:4 upto 12" height 3/4" thick</t>
  </si>
  <si>
    <t>1x8.0x4.0</t>
  </si>
  <si>
    <t>1x5.0x3.0</t>
  </si>
  <si>
    <t>1x4.0x4.0</t>
  </si>
  <si>
    <t>1x6.0x1.0</t>
  </si>
  <si>
    <t>1x2.0x6.0</t>
  </si>
  <si>
    <t>2x5.0x4.0</t>
  </si>
  <si>
    <t>Painting Door &amp; Windows</t>
  </si>
  <si>
    <t>Providing &amp; Fixing glazed tiles.</t>
  </si>
  <si>
    <t>Bath Room Wall</t>
  </si>
  <si>
    <t>1 x 5</t>
  </si>
  <si>
    <t>P/Applying French Polish</t>
  </si>
  <si>
    <t>P/L Matte Finish</t>
  </si>
  <si>
    <t>2(20.0+20.0)x10.0</t>
  </si>
  <si>
    <t>2(12.0+7.33)x8.0</t>
  </si>
  <si>
    <t>2(7.0+8.0)x4.0</t>
  </si>
  <si>
    <t>2x2.50x6.50</t>
  </si>
  <si>
    <t>3x3.0x4.0</t>
  </si>
  <si>
    <t>1x40.0x7.50</t>
  </si>
  <si>
    <t>1x12.0x7.0</t>
  </si>
  <si>
    <t>1x20.0x10.0</t>
  </si>
  <si>
    <t>1x1</t>
  </si>
  <si>
    <t>1x4</t>
  </si>
  <si>
    <t>1x2</t>
  </si>
  <si>
    <t>1x(25.0+10)</t>
  </si>
  <si>
    <t>1x(5.0+5.0+10.0)</t>
  </si>
  <si>
    <t xml:space="preserve">P/F False Ceiling </t>
  </si>
  <si>
    <t>P/F Door Closure</t>
  </si>
  <si>
    <t>P/F Wooden Panneling</t>
  </si>
  <si>
    <t>P/F European White glazed earthen ware</t>
  </si>
  <si>
    <t xml:space="preserve">W.C </t>
  </si>
  <si>
    <t xml:space="preserve">P/F Squatting type White glazed </t>
  </si>
  <si>
    <t>W.C</t>
  </si>
  <si>
    <t xml:space="preserve">P/F 24" x 18" lavatory Basin in </t>
  </si>
  <si>
    <t>white glazed earthen ware</t>
  </si>
  <si>
    <t>S/F Concelaed Tee Stop Cock</t>
  </si>
  <si>
    <t>P/F C.P Muslim Shower</t>
  </si>
  <si>
    <t>P/F C.I Floor Trap</t>
  </si>
  <si>
    <t>P/F Fiber Glass Tank 250 Gallons</t>
  </si>
  <si>
    <t xml:space="preserve">with wire brush and removing dust, applying </t>
  </si>
  <si>
    <t>bitumen coat at the rate of 34 lbs per % sft</t>
  </si>
  <si>
    <t>as premix inter coats and then laying felt paper</t>
  </si>
  <si>
    <t>with 10 % over laps then applying and s</t>
  </si>
  <si>
    <t xml:space="preserve">spreading hill sand at the rate of 1 cft per </t>
  </si>
  <si>
    <t>100 sft the cost also i/c necessary fire</t>
  </si>
  <si>
    <t>material , kerosene oil wood etc.</t>
  </si>
  <si>
    <t>(S.I.No.42/P-39)</t>
  </si>
  <si>
    <t xml:space="preserve">Cement plaster 1:4 upto 12’ height (c) ¾” thick. </t>
  </si>
  <si>
    <t>(S.I.No.11(c)P-52)</t>
  </si>
  <si>
    <t xml:space="preserve">Providing and laying tiles glazed 6"x6"x      </t>
  </si>
  <si>
    <t>1/4" on floor or wall facing in required colour</t>
  </si>
  <si>
    <t>and pattern of STILE specification jointed in</t>
  </si>
  <si>
    <t>white cement and pigment over a base of 1:2</t>
  </si>
  <si>
    <t xml:space="preserve"> of joints with slaurry of white cement and </t>
  </si>
  <si>
    <t>pigment in desire shade with finishing,</t>
  </si>
  <si>
    <t>cleaning and cost of wax polish etc</t>
  </si>
  <si>
    <t>complete i/c cutting tiles toproper profile.</t>
  </si>
  <si>
    <t>(S.I No.60 P-47</t>
  </si>
  <si>
    <t>%Sft</t>
  </si>
  <si>
    <t>grey cement mortor 3/4" thick i/c washing &amp; filling</t>
  </si>
  <si>
    <t xml:space="preserve">French Polish of Door Windows &amp; ventilators and    </t>
  </si>
  <si>
    <t>stair floor (Walls) work etc including repairing surface</t>
  </si>
  <si>
    <t xml:space="preserve"> and polishing by using latch dana, spirit, thinner, </t>
  </si>
  <si>
    <t xml:space="preserve"> pigment ICI lacquer,regmal, (Germany) malmal,</t>
  </si>
  <si>
    <t xml:space="preserve"> ICI Saller, Tarpauine Oil, Polishing as per satisfaction </t>
  </si>
  <si>
    <t xml:space="preserve">of competent authorityetc complete.  </t>
  </si>
  <si>
    <t>Providing and fixing hydraulic door</t>
  </si>
  <si>
    <t>closure best quality etc complete.</t>
  </si>
  <si>
    <t>P/F Lasani wooden floor size 8'-0x1.50 dado</t>
  </si>
  <si>
    <t>and wall of approved colour shade paste</t>
  </si>
  <si>
    <t>with foam as underlay &amp; sovent cement</t>
  </si>
  <si>
    <t xml:space="preserve">forgien make pasting i/c panneling as </t>
  </si>
  <si>
    <t>required as approved by the competent</t>
  </si>
  <si>
    <t>authority as well as Engineer Incharge.</t>
  </si>
  <si>
    <t>P/F Aluminum Partition</t>
  </si>
  <si>
    <t xml:space="preserve">P/F Aluminum partition with fixed glass (frosted) 5mm thick using   </t>
  </si>
  <si>
    <t>4” lucky section in champion color as frame on floor or  block</t>
  </si>
  <si>
    <t xml:space="preserve">block masonry fixed with necessary fixtures rubber packings </t>
  </si>
  <si>
    <t xml:space="preserve">etc the cost in/c tools &amp; plants used in making  and carriage </t>
  </si>
  <si>
    <t xml:space="preserve"> from shop to site as directed by the Engineer Incharge.</t>
  </si>
  <si>
    <t>1x2x4.0x7.0</t>
  </si>
  <si>
    <t>1x20.0x5.0</t>
  </si>
  <si>
    <t>1x10.0x5.0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</si>
  <si>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</si>
  <si>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</si>
  <si>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</si>
  <si>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</si>
  <si>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as directed by Engineer Incharge.</t>
  </si>
  <si>
    <t>' SCHEDULE " B"</t>
  </si>
  <si>
    <t>Above Or Below</t>
  </si>
  <si>
    <t>Rupees Two Hundred Twenty Six and Eighty Eight Ps Only</t>
  </si>
  <si>
    <t>Rupees One Thousand Forty Three and Ninty Ps Only</t>
  </si>
  <si>
    <t>Rupees One Hundred Six and Seventy Three Only</t>
  </si>
  <si>
    <t>Rupees Three Thousand Fifteen and SeventySix Ps Only</t>
  </si>
  <si>
    <t>Rupees Eleven Hundred Sixty and Six Ps Only</t>
  </si>
  <si>
    <t xml:space="preserve">Rupees Thirty Thousand Five Hundred  Nine&amp; Seventy Seven </t>
  </si>
  <si>
    <t>Rupees Seventeen Hundred Eighty Six and Thirteen ps Only</t>
  </si>
  <si>
    <t>Rupees Eleven Thousand Four Hundred Seventy Seven and Forty Only</t>
  </si>
  <si>
    <t>Rupees Five Thousand Eighty Eight and Twenty Ps Only</t>
  </si>
  <si>
    <t>Rupees Four Thousand Nine Hundred Twenty Eight and Seventy ps Only</t>
  </si>
  <si>
    <t>Rupees Eight Hundred Eighty Nine and Forty Six Ps Only</t>
  </si>
  <si>
    <t>Rupees Thirty Four Hundred Thirty Two Only</t>
  </si>
  <si>
    <t>Rupees Two Thousand Forty Two and Forty Three Only</t>
  </si>
  <si>
    <t>Rupees Ten Thousand Three Hundred Twenty Two and Forty Only</t>
  </si>
  <si>
    <t>Rupees Twenty One Thousand Nine Hundred Seventy Nine and Eighty Nine Ps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</si>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</sst>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6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i/>
      <sz val="8"/>
      <name val="Times New Roman"/>
      <family val="1"/>
    </font>
    <font>
      <i/>
      <sz val="9"/>
      <name val="Times New Roman"/>
      <family val="1"/>
    </font>
    <font>
      <b/>
      <i/>
      <sz val="8"/>
      <name val="Times New Roman"/>
      <family val="1"/>
    </font>
    <font>
      <b/>
      <i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2" fillId="0" borderId="0" xfId="0" applyFont="1" applyFill="1"/>
    <xf numFmtId="43" fontId="2" fillId="0" borderId="0" xfId="1" quotePrefix="1" applyNumberFormat="1" applyFont="1" applyFill="1" applyBorder="1" applyAlignment="1">
      <alignment horizontal="right" vertical="top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1" fillId="0" borderId="0" xfId="0" applyFont="1" applyBorder="1" applyAlignment="1"/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quotePrefix="1" applyFont="1" applyFill="1" applyAlignment="1">
      <alignment horizontal="left"/>
    </xf>
    <xf numFmtId="0" fontId="27" fillId="0" borderId="0" xfId="0" applyFont="1" applyFill="1" applyAlignment="1"/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2" fillId="0" borderId="0" xfId="0" applyFont="1" applyFill="1" applyBorder="1" applyAlignment="1"/>
    <xf numFmtId="0" fontId="23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center"/>
    </xf>
    <xf numFmtId="166" fontId="27" fillId="0" borderId="0" xfId="0" quotePrefix="1" applyNumberFormat="1" applyFont="1" applyFill="1" applyBorder="1" applyAlignment="1">
      <alignment horizontal="left"/>
    </xf>
    <xf numFmtId="2" fontId="23" fillId="0" borderId="0" xfId="0" applyNumberFormat="1" applyFont="1" applyFill="1" applyBorder="1" applyAlignment="1"/>
    <xf numFmtId="0" fontId="23" fillId="0" borderId="0" xfId="0" applyFont="1" applyFill="1" applyBorder="1" applyAlignment="1">
      <alignment horizontal="left"/>
    </xf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0" fontId="27" fillId="0" borderId="0" xfId="0" applyFont="1" applyFill="1" applyBorder="1" applyAlignment="1">
      <alignment wrapText="1"/>
    </xf>
    <xf numFmtId="0" fontId="27" fillId="0" borderId="0" xfId="0" applyFont="1" applyBorder="1"/>
    <xf numFmtId="165" fontId="23" fillId="0" borderId="17" xfId="0" applyNumberFormat="1" applyFont="1" applyBorder="1" applyAlignment="1">
      <alignment horizontal="center"/>
    </xf>
    <xf numFmtId="0" fontId="23" fillId="0" borderId="17" xfId="0" quotePrefix="1" applyFont="1" applyBorder="1" applyAlignment="1">
      <alignment horizontal="left"/>
    </xf>
    <xf numFmtId="0" fontId="23" fillId="0" borderId="0" xfId="0" quotePrefix="1" applyFont="1" applyBorder="1" applyAlignment="1">
      <alignment horizontal="left"/>
    </xf>
    <xf numFmtId="165" fontId="23" fillId="0" borderId="5" xfId="1" quotePrefix="1" applyNumberFormat="1" applyFont="1" applyFill="1" applyBorder="1" applyAlignment="1">
      <alignment horizontal="right" vertical="top"/>
    </xf>
    <xf numFmtId="2" fontId="23" fillId="0" borderId="0" xfId="0" applyNumberFormat="1" applyFont="1" applyFill="1" applyAlignment="1">
      <alignment horizontal="right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29" fillId="0" borderId="0" xfId="0" applyFont="1"/>
    <xf numFmtId="2" fontId="27" fillId="0" borderId="0" xfId="0" applyNumberFormat="1" applyFont="1" applyFill="1"/>
    <xf numFmtId="0" fontId="30" fillId="0" borderId="0" xfId="0" applyFont="1"/>
    <xf numFmtId="0" fontId="31" fillId="0" borderId="0" xfId="0" applyFont="1"/>
    <xf numFmtId="0" fontId="31" fillId="0" borderId="0" xfId="0" applyFont="1" applyFill="1"/>
    <xf numFmtId="0" fontId="30" fillId="0" borderId="0" xfId="0" applyFont="1" applyAlignment="1"/>
    <xf numFmtId="0" fontId="30" fillId="0" borderId="0" xfId="0" applyFont="1" applyBorder="1" applyAlignment="1"/>
    <xf numFmtId="0" fontId="30" fillId="0" borderId="0" xfId="0" applyFont="1" applyBorder="1" applyAlignment="1">
      <alignment horizontal="left"/>
    </xf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2" fontId="2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23" fillId="0" borderId="0" xfId="0" applyNumberFormat="1" applyFont="1" applyBorder="1" applyAlignment="1">
      <alignment horizontal="center" wrapText="1"/>
    </xf>
    <xf numFmtId="1" fontId="31" fillId="0" borderId="0" xfId="0" applyNumberFormat="1" applyFont="1" applyFill="1" applyBorder="1" applyAlignment="1">
      <alignment horizontal="center"/>
    </xf>
    <xf numFmtId="1" fontId="31" fillId="0" borderId="0" xfId="0" applyNumberFormat="1" applyFont="1" applyFill="1" applyBorder="1" applyAlignment="1">
      <alignment horizontal="left"/>
    </xf>
    <xf numFmtId="1" fontId="27" fillId="0" borderId="0" xfId="0" applyNumberFormat="1" applyFont="1" applyBorder="1" applyAlignment="1">
      <alignment horizontal="center" wrapText="1"/>
    </xf>
    <xf numFmtId="1" fontId="31" fillId="0" borderId="0" xfId="0" applyNumberFormat="1" applyFont="1" applyBorder="1" applyAlignment="1">
      <alignment horizontal="center" wrapText="1"/>
    </xf>
    <xf numFmtId="1" fontId="32" fillId="0" borderId="0" xfId="0" applyNumberFormat="1" applyFont="1" applyBorder="1" applyAlignment="1">
      <alignment horizontal="center"/>
    </xf>
    <xf numFmtId="0" fontId="33" fillId="0" borderId="3" xfId="0" applyFont="1" applyFill="1" applyBorder="1" applyAlignment="1">
      <alignment horizontal="left"/>
    </xf>
    <xf numFmtId="1" fontId="33" fillId="0" borderId="8" xfId="0" applyNumberFormat="1" applyFont="1" applyBorder="1" applyAlignment="1">
      <alignment horizontal="left" wrapText="1"/>
    </xf>
    <xf numFmtId="0" fontId="27" fillId="0" borderId="2" xfId="0" applyFont="1" applyBorder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34" fillId="0" borderId="0" xfId="0" applyFont="1" applyFill="1"/>
    <xf numFmtId="0" fontId="35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4"/>
      <c r="E3" s="46" t="s">
        <v>23</v>
      </c>
    </row>
    <row r="4" spans="2:8" ht="15">
      <c r="B4" s="35"/>
      <c r="C4" s="34"/>
      <c r="D4" s="34"/>
      <c r="E4" s="34"/>
    </row>
    <row r="5" spans="2:8" ht="15">
      <c r="B5" s="35" t="s">
        <v>24</v>
      </c>
      <c r="E5" s="35" t="s">
        <v>25</v>
      </c>
    </row>
    <row r="6" spans="2:8" ht="15">
      <c r="B6" s="35"/>
      <c r="E6" s="35"/>
    </row>
    <row r="7" spans="2:8" ht="15">
      <c r="B7" s="35" t="s">
        <v>26</v>
      </c>
      <c r="E7" s="35" t="s">
        <v>27</v>
      </c>
    </row>
    <row r="8" spans="2:8" ht="15">
      <c r="B8" s="35"/>
      <c r="E8" s="35"/>
    </row>
    <row r="9" spans="2:8" ht="15">
      <c r="B9" s="35" t="s">
        <v>28</v>
      </c>
      <c r="E9" s="35" t="s">
        <v>29</v>
      </c>
    </row>
    <row r="10" spans="2:8" ht="15">
      <c r="B10" s="35"/>
      <c r="E10" s="35"/>
    </row>
    <row r="11" spans="2:8" ht="15">
      <c r="B11" s="35" t="s">
        <v>30</v>
      </c>
      <c r="E11" s="35" t="s">
        <v>45</v>
      </c>
    </row>
    <row r="12" spans="2:8" ht="15">
      <c r="B12" s="35"/>
      <c r="D12" s="35"/>
      <c r="E12" s="35"/>
    </row>
    <row r="13" spans="2:8" ht="15.75" customHeight="1">
      <c r="B13" s="35" t="s">
        <v>31</v>
      </c>
      <c r="E13" s="205" t="s">
        <v>49</v>
      </c>
      <c r="F13" s="205"/>
      <c r="G13" s="205"/>
      <c r="H13" s="205"/>
    </row>
    <row r="14" spans="2:8" ht="15.75" customHeight="1">
      <c r="B14" s="35"/>
      <c r="D14" s="45"/>
      <c r="E14" s="205"/>
      <c r="F14" s="205"/>
      <c r="G14" s="205"/>
      <c r="H14" s="205"/>
    </row>
    <row r="15" spans="2:8" ht="15.75" customHeight="1">
      <c r="B15" s="35"/>
      <c r="D15" s="45"/>
      <c r="E15" s="205"/>
      <c r="F15" s="205"/>
      <c r="G15" s="205"/>
      <c r="H15" s="205"/>
    </row>
    <row r="16" spans="2:8" ht="15.75" customHeight="1">
      <c r="B16" s="35"/>
      <c r="D16" s="45"/>
      <c r="E16" s="205"/>
      <c r="F16" s="205"/>
      <c r="G16" s="205"/>
      <c r="H16" s="205"/>
    </row>
    <row r="17" spans="2:8" ht="15.75">
      <c r="B17" s="35"/>
      <c r="D17" s="36"/>
      <c r="E17" s="205"/>
      <c r="F17" s="205"/>
      <c r="G17" s="205"/>
      <c r="H17" s="205"/>
    </row>
    <row r="18" spans="2:8" ht="15.75">
      <c r="B18" s="35"/>
      <c r="D18" s="36"/>
      <c r="E18" s="36"/>
    </row>
    <row r="19" spans="2:8" ht="20.25">
      <c r="B19" s="35" t="s">
        <v>32</v>
      </c>
      <c r="E19" s="37" t="s">
        <v>33</v>
      </c>
    </row>
    <row r="20" spans="2:8" ht="15">
      <c r="B20" s="35"/>
      <c r="C20" s="34"/>
      <c r="D20" s="34"/>
      <c r="E20" s="34"/>
    </row>
    <row r="21" spans="2:8">
      <c r="B21" s="206" t="s">
        <v>46</v>
      </c>
      <c r="C21" s="207"/>
      <c r="D21" s="207"/>
      <c r="E21" s="207"/>
      <c r="F21" s="207"/>
      <c r="G21" s="207"/>
      <c r="H21" s="207"/>
    </row>
    <row r="22" spans="2:8">
      <c r="B22" s="207"/>
      <c r="C22" s="207"/>
      <c r="D22" s="207"/>
      <c r="E22" s="207"/>
      <c r="F22" s="207"/>
      <c r="G22" s="207"/>
      <c r="H22" s="207"/>
    </row>
    <row r="23" spans="2:8">
      <c r="B23" s="207"/>
      <c r="C23" s="207"/>
      <c r="D23" s="207"/>
      <c r="E23" s="207"/>
      <c r="F23" s="207"/>
      <c r="G23" s="207"/>
      <c r="H23" s="207"/>
    </row>
    <row r="24" spans="2:8">
      <c r="B24" s="207"/>
      <c r="C24" s="207"/>
      <c r="D24" s="207"/>
      <c r="E24" s="207"/>
      <c r="F24" s="207"/>
      <c r="G24" s="207"/>
      <c r="H24" s="207"/>
    </row>
    <row r="25" spans="2:8" ht="15">
      <c r="B25" s="35"/>
      <c r="C25" s="34"/>
      <c r="D25" s="34"/>
      <c r="E25" s="34"/>
    </row>
    <row r="26" spans="2:8" ht="12.75" customHeight="1">
      <c r="C26" s="34"/>
      <c r="D26" s="212" t="s">
        <v>50</v>
      </c>
      <c r="E26" s="212"/>
      <c r="F26" s="212"/>
    </row>
    <row r="27" spans="2:8" ht="20.25">
      <c r="B27" s="38"/>
      <c r="C27" s="34"/>
      <c r="D27" s="212"/>
      <c r="E27" s="212"/>
      <c r="F27" s="212"/>
    </row>
    <row r="28" spans="2:8">
      <c r="B28" s="206" t="s">
        <v>47</v>
      </c>
      <c r="C28" s="207"/>
      <c r="D28" s="207"/>
      <c r="E28" s="207"/>
      <c r="F28" s="207"/>
      <c r="G28" s="207"/>
      <c r="H28" s="207"/>
    </row>
    <row r="29" spans="2:8">
      <c r="B29" s="207"/>
      <c r="C29" s="207"/>
      <c r="D29" s="207"/>
      <c r="E29" s="207"/>
      <c r="F29" s="207"/>
      <c r="G29" s="207"/>
      <c r="H29" s="207"/>
    </row>
    <row r="30" spans="2:8">
      <c r="B30" s="207"/>
      <c r="C30" s="207"/>
      <c r="D30" s="207"/>
      <c r="E30" s="207"/>
      <c r="F30" s="207"/>
      <c r="G30" s="207"/>
      <c r="H30" s="207"/>
    </row>
    <row r="31" spans="2:8" ht="15">
      <c r="B31" s="35"/>
      <c r="C31" s="34"/>
      <c r="D31" s="34"/>
      <c r="E31" s="34"/>
    </row>
    <row r="32" spans="2:8" ht="12.75" customHeight="1">
      <c r="C32" s="202" t="s">
        <v>51</v>
      </c>
      <c r="D32" s="202"/>
      <c r="E32" s="202"/>
      <c r="F32" s="202"/>
    </row>
    <row r="33" spans="2:8" ht="20.25">
      <c r="B33" s="38"/>
      <c r="C33" s="202"/>
      <c r="D33" s="202"/>
      <c r="E33" s="202"/>
      <c r="F33" s="202"/>
    </row>
    <row r="34" spans="2:8">
      <c r="B34" s="206" t="s">
        <v>48</v>
      </c>
      <c r="C34" s="207"/>
      <c r="D34" s="207"/>
      <c r="E34" s="207"/>
      <c r="F34" s="207"/>
      <c r="G34" s="207"/>
      <c r="H34" s="207"/>
    </row>
    <row r="35" spans="2:8">
      <c r="B35" s="207"/>
      <c r="C35" s="207"/>
      <c r="D35" s="207"/>
      <c r="E35" s="207"/>
      <c r="F35" s="207"/>
      <c r="G35" s="207"/>
      <c r="H35" s="207"/>
    </row>
    <row r="36" spans="2:8">
      <c r="B36" s="207"/>
      <c r="C36" s="207"/>
      <c r="D36" s="207"/>
      <c r="E36" s="207"/>
      <c r="F36" s="207"/>
      <c r="G36" s="207"/>
      <c r="H36" s="207"/>
    </row>
    <row r="37" spans="2:8">
      <c r="B37" s="207"/>
      <c r="C37" s="207"/>
      <c r="D37" s="207"/>
      <c r="E37" s="207"/>
      <c r="F37" s="207"/>
      <c r="G37" s="207"/>
      <c r="H37" s="207"/>
    </row>
    <row r="38" spans="2:8">
      <c r="B38" s="207"/>
      <c r="C38" s="207"/>
      <c r="D38" s="207"/>
      <c r="E38" s="207"/>
      <c r="F38" s="207"/>
      <c r="G38" s="207"/>
      <c r="H38" s="207"/>
    </row>
    <row r="39" spans="2:8">
      <c r="B39" s="207"/>
      <c r="C39" s="207"/>
      <c r="D39" s="207"/>
      <c r="E39" s="207"/>
      <c r="F39" s="207"/>
      <c r="G39" s="207"/>
      <c r="H39" s="207"/>
    </row>
    <row r="40" spans="2:8">
      <c r="B40" s="207"/>
      <c r="C40" s="207"/>
      <c r="D40" s="207"/>
      <c r="E40" s="207"/>
      <c r="F40" s="207"/>
      <c r="G40" s="207"/>
      <c r="H40" s="207"/>
    </row>
    <row r="41" spans="2:8" ht="15">
      <c r="B41" s="35"/>
      <c r="C41" s="34"/>
      <c r="D41" s="34"/>
      <c r="E41" s="34"/>
    </row>
    <row r="42" spans="2:8" ht="15.75" thickBot="1">
      <c r="B42" s="35"/>
      <c r="C42" s="34"/>
      <c r="D42" s="34"/>
      <c r="E42" s="34"/>
    </row>
    <row r="43" spans="2:8" s="42" customFormat="1" ht="24.95" customHeight="1" thickBot="1">
      <c r="C43" s="39" t="s">
        <v>34</v>
      </c>
      <c r="D43" s="208" t="s">
        <v>35</v>
      </c>
      <c r="E43" s="209"/>
      <c r="F43" s="40" t="s">
        <v>40</v>
      </c>
      <c r="G43" s="41" t="s">
        <v>41</v>
      </c>
    </row>
    <row r="44" spans="2:8" s="42" customFormat="1" ht="24.95" customHeight="1">
      <c r="C44" s="44">
        <v>1</v>
      </c>
      <c r="D44" s="210" t="s">
        <v>36</v>
      </c>
      <c r="E44" s="211"/>
      <c r="F44" s="44" t="s">
        <v>42</v>
      </c>
      <c r="G44" s="44" t="s">
        <v>42</v>
      </c>
    </row>
    <row r="45" spans="2:8" s="42" customFormat="1" ht="24.95" customHeight="1">
      <c r="C45" s="43">
        <v>2</v>
      </c>
      <c r="D45" s="203" t="s">
        <v>37</v>
      </c>
      <c r="E45" s="204"/>
      <c r="F45" s="43" t="s">
        <v>43</v>
      </c>
      <c r="G45" s="43" t="s">
        <v>43</v>
      </c>
    </row>
    <row r="46" spans="2:8" s="42" customFormat="1" ht="24.95" customHeight="1">
      <c r="C46" s="43">
        <v>3</v>
      </c>
      <c r="D46" s="203" t="s">
        <v>38</v>
      </c>
      <c r="E46" s="204"/>
      <c r="F46" s="43" t="s">
        <v>44</v>
      </c>
      <c r="G46" s="43" t="s">
        <v>44</v>
      </c>
    </row>
    <row r="47" spans="2:8" ht="15">
      <c r="B47" s="35" t="s">
        <v>39</v>
      </c>
      <c r="C47" s="34"/>
      <c r="D47" s="34"/>
      <c r="E47" s="34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D2" sqref="D2:J3"/>
    </sheetView>
  </sheetViews>
  <sheetFormatPr defaultRowHeight="15.75"/>
  <cols>
    <col min="1" max="7" width="9.140625" style="28"/>
    <col min="8" max="8" width="15.7109375" style="28" bestFit="1" customWidth="1"/>
    <col min="9" max="9" width="3" style="28" customWidth="1"/>
    <col min="10" max="10" width="4.140625" style="28" customWidth="1"/>
    <col min="11" max="11" width="3.42578125" style="28" customWidth="1"/>
    <col min="12" max="16384" width="9.140625" style="28"/>
  </cols>
  <sheetData>
    <row r="2" spans="2:12" ht="15.75" customHeight="1">
      <c r="C2" s="55" t="s">
        <v>8</v>
      </c>
      <c r="D2" s="213" t="s">
        <v>198</v>
      </c>
      <c r="E2" s="213"/>
      <c r="F2" s="213"/>
      <c r="G2" s="213"/>
      <c r="H2" s="213"/>
      <c r="I2" s="213"/>
      <c r="J2" s="213"/>
      <c r="K2" s="54"/>
      <c r="L2" s="54"/>
    </row>
    <row r="3" spans="2:12" ht="21" customHeight="1">
      <c r="D3" s="213"/>
      <c r="E3" s="213"/>
      <c r="F3" s="213"/>
      <c r="G3" s="213"/>
      <c r="H3" s="213"/>
      <c r="I3" s="213"/>
      <c r="J3" s="213"/>
      <c r="K3" s="54"/>
      <c r="L3" s="54"/>
    </row>
    <row r="4" spans="2:12" ht="27">
      <c r="F4" s="53" t="s">
        <v>69</v>
      </c>
      <c r="I4" s="53"/>
    </row>
    <row r="5" spans="2:12" ht="16.5" thickBot="1"/>
    <row r="6" spans="2:12" s="47" customFormat="1" ht="16.5" thickBot="1">
      <c r="B6" s="154" t="s">
        <v>68</v>
      </c>
      <c r="C6" s="155" t="s">
        <v>67</v>
      </c>
      <c r="D6" s="156"/>
      <c r="E6" s="156"/>
      <c r="F6" s="156"/>
      <c r="G6" s="157"/>
      <c r="H6" s="216" t="s">
        <v>66</v>
      </c>
      <c r="I6" s="217"/>
      <c r="J6" s="218"/>
      <c r="K6" s="219"/>
    </row>
    <row r="8" spans="2:12">
      <c r="B8" s="119"/>
      <c r="C8" s="158" t="s">
        <v>65</v>
      </c>
      <c r="D8" s="119"/>
      <c r="E8" s="119"/>
      <c r="F8" s="119"/>
      <c r="G8" s="119"/>
      <c r="H8" s="119"/>
      <c r="I8" s="119"/>
      <c r="J8" s="119"/>
    </row>
    <row r="9" spans="2:12">
      <c r="B9" s="159" t="s">
        <v>64</v>
      </c>
      <c r="C9" s="160" t="s">
        <v>63</v>
      </c>
      <c r="D9" s="160"/>
      <c r="E9" s="119"/>
      <c r="F9" s="119"/>
      <c r="G9" s="119"/>
      <c r="H9" s="161">
        <f>'(Abs)'!J48</f>
        <v>0</v>
      </c>
      <c r="I9" s="162" t="s">
        <v>11</v>
      </c>
      <c r="J9" s="119"/>
    </row>
    <row r="10" spans="2:12">
      <c r="B10" s="159" t="s">
        <v>62</v>
      </c>
      <c r="C10" s="160" t="s">
        <v>61</v>
      </c>
      <c r="D10" s="160"/>
      <c r="E10" s="119"/>
      <c r="F10" s="119"/>
      <c r="G10" s="119"/>
      <c r="H10" s="161">
        <f>'(Abs)'!J87</f>
        <v>0</v>
      </c>
      <c r="I10" s="162" t="s">
        <v>11</v>
      </c>
      <c r="J10" s="119"/>
    </row>
    <row r="11" spans="2:12" s="49" customFormat="1">
      <c r="B11" s="163"/>
      <c r="C11" s="163"/>
      <c r="D11" s="163"/>
      <c r="E11" s="163"/>
      <c r="F11" s="163"/>
      <c r="G11" s="163"/>
      <c r="H11" s="164"/>
      <c r="I11" s="165"/>
      <c r="J11" s="163"/>
    </row>
    <row r="12" spans="2:12" s="49" customFormat="1">
      <c r="B12" s="163"/>
      <c r="C12" s="158" t="s">
        <v>125</v>
      </c>
      <c r="D12" s="163"/>
      <c r="E12" s="163"/>
      <c r="F12" s="163"/>
      <c r="G12" s="163"/>
      <c r="H12" s="164"/>
      <c r="I12" s="165"/>
      <c r="J12" s="163"/>
    </row>
    <row r="13" spans="2:12" s="49" customFormat="1">
      <c r="B13" s="159" t="s">
        <v>64</v>
      </c>
      <c r="C13" s="160" t="s">
        <v>63</v>
      </c>
      <c r="D13" s="166"/>
      <c r="E13" s="163"/>
      <c r="F13" s="163"/>
      <c r="G13" s="163"/>
      <c r="H13" s="167">
        <f>'(Abs)'!J153</f>
        <v>0</v>
      </c>
      <c r="I13" s="168" t="s">
        <v>11</v>
      </c>
      <c r="J13" s="163"/>
    </row>
    <row r="14" spans="2:12" s="49" customFormat="1">
      <c r="B14" s="159" t="s">
        <v>62</v>
      </c>
      <c r="C14" s="160" t="s">
        <v>73</v>
      </c>
      <c r="D14" s="166"/>
      <c r="E14" s="163"/>
      <c r="F14" s="163"/>
      <c r="G14" s="163"/>
      <c r="H14" s="167">
        <f>'(Abs)'!J174</f>
        <v>0</v>
      </c>
      <c r="I14" s="168" t="s">
        <v>11</v>
      </c>
      <c r="J14" s="163"/>
    </row>
    <row r="15" spans="2:12" s="49" customFormat="1">
      <c r="B15" s="159"/>
      <c r="C15" s="160"/>
      <c r="D15" s="166"/>
      <c r="E15" s="163"/>
      <c r="F15" s="163"/>
      <c r="G15" s="163"/>
      <c r="H15" s="167"/>
      <c r="I15" s="168"/>
      <c r="J15" s="163"/>
    </row>
    <row r="16" spans="2:12" s="49" customFormat="1">
      <c r="B16" s="169"/>
      <c r="C16" s="119"/>
      <c r="D16" s="163"/>
      <c r="E16" s="163"/>
      <c r="F16" s="163"/>
      <c r="G16" s="163"/>
      <c r="H16" s="164"/>
      <c r="I16" s="168"/>
      <c r="J16" s="163"/>
    </row>
    <row r="17" spans="1:11">
      <c r="B17" s="119"/>
      <c r="C17" s="158"/>
      <c r="D17" s="119"/>
      <c r="E17" s="119"/>
      <c r="F17" s="119"/>
      <c r="G17" s="119"/>
      <c r="H17" s="119"/>
      <c r="I17" s="160"/>
      <c r="J17" s="119"/>
    </row>
    <row r="18" spans="1:11">
      <c r="B18" s="159"/>
      <c r="C18" s="160"/>
      <c r="D18" s="160"/>
      <c r="E18" s="119"/>
      <c r="F18" s="119"/>
      <c r="G18" s="119"/>
      <c r="H18" s="161"/>
      <c r="I18" s="168"/>
      <c r="J18" s="119"/>
    </row>
    <row r="19" spans="1:11">
      <c r="B19" s="159"/>
      <c r="C19" s="160"/>
      <c r="D19" s="160"/>
      <c r="E19" s="119"/>
      <c r="F19" s="119"/>
      <c r="G19" s="119"/>
      <c r="H19" s="161"/>
      <c r="I19" s="168"/>
      <c r="J19" s="119"/>
    </row>
    <row r="20" spans="1:11">
      <c r="B20" s="61"/>
      <c r="C20" s="33"/>
      <c r="D20" s="33"/>
      <c r="H20" s="59"/>
      <c r="I20" s="60"/>
    </row>
    <row r="21" spans="1:11">
      <c r="B21" s="61"/>
      <c r="C21" s="33"/>
      <c r="D21" s="33"/>
      <c r="H21" s="59"/>
      <c r="I21" s="60"/>
    </row>
    <row r="22" spans="1:11">
      <c r="B22" s="61"/>
      <c r="C22" s="33"/>
      <c r="D22" s="33"/>
      <c r="H22" s="59"/>
      <c r="I22" s="60"/>
    </row>
    <row r="23" spans="1:11">
      <c r="B23" s="61"/>
      <c r="C23" s="33"/>
      <c r="D23" s="33"/>
      <c r="H23" s="59"/>
      <c r="I23" s="60"/>
    </row>
    <row r="24" spans="1:11">
      <c r="B24" s="51"/>
      <c r="H24" s="52"/>
      <c r="I24" s="50"/>
    </row>
    <row r="25" spans="1:11" s="49" customFormat="1" ht="16.5" thickBot="1">
      <c r="A25" s="163"/>
      <c r="B25" s="169"/>
      <c r="C25" s="119"/>
      <c r="D25" s="119"/>
      <c r="E25" s="119"/>
      <c r="F25" s="119"/>
      <c r="G25" s="119"/>
      <c r="H25" s="161"/>
      <c r="I25" s="168"/>
      <c r="J25" s="163"/>
      <c r="K25" s="163"/>
    </row>
    <row r="26" spans="1:11" s="49" customFormat="1" ht="16.5" thickBot="1">
      <c r="A26" s="163"/>
      <c r="B26" s="163"/>
      <c r="C26" s="163"/>
      <c r="D26" s="163"/>
      <c r="E26" s="163"/>
      <c r="F26" s="166"/>
      <c r="G26" s="170" t="s">
        <v>60</v>
      </c>
      <c r="H26" s="171">
        <f>SUM(H9:H19)</f>
        <v>0</v>
      </c>
      <c r="I26" s="172" t="s">
        <v>11</v>
      </c>
      <c r="J26" s="173"/>
      <c r="K26" s="162"/>
    </row>
    <row r="27" spans="1:11" s="49" customFormat="1" ht="16.5" thickBot="1">
      <c r="A27" s="163"/>
      <c r="B27" s="163"/>
      <c r="C27" s="163"/>
      <c r="D27" s="163"/>
      <c r="E27" s="163"/>
      <c r="F27" s="166"/>
      <c r="G27" s="170"/>
      <c r="H27" s="174"/>
      <c r="I27" s="162"/>
      <c r="J27" s="173"/>
      <c r="K27" s="162"/>
    </row>
    <row r="28" spans="1:11" s="49" customFormat="1" ht="16.5" thickBot="1">
      <c r="A28" s="163"/>
      <c r="B28" s="163"/>
      <c r="C28" s="163"/>
      <c r="D28" s="163"/>
      <c r="E28" s="163"/>
      <c r="F28" s="166"/>
      <c r="G28" s="159" t="s">
        <v>59</v>
      </c>
      <c r="H28" s="175">
        <f>ROUND(SUM(H26),-3)</f>
        <v>0</v>
      </c>
      <c r="I28" s="176" t="s">
        <v>11</v>
      </c>
      <c r="J28" s="173"/>
      <c r="K28" s="162"/>
    </row>
    <row r="29" spans="1:11" s="49" customFormat="1">
      <c r="A29" s="163"/>
      <c r="B29" s="163"/>
      <c r="C29" s="163"/>
      <c r="D29" s="163"/>
      <c r="E29" s="163"/>
      <c r="F29" s="166"/>
      <c r="G29" s="159"/>
      <c r="H29" s="177"/>
      <c r="I29" s="178"/>
      <c r="J29" s="173"/>
      <c r="K29" s="162"/>
    </row>
    <row r="30" spans="1:11" s="49" customFormat="1">
      <c r="A30" s="163"/>
      <c r="B30" s="163"/>
      <c r="C30" s="163"/>
      <c r="D30" s="163"/>
      <c r="E30" s="163"/>
      <c r="F30" s="163"/>
      <c r="G30" s="169"/>
      <c r="H30" s="177"/>
      <c r="I30" s="178"/>
      <c r="J30" s="173"/>
      <c r="K30" s="162"/>
    </row>
    <row r="31" spans="1:11" s="49" customFormat="1">
      <c r="A31" s="163"/>
      <c r="B31" s="163"/>
      <c r="C31" s="163"/>
      <c r="D31" s="163"/>
      <c r="E31" s="163"/>
      <c r="F31" s="163"/>
      <c r="G31" s="169"/>
      <c r="H31" s="177"/>
      <c r="I31" s="178"/>
      <c r="J31" s="173"/>
      <c r="K31" s="162"/>
    </row>
    <row r="32" spans="1:11" s="49" customFormat="1">
      <c r="A32" s="163"/>
      <c r="B32" s="163"/>
      <c r="C32" s="163"/>
      <c r="D32" s="163"/>
      <c r="E32" s="163"/>
      <c r="F32" s="163"/>
      <c r="G32" s="169"/>
      <c r="H32" s="177"/>
      <c r="I32" s="178"/>
      <c r="J32" s="173"/>
      <c r="K32" s="162"/>
    </row>
    <row r="33" spans="1:11" s="49" customFormat="1">
      <c r="A33" s="119"/>
      <c r="B33" s="179"/>
      <c r="C33" s="180" t="s">
        <v>58</v>
      </c>
      <c r="D33" s="180"/>
      <c r="E33" s="181"/>
      <c r="F33" s="119"/>
      <c r="G33" s="215" t="s">
        <v>57</v>
      </c>
      <c r="H33" s="215"/>
      <c r="I33" s="215"/>
      <c r="J33" s="215"/>
      <c r="K33" s="215"/>
    </row>
    <row r="34" spans="1:11">
      <c r="A34" s="214" t="s">
        <v>70</v>
      </c>
      <c r="B34" s="214"/>
      <c r="C34" s="214"/>
      <c r="D34" s="214"/>
      <c r="E34" s="214"/>
      <c r="F34" s="182"/>
      <c r="G34" s="214" t="s">
        <v>71</v>
      </c>
      <c r="H34" s="214"/>
      <c r="I34" s="214"/>
      <c r="J34" s="214"/>
      <c r="K34" s="214"/>
    </row>
    <row r="35" spans="1:11">
      <c r="A35" s="119"/>
      <c r="B35" s="119"/>
      <c r="C35" s="182" t="s">
        <v>56</v>
      </c>
      <c r="D35" s="182"/>
      <c r="E35" s="182"/>
      <c r="F35" s="119"/>
      <c r="G35" s="214" t="s">
        <v>56</v>
      </c>
      <c r="H35" s="214"/>
      <c r="I35" s="214"/>
      <c r="J35" s="214"/>
      <c r="K35" s="214"/>
    </row>
    <row r="37" spans="1:11">
      <c r="F37" s="48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65"/>
  <sheetViews>
    <sheetView tabSelected="1" view="pageBreakPreview" workbookViewId="0">
      <selection activeCell="A204" sqref="A204:K219"/>
    </sheetView>
  </sheetViews>
  <sheetFormatPr defaultRowHeight="15"/>
  <cols>
    <col min="1" max="1" width="5.7109375" style="10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0" t="s">
        <v>8</v>
      </c>
      <c r="B1" s="10"/>
      <c r="C1" s="220" t="s">
        <v>198</v>
      </c>
      <c r="D1" s="220"/>
      <c r="E1" s="220"/>
      <c r="F1" s="220"/>
      <c r="G1" s="220"/>
      <c r="H1" s="220"/>
      <c r="I1" s="220"/>
      <c r="J1" s="220"/>
      <c r="K1" s="220"/>
    </row>
    <row r="2" spans="1:11" ht="18" customHeight="1">
      <c r="C2" s="220"/>
      <c r="D2" s="220"/>
      <c r="E2" s="220"/>
      <c r="F2" s="220"/>
      <c r="G2" s="220"/>
      <c r="H2" s="220"/>
      <c r="I2" s="220"/>
      <c r="J2" s="220"/>
      <c r="K2" s="220"/>
    </row>
    <row r="3" spans="1:11" ht="12" customHeight="1">
      <c r="C3" s="220"/>
      <c r="D3" s="220"/>
      <c r="E3" s="220"/>
      <c r="F3" s="220"/>
      <c r="G3" s="220"/>
      <c r="H3" s="220"/>
      <c r="I3" s="220"/>
      <c r="J3" s="220"/>
      <c r="K3" s="220"/>
    </row>
    <row r="4" spans="1:11" ht="15" customHeight="1">
      <c r="C4" s="134"/>
      <c r="D4" s="153" t="s">
        <v>305</v>
      </c>
      <c r="E4" s="138"/>
      <c r="F4" s="138"/>
      <c r="G4" s="4"/>
      <c r="H4" s="30"/>
    </row>
    <row r="5" spans="1:11" ht="15" customHeight="1" thickBot="1">
      <c r="C5" s="10"/>
      <c r="D5" s="12"/>
      <c r="E5" s="3"/>
      <c r="F5" s="3"/>
      <c r="G5" s="4"/>
      <c r="H5" s="30"/>
    </row>
    <row r="6" spans="1:11" ht="15" customHeight="1" thickBot="1">
      <c r="A6" s="92" t="s">
        <v>7</v>
      </c>
      <c r="B6" s="93" t="s">
        <v>16</v>
      </c>
      <c r="C6" s="94"/>
      <c r="D6" s="95" t="s">
        <v>15</v>
      </c>
      <c r="E6" s="94"/>
      <c r="F6" s="94" t="s">
        <v>14</v>
      </c>
      <c r="G6" s="95"/>
      <c r="H6" s="96"/>
      <c r="I6" s="97" t="s">
        <v>12</v>
      </c>
      <c r="J6" s="94" t="s">
        <v>13</v>
      </c>
      <c r="K6" s="98"/>
    </row>
    <row r="7" spans="1:11" ht="15.75" customHeight="1">
      <c r="A7" s="72"/>
      <c r="B7" s="57" t="s">
        <v>78</v>
      </c>
      <c r="C7" s="74"/>
      <c r="D7" s="72"/>
      <c r="E7" s="72"/>
      <c r="F7" s="72"/>
      <c r="G7" s="72"/>
      <c r="H7" s="99"/>
      <c r="I7" s="72"/>
      <c r="J7" s="72"/>
      <c r="K7" s="72"/>
    </row>
    <row r="8" spans="1:11" ht="14.1" customHeight="1">
      <c r="A8" s="72"/>
      <c r="B8" s="57" t="s">
        <v>52</v>
      </c>
      <c r="C8" s="74"/>
      <c r="D8" s="72"/>
      <c r="E8" s="72"/>
      <c r="F8" s="72"/>
      <c r="G8" s="72"/>
      <c r="H8" s="99"/>
      <c r="I8" s="72"/>
      <c r="J8" s="72"/>
      <c r="K8" s="72"/>
    </row>
    <row r="9" spans="1:11" ht="14.1" customHeight="1">
      <c r="A9" s="81">
        <v>1</v>
      </c>
      <c r="B9" s="102" t="s">
        <v>83</v>
      </c>
      <c r="C9" s="82"/>
      <c r="D9" s="83"/>
      <c r="E9" s="71"/>
      <c r="F9" s="85"/>
      <c r="G9" s="86"/>
      <c r="H9" s="87"/>
      <c r="I9" s="88"/>
      <c r="J9" s="89"/>
      <c r="K9" s="101"/>
    </row>
    <row r="10" spans="1:11" ht="14.1" customHeight="1">
      <c r="A10" s="81"/>
      <c r="B10" s="82" t="s">
        <v>84</v>
      </c>
      <c r="C10" s="82"/>
      <c r="D10" s="83">
        <f>Mes!J33</f>
        <v>3014.06</v>
      </c>
      <c r="E10" s="71" t="s">
        <v>10</v>
      </c>
      <c r="F10" s="85">
        <v>226</v>
      </c>
      <c r="G10" s="86" t="s">
        <v>9</v>
      </c>
      <c r="H10" s="87">
        <v>88</v>
      </c>
      <c r="I10" s="88" t="s">
        <v>85</v>
      </c>
      <c r="J10" s="89">
        <f>IF(MID(I10,1,2)=("P."),(ROUND(D10*((F10)+(H10/100)),)),IF(MID(I10,1,2)=("%o"),(ROUND(D10*(((F10)+(H10/100))/1000),)),IF(MID(I10,1,2)=("Ea"),(ROUND(D10*((F10)+(H10/100)),)),ROUND(D10*(((F10)+(H10/100))/100),))))</f>
        <v>6838</v>
      </c>
      <c r="K10" s="101" t="s">
        <v>11</v>
      </c>
    </row>
    <row r="11" spans="1:11" ht="15" customHeight="1">
      <c r="A11" s="81"/>
      <c r="B11" s="82"/>
      <c r="C11" s="82"/>
      <c r="D11" s="225" t="s">
        <v>307</v>
      </c>
      <c r="E11" s="225"/>
      <c r="F11" s="225"/>
      <c r="G11" s="225"/>
      <c r="H11" s="225"/>
      <c r="I11" s="225"/>
      <c r="J11" s="225"/>
      <c r="K11" s="225"/>
    </row>
    <row r="12" spans="1:11" ht="14.1" customHeight="1">
      <c r="A12" s="72">
        <v>2</v>
      </c>
      <c r="B12" s="74" t="s">
        <v>77</v>
      </c>
      <c r="C12" s="74"/>
      <c r="D12" s="83">
        <f>Mes!J54</f>
        <v>1711.0299999999997</v>
      </c>
      <c r="E12" s="71" t="s">
        <v>10</v>
      </c>
      <c r="F12" s="85">
        <v>1043</v>
      </c>
      <c r="G12" s="86" t="s">
        <v>9</v>
      </c>
      <c r="H12" s="87">
        <v>90</v>
      </c>
      <c r="I12" s="88" t="s">
        <v>85</v>
      </c>
      <c r="J12" s="89">
        <f>IF(MID(I12,1,2)=("P."),(ROUND(D12*((F12)+(H12/100)),)),IF(MID(I12,1,2)=("%o"),(ROUND(D12*(((F12)+(H12/100))/1000),)),IF(MID(I12,1,2)=("Ea"),(ROUND(D12*((F12)+(H12/100)),)),ROUND(D12*(((F12)+(H12/100))/100),))))</f>
        <v>17861</v>
      </c>
      <c r="K12" s="101" t="s">
        <v>11</v>
      </c>
    </row>
    <row r="13" spans="1:11" ht="14.1" customHeight="1">
      <c r="A13" s="72"/>
      <c r="B13" s="74"/>
      <c r="C13" s="74"/>
      <c r="D13" s="225" t="s">
        <v>308</v>
      </c>
      <c r="E13" s="225"/>
      <c r="F13" s="225"/>
      <c r="G13" s="225"/>
      <c r="H13" s="225"/>
      <c r="I13" s="225"/>
      <c r="J13" s="225"/>
      <c r="K13" s="225"/>
    </row>
    <row r="14" spans="1:11" ht="14.1" customHeight="1">
      <c r="A14" s="81">
        <v>3</v>
      </c>
      <c r="B14" s="100" t="s">
        <v>214</v>
      </c>
      <c r="C14" s="100"/>
      <c r="D14" s="103"/>
      <c r="E14" s="104"/>
      <c r="F14" s="85"/>
      <c r="G14" s="88"/>
      <c r="H14" s="104"/>
      <c r="I14" s="88"/>
      <c r="J14" s="85"/>
      <c r="K14" s="104"/>
    </row>
    <row r="15" spans="1:11" ht="17.25" customHeight="1">
      <c r="A15" s="81"/>
      <c r="B15" s="100" t="s">
        <v>215</v>
      </c>
      <c r="C15" s="100"/>
      <c r="D15" s="103"/>
      <c r="E15" s="104"/>
      <c r="F15" s="85"/>
      <c r="G15" s="88"/>
      <c r="H15" s="104"/>
      <c r="I15" s="88"/>
      <c r="J15" s="85"/>
      <c r="K15" s="104"/>
    </row>
    <row r="16" spans="1:11" ht="17.25" customHeight="1">
      <c r="A16" s="81"/>
      <c r="B16" s="100" t="s">
        <v>256</v>
      </c>
      <c r="C16" s="100"/>
      <c r="D16" s="103"/>
      <c r="E16" s="104"/>
      <c r="F16" s="85"/>
      <c r="G16" s="88"/>
      <c r="H16" s="104"/>
      <c r="I16" s="88"/>
      <c r="J16" s="85"/>
      <c r="K16" s="104"/>
    </row>
    <row r="17" spans="1:11" ht="16.5" customHeight="1">
      <c r="A17" s="81"/>
      <c r="B17" s="100" t="s">
        <v>257</v>
      </c>
      <c r="C17" s="100"/>
      <c r="D17" s="83"/>
      <c r="E17" s="71"/>
      <c r="F17" s="85"/>
      <c r="G17" s="86"/>
      <c r="H17" s="87"/>
      <c r="I17" s="88"/>
      <c r="J17" s="89"/>
      <c r="K17" s="101"/>
    </row>
    <row r="18" spans="1:11" ht="14.1" customHeight="1">
      <c r="A18" s="81"/>
      <c r="B18" s="100" t="s">
        <v>258</v>
      </c>
      <c r="C18" s="100"/>
      <c r="D18" s="83"/>
      <c r="E18" s="71"/>
      <c r="F18" s="85"/>
      <c r="G18" s="86"/>
      <c r="H18" s="87"/>
      <c r="I18" s="88"/>
      <c r="J18" s="89"/>
      <c r="K18" s="101"/>
    </row>
    <row r="19" spans="1:11" ht="16.5" customHeight="1">
      <c r="A19" s="100"/>
      <c r="B19" s="100" t="s">
        <v>259</v>
      </c>
      <c r="C19" s="100"/>
      <c r="D19" s="195"/>
      <c r="E19" s="100"/>
      <c r="F19" s="100"/>
      <c r="G19" s="100"/>
      <c r="H19" s="87"/>
      <c r="I19" s="100"/>
      <c r="J19" s="100"/>
      <c r="K19" s="100"/>
    </row>
    <row r="20" spans="1:11" ht="14.1" customHeight="1">
      <c r="A20" s="100"/>
      <c r="B20" s="106" t="s">
        <v>260</v>
      </c>
      <c r="C20" s="72"/>
      <c r="D20" s="195"/>
      <c r="E20" s="100"/>
      <c r="F20" s="100"/>
      <c r="G20" s="100"/>
      <c r="H20" s="87"/>
      <c r="I20" s="100"/>
      <c r="J20" s="100"/>
      <c r="K20" s="100"/>
    </row>
    <row r="21" spans="1:11" ht="14.1" customHeight="1">
      <c r="A21" s="81"/>
      <c r="B21" s="106" t="s">
        <v>261</v>
      </c>
      <c r="C21" s="100"/>
      <c r="D21" s="195"/>
      <c r="E21" s="84"/>
      <c r="F21" s="85"/>
      <c r="G21" s="86"/>
      <c r="H21" s="87"/>
      <c r="I21" s="88"/>
      <c r="J21" s="89"/>
      <c r="K21" s="101"/>
    </row>
    <row r="22" spans="1:11" ht="13.5" customHeight="1">
      <c r="A22" s="81"/>
      <c r="B22" s="106" t="s">
        <v>262</v>
      </c>
      <c r="C22" s="100"/>
      <c r="D22" s="83"/>
      <c r="E22" s="71"/>
      <c r="F22" s="85"/>
      <c r="G22" s="86"/>
      <c r="H22" s="87"/>
      <c r="I22" s="88"/>
      <c r="J22" s="89"/>
      <c r="K22" s="101"/>
    </row>
    <row r="23" spans="1:11" ht="14.1" customHeight="1">
      <c r="A23" s="81"/>
      <c r="B23" s="106" t="s">
        <v>263</v>
      </c>
      <c r="C23" s="100"/>
      <c r="D23" s="83">
        <f>Mes!J57</f>
        <v>1750</v>
      </c>
      <c r="E23" s="71" t="s">
        <v>10</v>
      </c>
      <c r="F23" s="85">
        <v>106</v>
      </c>
      <c r="G23" s="86" t="s">
        <v>9</v>
      </c>
      <c r="H23" s="87">
        <v>73</v>
      </c>
      <c r="I23" s="88" t="s">
        <v>6</v>
      </c>
      <c r="J23" s="89">
        <f>IF(MID(I23,1,2)=("P."),(ROUND(D23*((F23)+(H23/100)),)),IF(MID(I23,1,2)=("%o"),(ROUND(D23*(((F23)+(H23/100))/1000),)),IF(MID(I23,1,2)=("Ea"),(ROUND(D23*((F23)+(H23/100)),)),ROUND(D23*(((F23)+(H23/100))/100),))))</f>
        <v>186778</v>
      </c>
      <c r="K23" s="101" t="s">
        <v>11</v>
      </c>
    </row>
    <row r="24" spans="1:11" ht="14.1" customHeight="1">
      <c r="A24" s="81"/>
      <c r="B24" s="106"/>
      <c r="C24" s="100"/>
      <c r="D24" s="225" t="s">
        <v>309</v>
      </c>
      <c r="E24" s="225"/>
      <c r="F24" s="225"/>
      <c r="G24" s="225"/>
      <c r="H24" s="225"/>
      <c r="I24" s="225"/>
      <c r="J24" s="225"/>
      <c r="K24" s="225"/>
    </row>
    <row r="25" spans="1:11" ht="14.1" customHeight="1">
      <c r="A25" s="81">
        <v>4</v>
      </c>
      <c r="B25" s="74" t="s">
        <v>264</v>
      </c>
      <c r="C25" s="100"/>
      <c r="D25" s="83"/>
      <c r="E25" s="71"/>
      <c r="F25" s="85"/>
      <c r="G25" s="86"/>
      <c r="H25" s="87"/>
      <c r="I25" s="88"/>
      <c r="J25" s="89"/>
      <c r="K25" s="101"/>
    </row>
    <row r="26" spans="1:11" ht="14.1" customHeight="1">
      <c r="A26" s="81"/>
      <c r="B26" s="74" t="s">
        <v>265</v>
      </c>
      <c r="C26" s="100"/>
      <c r="D26" s="83">
        <f>Mes!J65</f>
        <v>81</v>
      </c>
      <c r="E26" s="71" t="s">
        <v>10</v>
      </c>
      <c r="F26" s="85">
        <v>3015</v>
      </c>
      <c r="G26" s="86" t="s">
        <v>9</v>
      </c>
      <c r="H26" s="87">
        <v>76</v>
      </c>
      <c r="I26" s="88" t="s">
        <v>85</v>
      </c>
      <c r="J26" s="89">
        <f>IF(MID(I26,1,2)=("P."),(ROUND(D26*((F26)+(H26/100)),)),IF(MID(I26,1,2)=("%o"),(ROUND(D26*(((F26)+(H26/100))/1000),)),IF(MID(I26,1,2)=("Ea"),(ROUND(D26*((F26)+(H26/100)),)),ROUND(D26*(((F26)+(H26/100))/100),))))</f>
        <v>2443</v>
      </c>
      <c r="K26" s="101" t="s">
        <v>11</v>
      </c>
    </row>
    <row r="27" spans="1:11" ht="14.1" customHeight="1">
      <c r="A27" s="81"/>
      <c r="B27" s="74"/>
      <c r="C27" s="100"/>
      <c r="D27" s="225" t="s">
        <v>310</v>
      </c>
      <c r="E27" s="225"/>
      <c r="F27" s="225"/>
      <c r="G27" s="225"/>
      <c r="H27" s="225"/>
      <c r="I27" s="225"/>
      <c r="J27" s="225"/>
      <c r="K27" s="225"/>
    </row>
    <row r="28" spans="1:11" ht="14.1" customHeight="1">
      <c r="A28" s="81">
        <v>5</v>
      </c>
      <c r="B28" s="100" t="s">
        <v>86</v>
      </c>
      <c r="C28" s="100"/>
      <c r="D28" s="83"/>
      <c r="E28" s="71"/>
      <c r="F28" s="85"/>
      <c r="G28" s="86"/>
      <c r="H28" s="87"/>
      <c r="I28" s="88"/>
      <c r="J28" s="89"/>
      <c r="K28" s="101"/>
    </row>
    <row r="29" spans="1:11" ht="12.75" customHeight="1">
      <c r="A29" s="81"/>
      <c r="B29" s="100" t="s">
        <v>87</v>
      </c>
      <c r="C29" s="100"/>
      <c r="D29" s="83"/>
      <c r="E29" s="71"/>
      <c r="F29" s="85"/>
      <c r="G29" s="86"/>
      <c r="H29" s="87"/>
      <c r="I29" s="88"/>
      <c r="J29" s="89"/>
      <c r="K29" s="101"/>
    </row>
    <row r="30" spans="1:11" ht="12.75" customHeight="1">
      <c r="A30" s="81"/>
      <c r="B30" s="100" t="s">
        <v>88</v>
      </c>
      <c r="C30" s="100"/>
      <c r="D30" s="83">
        <f>Mes!J77</f>
        <v>128.5</v>
      </c>
      <c r="E30" s="71" t="s">
        <v>10</v>
      </c>
      <c r="F30" s="85">
        <v>1160</v>
      </c>
      <c r="G30" s="86" t="s">
        <v>9</v>
      </c>
      <c r="H30" s="87">
        <v>6</v>
      </c>
      <c r="I30" s="88" t="s">
        <v>85</v>
      </c>
      <c r="J30" s="89">
        <f>IF(MID(I30,1,2)=("P."),(ROUND(D30*((F30)+(H30/100)),)),IF(MID(I30,1,2)=("%o"),(ROUND(D30*(((F30)+(H30/100))/1000),)),IF(MID(I30,1,2)=("Ea"),(ROUND(D30*((F30)+(H30/100)),)),ROUND(D30*(((F30)+(H30/100))/100),))))</f>
        <v>1491</v>
      </c>
      <c r="K30" s="101" t="s">
        <v>11</v>
      </c>
    </row>
    <row r="31" spans="1:11" ht="15.75" customHeight="1">
      <c r="A31" s="81"/>
      <c r="B31" s="100"/>
      <c r="C31" s="100"/>
      <c r="D31" s="225" t="s">
        <v>311</v>
      </c>
      <c r="E31" s="225"/>
      <c r="F31" s="225"/>
      <c r="G31" s="225"/>
      <c r="H31" s="225"/>
      <c r="I31" s="225"/>
      <c r="J31" s="225"/>
      <c r="K31" s="225"/>
    </row>
    <row r="32" spans="1:11" ht="14.1" customHeight="1">
      <c r="A32" s="81">
        <v>6</v>
      </c>
      <c r="B32" s="135" t="s">
        <v>266</v>
      </c>
      <c r="C32" s="135"/>
      <c r="D32" s="83"/>
      <c r="E32" s="84"/>
      <c r="F32" s="85"/>
      <c r="G32" s="86"/>
      <c r="H32" s="87"/>
      <c r="I32" s="88"/>
      <c r="J32" s="89"/>
      <c r="K32" s="90"/>
    </row>
    <row r="33" spans="1:11" ht="14.1" customHeight="1">
      <c r="A33" s="81"/>
      <c r="B33" s="135" t="s">
        <v>267</v>
      </c>
      <c r="C33" s="135"/>
      <c r="D33" s="83"/>
      <c r="E33" s="84"/>
      <c r="F33" s="85"/>
      <c r="G33" s="86"/>
      <c r="H33" s="87"/>
      <c r="I33" s="88"/>
      <c r="J33" s="89"/>
      <c r="K33" s="90"/>
    </row>
    <row r="34" spans="1:11" ht="10.5" customHeight="1">
      <c r="A34" s="81"/>
      <c r="B34" s="135" t="s">
        <v>268</v>
      </c>
      <c r="C34" s="135"/>
      <c r="D34" s="83"/>
      <c r="E34" s="84"/>
      <c r="F34" s="85"/>
      <c r="G34" s="86"/>
      <c r="H34" s="87"/>
      <c r="I34" s="88"/>
      <c r="J34" s="89"/>
      <c r="K34" s="90"/>
    </row>
    <row r="35" spans="1:11" ht="14.1" customHeight="1">
      <c r="A35" s="81"/>
      <c r="B35" s="135" t="s">
        <v>269</v>
      </c>
      <c r="C35" s="135"/>
      <c r="D35" s="83"/>
      <c r="E35" s="84"/>
      <c r="F35" s="85"/>
      <c r="G35" s="86"/>
      <c r="H35" s="87"/>
      <c r="I35" s="88"/>
      <c r="J35" s="89"/>
      <c r="K35" s="90"/>
    </row>
    <row r="36" spans="1:11" ht="14.1" customHeight="1">
      <c r="A36" s="81"/>
      <c r="B36" s="135" t="s">
        <v>276</v>
      </c>
      <c r="C36" s="135"/>
      <c r="D36" s="83"/>
      <c r="E36" s="84"/>
      <c r="F36" s="85"/>
      <c r="G36" s="86"/>
      <c r="H36" s="87"/>
      <c r="I36" s="88"/>
      <c r="J36" s="89"/>
      <c r="K36" s="90"/>
    </row>
    <row r="37" spans="1:11" ht="14.1" customHeight="1">
      <c r="A37" s="81"/>
      <c r="B37" s="135" t="s">
        <v>270</v>
      </c>
      <c r="C37" s="135"/>
      <c r="D37" s="83"/>
      <c r="E37" s="84"/>
      <c r="F37" s="85"/>
      <c r="G37" s="86"/>
      <c r="H37" s="87"/>
      <c r="I37" s="88"/>
      <c r="J37" s="89"/>
      <c r="K37" s="90"/>
    </row>
    <row r="38" spans="1:11" ht="14.1" customHeight="1">
      <c r="A38" s="81"/>
      <c r="B38" s="135" t="s">
        <v>271</v>
      </c>
      <c r="C38" s="135"/>
      <c r="D38" s="83"/>
      <c r="E38" s="84"/>
      <c r="F38" s="85"/>
      <c r="G38" s="86"/>
      <c r="H38" s="87"/>
      <c r="I38" s="88"/>
      <c r="J38" s="89"/>
      <c r="K38" s="90"/>
    </row>
    <row r="39" spans="1:11" ht="14.1" customHeight="1">
      <c r="A39" s="81"/>
      <c r="B39" s="135" t="s">
        <v>272</v>
      </c>
      <c r="C39" s="135"/>
      <c r="D39" s="83"/>
      <c r="E39" s="84"/>
      <c r="F39" s="85"/>
      <c r="G39" s="86"/>
      <c r="H39" s="87"/>
      <c r="I39" s="88"/>
      <c r="J39" s="89"/>
      <c r="K39" s="90"/>
    </row>
    <row r="40" spans="1:11" ht="14.1" customHeight="1">
      <c r="A40" s="81"/>
      <c r="B40" s="135" t="s">
        <v>273</v>
      </c>
      <c r="C40" s="135"/>
      <c r="D40" s="83"/>
      <c r="E40" s="74"/>
      <c r="F40" s="74"/>
      <c r="G40" s="74"/>
      <c r="H40" s="113"/>
      <c r="I40" s="74"/>
      <c r="J40" s="74"/>
      <c r="K40" s="74"/>
    </row>
    <row r="41" spans="1:11" ht="14.1" customHeight="1">
      <c r="A41" s="81"/>
      <c r="B41" s="135" t="s">
        <v>274</v>
      </c>
      <c r="C41" s="135"/>
      <c r="D41" s="83">
        <f>Mes!J83</f>
        <v>322</v>
      </c>
      <c r="E41" s="84" t="s">
        <v>10</v>
      </c>
      <c r="F41" s="85">
        <v>30509</v>
      </c>
      <c r="G41" s="86" t="s">
        <v>9</v>
      </c>
      <c r="H41" s="87">
        <v>77</v>
      </c>
      <c r="I41" s="88" t="s">
        <v>275</v>
      </c>
      <c r="J41" s="89">
        <f>IF(MID(I41,1,2)=("P."),(ROUND(D41*((F41)+(H41/100)),)),IF(MID(I41,1,2)=("%o"),(ROUND(D41*(((F41)+(H41/100))/1000),)),IF(MID(I41,1,2)=("Ea"),(ROUND(D41*((F41)+(H41/100)),)),ROUND(D41*(((F41)+(H41/100))/100),))))</f>
        <v>98241</v>
      </c>
      <c r="K41" s="90" t="s">
        <v>11</v>
      </c>
    </row>
    <row r="42" spans="1:11" ht="14.1" customHeight="1">
      <c r="A42" s="81"/>
      <c r="B42" s="100"/>
      <c r="C42" s="100"/>
      <c r="D42" s="227" t="s">
        <v>312</v>
      </c>
      <c r="E42" s="227"/>
      <c r="F42" s="227"/>
      <c r="G42" s="227"/>
      <c r="H42" s="227"/>
      <c r="I42" s="227"/>
      <c r="J42" s="227"/>
      <c r="K42" s="227"/>
    </row>
    <row r="43" spans="1:11" ht="14.1" customHeight="1">
      <c r="A43" s="81">
        <v>7</v>
      </c>
      <c r="B43" s="100" t="s">
        <v>140</v>
      </c>
      <c r="C43" s="100"/>
      <c r="D43" s="103"/>
      <c r="E43" s="104"/>
      <c r="F43" s="85"/>
      <c r="G43" s="88"/>
      <c r="H43" s="104"/>
      <c r="I43" s="88"/>
      <c r="J43" s="85"/>
      <c r="K43" s="104"/>
    </row>
    <row r="44" spans="1:11" ht="14.1" customHeight="1">
      <c r="A44" s="81"/>
      <c r="B44" s="100" t="s">
        <v>141</v>
      </c>
      <c r="C44" s="100"/>
      <c r="D44" s="105">
        <f>Mes!J87</f>
        <v>5</v>
      </c>
      <c r="E44" s="71" t="s">
        <v>17</v>
      </c>
      <c r="F44" s="85">
        <v>1786</v>
      </c>
      <c r="G44" s="86" t="s">
        <v>9</v>
      </c>
      <c r="H44" s="87">
        <v>13</v>
      </c>
      <c r="I44" s="88" t="s">
        <v>4</v>
      </c>
      <c r="J44" s="89">
        <f>IF(MID(I44,1,2)=("P."),(ROUND(D44*((F44)+(H44/100)),)),IF(MID(I44,1,2)=("%o"),(ROUND(D44*(((F44)+(H44/100))/1000),)),IF(MID(I44,1,2)=("Ea"),(ROUND(D44*((F44)+(H44/100)),)),ROUND(D44*(((F44)+(H44/100))/100),))))</f>
        <v>8931</v>
      </c>
      <c r="K44" s="101" t="s">
        <v>11</v>
      </c>
    </row>
    <row r="45" spans="1:11" ht="14.1" customHeight="1">
      <c r="A45" s="81"/>
      <c r="B45" s="100"/>
      <c r="C45" s="100"/>
      <c r="D45" s="228" t="s">
        <v>313</v>
      </c>
      <c r="E45" s="228"/>
      <c r="F45" s="228"/>
      <c r="G45" s="228"/>
      <c r="H45" s="228"/>
      <c r="I45" s="228"/>
      <c r="J45" s="228"/>
      <c r="K45" s="228"/>
    </row>
    <row r="46" spans="1:11" ht="14.1" customHeight="1">
      <c r="A46" s="72"/>
      <c r="B46" s="100"/>
      <c r="C46" s="100"/>
      <c r="D46" s="83"/>
      <c r="E46" s="107"/>
      <c r="F46" s="107"/>
      <c r="G46" s="107"/>
      <c r="H46" s="108"/>
      <c r="I46" s="109" t="s">
        <v>54</v>
      </c>
      <c r="J46" s="110">
        <f>SUM(J9:J44)</f>
        <v>322583</v>
      </c>
      <c r="K46" s="111" t="s">
        <v>11</v>
      </c>
    </row>
    <row r="47" spans="1:11" ht="14.1" customHeight="1">
      <c r="A47" s="72"/>
      <c r="B47" s="100"/>
      <c r="C47" s="100"/>
      <c r="D47" s="83" t="s">
        <v>306</v>
      </c>
      <c r="E47" s="107"/>
      <c r="F47" s="107"/>
      <c r="G47" s="107"/>
      <c r="H47" s="108"/>
      <c r="I47" s="109"/>
      <c r="J47" s="136"/>
      <c r="K47" s="111"/>
    </row>
    <row r="48" spans="1:11" ht="14.1" customHeight="1">
      <c r="A48" s="72"/>
      <c r="B48" s="100"/>
      <c r="C48" s="100"/>
      <c r="D48" s="83"/>
      <c r="E48" s="107"/>
      <c r="F48" s="107"/>
      <c r="G48" s="107"/>
      <c r="H48" s="108"/>
      <c r="I48" s="109" t="s">
        <v>180</v>
      </c>
      <c r="J48" s="186"/>
      <c r="K48" s="187"/>
    </row>
    <row r="49" spans="1:11" ht="14.1" customHeight="1">
      <c r="A49" s="72"/>
      <c r="B49" s="137"/>
      <c r="C49" s="137"/>
      <c r="D49" s="83"/>
      <c r="E49" s="107"/>
      <c r="F49" s="107"/>
      <c r="G49" s="107"/>
      <c r="H49" s="108"/>
      <c r="I49" s="109"/>
      <c r="J49" s="136"/>
      <c r="K49" s="188"/>
    </row>
    <row r="50" spans="1:11" ht="14.1" customHeight="1">
      <c r="A50" s="11"/>
      <c r="B50" s="57" t="s">
        <v>79</v>
      </c>
      <c r="C50" s="11"/>
      <c r="D50" s="11"/>
      <c r="E50" s="11"/>
      <c r="F50" s="11"/>
      <c r="G50" s="11"/>
      <c r="H50" s="9"/>
      <c r="I50" s="11"/>
      <c r="J50" s="11"/>
      <c r="K50" s="11"/>
    </row>
    <row r="51" spans="1:11" ht="14.1" customHeight="1">
      <c r="A51" s="11"/>
      <c r="B51" s="57" t="s">
        <v>53</v>
      </c>
      <c r="C51" s="11"/>
      <c r="D51" s="11"/>
      <c r="E51" s="2"/>
      <c r="F51" s="24"/>
      <c r="G51" s="25"/>
      <c r="H51" s="27"/>
      <c r="I51" s="26"/>
      <c r="J51" s="21"/>
      <c r="K51" s="7"/>
    </row>
    <row r="52" spans="1:11" ht="14.1" customHeight="1">
      <c r="A52" s="81">
        <v>1</v>
      </c>
      <c r="B52" s="74" t="s">
        <v>277</v>
      </c>
      <c r="C52" s="100"/>
      <c r="D52" s="122"/>
      <c r="E52" s="123"/>
      <c r="F52" s="114"/>
      <c r="G52" s="115"/>
      <c r="H52" s="108"/>
      <c r="I52" s="116"/>
      <c r="J52" s="117"/>
      <c r="K52" s="118"/>
    </row>
    <row r="53" spans="1:11" ht="14.1" customHeight="1">
      <c r="A53" s="81"/>
      <c r="B53" s="74" t="s">
        <v>278</v>
      </c>
      <c r="C53" s="100"/>
      <c r="D53" s="122"/>
      <c r="E53" s="123"/>
      <c r="F53" s="114"/>
      <c r="G53" s="115"/>
      <c r="H53" s="108"/>
      <c r="I53" s="116"/>
      <c r="J53" s="117"/>
      <c r="K53" s="118"/>
    </row>
    <row r="54" spans="1:11" ht="14.1" customHeight="1">
      <c r="A54" s="81"/>
      <c r="B54" s="74" t="s">
        <v>279</v>
      </c>
      <c r="C54" s="100"/>
      <c r="D54" s="122"/>
      <c r="E54" s="123"/>
      <c r="F54" s="114"/>
      <c r="G54" s="115"/>
      <c r="H54" s="108"/>
      <c r="I54" s="116"/>
      <c r="J54" s="117"/>
      <c r="K54" s="118"/>
    </row>
    <row r="55" spans="1:11" ht="14.1" customHeight="1">
      <c r="A55" s="81"/>
      <c r="B55" s="74" t="s">
        <v>280</v>
      </c>
      <c r="C55" s="100"/>
      <c r="D55" s="122"/>
      <c r="E55" s="123"/>
      <c r="F55" s="114"/>
      <c r="G55" s="115"/>
      <c r="H55" s="108"/>
      <c r="I55" s="116"/>
      <c r="J55" s="117"/>
      <c r="K55" s="118"/>
    </row>
    <row r="56" spans="1:11" ht="14.1" customHeight="1">
      <c r="A56" s="81"/>
      <c r="B56" s="74" t="s">
        <v>281</v>
      </c>
      <c r="C56" s="100"/>
      <c r="D56" s="122"/>
      <c r="E56" s="123"/>
      <c r="F56" s="114"/>
      <c r="G56" s="115"/>
      <c r="H56" s="108"/>
      <c r="I56" s="116"/>
      <c r="J56" s="117"/>
      <c r="K56" s="118"/>
    </row>
    <row r="57" spans="1:11" ht="14.1" customHeight="1">
      <c r="A57" s="81"/>
      <c r="B57" s="74" t="s">
        <v>282</v>
      </c>
      <c r="C57" s="100"/>
      <c r="D57" s="122">
        <f>Mes!J99</f>
        <v>456.5</v>
      </c>
      <c r="E57" s="123" t="s">
        <v>10</v>
      </c>
      <c r="F57" s="114"/>
      <c r="G57" s="115"/>
      <c r="H57" s="108"/>
      <c r="I57" s="116" t="s">
        <v>6</v>
      </c>
      <c r="J57" s="117"/>
      <c r="K57" s="118"/>
    </row>
    <row r="58" spans="1:11" ht="13.5" customHeight="1">
      <c r="A58" s="62"/>
      <c r="C58" s="31"/>
      <c r="D58" s="22"/>
      <c r="E58" s="23"/>
      <c r="F58" s="24"/>
      <c r="G58" s="25"/>
      <c r="H58" s="27"/>
      <c r="I58" s="26"/>
      <c r="J58" s="21"/>
      <c r="K58" s="7"/>
    </row>
    <row r="59" spans="1:11" ht="14.1" customHeight="1">
      <c r="A59" s="81">
        <v>2</v>
      </c>
      <c r="B59" s="199" t="s">
        <v>300</v>
      </c>
      <c r="C59" s="100"/>
      <c r="D59" s="83"/>
      <c r="E59" s="71"/>
      <c r="F59" s="85"/>
      <c r="G59" s="86"/>
      <c r="H59" s="87"/>
      <c r="I59" s="88"/>
      <c r="J59" s="89"/>
      <c r="K59" s="101"/>
    </row>
    <row r="60" spans="1:11" ht="14.1" customHeight="1">
      <c r="A60" s="81"/>
      <c r="B60" s="199" t="s">
        <v>301</v>
      </c>
      <c r="C60" s="82"/>
      <c r="D60" s="83"/>
      <c r="E60" s="84"/>
      <c r="F60" s="85"/>
      <c r="G60" s="86"/>
      <c r="H60" s="87"/>
      <c r="I60" s="88"/>
      <c r="J60" s="89"/>
      <c r="K60" s="90"/>
    </row>
    <row r="61" spans="1:11" ht="11.25" customHeight="1">
      <c r="A61" s="81"/>
      <c r="B61" s="199" t="s">
        <v>302</v>
      </c>
      <c r="C61" s="82"/>
      <c r="D61" s="83"/>
      <c r="E61" s="84"/>
      <c r="F61" s="85"/>
      <c r="G61" s="86"/>
      <c r="H61" s="87"/>
      <c r="I61" s="88"/>
      <c r="J61" s="89"/>
      <c r="K61" s="90"/>
    </row>
    <row r="62" spans="1:11" ht="14.1" customHeight="1">
      <c r="A62" s="81"/>
      <c r="B62" s="200" t="s">
        <v>303</v>
      </c>
      <c r="C62" s="82"/>
      <c r="D62" s="83"/>
      <c r="E62" s="84"/>
      <c r="F62" s="85"/>
      <c r="G62" s="86"/>
      <c r="H62" s="87"/>
      <c r="I62" s="88"/>
      <c r="J62" s="89"/>
      <c r="K62" s="90"/>
    </row>
    <row r="63" spans="1:11" ht="14.1" customHeight="1">
      <c r="A63" s="81"/>
      <c r="B63" s="201" t="s">
        <v>304</v>
      </c>
      <c r="C63" s="82"/>
      <c r="D63" s="83">
        <f>Mes!J116</f>
        <v>1510.56</v>
      </c>
      <c r="E63" s="84" t="s">
        <v>10</v>
      </c>
      <c r="F63" s="85"/>
      <c r="G63" s="86"/>
      <c r="H63" s="87"/>
      <c r="I63" s="88" t="s">
        <v>6</v>
      </c>
      <c r="J63" s="89"/>
      <c r="K63" s="90"/>
    </row>
    <row r="64" spans="1:11" ht="14.1" customHeight="1">
      <c r="A64" s="81"/>
      <c r="B64" s="91"/>
      <c r="C64" s="82"/>
      <c r="D64" s="83"/>
      <c r="E64" s="84"/>
      <c r="F64" s="85"/>
      <c r="G64" s="86"/>
      <c r="H64" s="87"/>
      <c r="I64" s="88"/>
      <c r="J64" s="89"/>
      <c r="K64" s="90"/>
    </row>
    <row r="65" spans="1:11" ht="14.1" customHeight="1">
      <c r="A65" s="81">
        <v>3</v>
      </c>
      <c r="B65" s="119" t="s">
        <v>128</v>
      </c>
      <c r="C65" s="100"/>
      <c r="D65" s="120"/>
      <c r="E65" s="104"/>
      <c r="F65" s="85"/>
      <c r="G65" s="121"/>
      <c r="H65" s="87"/>
      <c r="I65" s="88"/>
      <c r="J65" s="89"/>
      <c r="K65" s="101"/>
    </row>
    <row r="66" spans="1:11" ht="14.1" customHeight="1">
      <c r="A66" s="81"/>
      <c r="B66" s="119" t="s">
        <v>129</v>
      </c>
      <c r="C66" s="100"/>
      <c r="D66" s="120"/>
      <c r="E66" s="104"/>
      <c r="F66" s="85"/>
      <c r="G66" s="121"/>
      <c r="H66" s="87"/>
      <c r="I66" s="88"/>
      <c r="J66" s="89"/>
      <c r="K66" s="101"/>
    </row>
    <row r="67" spans="1:11" ht="14.1" customHeight="1">
      <c r="A67" s="81"/>
      <c r="B67" s="119" t="s">
        <v>130</v>
      </c>
      <c r="C67" s="100"/>
      <c r="D67" s="120"/>
      <c r="E67" s="104"/>
      <c r="F67" s="85"/>
      <c r="G67" s="121"/>
      <c r="H67" s="87"/>
      <c r="I67" s="88"/>
      <c r="J67" s="89"/>
      <c r="K67" s="101"/>
    </row>
    <row r="68" spans="1:11" ht="14.1" customHeight="1">
      <c r="A68" s="81"/>
      <c r="B68" s="119" t="s">
        <v>131</v>
      </c>
      <c r="C68" s="100"/>
      <c r="D68" s="120"/>
      <c r="E68" s="104"/>
      <c r="F68" s="85"/>
      <c r="G68" s="121"/>
      <c r="H68" s="87"/>
      <c r="I68" s="88"/>
      <c r="J68" s="89"/>
      <c r="K68" s="101"/>
    </row>
    <row r="69" spans="1:11" ht="12.75" customHeight="1">
      <c r="A69" s="81"/>
      <c r="B69" s="119" t="s">
        <v>132</v>
      </c>
      <c r="C69" s="100"/>
      <c r="D69" s="83">
        <f>Mes!J123</f>
        <v>846</v>
      </c>
      <c r="E69" s="71" t="s">
        <v>10</v>
      </c>
      <c r="F69" s="85"/>
      <c r="G69" s="86"/>
      <c r="H69" s="87"/>
      <c r="I69" s="88" t="s">
        <v>6</v>
      </c>
      <c r="J69" s="89"/>
      <c r="K69" s="101"/>
    </row>
    <row r="70" spans="1:11" ht="14.1" customHeight="1">
      <c r="A70" s="81"/>
      <c r="B70" s="119"/>
      <c r="C70" s="100"/>
      <c r="D70" s="83"/>
      <c r="E70" s="71"/>
      <c r="F70" s="85"/>
      <c r="G70" s="86"/>
      <c r="H70" s="87"/>
      <c r="I70" s="88"/>
      <c r="J70" s="89"/>
      <c r="K70" s="101"/>
    </row>
    <row r="71" spans="1:11" ht="14.1" customHeight="1">
      <c r="A71" s="81">
        <v>4</v>
      </c>
      <c r="B71" s="100" t="s">
        <v>283</v>
      </c>
      <c r="C71" s="100"/>
      <c r="D71" s="103"/>
      <c r="E71" s="104"/>
      <c r="F71" s="85"/>
      <c r="G71" s="88"/>
      <c r="H71" s="104"/>
      <c r="I71" s="88"/>
      <c r="J71" s="85"/>
      <c r="K71" s="104"/>
    </row>
    <row r="72" spans="1:11" ht="14.1" customHeight="1">
      <c r="A72" s="81"/>
      <c r="B72" s="100" t="s">
        <v>284</v>
      </c>
      <c r="C72" s="100"/>
      <c r="D72" s="83">
        <f>Mes!J125</f>
        <v>5</v>
      </c>
      <c r="E72" s="71" t="s">
        <v>17</v>
      </c>
      <c r="F72" s="85"/>
      <c r="G72" s="86"/>
      <c r="H72" s="87"/>
      <c r="I72" s="88" t="s">
        <v>4</v>
      </c>
      <c r="J72" s="89"/>
      <c r="K72" s="101"/>
    </row>
    <row r="73" spans="1:11" ht="14.1" customHeight="1">
      <c r="A73" s="81"/>
      <c r="B73" s="100"/>
      <c r="C73" s="100"/>
      <c r="D73" s="83"/>
      <c r="E73" s="71"/>
      <c r="F73" s="85"/>
      <c r="G73" s="86"/>
      <c r="H73" s="87"/>
      <c r="I73" s="88"/>
      <c r="J73" s="89"/>
      <c r="K73" s="101"/>
    </row>
    <row r="74" spans="1:11" ht="14.1" customHeight="1">
      <c r="A74" s="81">
        <v>5</v>
      </c>
      <c r="B74" s="74" t="s">
        <v>285</v>
      </c>
      <c r="C74" s="100"/>
      <c r="D74" s="120"/>
      <c r="E74" s="104"/>
      <c r="F74" s="85"/>
      <c r="G74" s="121"/>
      <c r="H74" s="87"/>
      <c r="I74" s="88"/>
      <c r="J74" s="89"/>
      <c r="K74" s="101"/>
    </row>
    <row r="75" spans="1:11" ht="14.1" customHeight="1">
      <c r="A75" s="81"/>
      <c r="B75" s="74" t="s">
        <v>286</v>
      </c>
      <c r="C75" s="100"/>
      <c r="D75" s="120"/>
      <c r="E75" s="104"/>
      <c r="F75" s="85"/>
      <c r="G75" s="121"/>
      <c r="H75" s="87"/>
      <c r="I75" s="88"/>
      <c r="J75" s="89"/>
      <c r="K75" s="101"/>
    </row>
    <row r="76" spans="1:11" ht="14.1" customHeight="1">
      <c r="A76" s="81"/>
      <c r="B76" s="74" t="s">
        <v>287</v>
      </c>
      <c r="C76" s="100"/>
      <c r="D76" s="120"/>
      <c r="E76" s="104"/>
      <c r="F76" s="85"/>
      <c r="G76" s="121"/>
      <c r="H76" s="87"/>
      <c r="I76" s="88"/>
      <c r="J76" s="89"/>
      <c r="K76" s="101"/>
    </row>
    <row r="77" spans="1:11" ht="14.1" customHeight="1">
      <c r="A77" s="81"/>
      <c r="B77" s="74" t="s">
        <v>288</v>
      </c>
      <c r="C77" s="100"/>
      <c r="D77" s="120"/>
      <c r="E77" s="104"/>
      <c r="F77" s="85"/>
      <c r="G77" s="121"/>
      <c r="H77" s="87"/>
      <c r="I77" s="88"/>
      <c r="J77" s="89"/>
      <c r="K77" s="101"/>
    </row>
    <row r="78" spans="1:11" ht="14.1" customHeight="1">
      <c r="A78" s="81"/>
      <c r="B78" s="74" t="s">
        <v>289</v>
      </c>
      <c r="C78" s="100"/>
      <c r="D78" s="120"/>
      <c r="E78" s="104"/>
      <c r="F78" s="85"/>
      <c r="G78" s="121"/>
      <c r="H78" s="87"/>
      <c r="I78" s="88"/>
      <c r="J78" s="89"/>
      <c r="K78" s="101"/>
    </row>
    <row r="79" spans="1:11" ht="12.75" customHeight="1">
      <c r="A79" s="81"/>
      <c r="B79" s="74" t="s">
        <v>290</v>
      </c>
      <c r="C79" s="100"/>
      <c r="D79" s="122">
        <f>Mes!J132</f>
        <v>500</v>
      </c>
      <c r="E79" s="123" t="s">
        <v>10</v>
      </c>
      <c r="F79" s="114"/>
      <c r="G79" s="115"/>
      <c r="H79" s="108"/>
      <c r="I79" s="116" t="s">
        <v>6</v>
      </c>
      <c r="J79" s="117"/>
      <c r="K79" s="118"/>
    </row>
    <row r="80" spans="1:11" ht="14.1" customHeight="1">
      <c r="A80" s="81"/>
      <c r="B80" s="74"/>
      <c r="C80" s="100"/>
      <c r="D80" s="122"/>
      <c r="E80" s="123"/>
      <c r="F80" s="114"/>
      <c r="G80" s="115"/>
      <c r="H80" s="108"/>
      <c r="I80" s="116"/>
      <c r="J80" s="117"/>
      <c r="K80" s="118"/>
    </row>
    <row r="81" spans="1:11" ht="14.1" customHeight="1">
      <c r="A81" s="81">
        <v>6</v>
      </c>
      <c r="B81" s="196" t="s">
        <v>292</v>
      </c>
      <c r="C81" s="100"/>
      <c r="D81" s="120"/>
      <c r="E81" s="104"/>
      <c r="F81" s="85"/>
      <c r="G81" s="121"/>
      <c r="H81" s="87"/>
      <c r="I81" s="88"/>
      <c r="J81" s="89"/>
      <c r="K81" s="101"/>
    </row>
    <row r="82" spans="1:11" ht="14.1" customHeight="1">
      <c r="A82" s="81"/>
      <c r="B82" s="197" t="s">
        <v>293</v>
      </c>
      <c r="C82" s="100"/>
      <c r="D82" s="120"/>
      <c r="E82" s="104"/>
      <c r="F82" s="85"/>
      <c r="G82" s="121"/>
      <c r="H82" s="87"/>
      <c r="I82" s="88"/>
      <c r="J82" s="89"/>
      <c r="K82" s="101"/>
    </row>
    <row r="83" spans="1:11" ht="14.1" customHeight="1">
      <c r="A83" s="81"/>
      <c r="B83" s="197" t="s">
        <v>294</v>
      </c>
      <c r="C83" s="100"/>
      <c r="D83" s="120"/>
      <c r="E83" s="104"/>
      <c r="F83" s="85"/>
      <c r="G83" s="121"/>
      <c r="H83" s="87"/>
      <c r="I83" s="88"/>
      <c r="J83" s="89"/>
      <c r="K83" s="101"/>
    </row>
    <row r="84" spans="1:11" ht="14.1" customHeight="1">
      <c r="A84" s="81"/>
      <c r="B84" s="197" t="s">
        <v>295</v>
      </c>
      <c r="C84" s="100"/>
      <c r="D84" s="120"/>
      <c r="E84" s="104"/>
      <c r="F84" s="85"/>
      <c r="G84" s="121"/>
      <c r="H84" s="87"/>
      <c r="I84" s="88"/>
      <c r="J84" s="89"/>
      <c r="K84" s="101"/>
    </row>
    <row r="85" spans="1:11" ht="14.1" customHeight="1">
      <c r="A85" s="81"/>
      <c r="B85" s="198" t="s">
        <v>296</v>
      </c>
      <c r="C85" s="100"/>
      <c r="D85" s="120">
        <f>Mes!J136</f>
        <v>150</v>
      </c>
      <c r="E85" s="104" t="s">
        <v>10</v>
      </c>
      <c r="F85" s="85"/>
      <c r="G85" s="121"/>
      <c r="H85" s="87"/>
      <c r="I85" s="88" t="s">
        <v>6</v>
      </c>
      <c r="J85" s="89"/>
      <c r="K85" s="101"/>
    </row>
    <row r="86" spans="1:11" ht="14.1" customHeight="1">
      <c r="A86" s="81"/>
      <c r="B86" s="198"/>
      <c r="C86" s="100"/>
      <c r="D86" s="120"/>
      <c r="E86" s="104"/>
      <c r="F86" s="85"/>
      <c r="G86" s="121"/>
      <c r="H86" s="87"/>
      <c r="I86" s="88"/>
      <c r="J86" s="89"/>
      <c r="K86" s="101"/>
    </row>
    <row r="87" spans="1:11" ht="14.1" customHeight="1" thickBot="1">
      <c r="A87" s="72"/>
      <c r="B87" s="106"/>
      <c r="C87" s="107"/>
      <c r="D87" s="107"/>
      <c r="E87" s="84"/>
      <c r="F87" s="107"/>
      <c r="G87" s="107"/>
      <c r="H87" s="108"/>
      <c r="I87" s="109" t="s">
        <v>55</v>
      </c>
      <c r="J87" s="127"/>
      <c r="K87" s="128"/>
    </row>
    <row r="88" spans="1:11" ht="14.1" customHeight="1">
      <c r="A88" s="72"/>
      <c r="B88" s="106"/>
      <c r="C88" s="107"/>
      <c r="D88" s="107"/>
      <c r="E88" s="84"/>
      <c r="F88" s="85"/>
      <c r="G88" s="86"/>
      <c r="H88" s="87"/>
      <c r="I88" s="125"/>
      <c r="J88" s="129"/>
      <c r="K88" s="90"/>
    </row>
    <row r="89" spans="1:11" ht="14.25" customHeight="1">
      <c r="A89" s="72"/>
      <c r="B89" s="57" t="s">
        <v>133</v>
      </c>
      <c r="C89" s="58"/>
      <c r="D89" s="107"/>
      <c r="E89" s="84"/>
      <c r="F89" s="85"/>
      <c r="G89" s="86"/>
      <c r="H89" s="87"/>
      <c r="I89" s="125"/>
      <c r="J89" s="129"/>
      <c r="K89" s="90"/>
    </row>
    <row r="90" spans="1:11" ht="14.25" customHeight="1">
      <c r="A90" s="72"/>
      <c r="B90" s="57" t="s">
        <v>52</v>
      </c>
      <c r="C90" s="58"/>
      <c r="D90" s="107"/>
      <c r="E90" s="100"/>
      <c r="F90" s="100"/>
      <c r="G90" s="100"/>
      <c r="H90" s="100"/>
      <c r="I90" s="100"/>
      <c r="J90" s="100"/>
      <c r="K90" s="100"/>
    </row>
    <row r="91" spans="1:11" ht="14.25" customHeight="1">
      <c r="A91" s="81">
        <v>1</v>
      </c>
      <c r="B91" s="100" t="s">
        <v>150</v>
      </c>
      <c r="C91" s="100"/>
      <c r="D91" s="124"/>
      <c r="E91" s="113"/>
      <c r="F91" s="114"/>
      <c r="G91" s="115"/>
      <c r="H91" s="108"/>
      <c r="I91" s="116"/>
      <c r="J91" s="130"/>
      <c r="K91" s="131"/>
    </row>
    <row r="92" spans="1:11" ht="14.25" customHeight="1">
      <c r="A92" s="100"/>
      <c r="B92" s="100" t="s">
        <v>151</v>
      </c>
      <c r="C92" s="100"/>
      <c r="D92" s="103"/>
      <c r="E92" s="104"/>
      <c r="F92" s="85"/>
      <c r="G92" s="88"/>
      <c r="H92" s="104"/>
      <c r="I92" s="88"/>
      <c r="J92" s="85"/>
      <c r="K92" s="104"/>
    </row>
    <row r="93" spans="1:11" ht="14.25" customHeight="1">
      <c r="A93" s="100"/>
      <c r="B93" s="100" t="s">
        <v>152</v>
      </c>
      <c r="C93" s="100"/>
      <c r="D93" s="112"/>
      <c r="E93" s="113"/>
      <c r="F93" s="114"/>
      <c r="G93" s="115"/>
      <c r="H93" s="108"/>
      <c r="I93" s="116"/>
      <c r="J93" s="117"/>
      <c r="K93" s="118"/>
    </row>
    <row r="94" spans="1:11" ht="14.25" customHeight="1">
      <c r="A94" s="100"/>
      <c r="B94" s="100" t="s">
        <v>153</v>
      </c>
      <c r="C94" s="100"/>
      <c r="D94" s="72"/>
      <c r="E94" s="72"/>
      <c r="F94" s="72"/>
      <c r="G94" s="72"/>
      <c r="H94" s="99"/>
      <c r="I94" s="72"/>
      <c r="J94" s="72"/>
      <c r="K94" s="72"/>
    </row>
    <row r="95" spans="1:11" ht="14.25" customHeight="1">
      <c r="A95" s="100"/>
      <c r="B95" s="100" t="s">
        <v>154</v>
      </c>
      <c r="C95" s="100"/>
      <c r="D95" s="124">
        <f>Mes!J140</f>
        <v>1</v>
      </c>
      <c r="E95" s="113" t="s">
        <v>17</v>
      </c>
      <c r="F95" s="114">
        <v>11477</v>
      </c>
      <c r="G95" s="115" t="s">
        <v>9</v>
      </c>
      <c r="H95" s="108">
        <v>40</v>
      </c>
      <c r="I95" s="116" t="s">
        <v>4</v>
      </c>
      <c r="J95" s="130">
        <f>IF(MID(I95,1,2)=("P."),(ROUND(D95*((F95)+(H95/100)),)),IF(MID(I95,1,2)=("%o"),(ROUND(D95*(((F95)+(H95/100))/1000),)),IF(MID(I95,1,2)=("Ea"),(ROUND(D95*((F95)+(H95/100)),)),ROUND(D95*(((F95)+(H95/100))/100),))))</f>
        <v>11477</v>
      </c>
      <c r="K95" s="131" t="s">
        <v>11</v>
      </c>
    </row>
    <row r="96" spans="1:11" ht="14.25" customHeight="1">
      <c r="A96" s="100"/>
      <c r="B96" s="100"/>
      <c r="C96" s="100"/>
      <c r="D96" s="230" t="s">
        <v>314</v>
      </c>
      <c r="E96" s="230"/>
      <c r="F96" s="230"/>
      <c r="G96" s="230"/>
      <c r="H96" s="230"/>
      <c r="I96" s="230"/>
      <c r="J96" s="230"/>
      <c r="K96" s="230"/>
    </row>
    <row r="97" spans="1:11" ht="14.25" customHeight="1">
      <c r="A97" s="81">
        <v>2</v>
      </c>
      <c r="B97" s="100" t="s">
        <v>89</v>
      </c>
      <c r="C97" s="100"/>
      <c r="D97" s="100"/>
      <c r="E97" s="100"/>
      <c r="F97" s="100"/>
      <c r="G97" s="100"/>
      <c r="H97" s="100"/>
      <c r="I97" s="100"/>
      <c r="J97" s="100"/>
      <c r="K97" s="100"/>
    </row>
    <row r="98" spans="1:11" ht="14.25" customHeight="1">
      <c r="A98" s="81"/>
      <c r="B98" s="100" t="s">
        <v>90</v>
      </c>
      <c r="C98" s="100"/>
      <c r="D98" s="100"/>
      <c r="E98" s="100"/>
      <c r="F98" s="100"/>
      <c r="G98" s="100"/>
      <c r="H98" s="100"/>
      <c r="I98" s="100"/>
      <c r="J98" s="100"/>
      <c r="K98" s="100"/>
    </row>
    <row r="99" spans="1:11" ht="14.25" customHeight="1">
      <c r="A99" s="81"/>
      <c r="B99" s="100" t="s">
        <v>91</v>
      </c>
      <c r="C99" s="100"/>
      <c r="D99" s="100"/>
      <c r="E99" s="100"/>
      <c r="F99" s="100"/>
      <c r="G99" s="100"/>
      <c r="H99" s="100"/>
      <c r="I99" s="100"/>
      <c r="J99" s="100"/>
      <c r="K99" s="100"/>
    </row>
    <row r="100" spans="1:11" ht="14.1" customHeight="1">
      <c r="A100" s="81"/>
      <c r="B100" s="100" t="s">
        <v>92</v>
      </c>
      <c r="C100" s="100"/>
      <c r="D100" s="100"/>
      <c r="E100" s="71"/>
      <c r="F100" s="85"/>
      <c r="G100" s="86"/>
      <c r="H100" s="87"/>
      <c r="I100" s="88"/>
      <c r="J100" s="89"/>
      <c r="K100" s="101"/>
    </row>
    <row r="101" spans="1:11" ht="14.1" customHeight="1">
      <c r="A101" s="81"/>
      <c r="B101" s="100" t="s">
        <v>93</v>
      </c>
      <c r="C101" s="100"/>
      <c r="D101" s="83"/>
      <c r="E101" s="71"/>
      <c r="F101" s="85"/>
      <c r="G101" s="86"/>
      <c r="H101" s="87"/>
      <c r="I101" s="88"/>
      <c r="J101" s="89"/>
      <c r="K101" s="101"/>
    </row>
    <row r="102" spans="1:11" ht="14.1" customHeight="1">
      <c r="A102" s="81"/>
      <c r="B102" s="100" t="s">
        <v>94</v>
      </c>
      <c r="C102" s="100"/>
      <c r="D102" s="83"/>
      <c r="E102" s="104"/>
      <c r="F102" s="85"/>
      <c r="G102" s="88"/>
      <c r="H102" s="104"/>
      <c r="I102" s="88"/>
      <c r="J102" s="85"/>
      <c r="K102" s="104"/>
    </row>
    <row r="103" spans="1:11" ht="14.1" customHeight="1">
      <c r="A103" s="81"/>
      <c r="B103" s="100" t="s">
        <v>95</v>
      </c>
      <c r="C103" s="100"/>
      <c r="D103" s="103"/>
      <c r="E103" s="104"/>
      <c r="F103" s="85"/>
      <c r="G103" s="88"/>
      <c r="H103" s="104"/>
      <c r="I103" s="88"/>
      <c r="J103" s="85"/>
      <c r="K103" s="104"/>
    </row>
    <row r="104" spans="1:11" ht="14.1" customHeight="1">
      <c r="A104" s="81"/>
      <c r="B104" s="100" t="s">
        <v>96</v>
      </c>
      <c r="C104" s="100"/>
      <c r="D104" s="103"/>
      <c r="E104" s="74"/>
      <c r="F104" s="74"/>
      <c r="G104" s="74"/>
      <c r="H104" s="113"/>
      <c r="I104" s="74"/>
      <c r="J104" s="74"/>
      <c r="K104" s="74"/>
    </row>
    <row r="105" spans="1:11" ht="14.1" customHeight="1">
      <c r="A105" s="81"/>
      <c r="B105" s="100" t="s">
        <v>97</v>
      </c>
      <c r="C105" s="100"/>
      <c r="D105" s="124">
        <f>Mes!J143</f>
        <v>1</v>
      </c>
      <c r="E105" s="113" t="s">
        <v>17</v>
      </c>
      <c r="F105" s="114">
        <v>5088</v>
      </c>
      <c r="G105" s="115" t="s">
        <v>9</v>
      </c>
      <c r="H105" s="108">
        <v>20</v>
      </c>
      <c r="I105" s="116" t="s">
        <v>4</v>
      </c>
      <c r="J105" s="130">
        <f>IF(MID(I105,1,2)=("P."),(ROUND(D105*((F105)+(H105/100)),)),IF(MID(I105,1,2)=("%o"),(ROUND(D105*(((F105)+(H105/100))/1000),)),IF(MID(I105,1,2)=("Ea"),(ROUND(D105*((F105)+(H105/100)),)),ROUND(D105*(((F105)+(H105/100))/100),))))</f>
        <v>5088</v>
      </c>
      <c r="K105" s="131" t="s">
        <v>11</v>
      </c>
    </row>
    <row r="106" spans="1:11" ht="14.1" customHeight="1">
      <c r="A106" s="72"/>
      <c r="B106" s="100"/>
      <c r="C106" s="100"/>
      <c r="D106" s="230" t="s">
        <v>315</v>
      </c>
      <c r="E106" s="230"/>
      <c r="F106" s="230"/>
      <c r="G106" s="230"/>
      <c r="H106" s="230"/>
      <c r="I106" s="230"/>
      <c r="J106" s="230"/>
      <c r="K106" s="230"/>
    </row>
    <row r="107" spans="1:11" ht="14.1" customHeight="1">
      <c r="A107" s="72">
        <v>3</v>
      </c>
      <c r="B107" s="106" t="s">
        <v>98</v>
      </c>
      <c r="C107" s="72"/>
      <c r="D107" s="72"/>
      <c r="E107" s="72"/>
      <c r="F107" s="72"/>
      <c r="G107" s="72"/>
      <c r="H107" s="99"/>
      <c r="I107" s="72"/>
      <c r="J107" s="72"/>
      <c r="K107" s="72"/>
    </row>
    <row r="108" spans="1:11" ht="14.1" customHeight="1">
      <c r="A108" s="72"/>
      <c r="B108" s="106" t="s">
        <v>99</v>
      </c>
      <c r="C108" s="72"/>
      <c r="D108" s="72"/>
      <c r="E108" s="72"/>
      <c r="F108" s="72"/>
      <c r="G108" s="72"/>
      <c r="H108" s="99"/>
      <c r="I108" s="72"/>
      <c r="J108" s="72"/>
      <c r="K108" s="72"/>
    </row>
    <row r="109" spans="1:11" ht="14.1" customHeight="1">
      <c r="A109" s="72"/>
      <c r="B109" s="106" t="s">
        <v>100</v>
      </c>
      <c r="C109" s="72"/>
      <c r="D109" s="72"/>
      <c r="E109" s="72"/>
      <c r="F109" s="72"/>
      <c r="G109" s="72"/>
      <c r="H109" s="99"/>
      <c r="I109" s="72"/>
      <c r="J109" s="72"/>
      <c r="K109" s="72"/>
    </row>
    <row r="110" spans="1:11" ht="14.1" customHeight="1">
      <c r="A110" s="72"/>
      <c r="B110" s="106" t="s">
        <v>101</v>
      </c>
      <c r="C110" s="72"/>
      <c r="D110" s="72"/>
      <c r="E110" s="72"/>
      <c r="F110" s="72"/>
      <c r="G110" s="72"/>
      <c r="H110" s="99"/>
      <c r="I110" s="72"/>
      <c r="J110" s="72"/>
      <c r="K110" s="72"/>
    </row>
    <row r="111" spans="1:11" ht="14.1" customHeight="1">
      <c r="A111" s="72"/>
      <c r="B111" s="106" t="s">
        <v>102</v>
      </c>
      <c r="C111" s="72"/>
      <c r="D111" s="72"/>
      <c r="E111" s="72"/>
      <c r="F111" s="72"/>
      <c r="G111" s="72"/>
      <c r="H111" s="99"/>
      <c r="I111" s="72"/>
      <c r="J111" s="72"/>
      <c r="K111" s="72"/>
    </row>
    <row r="112" spans="1:11" ht="14.1" customHeight="1">
      <c r="A112" s="72"/>
      <c r="B112" s="106" t="s">
        <v>103</v>
      </c>
      <c r="C112" s="72"/>
      <c r="D112" s="72"/>
      <c r="E112" s="72"/>
      <c r="F112" s="72"/>
      <c r="G112" s="72"/>
      <c r="H112" s="99"/>
      <c r="I112" s="72"/>
      <c r="J112" s="72"/>
      <c r="K112" s="72"/>
    </row>
    <row r="113" spans="1:12" ht="14.1" customHeight="1">
      <c r="A113" s="72"/>
      <c r="B113" s="106" t="s">
        <v>104</v>
      </c>
      <c r="C113" s="72"/>
      <c r="D113" s="72"/>
      <c r="E113" s="72"/>
      <c r="F113" s="72"/>
      <c r="G113" s="72"/>
      <c r="H113" s="99"/>
      <c r="I113" s="72"/>
      <c r="J113" s="72"/>
      <c r="K113" s="72"/>
    </row>
    <row r="114" spans="1:12" ht="14.1" customHeight="1">
      <c r="A114" s="72"/>
      <c r="B114" s="106" t="s">
        <v>105</v>
      </c>
      <c r="C114" s="72"/>
      <c r="D114" s="72"/>
      <c r="E114" s="72"/>
      <c r="F114" s="72"/>
      <c r="G114" s="72"/>
      <c r="H114" s="99"/>
      <c r="I114" s="72"/>
      <c r="J114" s="72"/>
      <c r="K114" s="72"/>
    </row>
    <row r="115" spans="1:12" ht="14.1" customHeight="1">
      <c r="A115" s="72"/>
      <c r="B115" s="106" t="s">
        <v>106</v>
      </c>
      <c r="C115" s="72"/>
      <c r="D115" s="72"/>
      <c r="E115" s="72"/>
      <c r="F115" s="72"/>
      <c r="G115" s="72"/>
      <c r="H115" s="99"/>
      <c r="I115" s="74"/>
      <c r="J115" s="74"/>
      <c r="K115" s="74"/>
    </row>
    <row r="116" spans="1:12" ht="14.1" customHeight="1">
      <c r="A116" s="72"/>
      <c r="B116" s="106" t="s">
        <v>107</v>
      </c>
      <c r="C116" s="72"/>
      <c r="D116" s="72"/>
      <c r="E116" s="72"/>
      <c r="F116" s="72"/>
      <c r="G116" s="72"/>
      <c r="H116" s="99"/>
      <c r="I116" s="116"/>
      <c r="J116" s="130"/>
      <c r="K116" s="131"/>
    </row>
    <row r="117" spans="1:12" ht="14.1" customHeight="1">
      <c r="A117" s="72"/>
      <c r="B117" s="106" t="s">
        <v>108</v>
      </c>
      <c r="C117" s="72"/>
      <c r="D117" s="72"/>
      <c r="E117" s="74"/>
      <c r="F117" s="74"/>
      <c r="G117" s="74"/>
      <c r="H117" s="113"/>
      <c r="I117" s="74"/>
      <c r="J117" s="74"/>
      <c r="K117" s="74"/>
    </row>
    <row r="118" spans="1:12" ht="14.1" customHeight="1">
      <c r="A118" s="72"/>
      <c r="B118" s="106" t="s">
        <v>109</v>
      </c>
      <c r="C118" s="72"/>
      <c r="D118" s="124">
        <f>Mes!J146</f>
        <v>1</v>
      </c>
      <c r="E118" s="113" t="s">
        <v>17</v>
      </c>
      <c r="F118" s="114">
        <v>4928</v>
      </c>
      <c r="G118" s="115" t="s">
        <v>9</v>
      </c>
      <c r="H118" s="108">
        <v>70</v>
      </c>
      <c r="I118" s="116" t="s">
        <v>4</v>
      </c>
      <c r="J118" s="130">
        <f>IF(MID(I118,1,2)=("P."),(ROUND(D118*((F118)+(H118/100)),)),IF(MID(I118,1,2)=("%o"),(ROUND(D118*(((F118)+(H118/100))/1000),)),IF(MID(I118,1,2)=("Ea"),(ROUND(D118*((F118)+(H118/100)),)),ROUND(D118*(((F118)+(H118/100))/100),))))</f>
        <v>4929</v>
      </c>
      <c r="K118" s="131" t="s">
        <v>11</v>
      </c>
    </row>
    <row r="119" spans="1:12" ht="14.1" customHeight="1">
      <c r="A119" s="72"/>
      <c r="B119" s="106"/>
      <c r="C119" s="72"/>
      <c r="D119" s="230" t="s">
        <v>316</v>
      </c>
      <c r="E119" s="230"/>
      <c r="F119" s="230"/>
      <c r="G119" s="230"/>
      <c r="H119" s="230"/>
      <c r="I119" s="230"/>
      <c r="J119" s="230"/>
      <c r="K119" s="230"/>
    </row>
    <row r="120" spans="1:12" ht="14.1" customHeight="1">
      <c r="A120" s="72">
        <v>4</v>
      </c>
      <c r="B120" s="106" t="s">
        <v>110</v>
      </c>
      <c r="C120" s="107"/>
      <c r="D120" s="124"/>
      <c r="E120" s="113"/>
      <c r="F120" s="114"/>
      <c r="G120" s="115"/>
      <c r="H120" s="108"/>
      <c r="I120" s="116"/>
      <c r="J120" s="130"/>
      <c r="K120" s="131"/>
    </row>
    <row r="121" spans="1:12" ht="14.1" customHeight="1">
      <c r="A121" s="72"/>
      <c r="B121" s="106" t="s">
        <v>111</v>
      </c>
      <c r="C121" s="107"/>
      <c r="D121" s="124"/>
      <c r="E121" s="74"/>
      <c r="F121" s="74"/>
      <c r="G121" s="74"/>
      <c r="H121" s="74"/>
      <c r="I121" s="74"/>
      <c r="J121" s="74"/>
      <c r="K121" s="74"/>
    </row>
    <row r="122" spans="1:12" ht="14.1" customHeight="1">
      <c r="A122" s="72"/>
      <c r="B122" s="106" t="s">
        <v>112</v>
      </c>
      <c r="C122" s="107"/>
      <c r="D122" s="124">
        <f>Mes!J149</f>
        <v>1</v>
      </c>
      <c r="E122" s="113" t="s">
        <v>17</v>
      </c>
      <c r="F122" s="114">
        <v>889</v>
      </c>
      <c r="G122" s="115" t="s">
        <v>9</v>
      </c>
      <c r="H122" s="108">
        <v>46</v>
      </c>
      <c r="I122" s="116" t="s">
        <v>4</v>
      </c>
      <c r="J122" s="117">
        <f>IF(MID(I122,1,2)=("P."),(ROUND(D122*((F122)+(H122/100)),)),IF(MID(I122,1,2)=("%o"),(ROUND(D122*(((F122)+(H122/100))/1000),)),IF(MID(I122,1,2)=("Ea"),(ROUND(D122*((F122)+(H122/100)),)),ROUND(D122*(((F122)+(H122/100))/100),))))</f>
        <v>889</v>
      </c>
      <c r="K122" s="118" t="s">
        <v>11</v>
      </c>
    </row>
    <row r="123" spans="1:12" ht="14.1" customHeight="1">
      <c r="A123" s="72"/>
      <c r="B123" s="106"/>
      <c r="C123" s="107"/>
      <c r="D123" s="229" t="s">
        <v>317</v>
      </c>
      <c r="E123" s="229"/>
      <c r="F123" s="229"/>
      <c r="G123" s="229"/>
      <c r="H123" s="229"/>
      <c r="I123" s="229"/>
      <c r="J123" s="229"/>
      <c r="K123" s="229"/>
    </row>
    <row r="124" spans="1:12" ht="14.1" customHeight="1">
      <c r="A124" s="81">
        <v>5</v>
      </c>
      <c r="B124" s="100" t="s">
        <v>189</v>
      </c>
      <c r="C124" s="100"/>
      <c r="D124" s="124"/>
      <c r="E124" s="113"/>
      <c r="F124" s="114"/>
      <c r="G124" s="115"/>
      <c r="H124" s="108"/>
      <c r="I124" s="116"/>
      <c r="J124" s="130"/>
      <c r="K124" s="131"/>
    </row>
    <row r="125" spans="1:12" ht="14.1" customHeight="1">
      <c r="A125" s="81"/>
      <c r="B125" s="100" t="s">
        <v>190</v>
      </c>
      <c r="C125" s="72"/>
      <c r="D125" s="124"/>
      <c r="E125" s="113"/>
      <c r="F125" s="114"/>
      <c r="G125" s="115"/>
      <c r="H125" s="108"/>
      <c r="I125" s="116"/>
      <c r="J125" s="130"/>
      <c r="K125" s="131"/>
      <c r="L125" s="74"/>
    </row>
    <row r="126" spans="1:12" ht="14.1" customHeight="1">
      <c r="A126" s="81"/>
      <c r="B126" s="100" t="s">
        <v>191</v>
      </c>
      <c r="C126" s="72"/>
      <c r="D126" s="124">
        <f>Mes!J152</f>
        <v>2</v>
      </c>
      <c r="E126" s="113" t="s">
        <v>17</v>
      </c>
      <c r="F126" s="114">
        <v>3432</v>
      </c>
      <c r="G126" s="115" t="s">
        <v>9</v>
      </c>
      <c r="H126" s="108">
        <v>0</v>
      </c>
      <c r="I126" s="116" t="s">
        <v>4</v>
      </c>
      <c r="J126" s="130">
        <f>IF(MID(I126,1,2)=("P."),(ROUND(D126*((F126)+(H126/100)),)),IF(MID(I126,1,2)=("%o"),(ROUND(D126*(((F126)+(H126/100))/1000),)),IF(MID(I126,1,2)=("Ea"),(ROUND(D126*((F126)+(H126/100)),)),ROUND(D126*(((F126)+(H126/100))/100),))))</f>
        <v>6864</v>
      </c>
      <c r="K126" s="131" t="s">
        <v>11</v>
      </c>
      <c r="L126" s="74"/>
    </row>
    <row r="127" spans="1:12" ht="14.1" customHeight="1">
      <c r="A127" s="81"/>
      <c r="B127" s="100"/>
      <c r="C127" s="72"/>
      <c r="D127" s="226" t="s">
        <v>318</v>
      </c>
      <c r="E127" s="226"/>
      <c r="F127" s="226"/>
      <c r="G127" s="226"/>
      <c r="H127" s="226"/>
      <c r="I127" s="226"/>
      <c r="J127" s="226"/>
      <c r="K127" s="226"/>
      <c r="L127" s="74"/>
    </row>
    <row r="128" spans="1:12" ht="14.1" customHeight="1">
      <c r="A128" s="72">
        <v>6</v>
      </c>
      <c r="B128" s="106" t="s">
        <v>171</v>
      </c>
      <c r="C128" s="72"/>
      <c r="D128" s="124"/>
      <c r="E128" s="113"/>
      <c r="F128" s="114"/>
      <c r="G128" s="115"/>
      <c r="H128" s="108"/>
      <c r="I128" s="116"/>
      <c r="J128" s="130"/>
      <c r="K128" s="131"/>
      <c r="L128" s="74"/>
    </row>
    <row r="129" spans="1:12" ht="14.1" customHeight="1">
      <c r="A129" s="72"/>
      <c r="B129" s="106" t="s">
        <v>172</v>
      </c>
      <c r="C129" s="72"/>
      <c r="D129" s="124"/>
      <c r="E129" s="113"/>
      <c r="F129" s="114"/>
      <c r="G129" s="115"/>
      <c r="H129" s="108"/>
      <c r="I129" s="116"/>
      <c r="J129" s="130"/>
      <c r="K129" s="131"/>
      <c r="L129" s="74"/>
    </row>
    <row r="130" spans="1:12" ht="14.1" customHeight="1">
      <c r="A130" s="72"/>
      <c r="B130" s="106" t="s">
        <v>173</v>
      </c>
      <c r="C130" s="72"/>
      <c r="D130" s="124"/>
      <c r="E130" s="113"/>
      <c r="F130" s="114"/>
      <c r="G130" s="115"/>
      <c r="H130" s="108"/>
      <c r="I130" s="116"/>
      <c r="J130" s="130"/>
      <c r="K130" s="131"/>
    </row>
    <row r="131" spans="1:12" ht="14.1" customHeight="1">
      <c r="A131" s="72"/>
      <c r="B131" s="106" t="s">
        <v>174</v>
      </c>
      <c r="C131" s="72"/>
      <c r="D131" s="124"/>
      <c r="E131" s="113"/>
      <c r="F131" s="114"/>
      <c r="G131" s="115"/>
      <c r="H131" s="108"/>
      <c r="I131" s="116"/>
      <c r="J131" s="130"/>
      <c r="K131" s="131"/>
    </row>
    <row r="132" spans="1:12" ht="14.1" customHeight="1">
      <c r="A132" s="72"/>
      <c r="B132" s="106" t="s">
        <v>175</v>
      </c>
      <c r="C132" s="72"/>
      <c r="D132" s="124"/>
      <c r="E132" s="113"/>
      <c r="F132" s="114"/>
      <c r="G132" s="115"/>
      <c r="H132" s="108"/>
      <c r="I132" s="116"/>
      <c r="J132" s="130"/>
      <c r="K132" s="131"/>
    </row>
    <row r="133" spans="1:12" ht="14.1" customHeight="1">
      <c r="A133" s="72"/>
      <c r="B133" s="106" t="s">
        <v>176</v>
      </c>
      <c r="C133" s="72"/>
      <c r="D133" s="124"/>
      <c r="E133" s="113"/>
      <c r="F133" s="114"/>
      <c r="G133" s="115"/>
      <c r="H133" s="108"/>
      <c r="I133" s="116"/>
      <c r="J133" s="130"/>
      <c r="K133" s="131"/>
    </row>
    <row r="134" spans="1:12" ht="14.1" customHeight="1">
      <c r="A134" s="81"/>
      <c r="B134" s="106" t="s">
        <v>177</v>
      </c>
      <c r="C134" s="72"/>
      <c r="D134" s="124"/>
      <c r="E134" s="74"/>
      <c r="F134" s="74"/>
      <c r="G134" s="74"/>
      <c r="H134" s="113"/>
      <c r="I134" s="74"/>
      <c r="J134" s="74"/>
      <c r="K134" s="74"/>
    </row>
    <row r="135" spans="1:12" ht="14.1" customHeight="1">
      <c r="A135" s="81"/>
      <c r="B135" s="100" t="s">
        <v>178</v>
      </c>
      <c r="C135" s="100"/>
      <c r="D135" s="124">
        <f>Mes!J155</f>
        <v>4</v>
      </c>
      <c r="E135" s="113" t="s">
        <v>17</v>
      </c>
      <c r="F135" s="114">
        <v>2042</v>
      </c>
      <c r="G135" s="115" t="s">
        <v>9</v>
      </c>
      <c r="H135" s="108">
        <v>43</v>
      </c>
      <c r="I135" s="116" t="s">
        <v>4</v>
      </c>
      <c r="J135" s="130">
        <f>IF(MID(I135,1,2)=("P."),(ROUND(D135*((F135)+(H135/100)),)),IF(MID(I135,1,2)=("%o"),(ROUND(D135*(((F135)+(H135/100))/1000),)),IF(MID(I135,1,2)=("Ea"),(ROUND(D135*((F135)+(H135/100)),)),ROUND(D135*(((F135)+(H135/100))/100),))))</f>
        <v>8170</v>
      </c>
      <c r="K135" s="131" t="s">
        <v>11</v>
      </c>
    </row>
    <row r="136" spans="1:12" ht="14.1" customHeight="1">
      <c r="A136" s="81"/>
      <c r="B136" s="100"/>
      <c r="C136" s="100"/>
      <c r="D136" s="226" t="s">
        <v>319</v>
      </c>
      <c r="E136" s="226"/>
      <c r="F136" s="226"/>
      <c r="G136" s="226"/>
      <c r="H136" s="226"/>
      <c r="I136" s="226"/>
      <c r="J136" s="226"/>
      <c r="K136" s="226"/>
    </row>
    <row r="137" spans="1:12" ht="14.1" customHeight="1">
      <c r="A137" s="81">
        <v>7</v>
      </c>
      <c r="B137" s="74" t="s">
        <v>192</v>
      </c>
      <c r="C137" s="100"/>
      <c r="D137" s="124"/>
      <c r="E137" s="113"/>
      <c r="F137" s="114"/>
      <c r="G137" s="115"/>
      <c r="H137" s="108"/>
      <c r="I137" s="116"/>
      <c r="J137" s="117"/>
      <c r="K137" s="118"/>
    </row>
    <row r="138" spans="1:12" ht="14.1" customHeight="1">
      <c r="A138" s="81"/>
      <c r="B138" s="74" t="s">
        <v>193</v>
      </c>
      <c r="C138" s="100"/>
      <c r="D138" s="124"/>
      <c r="E138" s="113"/>
      <c r="F138" s="114"/>
      <c r="G138" s="115"/>
      <c r="H138" s="108"/>
      <c r="I138" s="116"/>
      <c r="J138" s="117"/>
      <c r="K138" s="118"/>
    </row>
    <row r="139" spans="1:12" ht="14.1" customHeight="1">
      <c r="A139" s="81"/>
      <c r="B139" s="74" t="s">
        <v>194</v>
      </c>
      <c r="C139" s="100"/>
      <c r="D139" s="124"/>
      <c r="E139" s="113"/>
      <c r="F139" s="114"/>
      <c r="G139" s="115"/>
      <c r="H139" s="108"/>
      <c r="I139" s="116"/>
      <c r="J139" s="117"/>
      <c r="K139" s="118"/>
    </row>
    <row r="140" spans="1:12" ht="14.1" customHeight="1">
      <c r="A140" s="81"/>
      <c r="B140" s="100" t="s">
        <v>195</v>
      </c>
      <c r="C140" s="100"/>
      <c r="D140" s="124"/>
      <c r="E140" s="113"/>
      <c r="F140" s="114"/>
      <c r="G140" s="115"/>
      <c r="H140" s="108"/>
      <c r="I140" s="116"/>
      <c r="J140" s="117"/>
      <c r="K140" s="118"/>
    </row>
    <row r="141" spans="1:12" ht="14.1" customHeight="1">
      <c r="A141" s="81"/>
      <c r="B141" s="74" t="s">
        <v>196</v>
      </c>
      <c r="C141" s="100"/>
      <c r="D141" s="124">
        <f>Mes!J158</f>
        <v>1</v>
      </c>
      <c r="E141" s="113" t="s">
        <v>17</v>
      </c>
      <c r="F141" s="114">
        <v>10322</v>
      </c>
      <c r="G141" s="115" t="s">
        <v>9</v>
      </c>
      <c r="H141" s="108">
        <v>40</v>
      </c>
      <c r="I141" s="116" t="s">
        <v>4</v>
      </c>
      <c r="J141" s="117">
        <f>IF(MID(I141,1,2)=("P."),(ROUND(D141*((F141)+(H141/100)),)),IF(MID(I141,1,2)=("%o"),(ROUND(D141*(((F141)+(H141/100))/1000),)),IF(MID(I141,1,2)=("Ea"),(ROUND(D141*((F141)+(H141/100)),)),ROUND(D141*(((F141)+(H141/100))/100),))))</f>
        <v>10322</v>
      </c>
      <c r="K141" s="118" t="s">
        <v>11</v>
      </c>
    </row>
    <row r="142" spans="1:12" ht="14.1" customHeight="1">
      <c r="A142" s="81"/>
      <c r="B142" s="74"/>
      <c r="C142" s="100"/>
      <c r="D142" s="230" t="s">
        <v>320</v>
      </c>
      <c r="E142" s="230"/>
      <c r="F142" s="230"/>
      <c r="G142" s="230"/>
      <c r="H142" s="230"/>
      <c r="I142" s="230"/>
      <c r="J142" s="230"/>
      <c r="K142" s="230"/>
    </row>
    <row r="143" spans="1:12" ht="14.1" customHeight="1">
      <c r="A143" s="81">
        <v>8</v>
      </c>
      <c r="B143" s="106" t="s">
        <v>164</v>
      </c>
      <c r="C143" s="72"/>
      <c r="D143" s="124"/>
      <c r="E143" s="113"/>
      <c r="F143" s="114"/>
      <c r="G143" s="115"/>
      <c r="H143" s="108"/>
      <c r="I143" s="116"/>
      <c r="J143" s="130"/>
      <c r="K143" s="131"/>
    </row>
    <row r="144" spans="1:12" ht="14.1" customHeight="1">
      <c r="A144" s="81"/>
      <c r="B144" s="106" t="s">
        <v>165</v>
      </c>
      <c r="C144" s="72"/>
      <c r="D144" s="124"/>
      <c r="E144" s="113"/>
      <c r="F144" s="114"/>
      <c r="G144" s="115"/>
      <c r="H144" s="108"/>
      <c r="I144" s="116"/>
      <c r="J144" s="130"/>
      <c r="K144" s="131"/>
    </row>
    <row r="145" spans="1:11" ht="14.1" customHeight="1">
      <c r="A145" s="81"/>
      <c r="B145" s="106" t="s">
        <v>166</v>
      </c>
      <c r="C145" s="72"/>
      <c r="D145" s="124"/>
      <c r="E145" s="113"/>
      <c r="F145" s="114"/>
      <c r="G145" s="115"/>
      <c r="H145" s="108"/>
      <c r="I145" s="116"/>
      <c r="J145" s="130"/>
      <c r="K145" s="131"/>
    </row>
    <row r="146" spans="1:11" ht="14.1" customHeight="1">
      <c r="A146" s="81"/>
      <c r="B146" s="106" t="s">
        <v>167</v>
      </c>
      <c r="C146" s="72"/>
      <c r="D146" s="124"/>
      <c r="E146" s="113"/>
      <c r="F146" s="114"/>
      <c r="G146" s="115"/>
      <c r="H146" s="108"/>
      <c r="I146" s="116"/>
      <c r="J146" s="130"/>
      <c r="K146" s="131"/>
    </row>
    <row r="147" spans="1:11" ht="14.1" customHeight="1">
      <c r="A147" s="81"/>
      <c r="B147" s="106" t="s">
        <v>168</v>
      </c>
      <c r="C147" s="72"/>
      <c r="D147" s="124"/>
      <c r="E147" s="113"/>
      <c r="F147" s="114"/>
      <c r="G147" s="115"/>
      <c r="H147" s="108"/>
      <c r="I147" s="116"/>
      <c r="J147" s="130"/>
      <c r="K147" s="131"/>
    </row>
    <row r="148" spans="1:11" ht="14.1" customHeight="1">
      <c r="A148" s="81"/>
      <c r="B148" s="106" t="s">
        <v>169</v>
      </c>
      <c r="C148" s="72"/>
      <c r="D148" s="124"/>
      <c r="E148" s="113"/>
      <c r="F148" s="114"/>
      <c r="G148" s="115"/>
      <c r="H148" s="108"/>
      <c r="I148" s="116"/>
      <c r="J148" s="130"/>
      <c r="K148" s="131"/>
    </row>
    <row r="149" spans="1:11" ht="14.1" customHeight="1">
      <c r="A149" s="81"/>
      <c r="B149" s="106" t="s">
        <v>170</v>
      </c>
      <c r="C149" s="72"/>
      <c r="D149" s="124">
        <f>Mes!J161</f>
        <v>1</v>
      </c>
      <c r="E149" s="113" t="s">
        <v>3</v>
      </c>
      <c r="F149" s="114">
        <v>21979</v>
      </c>
      <c r="G149" s="115" t="s">
        <v>9</v>
      </c>
      <c r="H149" s="108">
        <v>89</v>
      </c>
      <c r="I149" s="116" t="s">
        <v>4</v>
      </c>
      <c r="J149" s="130">
        <f>IF(MID(I149,1,2)=("P."),(ROUND(D149*((F149)+(H149/100)),)),IF(MID(I149,1,2)=("%o"),(ROUND(D149*(((F149)+(H149/100))/1000),)),IF(MID(I149,1,2)=("Ea"),(ROUND(D149*((F149)+(H149/100)),)),ROUND(D149*(((F149)+(H149/100))/100),))))</f>
        <v>21980</v>
      </c>
      <c r="K149" s="131" t="s">
        <v>11</v>
      </c>
    </row>
    <row r="150" spans="1:11" ht="14.1" customHeight="1">
      <c r="A150" s="81"/>
      <c r="B150" s="106"/>
      <c r="C150" s="72"/>
      <c r="D150" s="231" t="s">
        <v>321</v>
      </c>
      <c r="E150" s="231"/>
      <c r="F150" s="231"/>
      <c r="G150" s="231"/>
      <c r="H150" s="231"/>
      <c r="I150" s="231"/>
      <c r="J150" s="231"/>
      <c r="K150" s="231"/>
    </row>
    <row r="151" spans="1:11" ht="14.1" customHeight="1">
      <c r="A151" s="81"/>
      <c r="B151" s="74"/>
      <c r="C151" s="107"/>
      <c r="D151" s="74"/>
      <c r="E151" s="104"/>
      <c r="F151" s="104" t="s">
        <v>136</v>
      </c>
      <c r="G151" s="121"/>
      <c r="H151" s="87"/>
      <c r="I151" s="88"/>
      <c r="J151" s="132">
        <f>SUM(J95:J149)</f>
        <v>69719</v>
      </c>
      <c r="K151" s="118" t="s">
        <v>11</v>
      </c>
    </row>
    <row r="152" spans="1:11" ht="14.1" customHeight="1">
      <c r="A152" s="81"/>
      <c r="B152" s="74"/>
      <c r="C152" s="107"/>
      <c r="D152" s="74" t="s">
        <v>306</v>
      </c>
      <c r="E152" s="104"/>
      <c r="F152" s="104"/>
      <c r="G152" s="121"/>
      <c r="H152" s="87"/>
      <c r="I152" s="88"/>
      <c r="J152" s="126"/>
      <c r="K152" s="118"/>
    </row>
    <row r="153" spans="1:11" ht="14.1" customHeight="1" thickBot="1">
      <c r="A153" s="81"/>
      <c r="B153" s="74"/>
      <c r="C153" s="107"/>
      <c r="D153" s="74"/>
      <c r="E153" s="104"/>
      <c r="F153" s="104"/>
      <c r="G153" s="121"/>
      <c r="H153" s="87"/>
      <c r="I153" s="85" t="s">
        <v>197</v>
      </c>
      <c r="J153" s="189"/>
      <c r="K153" s="118"/>
    </row>
    <row r="154" spans="1:11" ht="14.1" customHeight="1">
      <c r="A154" s="81"/>
      <c r="B154" s="100"/>
      <c r="C154" s="100"/>
      <c r="D154" s="133"/>
      <c r="E154" s="104"/>
      <c r="F154" s="85"/>
      <c r="G154" s="121"/>
      <c r="H154" s="87"/>
      <c r="I154" s="88"/>
      <c r="J154" s="129"/>
      <c r="K154" s="90"/>
    </row>
    <row r="155" spans="1:11" ht="14.1" customHeight="1">
      <c r="A155" s="134"/>
      <c r="B155" s="64" t="s">
        <v>137</v>
      </c>
      <c r="C155" s="100"/>
      <c r="D155" s="133"/>
      <c r="E155" s="104"/>
      <c r="F155" s="85"/>
      <c r="G155" s="121"/>
      <c r="H155" s="87"/>
      <c r="I155" s="88"/>
      <c r="J155" s="89"/>
      <c r="K155" s="90"/>
    </row>
    <row r="156" spans="1:11" ht="14.1" customHeight="1">
      <c r="A156" s="81">
        <v>1</v>
      </c>
      <c r="B156" s="100" t="s">
        <v>179</v>
      </c>
      <c r="C156" s="100"/>
      <c r="D156" s="112"/>
      <c r="E156" s="104"/>
      <c r="F156" s="85"/>
      <c r="G156" s="121"/>
      <c r="H156" s="87"/>
      <c r="I156" s="88"/>
      <c r="J156" s="89"/>
      <c r="K156" s="90"/>
    </row>
    <row r="157" spans="1:11" ht="14.1" customHeight="1">
      <c r="A157" s="100"/>
      <c r="B157" s="100" t="s">
        <v>113</v>
      </c>
      <c r="C157" s="100"/>
      <c r="D157" s="112"/>
      <c r="E157" s="104"/>
      <c r="F157" s="85"/>
      <c r="G157" s="121"/>
      <c r="H157" s="87"/>
      <c r="I157" s="88"/>
      <c r="J157" s="89"/>
      <c r="K157" s="90"/>
    </row>
    <row r="158" spans="1:11" ht="15" customHeight="1">
      <c r="A158" s="100"/>
      <c r="B158" s="100" t="s">
        <v>114</v>
      </c>
      <c r="C158" s="100"/>
      <c r="D158" s="112"/>
      <c r="E158" s="104"/>
      <c r="F158" s="85"/>
      <c r="G158" s="121"/>
      <c r="H158" s="87"/>
      <c r="I158" s="88"/>
      <c r="J158" s="89"/>
      <c r="K158" s="90"/>
    </row>
    <row r="159" spans="1:11" ht="15" customHeight="1">
      <c r="A159" s="100"/>
      <c r="B159" s="100" t="s">
        <v>115</v>
      </c>
      <c r="C159" s="100"/>
      <c r="D159" s="112"/>
      <c r="E159" s="100"/>
      <c r="F159" s="100"/>
      <c r="G159" s="100"/>
      <c r="H159" s="100"/>
      <c r="I159" s="100"/>
      <c r="J159" s="100"/>
      <c r="K159" s="100"/>
    </row>
    <row r="160" spans="1:11" ht="14.1" customHeight="1">
      <c r="A160" s="81"/>
      <c r="B160" s="100" t="s">
        <v>116</v>
      </c>
      <c r="C160" s="100"/>
      <c r="D160" s="100"/>
      <c r="E160" s="74"/>
      <c r="F160" s="74"/>
      <c r="G160" s="74"/>
      <c r="H160" s="113"/>
      <c r="I160" s="74"/>
      <c r="J160" s="74"/>
      <c r="K160" s="74"/>
    </row>
    <row r="161" spans="1:11" ht="14.1" customHeight="1">
      <c r="A161" s="81"/>
      <c r="B161" s="100" t="s">
        <v>146</v>
      </c>
      <c r="C161" s="100"/>
      <c r="D161" s="122">
        <f>Mes!J165</f>
        <v>35</v>
      </c>
      <c r="E161" s="113" t="s">
        <v>22</v>
      </c>
      <c r="F161" s="114"/>
      <c r="G161" s="115"/>
      <c r="H161" s="108"/>
      <c r="I161" s="116" t="s">
        <v>118</v>
      </c>
      <c r="J161" s="117"/>
      <c r="K161" s="118"/>
    </row>
    <row r="162" spans="1:11" ht="14.1" customHeight="1">
      <c r="A162" s="81"/>
      <c r="B162" s="100" t="s">
        <v>117</v>
      </c>
      <c r="C162" s="100"/>
      <c r="D162" s="122">
        <f>Mes!J166</f>
        <v>20</v>
      </c>
      <c r="E162" s="113" t="s">
        <v>22</v>
      </c>
      <c r="F162" s="114"/>
      <c r="G162" s="115"/>
      <c r="H162" s="108"/>
      <c r="I162" s="116" t="s">
        <v>118</v>
      </c>
      <c r="J162" s="117"/>
      <c r="K162" s="118"/>
    </row>
    <row r="163" spans="1:11" ht="14.1" customHeight="1">
      <c r="A163" s="81"/>
      <c r="B163" s="100"/>
      <c r="C163" s="100"/>
      <c r="D163" s="122"/>
      <c r="E163" s="113"/>
      <c r="F163" s="114"/>
      <c r="G163" s="115"/>
      <c r="H163" s="108"/>
      <c r="I163" s="116"/>
      <c r="J163" s="117"/>
      <c r="K163" s="118"/>
    </row>
    <row r="164" spans="1:11" ht="14.1" customHeight="1">
      <c r="A164" s="81">
        <v>2</v>
      </c>
      <c r="B164" s="100" t="s">
        <v>119</v>
      </c>
      <c r="C164" s="100"/>
      <c r="D164" s="112"/>
      <c r="E164" s="104"/>
      <c r="F164" s="85"/>
      <c r="G164" s="121"/>
      <c r="H164" s="87"/>
      <c r="I164" s="88"/>
      <c r="J164" s="89"/>
      <c r="K164" s="118"/>
    </row>
    <row r="165" spans="1:11" ht="14.1" customHeight="1">
      <c r="A165" s="100"/>
      <c r="B165" s="100" t="s">
        <v>120</v>
      </c>
      <c r="C165" s="100"/>
      <c r="D165" s="112"/>
      <c r="E165" s="104"/>
      <c r="F165" s="85"/>
      <c r="G165" s="121"/>
      <c r="H165" s="87"/>
      <c r="I165" s="88"/>
      <c r="J165" s="89"/>
      <c r="K165" s="118"/>
    </row>
    <row r="166" spans="1:11" ht="14.1" customHeight="1">
      <c r="A166" s="100"/>
      <c r="B166" s="100" t="s">
        <v>121</v>
      </c>
      <c r="C166" s="100"/>
      <c r="D166" s="112"/>
      <c r="E166" s="104"/>
      <c r="F166" s="85"/>
      <c r="G166" s="121"/>
      <c r="H166" s="87"/>
      <c r="I166" s="88"/>
      <c r="J166" s="89"/>
      <c r="K166" s="118"/>
    </row>
    <row r="167" spans="1:11" ht="14.1" customHeight="1">
      <c r="A167" s="100"/>
      <c r="B167" s="100" t="s">
        <v>122</v>
      </c>
      <c r="C167" s="100"/>
      <c r="D167" s="112"/>
      <c r="E167" s="104"/>
      <c r="F167" s="85"/>
      <c r="G167" s="121"/>
      <c r="H167" s="87"/>
      <c r="I167" s="88"/>
      <c r="J167" s="89"/>
      <c r="K167" s="118"/>
    </row>
    <row r="168" spans="1:11" ht="14.1" customHeight="1">
      <c r="A168" s="81"/>
      <c r="B168" s="100" t="s">
        <v>80</v>
      </c>
      <c r="C168" s="100"/>
      <c r="D168" s="112"/>
      <c r="E168" s="104"/>
      <c r="F168" s="85"/>
      <c r="G168" s="121"/>
      <c r="H168" s="87"/>
      <c r="I168" s="88"/>
      <c r="J168" s="89"/>
      <c r="K168" s="118"/>
    </row>
    <row r="169" spans="1:11" ht="14.1" customHeight="1">
      <c r="A169" s="81"/>
      <c r="B169" s="100" t="s">
        <v>81</v>
      </c>
      <c r="C169" s="100"/>
      <c r="D169" s="112"/>
      <c r="E169" s="100"/>
      <c r="F169" s="100"/>
      <c r="G169" s="100"/>
      <c r="H169" s="100"/>
      <c r="I169" s="100"/>
      <c r="J169" s="100"/>
      <c r="K169" s="100"/>
    </row>
    <row r="170" spans="1:11" ht="14.1" customHeight="1">
      <c r="A170" s="81"/>
      <c r="B170" s="100" t="s">
        <v>72</v>
      </c>
      <c r="C170" s="100"/>
      <c r="D170" s="100"/>
      <c r="E170" s="74"/>
      <c r="F170" s="74"/>
      <c r="G170" s="74"/>
      <c r="H170" s="113"/>
      <c r="I170" s="74"/>
      <c r="J170" s="74"/>
      <c r="K170" s="74"/>
    </row>
    <row r="171" spans="1:11" ht="14.1" customHeight="1">
      <c r="A171" s="81"/>
      <c r="B171" s="100" t="s">
        <v>123</v>
      </c>
      <c r="C171" s="100"/>
      <c r="D171" s="124">
        <f>Mes!J170</f>
        <v>4</v>
      </c>
      <c r="E171" s="113" t="s">
        <v>17</v>
      </c>
      <c r="F171" s="114"/>
      <c r="G171" s="115"/>
      <c r="H171" s="108"/>
      <c r="I171" s="116" t="s">
        <v>118</v>
      </c>
      <c r="J171" s="117"/>
      <c r="K171" s="118"/>
    </row>
    <row r="172" spans="1:11" ht="14.1" customHeight="1">
      <c r="A172" s="81"/>
      <c r="B172" s="100" t="s">
        <v>76</v>
      </c>
      <c r="C172" s="100"/>
      <c r="D172" s="124">
        <f>Mes!J172</f>
        <v>4</v>
      </c>
      <c r="E172" s="113" t="s">
        <v>17</v>
      </c>
      <c r="F172" s="114"/>
      <c r="G172" s="115"/>
      <c r="H172" s="108"/>
      <c r="I172" s="116" t="s">
        <v>118</v>
      </c>
      <c r="J172" s="117"/>
      <c r="K172" s="118"/>
    </row>
    <row r="173" spans="1:11" ht="14.1" customHeight="1">
      <c r="A173" s="81"/>
      <c r="B173" s="100" t="s">
        <v>124</v>
      </c>
      <c r="C173" s="100"/>
      <c r="D173" s="124">
        <f>Mes!J174</f>
        <v>2</v>
      </c>
      <c r="E173" s="113" t="s">
        <v>17</v>
      </c>
      <c r="F173" s="114"/>
      <c r="G173" s="115"/>
      <c r="H173" s="108"/>
      <c r="I173" s="116" t="s">
        <v>118</v>
      </c>
      <c r="J173" s="117"/>
      <c r="K173" s="118"/>
    </row>
    <row r="174" spans="1:11" ht="14.1" customHeight="1">
      <c r="A174" s="81"/>
      <c r="B174" s="100"/>
      <c r="C174" s="100"/>
      <c r="D174" s="104" t="s">
        <v>138</v>
      </c>
      <c r="E174" s="104"/>
      <c r="F174" s="74"/>
      <c r="G174" s="121"/>
      <c r="H174" s="87"/>
      <c r="I174" s="88"/>
      <c r="J174" s="132"/>
      <c r="K174" s="118"/>
    </row>
    <row r="175" spans="1:11" ht="14.1" customHeight="1" thickBot="1">
      <c r="A175" s="81"/>
      <c r="B175" s="100"/>
      <c r="C175" s="100"/>
      <c r="D175" s="133"/>
      <c r="E175" s="104"/>
      <c r="F175" s="85"/>
      <c r="G175" s="121"/>
      <c r="H175" s="87"/>
      <c r="I175" s="88"/>
      <c r="J175" s="129"/>
      <c r="K175" s="90"/>
    </row>
    <row r="176" spans="1:11" ht="14.1" customHeight="1" thickBot="1">
      <c r="A176" s="62"/>
      <c r="B176" s="31"/>
      <c r="C176" s="232" t="s">
        <v>322</v>
      </c>
      <c r="D176" s="233"/>
      <c r="E176" s="96"/>
      <c r="F176" s="234"/>
      <c r="G176" s="25"/>
      <c r="H176" s="27"/>
      <c r="I176" s="26"/>
      <c r="J176" s="21"/>
      <c r="K176" s="7"/>
    </row>
    <row r="177" spans="1:11" ht="14.1" customHeight="1">
      <c r="A177" s="62"/>
      <c r="B177" s="235" t="s">
        <v>323</v>
      </c>
      <c r="C177" s="236" t="s">
        <v>324</v>
      </c>
      <c r="D177" s="236"/>
      <c r="E177" s="237"/>
      <c r="F177" s="24"/>
      <c r="G177" s="25"/>
      <c r="H177" s="238" t="s">
        <v>325</v>
      </c>
      <c r="I177" s="26"/>
      <c r="J177" s="21"/>
      <c r="K177" s="7"/>
    </row>
    <row r="178" spans="1:11" ht="14.1" customHeight="1">
      <c r="A178" s="62"/>
      <c r="B178" s="235" t="s">
        <v>326</v>
      </c>
      <c r="C178" s="235" t="s">
        <v>327</v>
      </c>
      <c r="D178" s="239"/>
      <c r="E178" s="237"/>
      <c r="F178" s="24"/>
      <c r="G178" s="25"/>
      <c r="H178" s="238" t="s">
        <v>325</v>
      </c>
      <c r="I178" s="26"/>
      <c r="J178" s="21"/>
      <c r="K178" s="7"/>
    </row>
    <row r="179" spans="1:11" ht="14.1" customHeight="1">
      <c r="A179" s="62"/>
      <c r="B179" s="235" t="s">
        <v>328</v>
      </c>
      <c r="C179" s="236" t="s">
        <v>329</v>
      </c>
      <c r="D179" s="236"/>
      <c r="E179" s="237"/>
      <c r="F179" s="24"/>
      <c r="G179" s="25"/>
      <c r="H179" s="238" t="s">
        <v>325</v>
      </c>
      <c r="I179" s="26"/>
      <c r="J179" s="21"/>
      <c r="K179" s="7"/>
    </row>
    <row r="180" spans="1:11" ht="14.1" customHeight="1">
      <c r="A180" s="62"/>
      <c r="B180" s="235" t="s">
        <v>330</v>
      </c>
      <c r="C180" s="235" t="s">
        <v>331</v>
      </c>
      <c r="D180" s="239"/>
      <c r="E180" s="237"/>
      <c r="F180" s="24"/>
      <c r="G180" s="25"/>
      <c r="H180" s="238" t="s">
        <v>325</v>
      </c>
      <c r="I180" s="26"/>
      <c r="J180" s="21"/>
      <c r="K180" s="7"/>
    </row>
    <row r="181" spans="1:11" ht="14.1" customHeight="1">
      <c r="A181" s="62"/>
      <c r="B181" s="31"/>
      <c r="C181" s="31"/>
      <c r="D181" s="240" t="s">
        <v>332</v>
      </c>
      <c r="E181" s="2"/>
      <c r="F181" s="241"/>
      <c r="G181" s="25"/>
      <c r="H181" s="238" t="s">
        <v>325</v>
      </c>
      <c r="I181" s="26"/>
      <c r="J181" s="21"/>
      <c r="K181" s="7"/>
    </row>
    <row r="182" spans="1:11" ht="14.1" customHeight="1">
      <c r="A182" s="62"/>
      <c r="B182" s="235" t="s">
        <v>333</v>
      </c>
      <c r="C182" s="31"/>
      <c r="D182" s="239"/>
      <c r="E182" s="2"/>
      <c r="F182" s="24"/>
      <c r="G182" s="25"/>
      <c r="H182" s="27"/>
      <c r="I182" s="26"/>
      <c r="J182" s="21"/>
      <c r="K182" s="7"/>
    </row>
    <row r="183" spans="1:11" ht="14.1" customHeight="1">
      <c r="A183" s="62">
        <v>1</v>
      </c>
      <c r="B183" s="242" t="s">
        <v>334</v>
      </c>
      <c r="C183" s="31"/>
      <c r="D183" s="239"/>
      <c r="E183" s="2"/>
      <c r="F183" s="24"/>
      <c r="G183" s="25"/>
      <c r="H183" s="27"/>
      <c r="I183" s="26"/>
      <c r="J183" s="21"/>
      <c r="K183" s="7"/>
    </row>
    <row r="184" spans="1:11" ht="14.1" customHeight="1">
      <c r="A184" s="62"/>
      <c r="B184" s="242" t="s">
        <v>335</v>
      </c>
      <c r="C184" s="31"/>
      <c r="D184" s="239"/>
      <c r="E184" s="2"/>
      <c r="F184" s="24"/>
      <c r="G184" s="25"/>
      <c r="H184" s="27"/>
      <c r="I184" s="26"/>
      <c r="J184" s="21"/>
      <c r="K184" s="7"/>
    </row>
    <row r="185" spans="1:11" ht="14.1" customHeight="1">
      <c r="A185" s="62">
        <v>2</v>
      </c>
      <c r="B185" s="242" t="s">
        <v>336</v>
      </c>
      <c r="C185" s="31"/>
      <c r="D185" s="239"/>
      <c r="E185" s="2"/>
      <c r="F185" s="24"/>
      <c r="G185" s="25"/>
      <c r="H185" s="27"/>
      <c r="I185" s="26"/>
      <c r="J185" s="21"/>
      <c r="K185" s="7"/>
    </row>
    <row r="186" spans="1:11" ht="14.1" customHeight="1">
      <c r="A186" s="62">
        <v>3</v>
      </c>
      <c r="B186" s="242" t="s">
        <v>337</v>
      </c>
      <c r="C186" s="31"/>
      <c r="D186" s="239"/>
      <c r="E186" s="2"/>
      <c r="F186" s="24"/>
      <c r="G186" s="25"/>
      <c r="H186" s="27"/>
      <c r="I186" s="26"/>
      <c r="J186" s="21"/>
      <c r="K186" s="7"/>
    </row>
    <row r="187" spans="1:11" ht="14.1" customHeight="1">
      <c r="A187" s="62">
        <v>4</v>
      </c>
      <c r="B187" s="242" t="s">
        <v>338</v>
      </c>
      <c r="C187" s="31"/>
      <c r="D187" s="239"/>
      <c r="E187" s="2"/>
      <c r="F187" s="24"/>
      <c r="G187" s="25"/>
      <c r="H187" s="27"/>
      <c r="I187" s="26"/>
      <c r="J187" s="21"/>
      <c r="K187" s="7"/>
    </row>
    <row r="188" spans="1:11" ht="14.1" customHeight="1">
      <c r="A188" s="62">
        <v>5</v>
      </c>
      <c r="B188" s="242" t="s">
        <v>339</v>
      </c>
      <c r="C188" s="31"/>
      <c r="D188" s="239"/>
      <c r="E188" s="2"/>
      <c r="F188" s="24"/>
      <c r="G188" s="25"/>
      <c r="H188" s="27"/>
      <c r="I188" s="26"/>
      <c r="J188" s="21"/>
      <c r="K188" s="7"/>
    </row>
    <row r="189" spans="1:11" ht="14.1" customHeight="1">
      <c r="A189" s="62">
        <v>6</v>
      </c>
      <c r="B189" s="242" t="s">
        <v>340</v>
      </c>
      <c r="C189" s="31"/>
      <c r="D189" s="239"/>
      <c r="E189" s="2"/>
      <c r="F189" s="24"/>
      <c r="G189" s="25"/>
      <c r="H189" s="27"/>
      <c r="I189" s="26"/>
      <c r="J189" s="21"/>
      <c r="K189" s="7"/>
    </row>
    <row r="190" spans="1:11" ht="14.1" customHeight="1">
      <c r="A190" s="62">
        <v>7</v>
      </c>
      <c r="B190" s="242" t="s">
        <v>341</v>
      </c>
      <c r="C190" s="31"/>
      <c r="D190" s="239"/>
      <c r="E190" s="2"/>
      <c r="F190" s="24"/>
      <c r="G190" s="25"/>
      <c r="H190" s="27"/>
      <c r="I190" s="26"/>
      <c r="J190" s="21"/>
      <c r="K190" s="7"/>
    </row>
    <row r="191" spans="1:11" ht="14.1" customHeight="1">
      <c r="A191" s="62">
        <v>8</v>
      </c>
      <c r="B191" s="242" t="s">
        <v>342</v>
      </c>
      <c r="C191" s="31"/>
      <c r="D191" s="239"/>
      <c r="E191" s="2"/>
      <c r="F191" s="24"/>
      <c r="G191" s="25"/>
      <c r="H191" s="27"/>
      <c r="I191" s="26"/>
      <c r="J191" s="21"/>
      <c r="K191" s="7"/>
    </row>
    <row r="192" spans="1:11" ht="14.1" customHeight="1">
      <c r="A192" s="62">
        <v>9</v>
      </c>
      <c r="B192" s="242" t="s">
        <v>343</v>
      </c>
      <c r="C192" s="31"/>
      <c r="D192" s="239"/>
      <c r="E192" s="2"/>
      <c r="F192" s="24"/>
      <c r="G192" s="25"/>
      <c r="H192" s="27"/>
      <c r="I192" s="26"/>
      <c r="J192" s="21"/>
      <c r="K192" s="7"/>
    </row>
    <row r="193" spans="1:11" ht="14.1" customHeight="1">
      <c r="A193" s="62">
        <v>10</v>
      </c>
      <c r="B193" s="242" t="s">
        <v>344</v>
      </c>
      <c r="C193" s="31"/>
      <c r="D193" s="239"/>
      <c r="E193" s="2"/>
      <c r="F193" s="24"/>
      <c r="G193" s="25"/>
      <c r="H193" s="27"/>
      <c r="I193" s="26"/>
      <c r="J193" s="21"/>
      <c r="K193" s="7"/>
    </row>
    <row r="194" spans="1:11" ht="14.1" customHeight="1">
      <c r="A194" s="62">
        <v>11</v>
      </c>
      <c r="B194" s="242" t="s">
        <v>345</v>
      </c>
      <c r="C194" s="31"/>
      <c r="D194" s="239"/>
      <c r="E194" s="2"/>
      <c r="F194" s="24"/>
      <c r="G194" s="25"/>
      <c r="H194" s="27"/>
      <c r="I194" s="26"/>
      <c r="J194" s="21"/>
      <c r="K194" s="7"/>
    </row>
    <row r="195" spans="1:11" ht="14.1" customHeight="1">
      <c r="A195" s="62"/>
      <c r="B195" s="243"/>
      <c r="C195" s="31"/>
      <c r="D195" s="239"/>
      <c r="E195" s="2"/>
      <c r="F195" s="24"/>
      <c r="G195" s="25"/>
      <c r="H195" s="27"/>
      <c r="I195" s="26"/>
      <c r="J195" s="21"/>
      <c r="K195" s="7"/>
    </row>
    <row r="196" spans="1:11" ht="14.1" customHeight="1">
      <c r="A196" s="62"/>
      <c r="B196" s="243"/>
      <c r="C196" s="31"/>
      <c r="D196" s="239"/>
      <c r="E196" s="2"/>
      <c r="F196" s="24"/>
      <c r="G196" s="25"/>
      <c r="H196" s="27"/>
      <c r="I196" s="26"/>
      <c r="J196" s="21"/>
      <c r="K196" s="7"/>
    </row>
    <row r="197" spans="1:11" ht="14.1" customHeight="1">
      <c r="A197" s="62"/>
      <c r="B197" s="235" t="s">
        <v>346</v>
      </c>
      <c r="C197" s="31"/>
      <c r="D197" s="239"/>
      <c r="E197" s="2"/>
      <c r="F197" s="24"/>
      <c r="G197" s="25"/>
      <c r="H197" s="27"/>
      <c r="I197" s="26"/>
      <c r="J197" s="21"/>
      <c r="K197" s="7"/>
    </row>
    <row r="198" spans="1:11" ht="14.1" customHeight="1">
      <c r="A198" s="62"/>
      <c r="B198" s="244"/>
      <c r="C198" s="8"/>
      <c r="D198" s="239"/>
      <c r="E198" s="2"/>
      <c r="F198" s="24"/>
      <c r="G198" s="25"/>
      <c r="H198" s="27"/>
      <c r="I198" s="26"/>
      <c r="J198" s="245"/>
      <c r="K198" s="7"/>
    </row>
    <row r="199" spans="1:11" ht="14.1" customHeight="1">
      <c r="A199" s="9"/>
      <c r="B199" s="246"/>
      <c r="C199" s="9"/>
      <c r="D199" s="6" t="s">
        <v>0</v>
      </c>
      <c r="E199" s="11"/>
      <c r="F199" s="9"/>
      <c r="G199" s="11"/>
      <c r="H199" s="246"/>
      <c r="I199" s="62" t="s">
        <v>135</v>
      </c>
      <c r="J199" s="247"/>
      <c r="K199" s="7"/>
    </row>
    <row r="200" spans="1:11" ht="14.1" customHeight="1">
      <c r="A200" s="11"/>
      <c r="B200" s="244"/>
      <c r="C200" s="11"/>
      <c r="D200" s="4" t="s">
        <v>347</v>
      </c>
      <c r="E200" s="11"/>
      <c r="F200" s="2" t="s">
        <v>348</v>
      </c>
      <c r="G200" s="248"/>
      <c r="H200" s="9"/>
      <c r="I200" s="249"/>
      <c r="J200" s="246"/>
      <c r="K200" s="7"/>
    </row>
    <row r="201" spans="1:11" ht="14.1" customHeight="1">
      <c r="A201" s="11"/>
      <c r="B201" s="244"/>
      <c r="C201" s="250" t="s">
        <v>1</v>
      </c>
      <c r="D201" s="251"/>
      <c r="E201" s="11"/>
      <c r="F201" s="9"/>
      <c r="G201" s="11"/>
      <c r="H201" s="252" t="s">
        <v>349</v>
      </c>
      <c r="I201" s="249"/>
      <c r="J201" s="11"/>
      <c r="K201" s="7"/>
    </row>
    <row r="202" spans="1:11" ht="14.1" customHeight="1">
      <c r="A202" s="72"/>
      <c r="B202" s="100"/>
      <c r="C202" s="100"/>
      <c r="D202" s="112"/>
      <c r="E202" s="123"/>
      <c r="F202" s="107"/>
      <c r="G202" s="107"/>
      <c r="H202" s="108"/>
      <c r="I202" s="109"/>
      <c r="J202" s="136"/>
      <c r="K202" s="188"/>
    </row>
    <row r="203" spans="1:11" ht="14.1" customHeight="1">
      <c r="A203" s="72"/>
      <c r="B203" s="100"/>
      <c r="C203" s="100"/>
      <c r="D203" s="112"/>
      <c r="E203" s="123"/>
      <c r="F203" s="107"/>
      <c r="G203" s="107"/>
      <c r="H203" s="108"/>
      <c r="I203" s="109"/>
      <c r="J203" s="136"/>
      <c r="K203" s="188"/>
    </row>
    <row r="204" spans="1:11" ht="14.1" customHeight="1">
      <c r="A204" s="1"/>
      <c r="H204" s="1"/>
    </row>
    <row r="205" spans="1:11" ht="14.1" customHeight="1">
      <c r="A205" s="1"/>
      <c r="H205" s="1"/>
    </row>
    <row r="206" spans="1:11" ht="14.1" customHeight="1">
      <c r="A206" s="1"/>
      <c r="H206" s="1"/>
    </row>
    <row r="207" spans="1:11" ht="14.1" customHeight="1">
      <c r="A207" s="1"/>
      <c r="H207" s="1"/>
    </row>
    <row r="208" spans="1:11" ht="14.1" customHeight="1">
      <c r="A208" s="1"/>
      <c r="H208" s="1"/>
    </row>
    <row r="209" spans="1:10" ht="14.1" customHeight="1">
      <c r="A209" s="11"/>
      <c r="B209" s="56"/>
      <c r="C209" s="8"/>
      <c r="D209" s="22"/>
      <c r="E209" s="23"/>
      <c r="F209" s="8"/>
      <c r="G209" s="8"/>
      <c r="H209" s="27"/>
      <c r="I209" s="6"/>
      <c r="J209" s="17"/>
    </row>
    <row r="210" spans="1:10" ht="14.1" customHeight="1">
      <c r="A210" s="11"/>
      <c r="B210" s="56"/>
      <c r="C210" s="8"/>
      <c r="D210" s="22"/>
      <c r="E210" s="23"/>
      <c r="F210" s="8"/>
      <c r="G210" s="8"/>
      <c r="H210" s="27"/>
      <c r="I210" s="6"/>
      <c r="J210" s="17"/>
    </row>
    <row r="211" spans="1:10">
      <c r="A211" s="11"/>
      <c r="B211" s="56"/>
      <c r="C211" s="8"/>
      <c r="D211" s="22"/>
      <c r="E211" s="23"/>
      <c r="F211" s="8"/>
      <c r="G211" s="8"/>
      <c r="H211" s="27"/>
      <c r="I211" s="6"/>
      <c r="J211" s="17"/>
    </row>
    <row r="212" spans="1:10">
      <c r="A212" s="11"/>
      <c r="B212" s="56"/>
      <c r="C212" s="8"/>
      <c r="D212" s="22"/>
      <c r="E212" s="23"/>
      <c r="F212" s="8"/>
      <c r="G212" s="8"/>
      <c r="H212" s="27"/>
      <c r="I212" s="6"/>
      <c r="J212" s="17"/>
    </row>
    <row r="213" spans="1:10">
      <c r="A213" s="11"/>
      <c r="B213" s="56"/>
      <c r="C213" s="8"/>
      <c r="D213" s="22"/>
      <c r="E213" s="23"/>
      <c r="F213" s="8"/>
      <c r="G213" s="8"/>
      <c r="H213" s="27"/>
      <c r="I213" s="6"/>
      <c r="J213" s="17"/>
    </row>
    <row r="214" spans="1:10">
      <c r="A214" s="11"/>
      <c r="B214" s="56"/>
      <c r="C214" s="8"/>
      <c r="D214" s="22"/>
      <c r="E214" s="23"/>
      <c r="F214" s="8"/>
      <c r="G214" s="8"/>
      <c r="H214" s="27"/>
      <c r="I214" s="6"/>
      <c r="J214" s="17"/>
    </row>
    <row r="215" spans="1:10">
      <c r="A215" s="11"/>
      <c r="B215" s="56"/>
      <c r="C215" s="8"/>
      <c r="D215" s="22"/>
      <c r="E215" s="23"/>
      <c r="F215" s="8"/>
      <c r="G215" s="8"/>
      <c r="H215" s="27"/>
      <c r="I215" s="6"/>
      <c r="J215" s="17"/>
    </row>
    <row r="216" spans="1:10">
      <c r="A216" s="11"/>
      <c r="B216" s="56"/>
      <c r="C216" s="8"/>
      <c r="D216" s="22"/>
      <c r="E216" s="23"/>
      <c r="F216" s="8"/>
      <c r="G216" s="8"/>
      <c r="H216" s="27"/>
      <c r="I216" s="6"/>
      <c r="J216" s="17"/>
    </row>
    <row r="217" spans="1:10">
      <c r="A217" s="11"/>
      <c r="B217" s="56"/>
      <c r="C217" s="8"/>
      <c r="D217" s="22"/>
      <c r="E217" s="23"/>
      <c r="F217" s="8"/>
      <c r="G217" s="8"/>
      <c r="H217" s="27"/>
      <c r="I217" s="6"/>
      <c r="J217" s="17"/>
    </row>
    <row r="218" spans="1:10">
      <c r="A218" s="11"/>
      <c r="B218" s="56"/>
      <c r="C218" s="8"/>
      <c r="D218" s="22"/>
      <c r="E218" s="23"/>
      <c r="F218" s="8"/>
      <c r="G218" s="8"/>
      <c r="H218" s="27"/>
      <c r="I218" s="6"/>
      <c r="J218" s="17"/>
    </row>
    <row r="219" spans="1:10">
      <c r="A219" s="11"/>
      <c r="B219" s="56"/>
      <c r="C219" s="8"/>
      <c r="D219" s="22"/>
      <c r="E219" s="23"/>
      <c r="F219" s="8"/>
      <c r="G219" s="8"/>
      <c r="H219" s="27"/>
      <c r="I219" s="6"/>
      <c r="J219" s="17"/>
    </row>
    <row r="220" spans="1:10">
      <c r="A220" s="11"/>
      <c r="B220" s="56"/>
      <c r="C220" s="8"/>
      <c r="D220" s="22"/>
      <c r="E220" s="23"/>
      <c r="F220" s="8"/>
      <c r="G220" s="8"/>
      <c r="H220" s="27"/>
      <c r="I220" s="6"/>
      <c r="J220" s="17"/>
    </row>
    <row r="221" spans="1:10">
      <c r="A221" s="11"/>
      <c r="B221" s="56"/>
      <c r="C221" s="8"/>
      <c r="D221" s="22"/>
      <c r="E221" s="23"/>
      <c r="F221" s="8"/>
      <c r="G221" s="8"/>
      <c r="H221" s="27"/>
      <c r="I221" s="6"/>
      <c r="J221" s="17"/>
    </row>
    <row r="222" spans="1:10">
      <c r="A222" s="11"/>
      <c r="B222" s="56"/>
      <c r="C222" s="8"/>
      <c r="D222" s="22"/>
      <c r="E222" s="23"/>
      <c r="F222" s="8"/>
      <c r="G222" s="8"/>
      <c r="H222" s="27"/>
      <c r="I222" s="6"/>
      <c r="J222" s="17"/>
    </row>
    <row r="223" spans="1:10">
      <c r="A223" s="11"/>
      <c r="B223" s="56"/>
      <c r="C223" s="8"/>
      <c r="D223" s="22"/>
      <c r="E223" s="23"/>
      <c r="F223" s="8"/>
      <c r="G223" s="8"/>
      <c r="H223" s="27"/>
      <c r="I223" s="6"/>
      <c r="J223" s="17"/>
    </row>
    <row r="224" spans="1:10">
      <c r="A224" s="11"/>
      <c r="B224" s="56"/>
      <c r="C224" s="8"/>
      <c r="D224" s="22"/>
      <c r="E224" s="23"/>
      <c r="F224" s="8"/>
      <c r="G224" s="8"/>
      <c r="H224" s="27"/>
      <c r="I224" s="6"/>
      <c r="J224" s="17"/>
    </row>
    <row r="225" spans="1:10">
      <c r="A225" s="11"/>
      <c r="B225" s="56"/>
      <c r="C225" s="8"/>
      <c r="D225" s="22"/>
      <c r="E225" s="23"/>
      <c r="F225" s="8"/>
      <c r="G225" s="8"/>
      <c r="H225" s="27"/>
      <c r="I225" s="6"/>
      <c r="J225" s="17"/>
    </row>
    <row r="226" spans="1:10">
      <c r="A226" s="11"/>
      <c r="B226" s="56"/>
      <c r="C226" s="8"/>
      <c r="D226" s="22"/>
      <c r="E226" s="23"/>
      <c r="F226" s="8"/>
      <c r="G226" s="8"/>
      <c r="H226" s="27"/>
      <c r="I226" s="6"/>
      <c r="J226" s="17"/>
    </row>
    <row r="227" spans="1:10">
      <c r="A227" s="11"/>
      <c r="B227" s="56"/>
      <c r="C227" s="8"/>
      <c r="D227" s="22"/>
      <c r="E227" s="23"/>
      <c r="F227" s="24"/>
      <c r="G227" s="25"/>
      <c r="H227" s="27"/>
      <c r="I227" s="26"/>
      <c r="J227" s="21"/>
    </row>
    <row r="228" spans="1:10">
      <c r="A228" s="1"/>
      <c r="B228" s="56"/>
      <c r="C228" s="8"/>
      <c r="D228" s="22"/>
      <c r="H228" s="1"/>
    </row>
    <row r="229" spans="1:10">
      <c r="A229" s="1"/>
      <c r="H229" s="1"/>
    </row>
    <row r="230" spans="1:10">
      <c r="A230" s="1"/>
      <c r="H230" s="1"/>
    </row>
    <row r="231" spans="1:10">
      <c r="A231" s="1"/>
      <c r="H231" s="1"/>
    </row>
    <row r="232" spans="1:10">
      <c r="A232" s="1"/>
      <c r="H232" s="1"/>
    </row>
    <row r="233" spans="1:10">
      <c r="A233" s="1"/>
      <c r="H233" s="1"/>
    </row>
    <row r="234" spans="1:10" ht="15.75" customHeight="1">
      <c r="A234" s="1"/>
      <c r="H234" s="1"/>
    </row>
    <row r="235" spans="1:10" ht="15.75" customHeight="1">
      <c r="A235" s="1"/>
      <c r="H235" s="1"/>
    </row>
    <row r="236" spans="1:10" ht="15.75" customHeight="1">
      <c r="A236" s="1"/>
      <c r="H236" s="1"/>
    </row>
    <row r="237" spans="1:10" ht="15" customHeight="1">
      <c r="A237" s="1"/>
      <c r="H237" s="1"/>
    </row>
    <row r="238" spans="1:10" ht="15" customHeight="1">
      <c r="A238" s="1"/>
      <c r="H238" s="1"/>
    </row>
    <row r="239" spans="1:10" ht="15" customHeight="1">
      <c r="A239" s="1"/>
      <c r="H239" s="1"/>
    </row>
    <row r="240" spans="1:10" ht="15" customHeight="1">
      <c r="A240" s="1"/>
      <c r="H240" s="1"/>
    </row>
    <row r="241" spans="1:8" ht="15" customHeight="1">
      <c r="A241" s="1"/>
      <c r="H241" s="1"/>
    </row>
    <row r="242" spans="1:8" ht="15" customHeight="1">
      <c r="A242" s="1"/>
      <c r="H242" s="1"/>
    </row>
    <row r="243" spans="1:8" ht="15" customHeight="1">
      <c r="A243" s="1"/>
      <c r="H243" s="1"/>
    </row>
    <row r="244" spans="1:8" ht="15" customHeight="1">
      <c r="A244" s="1"/>
      <c r="H244" s="1"/>
    </row>
    <row r="245" spans="1:8" ht="15" customHeight="1">
      <c r="A245" s="1"/>
      <c r="H245" s="1"/>
    </row>
    <row r="246" spans="1:8" ht="15" customHeight="1">
      <c r="A246" s="1"/>
      <c r="H246" s="1"/>
    </row>
    <row r="247" spans="1:8" ht="15" customHeight="1">
      <c r="A247" s="1"/>
      <c r="H247" s="1"/>
    </row>
    <row r="248" spans="1:8" ht="15" customHeight="1">
      <c r="A248" s="1"/>
      <c r="H248" s="1"/>
    </row>
    <row r="249" spans="1:8" ht="15" customHeight="1">
      <c r="A249" s="1"/>
      <c r="H249" s="1"/>
    </row>
    <row r="250" spans="1:8" ht="15" customHeight="1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</sheetData>
  <mergeCells count="16">
    <mergeCell ref="D150:K150"/>
    <mergeCell ref="D119:K119"/>
    <mergeCell ref="D123:K123"/>
    <mergeCell ref="D127:K127"/>
    <mergeCell ref="D136:K136"/>
    <mergeCell ref="D142:K142"/>
    <mergeCell ref="D31:K31"/>
    <mergeCell ref="D42:K42"/>
    <mergeCell ref="D45:K45"/>
    <mergeCell ref="D96:K96"/>
    <mergeCell ref="D106:K106"/>
    <mergeCell ref="C1:K3"/>
    <mergeCell ref="D11:K11"/>
    <mergeCell ref="D24:K24"/>
    <mergeCell ref="D13:K13"/>
    <mergeCell ref="D27:K27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224"/>
  <sheetViews>
    <sheetView view="pageBreakPreview" zoomScale="115" zoomScaleSheetLayoutView="115" workbookViewId="0">
      <selection activeCell="B3" sqref="B3"/>
    </sheetView>
  </sheetViews>
  <sheetFormatPr defaultColWidth="17.85546875" defaultRowHeight="15"/>
  <cols>
    <col min="1" max="1" width="4.85546875" style="5" customWidth="1"/>
    <col min="2" max="2" width="23" style="13" customWidth="1"/>
    <col min="3" max="3" width="7.85546875" style="13" customWidth="1"/>
    <col min="4" max="4" width="8.42578125" style="13" customWidth="1"/>
    <col min="5" max="5" width="6.5703125" style="13" customWidth="1"/>
    <col min="6" max="6" width="9.85546875" style="13" customWidth="1"/>
    <col min="7" max="7" width="7" style="13" customWidth="1"/>
    <col min="8" max="8" width="1.28515625" style="13" customWidth="1"/>
    <col min="9" max="9" width="8.7109375" style="4" customWidth="1"/>
    <col min="10" max="10" width="10.5703125" style="14" customWidth="1"/>
    <col min="11" max="11" width="4.85546875" style="15" customWidth="1"/>
    <col min="12" max="250" width="9.140625" style="13" customWidth="1"/>
    <col min="251" max="251" width="5.7109375" style="13" customWidth="1"/>
    <col min="252" max="255" width="9.140625" style="13" hidden="1" customWidth="1"/>
    <col min="256" max="16384" width="17.85546875" style="13"/>
  </cols>
  <sheetData>
    <row r="1" spans="1:11" ht="15" customHeight="1">
      <c r="A1" s="221" t="s">
        <v>5</v>
      </c>
      <c r="B1" s="221"/>
      <c r="C1" s="220" t="s">
        <v>198</v>
      </c>
      <c r="D1" s="220"/>
      <c r="E1" s="220"/>
      <c r="F1" s="220"/>
      <c r="G1" s="220"/>
      <c r="H1" s="220"/>
      <c r="I1" s="220"/>
      <c r="J1" s="220"/>
      <c r="K1" s="220"/>
    </row>
    <row r="2" spans="1:11" ht="15" customHeight="1">
      <c r="C2" s="220"/>
      <c r="D2" s="220"/>
      <c r="E2" s="220"/>
      <c r="F2" s="220"/>
      <c r="G2" s="220"/>
      <c r="H2" s="220"/>
      <c r="I2" s="220"/>
      <c r="J2" s="220"/>
      <c r="K2" s="220"/>
    </row>
    <row r="3" spans="1:11" ht="12" customHeight="1">
      <c r="C3" s="220"/>
      <c r="D3" s="220"/>
      <c r="E3" s="220"/>
      <c r="F3" s="220"/>
      <c r="G3" s="220"/>
      <c r="H3" s="220"/>
      <c r="I3" s="220"/>
      <c r="J3" s="220"/>
      <c r="K3" s="220"/>
    </row>
    <row r="4" spans="1:11" ht="15.75">
      <c r="D4" s="18" t="s">
        <v>19</v>
      </c>
      <c r="H4" s="30"/>
    </row>
    <row r="5" spans="1:11" ht="15" customHeight="1">
      <c r="F5" s="16"/>
    </row>
    <row r="6" spans="1:11" ht="15" customHeight="1">
      <c r="A6" s="19" t="s">
        <v>18</v>
      </c>
      <c r="B6" s="222" t="s">
        <v>20</v>
      </c>
      <c r="C6" s="222"/>
      <c r="D6" s="222"/>
      <c r="E6" s="223" t="s">
        <v>21</v>
      </c>
      <c r="F6" s="223"/>
      <c r="G6" s="223"/>
      <c r="H6" s="223"/>
      <c r="I6" s="20"/>
      <c r="J6" s="224" t="s">
        <v>15</v>
      </c>
      <c r="K6" s="224"/>
    </row>
    <row r="7" spans="1:11" ht="15.75">
      <c r="A7" s="11"/>
      <c r="B7" s="57" t="s">
        <v>78</v>
      </c>
      <c r="C7" s="1"/>
    </row>
    <row r="8" spans="1:11" ht="15.75">
      <c r="A8" s="11"/>
      <c r="B8" s="57" t="s">
        <v>52</v>
      </c>
      <c r="C8" s="1"/>
    </row>
    <row r="9" spans="1:11" ht="15.75">
      <c r="A9" s="11">
        <v>1</v>
      </c>
      <c r="B9" s="57" t="s">
        <v>181</v>
      </c>
      <c r="C9" s="1"/>
    </row>
    <row r="10" spans="1:11" ht="15.75">
      <c r="A10" s="72"/>
      <c r="B10" s="73" t="s">
        <v>202</v>
      </c>
      <c r="C10" s="74"/>
      <c r="D10" s="75"/>
      <c r="E10" s="75" t="s">
        <v>160</v>
      </c>
      <c r="F10" s="75"/>
      <c r="G10" s="75"/>
      <c r="H10" s="75"/>
      <c r="I10" s="76"/>
      <c r="J10" s="77">
        <f>2*(20+20)*10</f>
        <v>800</v>
      </c>
      <c r="K10" s="78" t="s">
        <v>10</v>
      </c>
    </row>
    <row r="11" spans="1:11" ht="15.75">
      <c r="A11" s="72"/>
      <c r="B11" s="73" t="s">
        <v>182</v>
      </c>
      <c r="C11" s="74"/>
      <c r="D11" s="75"/>
      <c r="E11" s="75" t="s">
        <v>160</v>
      </c>
      <c r="F11" s="75"/>
      <c r="G11" s="75"/>
      <c r="H11" s="75"/>
      <c r="I11" s="76"/>
      <c r="J11" s="77">
        <f>800</f>
        <v>800</v>
      </c>
      <c r="K11" s="78" t="s">
        <v>10</v>
      </c>
    </row>
    <row r="12" spans="1:11" ht="15.75">
      <c r="A12" s="72"/>
      <c r="B12" s="73" t="s">
        <v>185</v>
      </c>
      <c r="C12" s="74"/>
      <c r="D12" s="75"/>
      <c r="E12" s="75" t="s">
        <v>203</v>
      </c>
      <c r="F12" s="75"/>
      <c r="G12" s="75"/>
      <c r="H12" s="75"/>
      <c r="I12" s="76"/>
      <c r="J12" s="77">
        <f>2*(12+7.33)*8</f>
        <v>309.27999999999997</v>
      </c>
      <c r="K12" s="78" t="s">
        <v>10</v>
      </c>
    </row>
    <row r="13" spans="1:11" ht="15.75">
      <c r="A13" s="72"/>
      <c r="B13" s="73" t="s">
        <v>183</v>
      </c>
      <c r="C13" s="74"/>
      <c r="D13" s="75"/>
      <c r="E13" s="75" t="s">
        <v>203</v>
      </c>
      <c r="F13" s="75"/>
      <c r="G13" s="75"/>
      <c r="H13" s="75"/>
      <c r="I13" s="76"/>
      <c r="J13" s="77">
        <f>2*(12+7.33)*8</f>
        <v>309.27999999999997</v>
      </c>
      <c r="K13" s="78" t="s">
        <v>10</v>
      </c>
    </row>
    <row r="14" spans="1:11" ht="15.75">
      <c r="A14" s="72"/>
      <c r="B14" s="73" t="s">
        <v>139</v>
      </c>
      <c r="C14" s="74"/>
      <c r="D14" s="75"/>
      <c r="E14" s="75" t="s">
        <v>204</v>
      </c>
      <c r="F14" s="75"/>
      <c r="G14" s="75"/>
      <c r="H14" s="75"/>
      <c r="I14" s="76"/>
      <c r="J14" s="77">
        <f>2*(7+8)*4</f>
        <v>120</v>
      </c>
      <c r="K14" s="78" t="s">
        <v>10</v>
      </c>
    </row>
    <row r="15" spans="1:11" ht="15.75">
      <c r="A15" s="72"/>
      <c r="B15" s="73" t="s">
        <v>139</v>
      </c>
      <c r="C15" s="74"/>
      <c r="D15" s="75"/>
      <c r="E15" s="75" t="s">
        <v>204</v>
      </c>
      <c r="F15" s="75"/>
      <c r="G15" s="75"/>
      <c r="H15" s="75"/>
      <c r="I15" s="76"/>
      <c r="J15" s="77">
        <f>2*(7+8)*4</f>
        <v>120</v>
      </c>
      <c r="K15" s="78" t="s">
        <v>10</v>
      </c>
    </row>
    <row r="16" spans="1:11" ht="15.75">
      <c r="A16" s="72"/>
      <c r="B16" s="73" t="s">
        <v>163</v>
      </c>
      <c r="C16" s="74"/>
      <c r="D16" s="75"/>
      <c r="E16" s="75" t="s">
        <v>205</v>
      </c>
      <c r="F16" s="75"/>
      <c r="G16" s="75"/>
      <c r="H16" s="75"/>
      <c r="I16" s="76"/>
      <c r="J16" s="77">
        <f>2*(40+7.5)*8</f>
        <v>760</v>
      </c>
      <c r="K16" s="78" t="s">
        <v>10</v>
      </c>
    </row>
    <row r="17" spans="1:12" ht="15.75">
      <c r="A17" s="72"/>
      <c r="B17" s="57"/>
      <c r="C17" s="74"/>
      <c r="D17" s="75"/>
      <c r="E17" s="75"/>
      <c r="F17" s="75"/>
      <c r="G17" s="75"/>
      <c r="H17" s="75"/>
      <c r="I17" s="76"/>
      <c r="J17" s="79">
        <f>SUM(J10:J16)</f>
        <v>3218.56</v>
      </c>
      <c r="K17" s="80" t="s">
        <v>10</v>
      </c>
    </row>
    <row r="18" spans="1:12" ht="15.75">
      <c r="A18" s="72"/>
      <c r="B18" s="57"/>
      <c r="C18" s="74"/>
      <c r="D18" s="75"/>
      <c r="E18" s="75"/>
      <c r="F18" s="75"/>
      <c r="G18" s="75"/>
      <c r="H18" s="75"/>
      <c r="I18" s="76"/>
      <c r="J18" s="77"/>
      <c r="K18" s="78"/>
    </row>
    <row r="19" spans="1:12" ht="15.75">
      <c r="A19" s="72"/>
      <c r="B19" s="57" t="s">
        <v>75</v>
      </c>
      <c r="C19" s="74"/>
      <c r="D19" s="75"/>
      <c r="E19" s="75"/>
      <c r="F19" s="75"/>
      <c r="G19" s="75"/>
      <c r="H19" s="75"/>
      <c r="I19" s="76"/>
      <c r="J19" s="77"/>
      <c r="K19" s="78"/>
    </row>
    <row r="20" spans="1:12" ht="15.75">
      <c r="A20" s="72"/>
      <c r="B20" s="73" t="s">
        <v>134</v>
      </c>
      <c r="C20" s="74"/>
      <c r="D20" s="75"/>
      <c r="E20" s="75" t="s">
        <v>159</v>
      </c>
      <c r="F20" s="75"/>
      <c r="G20" s="75"/>
      <c r="H20" s="75"/>
      <c r="I20" s="76"/>
      <c r="J20" s="77">
        <v>28</v>
      </c>
      <c r="K20" s="78" t="s">
        <v>10</v>
      </c>
    </row>
    <row r="21" spans="1:12" ht="15" customHeight="1">
      <c r="A21" s="72"/>
      <c r="B21" s="73" t="s">
        <v>134</v>
      </c>
      <c r="C21" s="74"/>
      <c r="D21" s="75"/>
      <c r="E21" s="75" t="s">
        <v>159</v>
      </c>
      <c r="F21" s="75"/>
      <c r="G21" s="75"/>
      <c r="H21" s="75"/>
      <c r="I21" s="76"/>
      <c r="J21" s="77">
        <v>28</v>
      </c>
      <c r="K21" s="78" t="s">
        <v>10</v>
      </c>
      <c r="L21" s="29"/>
    </row>
    <row r="22" spans="1:12" ht="15" customHeight="1">
      <c r="A22" s="72"/>
      <c r="B22" s="73" t="s">
        <v>134</v>
      </c>
      <c r="C22" s="74"/>
      <c r="D22" s="75"/>
      <c r="E22" s="75" t="s">
        <v>159</v>
      </c>
      <c r="F22" s="75"/>
      <c r="G22" s="75"/>
      <c r="H22" s="75"/>
      <c r="I22" s="76"/>
      <c r="J22" s="77">
        <v>28</v>
      </c>
      <c r="K22" s="78" t="s">
        <v>10</v>
      </c>
      <c r="L22" s="29"/>
    </row>
    <row r="23" spans="1:12" ht="15" customHeight="1">
      <c r="A23" s="72"/>
      <c r="B23" s="73" t="s">
        <v>134</v>
      </c>
      <c r="C23" s="74"/>
      <c r="D23" s="75"/>
      <c r="E23" s="75" t="s">
        <v>159</v>
      </c>
      <c r="F23" s="75"/>
      <c r="G23" s="75"/>
      <c r="H23" s="75"/>
      <c r="I23" s="76"/>
      <c r="J23" s="77">
        <v>28</v>
      </c>
      <c r="K23" s="78" t="s">
        <v>10</v>
      </c>
      <c r="L23" s="29"/>
    </row>
    <row r="24" spans="1:12" ht="15" customHeight="1">
      <c r="A24" s="72"/>
      <c r="B24" s="73" t="s">
        <v>127</v>
      </c>
      <c r="C24" s="74"/>
      <c r="D24" s="75"/>
      <c r="E24" s="75" t="s">
        <v>184</v>
      </c>
      <c r="F24" s="75"/>
      <c r="G24" s="75"/>
      <c r="H24" s="75"/>
      <c r="I24" s="76"/>
      <c r="J24" s="77">
        <v>12</v>
      </c>
      <c r="K24" s="78" t="s">
        <v>10</v>
      </c>
      <c r="L24" s="29"/>
    </row>
    <row r="25" spans="1:12" ht="15" customHeight="1">
      <c r="A25" s="72"/>
      <c r="B25" s="73" t="s">
        <v>127</v>
      </c>
      <c r="C25" s="74"/>
      <c r="D25" s="75"/>
      <c r="E25" s="75" t="s">
        <v>184</v>
      </c>
      <c r="F25" s="75"/>
      <c r="G25" s="75"/>
      <c r="H25" s="75"/>
      <c r="I25" s="76"/>
      <c r="J25" s="77">
        <v>12</v>
      </c>
      <c r="K25" s="78" t="s">
        <v>10</v>
      </c>
      <c r="L25" s="29"/>
    </row>
    <row r="26" spans="1:12" ht="15" customHeight="1">
      <c r="A26" s="72"/>
      <c r="B26" s="73" t="s">
        <v>127</v>
      </c>
      <c r="C26" s="74"/>
      <c r="D26" s="75"/>
      <c r="E26" s="75" t="s">
        <v>184</v>
      </c>
      <c r="F26" s="75"/>
      <c r="G26" s="75"/>
      <c r="H26" s="75"/>
      <c r="I26" s="76"/>
      <c r="J26" s="77">
        <v>12</v>
      </c>
      <c r="K26" s="78" t="s">
        <v>10</v>
      </c>
      <c r="L26" s="29"/>
    </row>
    <row r="27" spans="1:12" ht="15" customHeight="1">
      <c r="A27" s="72"/>
      <c r="B27" s="73" t="s">
        <v>127</v>
      </c>
      <c r="C27" s="74"/>
      <c r="D27" s="75"/>
      <c r="E27" s="75" t="s">
        <v>184</v>
      </c>
      <c r="F27" s="75"/>
      <c r="G27" s="75"/>
      <c r="H27" s="75"/>
      <c r="I27" s="76"/>
      <c r="J27" s="77">
        <v>12</v>
      </c>
      <c r="K27" s="78" t="s">
        <v>10</v>
      </c>
      <c r="L27" s="29"/>
    </row>
    <row r="28" spans="1:12" ht="15" customHeight="1">
      <c r="A28" s="72"/>
      <c r="B28" s="73" t="s">
        <v>127</v>
      </c>
      <c r="C28" s="74"/>
      <c r="D28" s="75"/>
      <c r="E28" s="75" t="s">
        <v>184</v>
      </c>
      <c r="F28" s="75"/>
      <c r="G28" s="75"/>
      <c r="H28" s="75"/>
      <c r="I28" s="76"/>
      <c r="J28" s="77">
        <v>12</v>
      </c>
      <c r="K28" s="78" t="s">
        <v>10</v>
      </c>
      <c r="L28" s="29"/>
    </row>
    <row r="29" spans="1:12" ht="15" customHeight="1">
      <c r="A29" s="72"/>
      <c r="B29" s="73" t="s">
        <v>134</v>
      </c>
      <c r="C29" s="74"/>
      <c r="D29" s="75"/>
      <c r="E29" s="75" t="s">
        <v>162</v>
      </c>
      <c r="F29" s="75"/>
      <c r="G29" s="75"/>
      <c r="H29" s="75"/>
      <c r="I29" s="76"/>
      <c r="J29" s="77">
        <f>1*2.5*6.5</f>
        <v>16.25</v>
      </c>
      <c r="K29" s="78" t="s">
        <v>10</v>
      </c>
      <c r="L29" s="29"/>
    </row>
    <row r="30" spans="1:12" ht="15" customHeight="1">
      <c r="A30" s="72"/>
      <c r="B30" s="73" t="s">
        <v>134</v>
      </c>
      <c r="C30" s="74"/>
      <c r="D30" s="75"/>
      <c r="E30" s="75" t="s">
        <v>162</v>
      </c>
      <c r="F30" s="75"/>
      <c r="G30" s="75"/>
      <c r="H30" s="75"/>
      <c r="I30" s="76"/>
      <c r="J30" s="77">
        <v>16.25</v>
      </c>
      <c r="K30" s="78" t="s">
        <v>10</v>
      </c>
      <c r="L30" s="29"/>
    </row>
    <row r="31" spans="1:12" ht="15" customHeight="1">
      <c r="A31" s="72"/>
      <c r="B31" s="57"/>
      <c r="C31" s="74"/>
      <c r="D31" s="75"/>
      <c r="E31" s="75"/>
      <c r="F31" s="75"/>
      <c r="G31" s="75"/>
      <c r="H31" s="75"/>
      <c r="I31" s="76"/>
      <c r="J31" s="79">
        <f>SUM(J20:J30)</f>
        <v>204.5</v>
      </c>
      <c r="K31" s="80" t="s">
        <v>10</v>
      </c>
      <c r="L31" s="29"/>
    </row>
    <row r="32" spans="1:12" ht="15" customHeight="1">
      <c r="A32" s="72"/>
      <c r="B32" s="57"/>
      <c r="C32" s="74"/>
      <c r="D32" s="75"/>
      <c r="E32" s="75"/>
      <c r="F32" s="75"/>
      <c r="G32" s="75"/>
      <c r="H32" s="75"/>
      <c r="I32" s="76"/>
      <c r="J32" s="77"/>
      <c r="K32" s="78"/>
      <c r="L32" s="29"/>
    </row>
    <row r="33" spans="1:12" ht="15" customHeight="1">
      <c r="A33" s="72"/>
      <c r="B33" s="57"/>
      <c r="C33" s="74"/>
      <c r="D33" s="75"/>
      <c r="E33" s="75"/>
      <c r="F33" s="75"/>
      <c r="G33" s="75"/>
      <c r="H33" s="75"/>
      <c r="I33" s="76"/>
      <c r="J33" s="79">
        <f>J17-J31</f>
        <v>3014.06</v>
      </c>
      <c r="K33" s="80" t="s">
        <v>10</v>
      </c>
      <c r="L33" s="29"/>
    </row>
    <row r="34" spans="1:12" ht="15" customHeight="1">
      <c r="A34" s="72"/>
      <c r="B34" s="57"/>
      <c r="C34" s="74"/>
      <c r="D34" s="75"/>
      <c r="E34" s="75"/>
      <c r="F34" s="75"/>
      <c r="G34" s="75"/>
      <c r="H34" s="75"/>
      <c r="I34" s="76"/>
      <c r="J34" s="77"/>
      <c r="K34" s="78"/>
      <c r="L34" s="29"/>
    </row>
    <row r="35" spans="1:12" ht="15" customHeight="1">
      <c r="A35" s="72">
        <v>2</v>
      </c>
      <c r="B35" s="57" t="s">
        <v>142</v>
      </c>
      <c r="C35" s="74"/>
      <c r="D35" s="75"/>
      <c r="E35" s="75"/>
      <c r="F35" s="75"/>
      <c r="G35" s="75"/>
      <c r="H35" s="75"/>
      <c r="I35" s="76"/>
      <c r="J35" s="79"/>
      <c r="K35" s="80"/>
      <c r="L35" s="29"/>
    </row>
    <row r="36" spans="1:12" ht="15" customHeight="1">
      <c r="A36" s="11"/>
      <c r="B36" s="73" t="s">
        <v>185</v>
      </c>
      <c r="C36" s="1"/>
      <c r="E36" s="75" t="s">
        <v>207</v>
      </c>
      <c r="J36" s="77">
        <v>317.27999999999997</v>
      </c>
      <c r="K36" s="78" t="s">
        <v>10</v>
      </c>
      <c r="L36" s="29"/>
    </row>
    <row r="37" spans="1:12" ht="15" customHeight="1">
      <c r="A37" s="11"/>
      <c r="B37" s="73" t="s">
        <v>126</v>
      </c>
      <c r="C37" s="1"/>
      <c r="E37" s="75" t="s">
        <v>208</v>
      </c>
      <c r="J37" s="77">
        <v>120</v>
      </c>
      <c r="K37" s="78" t="s">
        <v>10</v>
      </c>
      <c r="L37" s="29"/>
    </row>
    <row r="38" spans="1:12" ht="15" customHeight="1">
      <c r="A38" s="72"/>
      <c r="B38" s="73" t="s">
        <v>206</v>
      </c>
      <c r="C38" s="74"/>
      <c r="D38" s="75"/>
      <c r="E38" s="75" t="s">
        <v>209</v>
      </c>
      <c r="F38" s="75"/>
      <c r="G38" s="75"/>
      <c r="H38" s="75"/>
      <c r="I38" s="76"/>
      <c r="J38" s="77">
        <v>588</v>
      </c>
      <c r="K38" s="78" t="s">
        <v>10</v>
      </c>
      <c r="L38" s="29"/>
    </row>
    <row r="39" spans="1:12" ht="15" customHeight="1">
      <c r="A39" s="72"/>
      <c r="B39" s="73" t="s">
        <v>206</v>
      </c>
      <c r="C39" s="74"/>
      <c r="D39" s="75"/>
      <c r="E39" s="75" t="s">
        <v>210</v>
      </c>
      <c r="F39" s="75"/>
      <c r="G39" s="75"/>
      <c r="H39" s="75"/>
      <c r="I39" s="76"/>
      <c r="J39" s="77">
        <v>518</v>
      </c>
      <c r="K39" s="78" t="s">
        <v>10</v>
      </c>
      <c r="L39" s="29"/>
    </row>
    <row r="40" spans="1:12" ht="15" customHeight="1">
      <c r="A40" s="72"/>
      <c r="B40" s="73" t="s">
        <v>206</v>
      </c>
      <c r="C40" s="74"/>
      <c r="D40" s="75"/>
      <c r="E40" s="75" t="s">
        <v>211</v>
      </c>
      <c r="F40" s="75"/>
      <c r="G40" s="75"/>
      <c r="H40" s="75"/>
      <c r="I40" s="76"/>
      <c r="J40" s="77">
        <v>700</v>
      </c>
      <c r="K40" s="78" t="s">
        <v>10</v>
      </c>
      <c r="L40" s="29"/>
    </row>
    <row r="41" spans="1:12" ht="15" customHeight="1">
      <c r="A41" s="72"/>
      <c r="B41" s="57"/>
      <c r="C41" s="74"/>
      <c r="D41" s="75"/>
      <c r="E41" s="75"/>
      <c r="F41" s="75"/>
      <c r="G41" s="75"/>
      <c r="H41" s="75"/>
      <c r="I41" s="76"/>
      <c r="J41" s="79">
        <f>SUM(J36:J40)</f>
        <v>2243.2799999999997</v>
      </c>
      <c r="K41" s="80" t="s">
        <v>10</v>
      </c>
      <c r="L41" s="29"/>
    </row>
    <row r="42" spans="1:12" ht="15" customHeight="1">
      <c r="A42" s="72"/>
      <c r="B42" s="57"/>
      <c r="C42" s="74"/>
      <c r="D42" s="75"/>
      <c r="E42" s="75"/>
      <c r="F42" s="75"/>
      <c r="G42" s="75"/>
      <c r="H42" s="75"/>
      <c r="I42" s="76"/>
      <c r="J42" s="77"/>
      <c r="K42" s="78"/>
      <c r="L42" s="29"/>
    </row>
    <row r="43" spans="1:12" ht="15" customHeight="1">
      <c r="A43" s="72"/>
      <c r="B43" s="57" t="s">
        <v>75</v>
      </c>
      <c r="C43" s="74"/>
      <c r="D43" s="75"/>
      <c r="E43" s="75"/>
      <c r="F43" s="75"/>
      <c r="G43" s="75"/>
      <c r="H43" s="75"/>
      <c r="I43" s="76"/>
      <c r="J43" s="77"/>
      <c r="K43" s="78"/>
      <c r="L43" s="29"/>
    </row>
    <row r="44" spans="1:12" ht="15" customHeight="1">
      <c r="A44" s="72"/>
      <c r="B44" s="73" t="s">
        <v>127</v>
      </c>
      <c r="C44" s="74"/>
      <c r="D44" s="75"/>
      <c r="E44" s="75" t="s">
        <v>212</v>
      </c>
      <c r="F44" s="75"/>
      <c r="G44" s="75"/>
      <c r="H44" s="75"/>
      <c r="I44" s="76"/>
      <c r="J44" s="77">
        <v>400</v>
      </c>
      <c r="K44" s="78" t="s">
        <v>10</v>
      </c>
      <c r="L44" s="29"/>
    </row>
    <row r="45" spans="1:12" ht="15" customHeight="1">
      <c r="A45" s="72"/>
      <c r="B45" s="73" t="s">
        <v>127</v>
      </c>
      <c r="C45" s="74"/>
      <c r="D45" s="75"/>
      <c r="E45" s="75" t="s">
        <v>184</v>
      </c>
      <c r="F45" s="75"/>
      <c r="G45" s="75"/>
      <c r="H45" s="75"/>
      <c r="I45" s="76"/>
      <c r="J45" s="77">
        <v>12</v>
      </c>
      <c r="K45" s="78" t="s">
        <v>10</v>
      </c>
      <c r="L45" s="29"/>
    </row>
    <row r="46" spans="1:12" ht="15" customHeight="1">
      <c r="A46" s="72"/>
      <c r="B46" s="73" t="s">
        <v>127</v>
      </c>
      <c r="C46" s="74"/>
      <c r="D46" s="75"/>
      <c r="E46" s="75" t="s">
        <v>184</v>
      </c>
      <c r="F46" s="75"/>
      <c r="G46" s="75"/>
      <c r="H46" s="75"/>
      <c r="I46" s="76"/>
      <c r="J46" s="77">
        <v>12</v>
      </c>
      <c r="K46" s="78" t="s">
        <v>10</v>
      </c>
      <c r="L46" s="29"/>
    </row>
    <row r="47" spans="1:12" ht="15" customHeight="1">
      <c r="A47" s="72"/>
      <c r="B47" s="73" t="s">
        <v>127</v>
      </c>
      <c r="C47" s="74"/>
      <c r="D47" s="75"/>
      <c r="E47" s="75" t="s">
        <v>184</v>
      </c>
      <c r="F47" s="75"/>
      <c r="G47" s="75"/>
      <c r="H47" s="75"/>
      <c r="I47" s="76"/>
      <c r="J47" s="77">
        <v>12</v>
      </c>
      <c r="K47" s="78" t="s">
        <v>10</v>
      </c>
      <c r="L47" s="29"/>
    </row>
    <row r="48" spans="1:12" ht="15" customHeight="1">
      <c r="A48" s="72"/>
      <c r="B48" s="73" t="s">
        <v>127</v>
      </c>
      <c r="C48" s="74"/>
      <c r="D48" s="75"/>
      <c r="E48" s="75" t="s">
        <v>213</v>
      </c>
      <c r="F48" s="75"/>
      <c r="G48" s="75"/>
      <c r="H48" s="75"/>
      <c r="I48" s="76"/>
      <c r="J48" s="77">
        <v>24</v>
      </c>
      <c r="K48" s="78" t="s">
        <v>10</v>
      </c>
      <c r="L48" s="29"/>
    </row>
    <row r="49" spans="1:12" ht="15" customHeight="1">
      <c r="A49" s="72"/>
      <c r="B49" s="73" t="s">
        <v>134</v>
      </c>
      <c r="C49" s="74"/>
      <c r="D49" s="75"/>
      <c r="E49" s="75" t="s">
        <v>159</v>
      </c>
      <c r="F49" s="75"/>
      <c r="G49" s="75"/>
      <c r="H49" s="75"/>
      <c r="I49" s="76"/>
      <c r="J49" s="77">
        <v>28</v>
      </c>
      <c r="K49" s="78" t="s">
        <v>10</v>
      </c>
      <c r="L49" s="29"/>
    </row>
    <row r="50" spans="1:12" ht="15" customHeight="1">
      <c r="A50" s="72"/>
      <c r="B50" s="73" t="s">
        <v>134</v>
      </c>
      <c r="C50" s="74"/>
      <c r="D50" s="75"/>
      <c r="E50" s="75" t="s">
        <v>159</v>
      </c>
      <c r="F50" s="75"/>
      <c r="G50" s="75"/>
      <c r="H50" s="75"/>
      <c r="I50" s="76"/>
      <c r="J50" s="77">
        <v>28</v>
      </c>
      <c r="K50" s="78" t="s">
        <v>10</v>
      </c>
      <c r="L50" s="29"/>
    </row>
    <row r="51" spans="1:12" ht="15" customHeight="1">
      <c r="A51" s="72"/>
      <c r="B51" s="73" t="s">
        <v>134</v>
      </c>
      <c r="C51" s="74"/>
      <c r="D51" s="75"/>
      <c r="E51" s="75" t="s">
        <v>162</v>
      </c>
      <c r="F51" s="75"/>
      <c r="G51" s="75"/>
      <c r="H51" s="75"/>
      <c r="I51" s="76"/>
      <c r="J51" s="77">
        <v>16.25</v>
      </c>
      <c r="K51" s="78" t="s">
        <v>10</v>
      </c>
      <c r="L51" s="29"/>
    </row>
    <row r="52" spans="1:12" ht="15" customHeight="1">
      <c r="A52" s="72"/>
      <c r="B52" s="57"/>
      <c r="C52" s="74"/>
      <c r="D52" s="75"/>
      <c r="E52" s="75"/>
      <c r="F52" s="75"/>
      <c r="G52" s="75"/>
      <c r="H52" s="75"/>
      <c r="I52" s="76"/>
      <c r="J52" s="79">
        <f>SUM(J44:J51)</f>
        <v>532.25</v>
      </c>
      <c r="K52" s="80" t="s">
        <v>10</v>
      </c>
      <c r="L52" s="29"/>
    </row>
    <row r="53" spans="1:12" ht="15" customHeight="1">
      <c r="A53" s="72"/>
      <c r="B53" s="57"/>
      <c r="C53" s="74"/>
      <c r="D53" s="75"/>
      <c r="E53" s="75"/>
      <c r="F53" s="75"/>
      <c r="G53" s="75"/>
      <c r="H53" s="75"/>
      <c r="I53" s="76"/>
      <c r="J53" s="77"/>
      <c r="K53" s="78"/>
      <c r="L53" s="29"/>
    </row>
    <row r="54" spans="1:12" ht="15" customHeight="1">
      <c r="A54" s="72"/>
      <c r="B54" s="57"/>
      <c r="C54" s="74"/>
      <c r="D54" s="75"/>
      <c r="E54" s="75"/>
      <c r="F54" s="75"/>
      <c r="G54" s="75"/>
      <c r="H54" s="75"/>
      <c r="I54" s="76"/>
      <c r="J54" s="79">
        <f>J41-J52</f>
        <v>1711.0299999999997</v>
      </c>
      <c r="K54" s="80" t="s">
        <v>10</v>
      </c>
      <c r="L54" s="29"/>
    </row>
    <row r="55" spans="1:12" ht="15" customHeight="1">
      <c r="A55" s="81">
        <v>3</v>
      </c>
      <c r="B55" s="100" t="s">
        <v>214</v>
      </c>
      <c r="C55" s="100"/>
      <c r="D55" s="103"/>
      <c r="E55" s="104"/>
      <c r="F55" s="85"/>
      <c r="G55" s="88"/>
      <c r="H55" s="104"/>
      <c r="I55" s="88"/>
      <c r="J55" s="85"/>
      <c r="K55" s="104"/>
      <c r="L55" s="29"/>
    </row>
    <row r="56" spans="1:12" ht="15" customHeight="1">
      <c r="A56" s="81"/>
      <c r="B56" s="100" t="s">
        <v>215</v>
      </c>
      <c r="C56" s="100"/>
      <c r="D56" s="103"/>
      <c r="E56" s="104"/>
      <c r="F56" s="85"/>
      <c r="G56" s="88"/>
      <c r="H56" s="104"/>
      <c r="I56" s="88"/>
      <c r="J56" s="85"/>
      <c r="K56" s="104"/>
      <c r="L56" s="29"/>
    </row>
    <row r="57" spans="1:12" ht="15" customHeight="1">
      <c r="A57" s="81"/>
      <c r="B57" s="100"/>
      <c r="C57" s="100"/>
      <c r="D57" s="103"/>
      <c r="E57" s="104" t="s">
        <v>216</v>
      </c>
      <c r="F57" s="85"/>
      <c r="G57" s="88"/>
      <c r="H57" s="104"/>
      <c r="I57" s="88"/>
      <c r="J57" s="190">
        <f>1*50*35</f>
        <v>1750</v>
      </c>
      <c r="K57" s="84" t="s">
        <v>10</v>
      </c>
      <c r="L57" s="29"/>
    </row>
    <row r="58" spans="1:12" ht="15" customHeight="1">
      <c r="A58" s="81"/>
      <c r="B58" s="100"/>
      <c r="C58" s="100"/>
      <c r="D58" s="103"/>
      <c r="E58" s="104"/>
      <c r="F58" s="85"/>
      <c r="G58" s="88"/>
      <c r="H58" s="104"/>
      <c r="I58" s="88"/>
      <c r="J58" s="85"/>
      <c r="K58" s="104"/>
      <c r="L58" s="29"/>
    </row>
    <row r="59" spans="1:12" ht="15" customHeight="1">
      <c r="A59" s="81">
        <v>4</v>
      </c>
      <c r="B59" s="100" t="s">
        <v>217</v>
      </c>
      <c r="C59" s="100"/>
      <c r="D59" s="103"/>
      <c r="E59" s="104"/>
      <c r="F59" s="85"/>
      <c r="G59" s="88"/>
      <c r="H59" s="104"/>
      <c r="I59" s="88"/>
      <c r="J59" s="85"/>
      <c r="K59" s="104"/>
      <c r="L59" s="29"/>
    </row>
    <row r="60" spans="1:12" ht="15" customHeight="1">
      <c r="A60" s="81"/>
      <c r="B60" s="100"/>
      <c r="C60" s="100"/>
      <c r="D60" s="103"/>
      <c r="E60" s="104" t="s">
        <v>218</v>
      </c>
      <c r="F60" s="85"/>
      <c r="G60" s="88"/>
      <c r="H60" s="104"/>
      <c r="I60" s="88"/>
      <c r="J60" s="103">
        <v>32</v>
      </c>
      <c r="K60" s="104" t="s">
        <v>10</v>
      </c>
      <c r="L60" s="29"/>
    </row>
    <row r="61" spans="1:12" ht="15" customHeight="1">
      <c r="A61" s="81"/>
      <c r="B61" s="100"/>
      <c r="C61" s="100"/>
      <c r="D61" s="103"/>
      <c r="E61" s="104" t="s">
        <v>219</v>
      </c>
      <c r="F61" s="85"/>
      <c r="G61" s="88"/>
      <c r="H61" s="104"/>
      <c r="I61" s="88"/>
      <c r="J61" s="103">
        <v>15</v>
      </c>
      <c r="K61" s="104" t="s">
        <v>10</v>
      </c>
      <c r="L61" s="29"/>
    </row>
    <row r="62" spans="1:12" ht="15" customHeight="1">
      <c r="A62" s="81"/>
      <c r="B62" s="100"/>
      <c r="C62" s="100"/>
      <c r="D62" s="103"/>
      <c r="E62" s="104" t="s">
        <v>220</v>
      </c>
      <c r="F62" s="85"/>
      <c r="G62" s="88"/>
      <c r="H62" s="104"/>
      <c r="I62" s="88"/>
      <c r="J62" s="103">
        <v>16</v>
      </c>
      <c r="K62" s="104" t="s">
        <v>10</v>
      </c>
      <c r="L62" s="29"/>
    </row>
    <row r="63" spans="1:12" ht="15" customHeight="1">
      <c r="A63" s="81"/>
      <c r="B63" s="100"/>
      <c r="C63" s="100"/>
      <c r="D63" s="103"/>
      <c r="E63" s="104" t="s">
        <v>221</v>
      </c>
      <c r="F63" s="85"/>
      <c r="G63" s="88"/>
      <c r="H63" s="104"/>
      <c r="I63" s="88"/>
      <c r="J63" s="103">
        <v>6</v>
      </c>
      <c r="K63" s="104" t="s">
        <v>10</v>
      </c>
      <c r="L63" s="29"/>
    </row>
    <row r="64" spans="1:12" ht="15" customHeight="1">
      <c r="A64" s="81"/>
      <c r="B64" s="100"/>
      <c r="C64" s="100"/>
      <c r="D64" s="103"/>
      <c r="E64" s="104" t="s">
        <v>222</v>
      </c>
      <c r="F64" s="85"/>
      <c r="G64" s="88"/>
      <c r="H64" s="104"/>
      <c r="I64" s="88"/>
      <c r="J64" s="103">
        <v>12</v>
      </c>
      <c r="K64" s="104" t="s">
        <v>10</v>
      </c>
      <c r="L64" s="29"/>
    </row>
    <row r="65" spans="1:12" ht="15" customHeight="1">
      <c r="A65" s="81"/>
      <c r="B65" s="100"/>
      <c r="C65" s="100"/>
      <c r="D65" s="103"/>
      <c r="E65" s="104"/>
      <c r="F65" s="85"/>
      <c r="G65" s="88"/>
      <c r="H65" s="104"/>
      <c r="I65" s="88"/>
      <c r="J65" s="190">
        <f>SUM(J60:J64)</f>
        <v>81</v>
      </c>
      <c r="K65" s="84" t="s">
        <v>10</v>
      </c>
      <c r="L65" s="29"/>
    </row>
    <row r="66" spans="1:12" ht="15" customHeight="1">
      <c r="A66" s="81"/>
      <c r="B66" s="100"/>
      <c r="C66" s="100"/>
      <c r="D66" s="103"/>
      <c r="E66" s="104"/>
      <c r="F66" s="85"/>
      <c r="G66" s="88"/>
      <c r="H66" s="104"/>
      <c r="I66" s="88"/>
      <c r="J66" s="190"/>
      <c r="K66" s="84"/>
      <c r="L66" s="29"/>
    </row>
    <row r="67" spans="1:12" ht="15" customHeight="1">
      <c r="A67" s="81"/>
      <c r="B67" s="100"/>
      <c r="C67" s="100"/>
      <c r="D67" s="103"/>
      <c r="E67" s="104"/>
      <c r="F67" s="85"/>
      <c r="G67" s="88"/>
      <c r="H67" s="104"/>
      <c r="I67" s="88"/>
      <c r="J67" s="85"/>
      <c r="K67" s="104"/>
      <c r="L67" s="29"/>
    </row>
    <row r="68" spans="1:12" ht="15" customHeight="1">
      <c r="A68" s="11">
        <v>5</v>
      </c>
      <c r="B68" s="73" t="s">
        <v>224</v>
      </c>
      <c r="C68" s="1"/>
      <c r="L68" s="29"/>
    </row>
    <row r="69" spans="1:12" ht="15" customHeight="1">
      <c r="A69" s="81"/>
      <c r="B69" s="100"/>
      <c r="C69" s="100"/>
      <c r="D69" s="103"/>
      <c r="E69" s="104" t="s">
        <v>184</v>
      </c>
      <c r="F69" s="85"/>
      <c r="G69" s="88"/>
      <c r="H69" s="104"/>
      <c r="I69" s="88"/>
      <c r="J69" s="103">
        <v>12</v>
      </c>
      <c r="K69" s="104" t="s">
        <v>10</v>
      </c>
      <c r="L69" s="29"/>
    </row>
    <row r="70" spans="1:12" ht="15" customHeight="1">
      <c r="A70" s="81"/>
      <c r="B70" s="100"/>
      <c r="C70" s="100"/>
      <c r="D70" s="103"/>
      <c r="E70" s="104" t="s">
        <v>184</v>
      </c>
      <c r="F70" s="85"/>
      <c r="G70" s="88"/>
      <c r="H70" s="104"/>
      <c r="I70" s="88"/>
      <c r="J70" s="103">
        <v>12</v>
      </c>
      <c r="K70" s="104" t="s">
        <v>10</v>
      </c>
      <c r="L70" s="29"/>
    </row>
    <row r="71" spans="1:12" ht="15" customHeight="1">
      <c r="E71" s="13" t="s">
        <v>184</v>
      </c>
      <c r="J71" s="77">
        <v>12</v>
      </c>
      <c r="K71" s="15" t="s">
        <v>10</v>
      </c>
      <c r="L71" s="29"/>
    </row>
    <row r="72" spans="1:12" ht="15" customHeight="1">
      <c r="A72" s="11"/>
      <c r="B72" s="73"/>
      <c r="C72" s="1"/>
      <c r="E72" s="75" t="s">
        <v>213</v>
      </c>
      <c r="F72" s="75"/>
      <c r="G72" s="75"/>
      <c r="H72" s="75"/>
      <c r="I72" s="76"/>
      <c r="J72" s="77">
        <v>24</v>
      </c>
      <c r="K72" s="78" t="s">
        <v>10</v>
      </c>
      <c r="L72" s="29"/>
    </row>
    <row r="73" spans="1:12" ht="15" customHeight="1">
      <c r="A73" s="11"/>
      <c r="B73" s="67"/>
      <c r="C73" s="1"/>
      <c r="E73" s="75" t="s">
        <v>223</v>
      </c>
      <c r="F73" s="75"/>
      <c r="G73" s="75"/>
      <c r="H73" s="75"/>
      <c r="I73" s="76"/>
      <c r="J73" s="77">
        <v>40</v>
      </c>
      <c r="K73" s="78" t="s">
        <v>10</v>
      </c>
      <c r="L73" s="29"/>
    </row>
    <row r="74" spans="1:12" ht="15" customHeight="1">
      <c r="A74" s="11"/>
      <c r="B74" s="67"/>
      <c r="C74" s="1"/>
      <c r="E74" s="75" t="s">
        <v>161</v>
      </c>
      <c r="F74" s="75"/>
      <c r="G74" s="75"/>
      <c r="H74" s="75"/>
      <c r="I74" s="76"/>
      <c r="J74" s="77">
        <v>20</v>
      </c>
      <c r="K74" s="78" t="s">
        <v>10</v>
      </c>
      <c r="L74" s="29"/>
    </row>
    <row r="75" spans="1:12" ht="15" customHeight="1">
      <c r="A75" s="11"/>
      <c r="B75" s="73" t="s">
        <v>134</v>
      </c>
      <c r="C75" s="1"/>
      <c r="E75" s="75" t="s">
        <v>162</v>
      </c>
      <c r="F75" s="75"/>
      <c r="G75" s="75"/>
      <c r="H75" s="75"/>
      <c r="I75" s="76"/>
      <c r="J75" s="77">
        <v>16.5</v>
      </c>
      <c r="K75" s="78" t="s">
        <v>10</v>
      </c>
      <c r="L75" s="29"/>
    </row>
    <row r="76" spans="1:12" ht="15" customHeight="1">
      <c r="A76" s="11"/>
      <c r="B76" s="73" t="s">
        <v>134</v>
      </c>
      <c r="C76" s="1"/>
      <c r="E76" s="75" t="s">
        <v>159</v>
      </c>
      <c r="F76" s="75"/>
      <c r="G76" s="75"/>
      <c r="H76" s="75"/>
      <c r="I76" s="76"/>
      <c r="J76" s="77">
        <v>28</v>
      </c>
      <c r="K76" s="78" t="s">
        <v>10</v>
      </c>
      <c r="L76" s="29"/>
    </row>
    <row r="77" spans="1:12" ht="15" customHeight="1">
      <c r="A77" s="11"/>
      <c r="B77" s="57"/>
      <c r="C77" s="1"/>
      <c r="E77" s="75"/>
      <c r="F77" s="75"/>
      <c r="G77" s="75"/>
      <c r="H77" s="75"/>
      <c r="I77" s="76"/>
      <c r="J77" s="79">
        <f>SUM(J72:J76)</f>
        <v>128.5</v>
      </c>
      <c r="K77" s="80" t="s">
        <v>10</v>
      </c>
      <c r="L77" s="29"/>
    </row>
    <row r="78" spans="1:12" ht="15" customHeight="1">
      <c r="A78" s="11"/>
      <c r="B78" s="57"/>
      <c r="C78" s="1"/>
      <c r="J78" s="70"/>
      <c r="L78" s="29"/>
    </row>
    <row r="79" spans="1:12" ht="15" customHeight="1">
      <c r="A79" s="11">
        <v>6</v>
      </c>
      <c r="B79" s="73" t="s">
        <v>225</v>
      </c>
      <c r="C79" s="1"/>
      <c r="E79" s="75"/>
      <c r="J79" s="77"/>
      <c r="K79" s="78"/>
      <c r="L79" s="29"/>
    </row>
    <row r="80" spans="1:12" ht="15" customHeight="1">
      <c r="A80" s="11"/>
      <c r="B80" s="73" t="s">
        <v>200</v>
      </c>
      <c r="C80" s="1"/>
      <c r="E80" s="75" t="s">
        <v>201</v>
      </c>
      <c r="J80" s="77">
        <v>56</v>
      </c>
      <c r="K80" s="78" t="s">
        <v>10</v>
      </c>
      <c r="L80" s="29"/>
    </row>
    <row r="81" spans="1:12" ht="15" customHeight="1">
      <c r="A81" s="11"/>
      <c r="B81" s="73" t="s">
        <v>226</v>
      </c>
      <c r="C81" s="1"/>
      <c r="E81" s="75" t="s">
        <v>199</v>
      </c>
      <c r="J81" s="77">
        <f>2*(7+8)*7</f>
        <v>210</v>
      </c>
      <c r="K81" s="78" t="s">
        <v>10</v>
      </c>
      <c r="L81" s="29"/>
    </row>
    <row r="82" spans="1:12" ht="15" customHeight="1">
      <c r="A82" s="11"/>
      <c r="B82" s="73" t="s">
        <v>200</v>
      </c>
      <c r="C82" s="1"/>
      <c r="E82" s="75" t="s">
        <v>201</v>
      </c>
      <c r="J82" s="77">
        <f>1*7*8</f>
        <v>56</v>
      </c>
      <c r="K82" s="78" t="s">
        <v>10</v>
      </c>
      <c r="L82" s="29"/>
    </row>
    <row r="83" spans="1:12" ht="15" customHeight="1">
      <c r="A83" s="11"/>
      <c r="B83" s="73"/>
      <c r="C83" s="1"/>
      <c r="E83" s="75"/>
      <c r="J83" s="79">
        <f>SUM(J80:J82)</f>
        <v>322</v>
      </c>
      <c r="K83" s="80" t="s">
        <v>10</v>
      </c>
      <c r="L83" s="29"/>
    </row>
    <row r="84" spans="1:12" ht="15" customHeight="1">
      <c r="A84" s="11"/>
      <c r="B84" s="67"/>
      <c r="C84" s="1"/>
      <c r="J84" s="79"/>
      <c r="K84" s="80"/>
      <c r="L84" s="29"/>
    </row>
    <row r="85" spans="1:12" ht="15" customHeight="1">
      <c r="A85" s="72"/>
      <c r="B85" s="57"/>
      <c r="C85" s="74"/>
      <c r="D85" s="75"/>
      <c r="E85" s="75"/>
      <c r="F85" s="75"/>
      <c r="G85" s="75"/>
      <c r="H85" s="75"/>
      <c r="I85" s="76"/>
      <c r="J85" s="77"/>
      <c r="K85" s="78"/>
      <c r="L85" s="29"/>
    </row>
    <row r="86" spans="1:12" ht="15" customHeight="1">
      <c r="A86" s="72">
        <v>7</v>
      </c>
      <c r="B86" s="73" t="s">
        <v>186</v>
      </c>
      <c r="C86" s="74"/>
      <c r="D86" s="75"/>
      <c r="E86" s="75"/>
      <c r="F86" s="75"/>
      <c r="G86" s="75"/>
      <c r="H86" s="75"/>
      <c r="I86" s="76"/>
      <c r="J86" s="77"/>
      <c r="K86" s="78"/>
      <c r="L86" s="29"/>
    </row>
    <row r="87" spans="1:12" ht="15" customHeight="1">
      <c r="A87" s="72"/>
      <c r="B87" s="57"/>
      <c r="C87" s="74"/>
      <c r="D87" s="75"/>
      <c r="E87" s="75" t="s">
        <v>227</v>
      </c>
      <c r="F87" s="75"/>
      <c r="G87" s="75"/>
      <c r="H87" s="75"/>
      <c r="I87" s="76"/>
      <c r="J87" s="191">
        <v>5</v>
      </c>
      <c r="K87" s="80" t="s">
        <v>3</v>
      </c>
      <c r="L87" s="29"/>
    </row>
    <row r="88" spans="1:12" ht="15" customHeight="1">
      <c r="A88" s="72"/>
      <c r="B88" s="57"/>
      <c r="C88" s="74"/>
      <c r="D88" s="75"/>
      <c r="E88" s="75"/>
      <c r="F88" s="75"/>
      <c r="G88" s="75"/>
      <c r="H88" s="75"/>
      <c r="I88" s="76"/>
      <c r="J88" s="79"/>
      <c r="K88" s="80"/>
      <c r="L88" s="29"/>
    </row>
    <row r="89" spans="1:12" ht="15" customHeight="1">
      <c r="A89" s="11"/>
      <c r="B89" s="57" t="s">
        <v>143</v>
      </c>
      <c r="C89" s="1"/>
      <c r="L89" s="29"/>
    </row>
    <row r="90" spans="1:12" ht="15" customHeight="1">
      <c r="A90" s="11"/>
      <c r="B90" s="57" t="s">
        <v>144</v>
      </c>
      <c r="C90" s="1"/>
      <c r="L90" s="29"/>
    </row>
    <row r="91" spans="1:12" ht="15" customHeight="1">
      <c r="A91" s="5">
        <v>1</v>
      </c>
      <c r="B91" s="75" t="s">
        <v>228</v>
      </c>
      <c r="L91" s="29"/>
    </row>
    <row r="92" spans="1:12" ht="15" customHeight="1">
      <c r="A92" s="72"/>
      <c r="B92" s="73" t="s">
        <v>134</v>
      </c>
      <c r="C92" s="74"/>
      <c r="D92" s="75"/>
      <c r="E92" s="75" t="s">
        <v>297</v>
      </c>
      <c r="F92" s="75"/>
      <c r="G92" s="75"/>
      <c r="H92" s="75"/>
      <c r="I92" s="76"/>
      <c r="J92" s="77">
        <v>56</v>
      </c>
      <c r="K92" s="78" t="s">
        <v>10</v>
      </c>
      <c r="L92" s="29"/>
    </row>
    <row r="93" spans="1:12" ht="15" customHeight="1">
      <c r="A93" s="72"/>
      <c r="B93" s="73" t="s">
        <v>134</v>
      </c>
      <c r="C93" s="74"/>
      <c r="D93" s="75"/>
      <c r="E93" s="75" t="s">
        <v>297</v>
      </c>
      <c r="F93" s="75"/>
      <c r="G93" s="75"/>
      <c r="H93" s="75"/>
      <c r="I93" s="76"/>
      <c r="J93" s="77">
        <v>56</v>
      </c>
      <c r="K93" s="78" t="s">
        <v>10</v>
      </c>
      <c r="L93" s="29"/>
    </row>
    <row r="94" spans="1:12" ht="15" customHeight="1">
      <c r="A94" s="72"/>
      <c r="B94" s="73" t="s">
        <v>134</v>
      </c>
      <c r="C94" s="74"/>
      <c r="D94" s="75"/>
      <c r="E94" s="75" t="s">
        <v>297</v>
      </c>
      <c r="F94" s="75"/>
      <c r="G94" s="75"/>
      <c r="H94" s="75"/>
      <c r="I94" s="76"/>
      <c r="J94" s="77">
        <v>56</v>
      </c>
      <c r="K94" s="78" t="s">
        <v>10</v>
      </c>
      <c r="L94" s="29"/>
    </row>
    <row r="95" spans="1:12" ht="15" customHeight="1">
      <c r="A95" s="72"/>
      <c r="B95" s="73" t="s">
        <v>134</v>
      </c>
      <c r="C95" s="74"/>
      <c r="D95" s="75"/>
      <c r="E95" s="75" t="s">
        <v>297</v>
      </c>
      <c r="F95" s="75"/>
      <c r="G95" s="75"/>
      <c r="H95" s="75"/>
      <c r="I95" s="76"/>
      <c r="J95" s="77">
        <v>56</v>
      </c>
      <c r="K95" s="78" t="s">
        <v>10</v>
      </c>
      <c r="L95" s="29"/>
    </row>
    <row r="96" spans="1:12" ht="15" customHeight="1">
      <c r="A96" s="72"/>
      <c r="B96" s="73" t="s">
        <v>134</v>
      </c>
      <c r="C96" s="74"/>
      <c r="D96" s="75"/>
      <c r="E96" s="75" t="s">
        <v>162</v>
      </c>
      <c r="F96" s="75"/>
      <c r="G96" s="75"/>
      <c r="H96" s="75"/>
      <c r="I96" s="76"/>
      <c r="J96" s="77">
        <v>16.25</v>
      </c>
      <c r="K96" s="78" t="s">
        <v>10</v>
      </c>
      <c r="L96" s="29"/>
    </row>
    <row r="97" spans="1:12" ht="15" customHeight="1">
      <c r="A97" s="72"/>
      <c r="B97" s="73" t="s">
        <v>134</v>
      </c>
      <c r="C97" s="74"/>
      <c r="D97" s="75"/>
      <c r="E97" s="75" t="s">
        <v>162</v>
      </c>
      <c r="F97" s="75"/>
      <c r="G97" s="75"/>
      <c r="H97" s="75"/>
      <c r="I97" s="76"/>
      <c r="J97" s="77">
        <v>16.25</v>
      </c>
      <c r="K97" s="78" t="s">
        <v>10</v>
      </c>
      <c r="L97" s="29"/>
    </row>
    <row r="98" spans="1:12" ht="15" customHeight="1">
      <c r="A98" s="72"/>
      <c r="B98" s="73" t="s">
        <v>187</v>
      </c>
      <c r="C98" s="74"/>
      <c r="D98" s="75"/>
      <c r="E98" s="75" t="s">
        <v>237</v>
      </c>
      <c r="F98" s="75"/>
      <c r="G98" s="75"/>
      <c r="H98" s="75"/>
      <c r="I98" s="76"/>
      <c r="J98" s="77">
        <v>200</v>
      </c>
      <c r="K98" s="78" t="s">
        <v>10</v>
      </c>
      <c r="L98" s="29"/>
    </row>
    <row r="99" spans="1:12" ht="15" customHeight="1">
      <c r="A99" s="72"/>
      <c r="B99" s="57"/>
      <c r="C99" s="74"/>
      <c r="D99" s="75"/>
      <c r="E99" s="75"/>
      <c r="F99" s="75"/>
      <c r="G99" s="75"/>
      <c r="H99" s="75"/>
      <c r="I99" s="76"/>
      <c r="J99" s="79">
        <f>SUM(J92:J98)</f>
        <v>456.5</v>
      </c>
      <c r="K99" s="80" t="s">
        <v>10</v>
      </c>
      <c r="L99" s="29"/>
    </row>
    <row r="100" spans="1:12" ht="15" customHeight="1">
      <c r="L100" s="29"/>
    </row>
    <row r="101" spans="1:12" ht="15" customHeight="1">
      <c r="A101" s="11">
        <v>2</v>
      </c>
      <c r="B101" s="73" t="s">
        <v>229</v>
      </c>
      <c r="C101" s="1"/>
      <c r="E101" s="75"/>
      <c r="L101" s="29"/>
    </row>
    <row r="102" spans="1:12" ht="15" customHeight="1">
      <c r="A102" s="11"/>
      <c r="B102" s="73"/>
      <c r="C102" s="1"/>
      <c r="E102" s="75" t="s">
        <v>230</v>
      </c>
      <c r="F102" s="75"/>
      <c r="G102" s="75"/>
      <c r="H102" s="75"/>
      <c r="I102" s="76"/>
      <c r="J102" s="77">
        <v>800</v>
      </c>
      <c r="K102" s="78" t="s">
        <v>10</v>
      </c>
      <c r="L102" s="29"/>
    </row>
    <row r="103" spans="1:12" ht="15" customHeight="1">
      <c r="A103" s="11"/>
      <c r="B103" s="73"/>
      <c r="C103" s="1"/>
      <c r="E103" s="75" t="s">
        <v>231</v>
      </c>
      <c r="F103" s="75"/>
      <c r="G103" s="75"/>
      <c r="H103" s="75"/>
      <c r="I103" s="76"/>
      <c r="J103" s="77">
        <v>309.27999999999997</v>
      </c>
      <c r="K103" s="78" t="s">
        <v>10</v>
      </c>
      <c r="L103" s="29"/>
    </row>
    <row r="104" spans="1:12" ht="15" customHeight="1">
      <c r="A104" s="11"/>
      <c r="B104" s="73"/>
      <c r="C104" s="1"/>
      <c r="E104" s="75" t="s">
        <v>232</v>
      </c>
      <c r="F104" s="75"/>
      <c r="G104" s="75"/>
      <c r="H104" s="75"/>
      <c r="I104" s="76"/>
      <c r="J104" s="77">
        <v>120</v>
      </c>
      <c r="K104" s="78" t="s">
        <v>10</v>
      </c>
      <c r="L104" s="29"/>
    </row>
    <row r="105" spans="1:12" ht="15" customHeight="1">
      <c r="A105" s="11"/>
      <c r="B105" s="73"/>
      <c r="C105" s="1"/>
      <c r="E105" s="75" t="s">
        <v>231</v>
      </c>
      <c r="F105" s="75"/>
      <c r="G105" s="75"/>
      <c r="H105" s="75"/>
      <c r="I105" s="76"/>
      <c r="J105" s="77">
        <v>309.27999999999997</v>
      </c>
      <c r="K105" s="78" t="s">
        <v>10</v>
      </c>
      <c r="L105" s="29"/>
    </row>
    <row r="106" spans="1:12" ht="15" customHeight="1">
      <c r="A106" s="11"/>
      <c r="B106" s="73"/>
      <c r="C106" s="1"/>
      <c r="E106" s="75" t="s">
        <v>232</v>
      </c>
      <c r="F106" s="75"/>
      <c r="G106" s="75"/>
      <c r="H106" s="75"/>
      <c r="I106" s="76"/>
      <c r="J106" s="77">
        <v>120</v>
      </c>
      <c r="K106" s="78" t="s">
        <v>10</v>
      </c>
      <c r="L106" s="29"/>
    </row>
    <row r="107" spans="1:12" ht="15" customHeight="1">
      <c r="A107" s="11"/>
      <c r="B107" s="73"/>
      <c r="C107" s="1"/>
      <c r="E107" s="75"/>
      <c r="J107" s="79">
        <f>SUM(J102:J106)</f>
        <v>1658.56</v>
      </c>
      <c r="K107" s="80" t="s">
        <v>10</v>
      </c>
      <c r="L107" s="29"/>
    </row>
    <row r="108" spans="1:12" ht="15" customHeight="1">
      <c r="A108" s="11"/>
      <c r="B108" s="73"/>
      <c r="C108" s="1"/>
      <c r="E108" s="75"/>
      <c r="J108" s="79"/>
      <c r="K108" s="80"/>
      <c r="L108" s="29"/>
    </row>
    <row r="109" spans="1:12" ht="15" customHeight="1">
      <c r="A109" s="11"/>
      <c r="B109" s="73" t="s">
        <v>75</v>
      </c>
      <c r="C109" s="1"/>
      <c r="E109" s="75"/>
      <c r="L109" s="29"/>
    </row>
    <row r="110" spans="1:12" ht="15" customHeight="1">
      <c r="A110" s="11"/>
      <c r="B110" s="73" t="s">
        <v>134</v>
      </c>
      <c r="C110" s="1"/>
      <c r="E110" s="75" t="s">
        <v>157</v>
      </c>
      <c r="F110" s="75"/>
      <c r="G110" s="75"/>
      <c r="H110" s="75"/>
      <c r="I110" s="76"/>
      <c r="J110" s="77">
        <v>56</v>
      </c>
      <c r="K110" s="78" t="s">
        <v>10</v>
      </c>
      <c r="L110" s="29"/>
    </row>
    <row r="111" spans="1:12" ht="15" customHeight="1">
      <c r="A111" s="11"/>
      <c r="B111" s="73" t="s">
        <v>134</v>
      </c>
      <c r="C111" s="1"/>
      <c r="E111" s="75" t="s">
        <v>233</v>
      </c>
      <c r="F111" s="75"/>
      <c r="G111" s="75"/>
      <c r="H111" s="75"/>
      <c r="I111" s="76"/>
      <c r="J111" s="77">
        <v>32</v>
      </c>
      <c r="K111" s="78" t="s">
        <v>10</v>
      </c>
      <c r="L111" s="29"/>
    </row>
    <row r="112" spans="1:12" ht="15" customHeight="1">
      <c r="A112" s="11"/>
      <c r="B112" s="73" t="s">
        <v>127</v>
      </c>
      <c r="C112" s="1"/>
      <c r="E112" s="75" t="s">
        <v>213</v>
      </c>
      <c r="F112" s="75"/>
      <c r="G112" s="75"/>
      <c r="H112" s="75"/>
      <c r="I112" s="76"/>
      <c r="J112" s="77">
        <v>24</v>
      </c>
      <c r="K112" s="78" t="s">
        <v>10</v>
      </c>
      <c r="L112" s="29"/>
    </row>
    <row r="113" spans="1:19" ht="15" customHeight="1">
      <c r="A113" s="11"/>
      <c r="B113" s="73" t="s">
        <v>127</v>
      </c>
      <c r="C113" s="1"/>
      <c r="E113" s="75" t="s">
        <v>234</v>
      </c>
      <c r="F113" s="75"/>
      <c r="G113" s="75"/>
      <c r="H113" s="75"/>
      <c r="I113" s="76"/>
      <c r="J113" s="77">
        <v>36</v>
      </c>
      <c r="K113" s="78" t="s">
        <v>10</v>
      </c>
      <c r="L113" s="29"/>
    </row>
    <row r="114" spans="1:19" ht="15" customHeight="1">
      <c r="A114" s="11"/>
      <c r="B114" s="73"/>
      <c r="C114" s="1"/>
      <c r="E114" s="75"/>
      <c r="F114" s="75"/>
      <c r="G114" s="75"/>
      <c r="H114" s="75"/>
      <c r="I114" s="76"/>
      <c r="J114" s="79">
        <f>SUM(J110:J113)</f>
        <v>148</v>
      </c>
      <c r="K114" s="80" t="s">
        <v>10</v>
      </c>
      <c r="L114"/>
      <c r="M114"/>
      <c r="N114"/>
      <c r="O114"/>
      <c r="P114"/>
      <c r="Q114"/>
      <c r="R114"/>
      <c r="S114"/>
    </row>
    <row r="115" spans="1:19" ht="15" customHeight="1">
      <c r="A115" s="11"/>
      <c r="B115" s="73"/>
      <c r="C115" s="1"/>
      <c r="E115" s="75"/>
      <c r="J115" s="68"/>
      <c r="K115" s="66"/>
      <c r="L115"/>
      <c r="M115"/>
      <c r="N115"/>
      <c r="O115"/>
      <c r="P115"/>
      <c r="Q115"/>
      <c r="R115"/>
      <c r="S115"/>
    </row>
    <row r="116" spans="1:19" ht="15" customHeight="1">
      <c r="A116" s="11"/>
      <c r="B116" s="73"/>
      <c r="C116" s="1"/>
      <c r="E116" s="75"/>
      <c r="F116" s="75"/>
      <c r="G116" s="75"/>
      <c r="H116" s="75"/>
      <c r="I116" s="76"/>
      <c r="J116" s="79">
        <f>J107-J114</f>
        <v>1510.56</v>
      </c>
      <c r="K116" s="80" t="s">
        <v>10</v>
      </c>
      <c r="L116"/>
      <c r="M116"/>
      <c r="N116"/>
      <c r="O116"/>
      <c r="P116"/>
      <c r="Q116"/>
      <c r="R116"/>
      <c r="S116"/>
    </row>
    <row r="117" spans="1:19" ht="15" customHeight="1">
      <c r="A117" s="11"/>
      <c r="B117" s="73"/>
      <c r="C117" s="1"/>
      <c r="E117" s="75"/>
      <c r="L117"/>
      <c r="M117"/>
      <c r="N117"/>
      <c r="O117"/>
      <c r="P117"/>
      <c r="Q117"/>
      <c r="R117"/>
      <c r="S117"/>
    </row>
    <row r="118" spans="1:19" ht="15" customHeight="1">
      <c r="A118" s="11">
        <v>3</v>
      </c>
      <c r="B118" s="73" t="s">
        <v>243</v>
      </c>
      <c r="C118" s="1"/>
      <c r="E118" s="75"/>
      <c r="L118"/>
      <c r="M118"/>
      <c r="N118"/>
      <c r="O118"/>
      <c r="P118"/>
      <c r="Q118"/>
      <c r="R118"/>
      <c r="S118"/>
    </row>
    <row r="119" spans="1:19" ht="15" customHeight="1">
      <c r="A119" s="11"/>
      <c r="B119" s="73"/>
      <c r="C119" s="1"/>
      <c r="E119" s="75" t="s">
        <v>235</v>
      </c>
      <c r="J119" s="14">
        <v>300</v>
      </c>
      <c r="K119" s="15" t="s">
        <v>10</v>
      </c>
      <c r="L119"/>
      <c r="M119"/>
      <c r="N119"/>
      <c r="O119"/>
      <c r="P119"/>
      <c r="Q119"/>
      <c r="R119"/>
      <c r="S119"/>
    </row>
    <row r="120" spans="1:19" ht="15" customHeight="1">
      <c r="A120" s="11"/>
      <c r="B120" s="73"/>
      <c r="C120" s="1"/>
      <c r="E120" s="75" t="s">
        <v>158</v>
      </c>
      <c r="J120" s="14">
        <v>400</v>
      </c>
      <c r="K120" s="15" t="s">
        <v>10</v>
      </c>
      <c r="L120"/>
      <c r="M120"/>
      <c r="N120"/>
      <c r="O120"/>
      <c r="P120"/>
      <c r="Q120"/>
      <c r="R120"/>
      <c r="S120"/>
    </row>
    <row r="121" spans="1:19" ht="15" customHeight="1">
      <c r="A121" s="11"/>
      <c r="B121" s="73"/>
      <c r="C121" s="1"/>
      <c r="E121" s="75" t="s">
        <v>201</v>
      </c>
      <c r="J121" s="14">
        <v>56</v>
      </c>
      <c r="K121" s="15" t="s">
        <v>10</v>
      </c>
      <c r="L121"/>
      <c r="M121"/>
      <c r="N121"/>
      <c r="O121"/>
      <c r="P121"/>
      <c r="Q121"/>
      <c r="R121"/>
      <c r="S121"/>
    </row>
    <row r="122" spans="1:19" ht="15" customHeight="1">
      <c r="A122" s="11"/>
      <c r="B122" s="73"/>
      <c r="C122" s="1"/>
      <c r="E122" s="75" t="s">
        <v>236</v>
      </c>
      <c r="J122" s="14">
        <v>90</v>
      </c>
      <c r="K122" s="15" t="s">
        <v>10</v>
      </c>
      <c r="L122"/>
      <c r="M122"/>
      <c r="N122"/>
      <c r="O122"/>
      <c r="P122"/>
      <c r="Q122"/>
      <c r="R122"/>
      <c r="S122"/>
    </row>
    <row r="123" spans="1:19" ht="15" customHeight="1">
      <c r="A123" s="11"/>
      <c r="B123" s="73"/>
      <c r="C123" s="1"/>
      <c r="E123" s="75"/>
      <c r="J123" s="68">
        <f>SUM(J119:J122)</f>
        <v>846</v>
      </c>
      <c r="K123" s="66" t="s">
        <v>10</v>
      </c>
      <c r="L123"/>
      <c r="M123"/>
      <c r="N123"/>
      <c r="O123"/>
      <c r="P123"/>
      <c r="Q123"/>
      <c r="R123"/>
      <c r="S123"/>
    </row>
    <row r="124" spans="1:19" ht="15" customHeight="1">
      <c r="A124" s="11">
        <v>4</v>
      </c>
      <c r="B124" s="73" t="s">
        <v>244</v>
      </c>
      <c r="C124" s="1"/>
      <c r="E124" s="75"/>
      <c r="L124"/>
      <c r="M124"/>
      <c r="N124"/>
      <c r="O124"/>
      <c r="P124"/>
      <c r="Q124"/>
      <c r="R124"/>
      <c r="S124"/>
    </row>
    <row r="125" spans="1:19" ht="15" customHeight="1">
      <c r="A125" s="11"/>
      <c r="B125" s="73"/>
      <c r="C125" s="1"/>
      <c r="E125" s="75" t="s">
        <v>227</v>
      </c>
      <c r="J125" s="191">
        <v>5</v>
      </c>
      <c r="K125" s="80" t="s">
        <v>3</v>
      </c>
      <c r="L125"/>
      <c r="M125"/>
      <c r="N125"/>
      <c r="O125"/>
      <c r="P125"/>
      <c r="Q125"/>
      <c r="R125"/>
      <c r="S125"/>
    </row>
    <row r="126" spans="1:19" ht="15" customHeight="1">
      <c r="A126" s="11"/>
      <c r="B126" s="73"/>
      <c r="C126" s="1"/>
      <c r="E126" s="75"/>
      <c r="L126"/>
      <c r="M126"/>
      <c r="N126"/>
      <c r="O126"/>
      <c r="P126"/>
      <c r="Q126"/>
      <c r="R126"/>
      <c r="S126"/>
    </row>
    <row r="127" spans="1:19" ht="15" customHeight="1">
      <c r="A127" s="11">
        <v>5</v>
      </c>
      <c r="B127" s="73" t="s">
        <v>245</v>
      </c>
      <c r="C127" s="1"/>
      <c r="E127" s="75"/>
      <c r="L127"/>
      <c r="M127"/>
      <c r="N127"/>
      <c r="O127"/>
      <c r="P127"/>
      <c r="Q127"/>
      <c r="R127"/>
      <c r="S127"/>
    </row>
    <row r="128" spans="1:19" ht="15" customHeight="1">
      <c r="A128" s="11"/>
      <c r="B128" s="73"/>
      <c r="C128" s="1"/>
      <c r="E128" s="75" t="s">
        <v>237</v>
      </c>
      <c r="J128" s="77">
        <v>200</v>
      </c>
      <c r="K128" s="78" t="s">
        <v>10</v>
      </c>
      <c r="L128"/>
      <c r="M128"/>
      <c r="N128"/>
      <c r="O128"/>
      <c r="P128"/>
      <c r="Q128"/>
      <c r="R128"/>
      <c r="S128"/>
    </row>
    <row r="129" spans="1:19" ht="15" customHeight="1">
      <c r="A129" s="11"/>
      <c r="B129" s="73"/>
      <c r="C129" s="1"/>
      <c r="E129" s="75" t="s">
        <v>298</v>
      </c>
      <c r="J129" s="77">
        <v>100</v>
      </c>
      <c r="K129" s="78" t="s">
        <v>10</v>
      </c>
      <c r="L129"/>
      <c r="M129"/>
      <c r="N129"/>
      <c r="O129"/>
      <c r="P129"/>
      <c r="Q129"/>
      <c r="R129"/>
      <c r="S129"/>
    </row>
    <row r="130" spans="1:19" ht="15" customHeight="1">
      <c r="A130" s="11"/>
      <c r="B130" s="73"/>
      <c r="C130" s="1"/>
      <c r="E130" s="75" t="s">
        <v>298</v>
      </c>
      <c r="J130" s="77">
        <v>100</v>
      </c>
      <c r="K130" s="78" t="s">
        <v>10</v>
      </c>
      <c r="L130" s="56" t="s">
        <v>82</v>
      </c>
      <c r="M130"/>
      <c r="N130"/>
      <c r="O130"/>
      <c r="P130"/>
      <c r="Q130"/>
      <c r="R130"/>
      <c r="S130"/>
    </row>
    <row r="131" spans="1:19" ht="15" customHeight="1">
      <c r="A131" s="11"/>
      <c r="B131" s="73"/>
      <c r="C131" s="1"/>
      <c r="E131" s="75" t="s">
        <v>298</v>
      </c>
      <c r="J131" s="77">
        <v>100</v>
      </c>
      <c r="K131" s="78" t="s">
        <v>10</v>
      </c>
      <c r="L131"/>
      <c r="M131"/>
      <c r="N131"/>
      <c r="O131"/>
      <c r="P131"/>
      <c r="Q131"/>
      <c r="R131"/>
      <c r="S131"/>
    </row>
    <row r="132" spans="1:19" ht="15" customHeight="1">
      <c r="A132" s="11"/>
      <c r="B132" s="73"/>
      <c r="C132" s="1"/>
      <c r="E132" s="75"/>
      <c r="J132" s="79">
        <f>SUM(J128:J131)</f>
        <v>500</v>
      </c>
      <c r="K132" s="80" t="s">
        <v>10</v>
      </c>
      <c r="L132"/>
      <c r="M132"/>
      <c r="N132"/>
      <c r="O132"/>
      <c r="P132"/>
      <c r="Q132"/>
      <c r="R132"/>
      <c r="S132"/>
    </row>
    <row r="133" spans="1:19" ht="15" customHeight="1">
      <c r="A133" s="11">
        <v>6</v>
      </c>
      <c r="B133" s="73" t="s">
        <v>291</v>
      </c>
      <c r="C133" s="1"/>
      <c r="E133" s="75"/>
      <c r="J133" s="79"/>
      <c r="K133" s="80"/>
      <c r="L133"/>
      <c r="M133"/>
      <c r="N133"/>
      <c r="O133"/>
      <c r="P133"/>
      <c r="Q133"/>
      <c r="R133"/>
      <c r="S133"/>
    </row>
    <row r="134" spans="1:19" ht="15" customHeight="1">
      <c r="A134" s="11"/>
      <c r="B134" s="73"/>
      <c r="C134" s="1"/>
      <c r="E134" s="75" t="s">
        <v>298</v>
      </c>
      <c r="J134" s="77">
        <v>100</v>
      </c>
      <c r="K134" s="78" t="s">
        <v>10</v>
      </c>
      <c r="L134"/>
      <c r="M134"/>
      <c r="N134"/>
      <c r="O134"/>
      <c r="P134"/>
      <c r="Q134"/>
      <c r="R134"/>
      <c r="S134"/>
    </row>
    <row r="135" spans="1:19" ht="15" customHeight="1">
      <c r="A135" s="11"/>
      <c r="B135" s="73"/>
      <c r="C135" s="1"/>
      <c r="E135" s="75" t="s">
        <v>299</v>
      </c>
      <c r="J135" s="77">
        <v>50</v>
      </c>
      <c r="K135" s="78" t="s">
        <v>10</v>
      </c>
      <c r="L135"/>
      <c r="M135"/>
      <c r="N135"/>
      <c r="O135"/>
      <c r="P135"/>
      <c r="Q135"/>
      <c r="R135"/>
      <c r="S135"/>
    </row>
    <row r="136" spans="1:19" ht="15" customHeight="1">
      <c r="A136" s="11"/>
      <c r="B136" s="73"/>
      <c r="C136" s="1"/>
      <c r="E136" s="75"/>
      <c r="J136" s="79">
        <f>SUM(J134:J135)</f>
        <v>150</v>
      </c>
      <c r="K136" s="80" t="s">
        <v>10</v>
      </c>
      <c r="L136"/>
      <c r="M136"/>
      <c r="N136"/>
      <c r="O136"/>
      <c r="P136"/>
      <c r="Q136"/>
      <c r="R136"/>
      <c r="S136"/>
    </row>
    <row r="137" spans="1:19" ht="15" customHeight="1">
      <c r="A137" s="11"/>
      <c r="B137" s="57" t="s">
        <v>133</v>
      </c>
      <c r="C137" s="1"/>
      <c r="E137" s="75"/>
      <c r="L137"/>
      <c r="M137"/>
      <c r="N137"/>
      <c r="O137"/>
      <c r="P137"/>
      <c r="Q137"/>
      <c r="R137"/>
      <c r="S137"/>
    </row>
    <row r="138" spans="1:19" ht="15" customHeight="1">
      <c r="A138" s="11"/>
      <c r="B138" s="57" t="s">
        <v>52</v>
      </c>
      <c r="C138" s="1"/>
      <c r="E138" s="75"/>
      <c r="L138"/>
      <c r="M138"/>
      <c r="N138"/>
      <c r="O138"/>
      <c r="P138"/>
      <c r="Q138"/>
      <c r="R138"/>
      <c r="S138"/>
    </row>
    <row r="139" spans="1:19" ht="15" customHeight="1">
      <c r="A139" s="11">
        <v>1</v>
      </c>
      <c r="B139" s="73" t="s">
        <v>246</v>
      </c>
      <c r="C139" s="1"/>
      <c r="E139" s="75"/>
      <c r="L139"/>
      <c r="M139"/>
      <c r="N139"/>
      <c r="O139"/>
      <c r="P139"/>
      <c r="Q139"/>
      <c r="R139"/>
      <c r="S139"/>
    </row>
    <row r="140" spans="1:19" ht="15" customHeight="1">
      <c r="A140" s="11"/>
      <c r="B140" s="75" t="s">
        <v>247</v>
      </c>
      <c r="C140" s="1"/>
      <c r="E140" s="75" t="s">
        <v>238</v>
      </c>
      <c r="F140" s="75"/>
      <c r="G140" s="75"/>
      <c r="H140" s="75"/>
      <c r="I140" s="76"/>
      <c r="J140" s="191">
        <v>1</v>
      </c>
      <c r="K140" s="80" t="s">
        <v>17</v>
      </c>
      <c r="L140"/>
      <c r="M140"/>
      <c r="N140"/>
      <c r="O140"/>
      <c r="P140"/>
      <c r="Q140"/>
      <c r="R140"/>
      <c r="S140"/>
    </row>
    <row r="141" spans="1:19" ht="15" customHeight="1">
      <c r="A141" s="13"/>
      <c r="B141" s="73"/>
      <c r="C141" s="1"/>
      <c r="E141" s="75"/>
      <c r="L141"/>
      <c r="M141"/>
      <c r="N141"/>
      <c r="O141"/>
      <c r="P141"/>
      <c r="Q141"/>
      <c r="R141"/>
      <c r="S141"/>
    </row>
    <row r="142" spans="1:19" ht="15" customHeight="1">
      <c r="A142" s="11">
        <v>2</v>
      </c>
      <c r="B142" s="73" t="s">
        <v>248</v>
      </c>
      <c r="C142" s="1"/>
      <c r="E142" s="75"/>
      <c r="L142"/>
      <c r="M142"/>
      <c r="N142"/>
      <c r="O142"/>
      <c r="P142"/>
      <c r="Q142"/>
      <c r="R142"/>
      <c r="S142"/>
    </row>
    <row r="143" spans="1:19" ht="15" customHeight="1">
      <c r="A143" s="11"/>
      <c r="B143" s="73" t="s">
        <v>249</v>
      </c>
      <c r="C143" s="1"/>
      <c r="E143" s="75" t="s">
        <v>238</v>
      </c>
      <c r="F143" s="16"/>
      <c r="G143" s="16"/>
      <c r="H143" s="16"/>
      <c r="I143" s="193"/>
      <c r="J143" s="191">
        <v>1</v>
      </c>
      <c r="K143" s="80" t="s">
        <v>17</v>
      </c>
      <c r="L143"/>
      <c r="M143"/>
      <c r="N143"/>
      <c r="O143"/>
      <c r="P143"/>
      <c r="Q143"/>
      <c r="R143"/>
      <c r="S143"/>
    </row>
    <row r="144" spans="1:19" ht="15" customHeight="1">
      <c r="A144" s="11"/>
      <c r="B144" s="73"/>
      <c r="C144" s="1"/>
      <c r="E144" s="75"/>
      <c r="L144"/>
      <c r="M144"/>
      <c r="N144"/>
      <c r="O144"/>
      <c r="P144"/>
      <c r="Q144"/>
      <c r="R144"/>
      <c r="S144"/>
    </row>
    <row r="145" spans="1:19" ht="15" customHeight="1">
      <c r="A145" s="11">
        <v>3</v>
      </c>
      <c r="B145" s="73" t="s">
        <v>250</v>
      </c>
      <c r="C145" s="1"/>
      <c r="E145" s="75"/>
      <c r="L145"/>
      <c r="M145"/>
      <c r="N145"/>
      <c r="O145"/>
      <c r="P145"/>
      <c r="Q145"/>
      <c r="R145"/>
      <c r="S145"/>
    </row>
    <row r="146" spans="1:19" ht="15" customHeight="1">
      <c r="A146" s="11"/>
      <c r="B146" s="73" t="s">
        <v>251</v>
      </c>
      <c r="C146" s="1"/>
      <c r="E146" s="75" t="s">
        <v>238</v>
      </c>
      <c r="F146" s="16"/>
      <c r="G146" s="16"/>
      <c r="H146" s="16"/>
      <c r="I146" s="193"/>
      <c r="J146" s="191">
        <v>1</v>
      </c>
      <c r="K146" s="80" t="s">
        <v>17</v>
      </c>
      <c r="L146"/>
      <c r="M146"/>
      <c r="N146"/>
      <c r="O146"/>
      <c r="P146"/>
      <c r="Q146"/>
      <c r="R146"/>
      <c r="S146"/>
    </row>
    <row r="147" spans="1:19" ht="15" customHeight="1">
      <c r="A147" s="11"/>
      <c r="B147" s="73"/>
      <c r="C147" s="1"/>
      <c r="I147" s="13"/>
      <c r="J147" s="13"/>
      <c r="K147" s="13"/>
      <c r="L147"/>
      <c r="M147"/>
      <c r="N147"/>
      <c r="O147"/>
      <c r="P147"/>
      <c r="Q147"/>
      <c r="R147"/>
      <c r="S147"/>
    </row>
    <row r="148" spans="1:19" ht="15" customHeight="1">
      <c r="A148" s="11">
        <v>4</v>
      </c>
      <c r="B148" s="73" t="s">
        <v>252</v>
      </c>
      <c r="C148" s="1"/>
      <c r="E148" s="75"/>
      <c r="L148"/>
      <c r="M148"/>
      <c r="N148"/>
      <c r="O148"/>
      <c r="P148"/>
      <c r="Q148"/>
      <c r="R148"/>
      <c r="S148"/>
    </row>
    <row r="149" spans="1:19" ht="15" customHeight="1">
      <c r="A149" s="11"/>
      <c r="B149" s="73"/>
      <c r="C149" s="1"/>
      <c r="E149" s="75" t="s">
        <v>238</v>
      </c>
      <c r="J149" s="192">
        <v>1</v>
      </c>
      <c r="K149" s="78" t="s">
        <v>17</v>
      </c>
      <c r="L149" s="56"/>
      <c r="M149"/>
      <c r="N149"/>
      <c r="O149"/>
      <c r="P149"/>
      <c r="Q149"/>
      <c r="R149"/>
      <c r="S149"/>
    </row>
    <row r="150" spans="1:19" ht="15" customHeight="1">
      <c r="A150" s="11"/>
      <c r="B150" s="73"/>
      <c r="C150" s="1"/>
      <c r="I150" s="13"/>
      <c r="J150" s="13"/>
      <c r="K150" s="13"/>
      <c r="L150"/>
      <c r="M150"/>
      <c r="N150"/>
      <c r="O150" s="56"/>
      <c r="P150"/>
      <c r="Q150"/>
      <c r="R150" s="56"/>
      <c r="S150" s="56"/>
    </row>
    <row r="151" spans="1:19" ht="15" customHeight="1">
      <c r="A151" s="11">
        <v>5</v>
      </c>
      <c r="B151" s="73" t="s">
        <v>253</v>
      </c>
      <c r="C151" s="1"/>
      <c r="E151" s="75"/>
      <c r="L151"/>
      <c r="M151"/>
      <c r="N151"/>
      <c r="O151"/>
      <c r="P151"/>
      <c r="Q151"/>
      <c r="R151"/>
      <c r="S151"/>
    </row>
    <row r="152" spans="1:19" ht="15" customHeight="1">
      <c r="A152" s="11"/>
      <c r="B152" s="73"/>
      <c r="C152" s="1"/>
      <c r="E152" s="75" t="s">
        <v>155</v>
      </c>
      <c r="J152" s="192">
        <v>2</v>
      </c>
      <c r="K152" s="78" t="s">
        <v>3</v>
      </c>
      <c r="L152"/>
      <c r="M152"/>
      <c r="N152"/>
      <c r="O152"/>
      <c r="P152"/>
      <c r="Q152"/>
      <c r="R152"/>
      <c r="S152"/>
    </row>
    <row r="153" spans="1:19" ht="15" customHeight="1">
      <c r="A153" s="11"/>
      <c r="B153" s="73"/>
      <c r="C153" s="1"/>
      <c r="E153" s="75"/>
      <c r="L153"/>
      <c r="M153"/>
      <c r="N153"/>
      <c r="O153"/>
      <c r="P153"/>
      <c r="Q153"/>
      <c r="R153"/>
      <c r="S153"/>
    </row>
    <row r="154" spans="1:19" ht="15" customHeight="1">
      <c r="A154" s="11">
        <v>6</v>
      </c>
      <c r="B154" s="73" t="s">
        <v>254</v>
      </c>
      <c r="C154" s="1"/>
      <c r="E154" s="75"/>
      <c r="L154"/>
      <c r="M154"/>
      <c r="N154"/>
      <c r="O154"/>
      <c r="P154"/>
      <c r="Q154"/>
      <c r="R154"/>
      <c r="S154"/>
    </row>
    <row r="155" spans="1:19" ht="15" customHeight="1">
      <c r="A155" s="11"/>
      <c r="B155" s="73"/>
      <c r="C155" s="1"/>
      <c r="E155" s="75" t="s">
        <v>239</v>
      </c>
      <c r="J155" s="192">
        <v>4</v>
      </c>
      <c r="K155" s="78" t="s">
        <v>17</v>
      </c>
      <c r="L155"/>
      <c r="M155"/>
      <c r="N155"/>
      <c r="O155"/>
      <c r="P155"/>
      <c r="Q155"/>
      <c r="R155"/>
      <c r="S155"/>
    </row>
    <row r="156" spans="1:19" ht="15" customHeight="1">
      <c r="A156" s="11"/>
      <c r="B156" s="73"/>
      <c r="C156" s="1"/>
      <c r="E156" s="75"/>
      <c r="L156" s="56"/>
      <c r="M156"/>
      <c r="N156"/>
      <c r="O156"/>
      <c r="P156"/>
      <c r="Q156"/>
      <c r="R156"/>
      <c r="S156"/>
    </row>
    <row r="157" spans="1:19" ht="15" customHeight="1">
      <c r="A157" s="11">
        <v>7</v>
      </c>
      <c r="B157" s="73" t="s">
        <v>188</v>
      </c>
      <c r="C157" s="1"/>
      <c r="E157" s="75"/>
      <c r="L157" s="56"/>
      <c r="M157"/>
      <c r="N157"/>
      <c r="O157"/>
      <c r="P157"/>
      <c r="Q157"/>
      <c r="R157"/>
      <c r="S157"/>
    </row>
    <row r="158" spans="1:19" ht="15" customHeight="1">
      <c r="A158" s="11"/>
      <c r="B158" s="73"/>
      <c r="C158" s="1"/>
      <c r="E158" s="75" t="s">
        <v>238</v>
      </c>
      <c r="J158" s="192">
        <v>1</v>
      </c>
      <c r="K158" s="78" t="s">
        <v>17</v>
      </c>
      <c r="L158"/>
      <c r="M158"/>
      <c r="N158"/>
      <c r="O158"/>
      <c r="P158"/>
      <c r="Q158"/>
      <c r="R158"/>
      <c r="S158"/>
    </row>
    <row r="159" spans="1:19" ht="15" customHeight="1">
      <c r="A159" s="11"/>
      <c r="B159" s="73"/>
      <c r="C159" s="1"/>
      <c r="I159" s="13"/>
      <c r="J159" s="13"/>
      <c r="K159" s="13"/>
      <c r="L159"/>
      <c r="M159"/>
      <c r="N159"/>
      <c r="O159"/>
      <c r="P159"/>
      <c r="Q159"/>
      <c r="R159"/>
      <c r="S159"/>
    </row>
    <row r="160" spans="1:19" ht="15" customHeight="1">
      <c r="A160" s="140">
        <v>8</v>
      </c>
      <c r="B160" s="75" t="s">
        <v>255</v>
      </c>
      <c r="C160" s="75"/>
      <c r="D160" s="75"/>
      <c r="E160" s="75"/>
      <c r="F160" s="75"/>
      <c r="G160" s="75"/>
      <c r="H160" s="75"/>
      <c r="I160" s="76"/>
      <c r="J160" s="77"/>
      <c r="K160" s="78"/>
      <c r="L160"/>
      <c r="M160"/>
      <c r="N160"/>
      <c r="O160"/>
      <c r="P160"/>
      <c r="Q160"/>
      <c r="R160"/>
      <c r="S160"/>
    </row>
    <row r="161" spans="1:19" ht="15" customHeight="1">
      <c r="A161" s="140"/>
      <c r="B161" s="75"/>
      <c r="C161" s="75"/>
      <c r="D161" s="75"/>
      <c r="E161" s="75" t="s">
        <v>238</v>
      </c>
      <c r="F161" s="75"/>
      <c r="G161" s="75"/>
      <c r="H161" s="75"/>
      <c r="I161" s="76"/>
      <c r="J161" s="192">
        <v>1</v>
      </c>
      <c r="K161" s="78" t="s">
        <v>17</v>
      </c>
      <c r="L161"/>
      <c r="M161"/>
      <c r="N161"/>
      <c r="O161"/>
      <c r="P161"/>
      <c r="Q161"/>
      <c r="R161"/>
      <c r="S161"/>
    </row>
    <row r="162" spans="1:19" ht="15" customHeight="1">
      <c r="L162"/>
      <c r="M162"/>
      <c r="N162"/>
      <c r="O162"/>
      <c r="P162"/>
      <c r="Q162"/>
      <c r="R162"/>
      <c r="S162"/>
    </row>
    <row r="163" spans="1:19" ht="15" customHeight="1">
      <c r="B163" s="139" t="s">
        <v>156</v>
      </c>
      <c r="L163"/>
      <c r="M163"/>
      <c r="N163"/>
      <c r="O163"/>
      <c r="P163"/>
      <c r="Q163"/>
      <c r="R163"/>
      <c r="S163"/>
    </row>
    <row r="164" spans="1:19" ht="15" customHeight="1">
      <c r="A164" s="140">
        <v>1</v>
      </c>
      <c r="B164" s="75" t="s">
        <v>145</v>
      </c>
      <c r="C164" s="75"/>
      <c r="D164" s="75"/>
      <c r="E164" s="75"/>
      <c r="F164" s="75"/>
      <c r="G164" s="75"/>
      <c r="H164" s="75"/>
      <c r="I164" s="76"/>
      <c r="J164" s="77"/>
      <c r="K164" s="78"/>
      <c r="L164"/>
      <c r="M164"/>
      <c r="N164"/>
      <c r="O164"/>
      <c r="P164"/>
      <c r="Q164"/>
      <c r="R164"/>
      <c r="S164"/>
    </row>
    <row r="165" spans="1:19" ht="15" customHeight="1">
      <c r="A165" s="140"/>
      <c r="B165" s="185" t="s">
        <v>146</v>
      </c>
      <c r="C165" s="75"/>
      <c r="D165" s="75"/>
      <c r="E165" s="75" t="s">
        <v>241</v>
      </c>
      <c r="F165" s="75"/>
      <c r="G165" s="75"/>
      <c r="H165" s="75"/>
      <c r="I165" s="76"/>
      <c r="J165" s="77">
        <v>35</v>
      </c>
      <c r="K165" s="78" t="s">
        <v>22</v>
      </c>
      <c r="L165"/>
      <c r="M165"/>
      <c r="N165"/>
      <c r="O165"/>
      <c r="P165"/>
      <c r="Q165"/>
      <c r="R165"/>
      <c r="S165"/>
    </row>
    <row r="166" spans="1:19" ht="15" customHeight="1">
      <c r="A166" s="140"/>
      <c r="B166" s="184" t="s">
        <v>117</v>
      </c>
      <c r="C166" s="75"/>
      <c r="D166" s="75"/>
      <c r="E166" s="75" t="s">
        <v>242</v>
      </c>
      <c r="F166" s="75"/>
      <c r="G166" s="75"/>
      <c r="H166" s="75"/>
      <c r="I166" s="76"/>
      <c r="J166" s="77">
        <v>20</v>
      </c>
      <c r="K166" s="78" t="s">
        <v>22</v>
      </c>
      <c r="L166"/>
      <c r="M166" s="56"/>
      <c r="N166"/>
      <c r="O166"/>
      <c r="P166" s="56"/>
      <c r="Q166" s="56"/>
      <c r="R166"/>
      <c r="S166"/>
    </row>
    <row r="167" spans="1:19" ht="15" customHeight="1">
      <c r="L167"/>
      <c r="M167"/>
      <c r="N167"/>
      <c r="O167"/>
      <c r="P167"/>
      <c r="Q167"/>
      <c r="R167"/>
      <c r="S167"/>
    </row>
    <row r="168" spans="1:19" ht="15" customHeight="1">
      <c r="A168" s="5">
        <v>2</v>
      </c>
      <c r="B168" s="184" t="s">
        <v>147</v>
      </c>
      <c r="I168" s="13"/>
      <c r="J168" s="13"/>
      <c r="K168" s="13"/>
      <c r="L168" s="194"/>
      <c r="M168"/>
      <c r="N168"/>
      <c r="O168"/>
      <c r="P168"/>
      <c r="Q168"/>
      <c r="R168"/>
      <c r="S168"/>
    </row>
    <row r="169" spans="1:19" ht="15" customHeight="1">
      <c r="B169" s="75" t="s">
        <v>148</v>
      </c>
      <c r="L169"/>
      <c r="M169"/>
      <c r="N169"/>
      <c r="O169"/>
      <c r="P169"/>
      <c r="Q169"/>
      <c r="R169"/>
      <c r="S169"/>
    </row>
    <row r="170" spans="1:19" ht="15" customHeight="1">
      <c r="E170" s="75" t="s">
        <v>239</v>
      </c>
      <c r="F170" s="75"/>
      <c r="G170" s="75"/>
      <c r="H170" s="75"/>
      <c r="I170" s="76"/>
      <c r="J170" s="192">
        <v>4</v>
      </c>
      <c r="K170" s="78" t="s">
        <v>3</v>
      </c>
      <c r="L170"/>
      <c r="M170"/>
      <c r="N170"/>
      <c r="O170"/>
      <c r="P170"/>
      <c r="Q170"/>
      <c r="R170"/>
      <c r="S170"/>
    </row>
    <row r="171" spans="1:19" ht="15" customHeight="1">
      <c r="B171" s="184" t="s">
        <v>149</v>
      </c>
      <c r="L171"/>
      <c r="M171"/>
      <c r="N171"/>
      <c r="O171"/>
      <c r="P171"/>
      <c r="Q171"/>
      <c r="R171"/>
      <c r="S171"/>
    </row>
    <row r="172" spans="1:19" ht="15" customHeight="1">
      <c r="E172" s="75" t="s">
        <v>239</v>
      </c>
      <c r="F172" s="75"/>
      <c r="G172" s="75"/>
      <c r="H172" s="75"/>
      <c r="I172" s="76"/>
      <c r="J172" s="192">
        <v>4</v>
      </c>
      <c r="K172" s="78" t="s">
        <v>3</v>
      </c>
      <c r="L172"/>
      <c r="M172"/>
      <c r="N172"/>
      <c r="O172"/>
      <c r="P172"/>
      <c r="Q172"/>
      <c r="R172"/>
      <c r="S172"/>
    </row>
    <row r="173" spans="1:19" ht="15" customHeight="1">
      <c r="B173" s="184" t="s">
        <v>124</v>
      </c>
      <c r="J173" s="70"/>
      <c r="L173"/>
      <c r="M173"/>
      <c r="N173"/>
      <c r="O173"/>
      <c r="P173"/>
      <c r="Q173"/>
      <c r="R173"/>
      <c r="S173"/>
    </row>
    <row r="174" spans="1:19" ht="15" customHeight="1">
      <c r="E174" s="75" t="s">
        <v>240</v>
      </c>
      <c r="F174" s="75"/>
      <c r="G174" s="75"/>
      <c r="H174" s="75"/>
      <c r="I174" s="76"/>
      <c r="J174" s="192">
        <v>2</v>
      </c>
      <c r="K174" s="78" t="s">
        <v>3</v>
      </c>
      <c r="L174" s="29"/>
    </row>
    <row r="175" spans="1:19" ht="15" customHeight="1">
      <c r="L175" s="29"/>
    </row>
    <row r="176" spans="1:19" ht="15" customHeight="1">
      <c r="L176" s="29"/>
    </row>
    <row r="177" spans="1:12" ht="15" customHeight="1">
      <c r="A177" s="141"/>
      <c r="B177" s="137"/>
      <c r="C177" s="137"/>
      <c r="D177" s="83"/>
      <c r="E177" s="142"/>
      <c r="F177" s="143"/>
      <c r="G177" s="144"/>
      <c r="H177" s="145"/>
      <c r="I177" s="116"/>
      <c r="J177" s="126"/>
      <c r="K177" s="147"/>
      <c r="L177" s="29"/>
    </row>
    <row r="178" spans="1:12" ht="15" customHeight="1">
      <c r="A178" s="141"/>
      <c r="B178" s="137"/>
      <c r="C178" s="137"/>
      <c r="D178" s="83"/>
      <c r="E178" s="142"/>
      <c r="F178" s="143"/>
      <c r="G178" s="144"/>
      <c r="H178" s="145"/>
      <c r="I178" s="116"/>
      <c r="J178" s="126"/>
      <c r="K178" s="147"/>
      <c r="L178" s="29"/>
    </row>
    <row r="179" spans="1:12" ht="15" customHeight="1">
      <c r="L179" s="29"/>
    </row>
    <row r="180" spans="1:12" ht="15" customHeight="1">
      <c r="B180" s="9" t="s">
        <v>2</v>
      </c>
      <c r="D180" s="11"/>
      <c r="E180" s="63"/>
      <c r="I180" s="11" t="s">
        <v>0</v>
      </c>
      <c r="J180" s="126"/>
      <c r="L180" s="29"/>
    </row>
    <row r="181" spans="1:12" ht="15" customHeight="1">
      <c r="D181" s="11"/>
      <c r="I181" s="3" t="s">
        <v>74</v>
      </c>
      <c r="J181" s="126"/>
      <c r="L181" s="29"/>
    </row>
    <row r="182" spans="1:12" ht="15" customHeight="1">
      <c r="C182" s="11"/>
      <c r="D182" s="11"/>
      <c r="E182" s="11"/>
      <c r="I182" s="8" t="s">
        <v>1</v>
      </c>
      <c r="J182" s="151"/>
      <c r="L182" s="29"/>
    </row>
    <row r="183" spans="1:12" ht="15" customHeight="1">
      <c r="E183" s="11"/>
      <c r="F183" s="11"/>
      <c r="G183" s="11"/>
      <c r="I183" s="150"/>
      <c r="J183" s="183"/>
      <c r="K183" s="11"/>
      <c r="L183" s="29"/>
    </row>
    <row r="184" spans="1:12" ht="15" customHeight="1">
      <c r="E184" s="11"/>
      <c r="F184" s="11"/>
      <c r="G184" s="11"/>
      <c r="I184" s="150"/>
      <c r="J184" s="13"/>
      <c r="K184" s="11"/>
      <c r="L184" s="29"/>
    </row>
    <row r="185" spans="1:12" ht="15" customHeight="1">
      <c r="G185" s="11"/>
      <c r="I185" s="69"/>
      <c r="J185" s="146"/>
      <c r="L185" s="29"/>
    </row>
    <row r="186" spans="1:12" ht="15" customHeight="1">
      <c r="I186" s="69"/>
      <c r="J186" s="148"/>
      <c r="L186" s="29"/>
    </row>
    <row r="187" spans="1:12" ht="15" customHeight="1">
      <c r="I187" s="69"/>
      <c r="J187" s="149"/>
      <c r="L187" s="29"/>
    </row>
    <row r="188" spans="1:12" ht="15" customHeight="1">
      <c r="I188" s="13"/>
      <c r="J188" s="13"/>
      <c r="K188" s="13"/>
      <c r="L188" s="29"/>
    </row>
    <row r="189" spans="1:12" ht="15" customHeight="1">
      <c r="I189" s="13"/>
      <c r="J189" s="13"/>
      <c r="K189" s="13"/>
      <c r="L189" s="29"/>
    </row>
    <row r="190" spans="1:12" ht="15" customHeight="1">
      <c r="I190" s="13"/>
      <c r="J190" s="13"/>
      <c r="K190" s="13"/>
      <c r="L190" s="29"/>
    </row>
    <row r="191" spans="1:12" ht="15" customHeight="1">
      <c r="I191" s="13"/>
      <c r="J191" s="151"/>
      <c r="L191" s="29"/>
    </row>
    <row r="192" spans="1:12" ht="15" customHeight="1">
      <c r="I192" s="13"/>
      <c r="J192" s="152"/>
      <c r="L192" s="29"/>
    </row>
    <row r="193" spans="10:12" ht="15" customHeight="1">
      <c r="J193" s="151"/>
      <c r="L193" s="29"/>
    </row>
    <row r="194" spans="10:12" ht="15" customHeight="1">
      <c r="J194" s="32"/>
      <c r="L194" s="29"/>
    </row>
    <row r="195" spans="10:12" ht="15" customHeight="1">
      <c r="J195" s="65"/>
      <c r="L195" s="29"/>
    </row>
    <row r="196" spans="10:12" ht="15" customHeight="1">
      <c r="J196" s="65"/>
      <c r="L196" s="29"/>
    </row>
    <row r="197" spans="10:12" ht="15" customHeight="1">
      <c r="J197" s="11"/>
      <c r="L197" s="29"/>
    </row>
    <row r="198" spans="10:12" ht="15" customHeight="1">
      <c r="J198" s="11"/>
      <c r="L198" s="29"/>
    </row>
    <row r="199" spans="10:12" ht="15" customHeight="1">
      <c r="J199" s="11"/>
      <c r="L199" s="29"/>
    </row>
    <row r="200" spans="10:12" ht="15" customHeight="1">
      <c r="J200" s="13"/>
      <c r="L200" s="29"/>
    </row>
    <row r="201" spans="10:12" ht="15" customHeight="1">
      <c r="J201" s="13"/>
      <c r="L201" s="29"/>
    </row>
    <row r="202" spans="10:12" ht="15" customHeight="1">
      <c r="L202" s="29"/>
    </row>
    <row r="203" spans="10:12" ht="15" customHeight="1">
      <c r="L203" s="29"/>
    </row>
    <row r="204" spans="10:12" ht="15" customHeight="1">
      <c r="L204" s="29"/>
    </row>
    <row r="205" spans="10:12" ht="15" customHeight="1">
      <c r="L205" s="29"/>
    </row>
    <row r="206" spans="10:12" ht="15" customHeight="1">
      <c r="L206" s="29"/>
    </row>
    <row r="207" spans="10:12" ht="15" customHeight="1">
      <c r="L207" s="29"/>
    </row>
    <row r="208" spans="10:12" ht="15" customHeight="1">
      <c r="L208" s="29"/>
    </row>
    <row r="209" spans="12:12" ht="15" customHeight="1">
      <c r="L209" s="29"/>
    </row>
    <row r="210" spans="12:12" ht="15" customHeight="1">
      <c r="L210" s="29"/>
    </row>
    <row r="211" spans="12:12" ht="15" customHeight="1">
      <c r="L211" s="29"/>
    </row>
    <row r="212" spans="12:12" ht="15" customHeight="1">
      <c r="L212" s="29"/>
    </row>
    <row r="213" spans="12:12" ht="15" customHeight="1">
      <c r="L213" s="29"/>
    </row>
    <row r="214" spans="12:12" ht="15" customHeight="1">
      <c r="L214" s="29"/>
    </row>
    <row r="215" spans="12:12" ht="15" customHeight="1">
      <c r="L215" s="29"/>
    </row>
    <row r="216" spans="12:12" ht="15" customHeight="1">
      <c r="L216" s="29"/>
    </row>
    <row r="217" spans="12:12" ht="15" customHeight="1">
      <c r="L217" s="29"/>
    </row>
    <row r="218" spans="12:12" ht="15" customHeight="1">
      <c r="L218" s="29"/>
    </row>
    <row r="219" spans="12:12" ht="15" customHeight="1">
      <c r="L219" s="29"/>
    </row>
    <row r="220" spans="12:12" ht="15" customHeight="1">
      <c r="L220" s="29"/>
    </row>
    <row r="221" spans="12:12" ht="15" customHeight="1">
      <c r="L221" s="29"/>
    </row>
    <row r="222" spans="12:12" ht="15" customHeight="1">
      <c r="L222" s="29"/>
    </row>
    <row r="223" spans="12:12" ht="15" customHeight="1">
      <c r="L223" s="29"/>
    </row>
    <row r="224" spans="12:12" ht="15" customHeight="1">
      <c r="L224" s="29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2017-04-26T10:48:34Z</cp:lastPrinted>
  <dcterms:created xsi:type="dcterms:W3CDTF">2004-01-20T03:33:34Z</dcterms:created>
  <dcterms:modified xsi:type="dcterms:W3CDTF">2017-05-07T08:42:54Z</dcterms:modified>
</cp:coreProperties>
</file>