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MBldg'!$A$1:$AN$104</definedName>
    <definedName name="_xlnm.Print_Titles" localSheetId="0">'DWE MBldg'!$4:$4</definedName>
  </definedNames>
  <calcPr calcId="124519"/>
</workbook>
</file>

<file path=xl/calcChain.xml><?xml version="1.0" encoding="utf-8"?>
<calcChain xmlns="http://schemas.openxmlformats.org/spreadsheetml/2006/main">
  <c r="AK82" i="5"/>
  <c r="AK61"/>
  <c r="AK37"/>
  <c r="AK6"/>
  <c r="AK85" l="1"/>
  <c r="AK64"/>
  <c r="AK90" s="1"/>
  <c r="O58" l="1"/>
  <c r="AK73" l="1"/>
  <c r="AK70"/>
  <c r="AK52" l="1"/>
  <c r="AK67"/>
  <c r="AK24" l="1"/>
  <c r="AK18"/>
  <c r="AB108" l="1"/>
  <c r="AK27" l="1"/>
  <c r="AB109"/>
  <c r="AK9"/>
  <c r="AK21"/>
  <c r="AK49"/>
  <c r="AK76"/>
  <c r="AK88"/>
  <c r="AK15"/>
  <c r="AK40"/>
  <c r="AK12"/>
  <c r="AK46" l="1"/>
  <c r="AK34"/>
  <c r="AK31"/>
  <c r="AK55"/>
  <c r="AK43" l="1"/>
  <c r="AO40" s="1"/>
  <c r="AK79"/>
  <c r="AK58"/>
  <c r="AO90" l="1"/>
</calcChain>
</file>

<file path=xl/sharedStrings.xml><?xml version="1.0" encoding="utf-8"?>
<sst xmlns="http://schemas.openxmlformats.org/spreadsheetml/2006/main" count="225" uniqueCount="92">
  <si>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</si>
  <si>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</si>
  <si>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</si>
  <si>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</si>
  <si>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</si>
  <si>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</si>
  <si>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</si>
  <si>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</si>
  <si>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</si>
  <si>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</si>
  <si>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</si>
  <si>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</si>
  <si>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</si>
  <si>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</si>
  <si>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</si>
  <si>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</si>
  <si>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</si>
  <si>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</si>
  <si>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</si>
  <si>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</si>
  <si>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</si>
  <si>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</si>
  <si>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</si>
  <si>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</si>
  <si>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</si>
  <si>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</si>
  <si>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</si>
  <si>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</si>
  <si>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</si>
  <si>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</si>
  <si>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</si>
  <si>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</si>
  <si>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</si>
  <si>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</si>
  <si>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</si>
  <si>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</si>
  <si>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</si>
  <si>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</si>
  <si>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</si>
  <si>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</si>
  <si>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</si>
  <si>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</si>
  <si>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</si>
  <si>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</si>
  <si>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</si>
  <si>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</si>
  <si>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</si>
  <si>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</si>
  <si>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</si>
  <si>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</si>
  <si>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</si>
  <si>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</si>
  <si>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</si>
  <si>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</si>
  <si>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</si>
  <si>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</si>
  <si>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</si>
  <si>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</si>
  <si>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</si>
  <si>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</si>
  <si>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</si>
  <si>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</si>
  <si>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</si>
  <si>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</si>
  <si>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</si>
  <si>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</si>
  <si>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</si>
  <si>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</si>
  <si>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</si>
  <si>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</si>
  <si>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</si>
  <si>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</si>
  <si>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</si>
  <si>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</si>
  <si>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</si>
  <si>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</si>
  <si>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</si>
  <si>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</si>
  <si>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</si>
  <si>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</si>
  <si>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</si>
  <si>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</si>
  <si>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Total (A\ = in words &amp; figures_______________________________________________________________</t>
  </si>
  <si>
    <r>
      <t xml:space="preserve">Maintenance &amp; Repair of Primary School Building in District Tharparkar (2016-17 Programme) </t>
    </r>
    <r>
      <rPr>
        <b/>
        <u/>
        <sz val="14"/>
        <rFont val="Times New Roman"/>
        <family val="1"/>
      </rPr>
      <t>@ GBPS Khiyari U.C M.Charan, Taluka Chachro</t>
    </r>
    <r>
      <rPr>
        <u/>
        <sz val="14"/>
        <rFont val="Times New Roman"/>
        <family val="1"/>
      </rPr>
      <t>.</t>
    </r>
  </si>
  <si>
    <t>Dismantling brick work in mud morter .(S.I.No: 12, P.No: 10)</t>
  </si>
  <si>
    <t>(Rs. Five Hundred Twenty Nine &amp; Thirty Eight Paisa only)</t>
  </si>
  <si>
    <t>Pacca brick work in mud mortar in building in Ground floor. (S.I.No. 1-b, P.No: 20).</t>
  </si>
  <si>
    <t xml:space="preserve">                          (Rs. Nine Thousand Nine Hundred Fifty Four &amp; Ps. Thirty One Only)</t>
  </si>
  <si>
    <t>White glazd tile thick 1/4" dodo jointed in white cement and laid over 1:2 cement sand morter ¾” thick included finishing (S.I.No.37, P.No.45).</t>
  </si>
  <si>
    <t>(Rs. Twenty Eight Thousand Two Hundred Fifty Three &amp; Sixty One Paisa only)</t>
  </si>
  <si>
    <t xml:space="preserve">Colour wash two coats .(S.I.No. 25-b, P.No. 54). </t>
  </si>
  <si>
    <t>(Rs. Eight Hundred Fifty Nine &amp; Ninty Paisa only)</t>
  </si>
</sst>
</file>

<file path=xl/styles.xml><?xml version="1.0" encoding="utf-8"?>
<styleSheet xmlns="http://schemas.openxmlformats.org/spreadsheetml/2006/main">
  <numFmts count="2">
    <numFmt numFmtId="164" formatCode="0.0"/>
    <numFmt numFmtId="165" formatCode="0.000"/>
  </numFmts>
  <fonts count="24">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39">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8" fillId="2" borderId="1" xfId="1" applyFont="1" applyFill="1" applyBorder="1" applyAlignment="1">
      <alignment horizontal="center" vertical="center"/>
    </xf>
    <xf numFmtId="0" fontId="4" fillId="2" borderId="0" xfId="1" applyFont="1" applyFill="1" applyAlignment="1">
      <alignment vertical="center"/>
    </xf>
    <xf numFmtId="0" fontId="16" fillId="0" borderId="0" xfId="1" applyFont="1" applyBorder="1" applyAlignment="1">
      <alignment horizontal="center" vertical="top"/>
    </xf>
    <xf numFmtId="0" fontId="1" fillId="0" borderId="0" xfId="1" applyFont="1" applyBorder="1" applyAlignment="1">
      <alignment horizontal="center"/>
    </xf>
    <xf numFmtId="0" fontId="16" fillId="0" borderId="0" xfId="1" applyFont="1" applyBorder="1" applyAlignment="1">
      <alignment horizontal="center" vertical="top"/>
    </xf>
    <xf numFmtId="0" fontId="1" fillId="0" borderId="0" xfId="1" applyFont="1" applyBorder="1" applyAlignment="1">
      <alignment horizontal="center"/>
    </xf>
    <xf numFmtId="0" fontId="17" fillId="0" borderId="0" xfId="1" applyFont="1" applyFill="1" applyBorder="1" applyAlignment="1">
      <alignment horizontal="center"/>
    </xf>
    <xf numFmtId="0" fontId="17" fillId="0" borderId="0" xfId="1" applyFont="1" applyBorder="1" applyAlignment="1">
      <alignment horizontal="center"/>
    </xf>
    <xf numFmtId="0" fontId="2" fillId="0" borderId="0" xfId="1" applyFont="1" applyBorder="1" applyAlignment="1">
      <alignment horizontal="center" vertical="center"/>
    </xf>
    <xf numFmtId="0" fontId="6" fillId="0" borderId="0" xfId="1" applyFont="1" applyBorder="1" applyAlignment="1">
      <alignment horizontal="center" vertical="center"/>
    </xf>
    <xf numFmtId="0" fontId="17" fillId="0" borderId="0" xfId="1" applyFont="1" applyBorder="1" applyAlignment="1">
      <alignment horizontal="right"/>
    </xf>
    <xf numFmtId="2" fontId="17" fillId="0" borderId="0" xfId="1" applyNumberFormat="1" applyFont="1" applyBorder="1" applyAlignment="1">
      <alignment horizontal="right"/>
    </xf>
    <xf numFmtId="0" fontId="17" fillId="0" borderId="0" xfId="1" applyFont="1" applyBorder="1" applyAlignment="1">
      <alignment horizontal="center"/>
    </xf>
    <xf numFmtId="1" fontId="17" fillId="0" borderId="0" xfId="1" applyNumberFormat="1" applyFont="1" applyBorder="1" applyAlignment="1">
      <alignment horizontal="right"/>
    </xf>
    <xf numFmtId="0" fontId="1" fillId="0" borderId="0" xfId="1" applyFont="1" applyBorder="1" applyAlignment="1">
      <alignment horizontal="right"/>
    </xf>
    <xf numFmtId="0" fontId="16" fillId="0" borderId="0" xfId="1" applyFont="1" applyBorder="1" applyAlignment="1">
      <alignment horizontal="justify" vertical="top"/>
    </xf>
    <xf numFmtId="0" fontId="16" fillId="0" borderId="0" xfId="1" applyFont="1" applyBorder="1" applyAlignment="1">
      <alignment horizontal="center" vertical="top"/>
    </xf>
    <xf numFmtId="2" fontId="17" fillId="0" borderId="0" xfId="1" applyNumberFormat="1" applyFont="1" applyBorder="1" applyAlignment="1">
      <alignment horizont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2" fontId="17" fillId="0" borderId="0" xfId="1" applyNumberFormat="1" applyFont="1" applyBorder="1" applyAlignment="1">
      <alignment horizontal="left"/>
    </xf>
    <xf numFmtId="0" fontId="16" fillId="0" borderId="0" xfId="1" applyFont="1" applyBorder="1" applyAlignment="1">
      <alignment horizontal="center"/>
    </xf>
    <xf numFmtId="0" fontId="22"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164" fontId="17" fillId="0" borderId="0" xfId="1" applyNumberFormat="1" applyFont="1" applyBorder="1" applyAlignment="1">
      <alignment horizont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0" fontId="1" fillId="0" borderId="0" xfId="1" applyFont="1" applyBorder="1" applyAlignment="1">
      <alignment horizontal="right" vertical="center"/>
    </xf>
    <xf numFmtId="0" fontId="17" fillId="0" borderId="0" xfId="1" applyFont="1" applyFill="1" applyBorder="1" applyAlignment="1">
      <alignment horizont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09"/>
  <sheetViews>
    <sheetView tabSelected="1" view="pageBreakPreview" zoomScaleSheetLayoutView="100" workbookViewId="0">
      <selection activeCell="E2" sqref="E2:AN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03" t="s">
        <v>0</v>
      </c>
      <c r="B1" s="103"/>
      <c r="C1" s="103"/>
      <c r="D1" s="103"/>
      <c r="E1" s="103"/>
      <c r="F1" s="103"/>
      <c r="G1" s="103"/>
      <c r="H1" s="103"/>
      <c r="I1" s="103"/>
      <c r="J1" s="103"/>
      <c r="K1" s="103"/>
      <c r="L1" s="103"/>
      <c r="M1" s="103"/>
      <c r="N1" s="103"/>
      <c r="O1" s="103"/>
      <c r="P1" s="103"/>
      <c r="Q1" s="103"/>
      <c r="R1" s="103"/>
      <c r="S1" s="103"/>
      <c r="T1" s="103"/>
      <c r="U1" s="103"/>
      <c r="V1" s="103"/>
      <c r="W1" s="103"/>
      <c r="X1" s="103"/>
      <c r="Y1" s="103"/>
      <c r="Z1" s="103"/>
      <c r="AA1" s="103"/>
      <c r="AB1" s="103"/>
      <c r="AC1" s="103"/>
      <c r="AD1" s="103"/>
      <c r="AE1" s="103"/>
      <c r="AF1" s="103"/>
      <c r="AG1" s="103"/>
      <c r="AH1" s="103"/>
      <c r="AI1" s="103"/>
      <c r="AJ1" s="103"/>
      <c r="AK1" s="103"/>
      <c r="AL1" s="103"/>
      <c r="AM1" s="103"/>
    </row>
    <row r="2" spans="1:40" ht="41.25" customHeight="1">
      <c r="A2" s="104" t="s">
        <v>39</v>
      </c>
      <c r="B2" s="104"/>
      <c r="C2" s="104"/>
      <c r="D2" s="104"/>
      <c r="E2" s="105" t="s">
        <v>83</v>
      </c>
      <c r="F2" s="106"/>
      <c r="G2" s="106"/>
      <c r="H2" s="106"/>
      <c r="I2" s="106"/>
      <c r="J2" s="106"/>
      <c r="K2" s="106"/>
      <c r="L2" s="106"/>
      <c r="M2" s="106"/>
      <c r="N2" s="106"/>
      <c r="O2" s="106"/>
      <c r="P2" s="106"/>
      <c r="Q2" s="106"/>
      <c r="R2" s="106"/>
      <c r="S2" s="106"/>
      <c r="T2" s="106"/>
      <c r="U2" s="106"/>
      <c r="V2" s="106"/>
      <c r="W2" s="106"/>
      <c r="X2" s="106"/>
      <c r="Y2" s="106"/>
      <c r="Z2" s="106"/>
      <c r="AA2" s="106"/>
      <c r="AB2" s="106"/>
      <c r="AC2" s="106"/>
      <c r="AD2" s="106"/>
      <c r="AE2" s="106"/>
      <c r="AF2" s="106"/>
      <c r="AG2" s="106"/>
      <c r="AH2" s="106"/>
      <c r="AI2" s="106"/>
      <c r="AJ2" s="106"/>
      <c r="AK2" s="106"/>
      <c r="AL2" s="106"/>
      <c r="AM2" s="106"/>
      <c r="AN2" s="106"/>
    </row>
    <row r="3" spans="1:40" ht="6" customHeight="1" thickBot="1"/>
    <row r="4" spans="1:40" s="82" customFormat="1" ht="17.25" customHeight="1" thickTop="1" thickBot="1">
      <c r="A4" s="81" t="s">
        <v>1</v>
      </c>
      <c r="B4" s="107" t="s">
        <v>2</v>
      </c>
      <c r="C4" s="107"/>
      <c r="D4" s="107"/>
      <c r="E4" s="107"/>
      <c r="F4" s="107"/>
      <c r="G4" s="107"/>
      <c r="H4" s="107"/>
      <c r="I4" s="107"/>
      <c r="J4" s="107"/>
      <c r="K4" s="107"/>
      <c r="L4" s="107"/>
      <c r="M4" s="107"/>
      <c r="N4" s="108" t="s">
        <v>3</v>
      </c>
      <c r="O4" s="109"/>
      <c r="P4" s="109"/>
      <c r="Q4" s="109"/>
      <c r="R4" s="109"/>
      <c r="S4" s="109"/>
      <c r="T4" s="109"/>
      <c r="U4" s="109"/>
      <c r="V4" s="110"/>
      <c r="W4" s="108" t="s">
        <v>4</v>
      </c>
      <c r="X4" s="109"/>
      <c r="Y4" s="109"/>
      <c r="Z4" s="109"/>
      <c r="AA4" s="109"/>
      <c r="AB4" s="110"/>
      <c r="AC4" s="109" t="s">
        <v>5</v>
      </c>
      <c r="AD4" s="109"/>
      <c r="AE4" s="109"/>
      <c r="AF4" s="109"/>
      <c r="AG4" s="109"/>
      <c r="AH4" s="109"/>
      <c r="AI4" s="108" t="s">
        <v>6</v>
      </c>
      <c r="AJ4" s="109"/>
      <c r="AK4" s="109"/>
      <c r="AL4" s="109"/>
      <c r="AM4" s="109"/>
      <c r="AN4" s="110"/>
    </row>
    <row r="5" spans="1:40" s="22" customFormat="1" ht="14.25" customHeight="1" thickTop="1">
      <c r="A5" s="89">
        <v>1</v>
      </c>
      <c r="B5" s="20" t="s">
        <v>84</v>
      </c>
      <c r="C5" s="21"/>
      <c r="D5" s="21"/>
      <c r="E5" s="21"/>
      <c r="F5" s="21"/>
      <c r="G5" s="21"/>
      <c r="H5" s="21"/>
      <c r="I5" s="21"/>
      <c r="J5" s="21"/>
      <c r="K5" s="21"/>
      <c r="L5" s="21"/>
      <c r="AK5" s="95"/>
      <c r="AL5" s="95"/>
      <c r="AM5" s="95"/>
    </row>
    <row r="6" spans="1:40" s="23" customFormat="1" ht="12.75" customHeight="1">
      <c r="A6" s="6"/>
      <c r="N6" s="27"/>
      <c r="O6" s="92">
        <v>1084</v>
      </c>
      <c r="P6" s="92"/>
      <c r="Q6" s="92"/>
      <c r="R6" s="92"/>
      <c r="S6" s="111" t="s">
        <v>7</v>
      </c>
      <c r="T6" s="111"/>
      <c r="U6" s="28"/>
      <c r="V6" s="88"/>
      <c r="W6" s="93" t="s">
        <v>8</v>
      </c>
      <c r="X6" s="93"/>
      <c r="Y6" s="93"/>
      <c r="Z6" s="112">
        <v>529.38</v>
      </c>
      <c r="AA6" s="112"/>
      <c r="AB6" s="112"/>
      <c r="AC6" s="112"/>
      <c r="AD6" s="28"/>
      <c r="AE6" s="30" t="s">
        <v>12</v>
      </c>
      <c r="AF6" s="28"/>
      <c r="AG6" s="28"/>
      <c r="AH6" s="28"/>
      <c r="AI6" s="91" t="s">
        <v>9</v>
      </c>
      <c r="AJ6" s="91"/>
      <c r="AK6" s="94">
        <f>ROUND(O6*Z6/100,0)</f>
        <v>5738</v>
      </c>
      <c r="AL6" s="94"/>
      <c r="AM6" s="94"/>
      <c r="AN6" s="31" t="s">
        <v>10</v>
      </c>
    </row>
    <row r="7" spans="1:40" s="2" customFormat="1" ht="15">
      <c r="B7" s="90" t="s">
        <v>85</v>
      </c>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3"/>
      <c r="AL7" s="3"/>
      <c r="AM7" s="3"/>
    </row>
    <row r="8" spans="1:40" s="22" customFormat="1" ht="13.5" customHeight="1">
      <c r="A8" s="19">
        <v>2</v>
      </c>
      <c r="B8" s="20" t="s">
        <v>42</v>
      </c>
      <c r="C8" s="4"/>
      <c r="D8" s="4"/>
      <c r="E8" s="4"/>
      <c r="F8" s="4"/>
      <c r="G8" s="4"/>
      <c r="H8" s="4"/>
      <c r="I8" s="4"/>
      <c r="J8" s="4"/>
      <c r="K8" s="4"/>
      <c r="L8" s="4"/>
      <c r="M8" s="4"/>
      <c r="N8" s="4"/>
      <c r="AK8" s="95"/>
      <c r="AL8" s="95"/>
      <c r="AM8" s="95"/>
    </row>
    <row r="9" spans="1:40" s="23" customFormat="1" ht="13.5" customHeight="1">
      <c r="F9" s="32"/>
      <c r="G9" s="32"/>
      <c r="H9" s="33"/>
      <c r="I9" s="6"/>
      <c r="J9" s="6"/>
      <c r="K9" s="34"/>
      <c r="L9" s="34"/>
      <c r="M9" s="34"/>
      <c r="N9" s="34"/>
      <c r="O9" s="92">
        <v>974</v>
      </c>
      <c r="P9" s="92"/>
      <c r="Q9" s="92"/>
      <c r="R9" s="92"/>
      <c r="S9" s="35" t="s">
        <v>26</v>
      </c>
      <c r="T9" s="36"/>
      <c r="U9" s="36"/>
      <c r="V9" s="93" t="s">
        <v>8</v>
      </c>
      <c r="W9" s="93"/>
      <c r="X9" s="93"/>
      <c r="Y9" s="98">
        <v>378.13</v>
      </c>
      <c r="Z9" s="98"/>
      <c r="AA9" s="98"/>
      <c r="AB9" s="98"/>
      <c r="AC9" s="28"/>
      <c r="AD9" s="28" t="s">
        <v>27</v>
      </c>
      <c r="AE9" s="28"/>
      <c r="AF9" s="28"/>
      <c r="AG9" s="28"/>
      <c r="AH9" s="28"/>
      <c r="AI9" s="91" t="s">
        <v>9</v>
      </c>
      <c r="AJ9" s="91"/>
      <c r="AK9" s="94">
        <f>O9*Y9/100</f>
        <v>3682.9861999999998</v>
      </c>
      <c r="AL9" s="94"/>
      <c r="AM9" s="94"/>
      <c r="AN9" s="31" t="s">
        <v>10</v>
      </c>
    </row>
    <row r="10" spans="1:40" s="2" customFormat="1" ht="15">
      <c r="B10" s="90" t="s">
        <v>49</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3"/>
      <c r="AL10" s="3"/>
      <c r="AM10" s="3"/>
    </row>
    <row r="11" spans="1:40" s="22" customFormat="1" ht="13.5" customHeight="1">
      <c r="A11" s="19">
        <v>3</v>
      </c>
      <c r="B11" s="20" t="s">
        <v>43</v>
      </c>
      <c r="C11" s="4"/>
      <c r="D11" s="4"/>
      <c r="E11" s="4"/>
      <c r="F11" s="4"/>
      <c r="G11" s="4"/>
      <c r="H11" s="4"/>
      <c r="I11" s="4"/>
      <c r="J11" s="4"/>
      <c r="K11" s="4"/>
      <c r="L11" s="4"/>
      <c r="M11" s="4"/>
      <c r="N11" s="4"/>
      <c r="AK11" s="95"/>
      <c r="AL11" s="95"/>
      <c r="AM11" s="95"/>
    </row>
    <row r="12" spans="1:40" s="23" customFormat="1" ht="13.5" customHeight="1">
      <c r="F12" s="32"/>
      <c r="G12" s="32"/>
      <c r="H12" s="33"/>
      <c r="I12" s="6"/>
      <c r="J12" s="6"/>
      <c r="K12" s="34"/>
      <c r="L12" s="34"/>
      <c r="M12" s="34"/>
      <c r="N12" s="34"/>
      <c r="O12" s="92">
        <v>36.71</v>
      </c>
      <c r="P12" s="92"/>
      <c r="Q12" s="92"/>
      <c r="R12" s="92"/>
      <c r="S12" s="35" t="s">
        <v>18</v>
      </c>
      <c r="T12" s="36"/>
      <c r="U12" s="36"/>
      <c r="V12" s="93" t="s">
        <v>8</v>
      </c>
      <c r="W12" s="93"/>
      <c r="X12" s="93"/>
      <c r="Y12" s="92">
        <v>126.04</v>
      </c>
      <c r="Z12" s="92"/>
      <c r="AA12" s="92"/>
      <c r="AB12" s="92"/>
      <c r="AC12" s="28"/>
      <c r="AD12" s="28" t="s">
        <v>19</v>
      </c>
      <c r="AE12" s="28"/>
      <c r="AF12" s="28"/>
      <c r="AG12" s="28"/>
      <c r="AH12" s="28"/>
      <c r="AI12" s="91" t="s">
        <v>9</v>
      </c>
      <c r="AJ12" s="91"/>
      <c r="AK12" s="94">
        <f>ROUND(O12*Y12,0)</f>
        <v>4627</v>
      </c>
      <c r="AL12" s="94"/>
      <c r="AM12" s="94"/>
      <c r="AN12" s="31" t="s">
        <v>10</v>
      </c>
    </row>
    <row r="13" spans="1:40" s="2" customFormat="1" ht="15">
      <c r="B13" s="90" t="s">
        <v>50</v>
      </c>
      <c r="C13" s="90"/>
      <c r="D13" s="90"/>
      <c r="E13" s="90"/>
      <c r="F13" s="90"/>
      <c r="G13" s="90"/>
      <c r="H13" s="90"/>
      <c r="I13" s="90"/>
      <c r="J13" s="90"/>
      <c r="K13" s="90"/>
      <c r="L13" s="90"/>
      <c r="M13" s="90"/>
      <c r="N13" s="90"/>
      <c r="O13" s="90"/>
      <c r="P13" s="90"/>
      <c r="Q13" s="90"/>
      <c r="R13" s="90"/>
      <c r="S13" s="90"/>
      <c r="T13" s="90"/>
      <c r="U13" s="90"/>
      <c r="V13" s="90"/>
      <c r="W13" s="90"/>
      <c r="X13" s="90"/>
      <c r="Y13" s="90"/>
      <c r="Z13" s="90"/>
      <c r="AA13" s="90"/>
      <c r="AB13" s="90"/>
      <c r="AC13" s="90"/>
      <c r="AD13" s="90"/>
      <c r="AE13" s="90"/>
      <c r="AF13" s="90"/>
      <c r="AG13" s="90"/>
      <c r="AH13" s="90"/>
      <c r="AI13" s="90"/>
      <c r="AJ13" s="90"/>
      <c r="AK13" s="3"/>
      <c r="AL13" s="3"/>
      <c r="AM13" s="3"/>
    </row>
    <row r="14" spans="1:40" s="22" customFormat="1" ht="13.5" customHeight="1">
      <c r="A14" s="19">
        <v>4</v>
      </c>
      <c r="B14" s="20" t="s">
        <v>44</v>
      </c>
      <c r="C14" s="4"/>
      <c r="D14" s="4"/>
      <c r="E14" s="4"/>
      <c r="F14" s="4"/>
      <c r="G14" s="4"/>
      <c r="H14" s="4"/>
      <c r="I14" s="4"/>
      <c r="J14" s="4"/>
      <c r="K14" s="4"/>
      <c r="L14" s="4"/>
      <c r="M14" s="4"/>
      <c r="N14" s="4"/>
      <c r="AK14" s="95"/>
      <c r="AL14" s="95"/>
      <c r="AM14" s="95"/>
      <c r="AN14" s="39"/>
    </row>
    <row r="15" spans="1:40" s="23" customFormat="1" ht="13.5" customHeight="1">
      <c r="F15" s="32"/>
      <c r="G15" s="32"/>
      <c r="H15" s="33"/>
      <c r="I15" s="6"/>
      <c r="J15" s="6"/>
      <c r="K15" s="34"/>
      <c r="L15" s="34"/>
      <c r="M15" s="34"/>
      <c r="N15" s="34"/>
      <c r="O15" s="92">
        <v>1942</v>
      </c>
      <c r="P15" s="92"/>
      <c r="Q15" s="92"/>
      <c r="R15" s="92"/>
      <c r="S15" s="35" t="s">
        <v>26</v>
      </c>
      <c r="T15" s="36"/>
      <c r="U15" s="36"/>
      <c r="V15" s="29"/>
      <c r="W15" s="93" t="s">
        <v>8</v>
      </c>
      <c r="X15" s="93"/>
      <c r="Y15" s="93"/>
      <c r="Z15" s="92">
        <v>121</v>
      </c>
      <c r="AA15" s="92"/>
      <c r="AB15" s="92"/>
      <c r="AC15" s="92"/>
      <c r="AE15" s="28" t="s">
        <v>27</v>
      </c>
      <c r="AF15" s="28"/>
      <c r="AG15" s="28"/>
      <c r="AH15" s="28"/>
      <c r="AI15" s="91" t="s">
        <v>9</v>
      </c>
      <c r="AJ15" s="91"/>
      <c r="AK15" s="94">
        <f>ROUND(O15*Z15/100,0)</f>
        <v>2350</v>
      </c>
      <c r="AL15" s="94"/>
      <c r="AM15" s="94"/>
      <c r="AN15" s="31" t="s">
        <v>10</v>
      </c>
    </row>
    <row r="16" spans="1:40" s="2" customFormat="1" ht="15">
      <c r="B16" s="90" t="s">
        <v>51</v>
      </c>
      <c r="C16" s="90"/>
      <c r="D16" s="90"/>
      <c r="E16" s="90"/>
      <c r="F16" s="90"/>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3"/>
      <c r="AL16" s="3"/>
      <c r="AM16" s="3"/>
    </row>
    <row r="17" spans="1:40" s="80" customFormat="1" ht="16.5" customHeight="1">
      <c r="A17" s="79">
        <v>5</v>
      </c>
      <c r="B17" s="20" t="s">
        <v>66</v>
      </c>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114"/>
      <c r="AL17" s="114"/>
      <c r="AM17" s="114"/>
    </row>
    <row r="18" spans="1:40" s="23" customFormat="1" ht="13.5" customHeight="1">
      <c r="F18" s="32"/>
      <c r="G18" s="32"/>
      <c r="H18" s="33"/>
      <c r="I18" s="6"/>
      <c r="J18" s="6"/>
      <c r="K18" s="34"/>
      <c r="L18" s="34"/>
      <c r="M18" s="34"/>
      <c r="N18" s="34"/>
      <c r="O18" s="92">
        <v>180</v>
      </c>
      <c r="P18" s="92"/>
      <c r="Q18" s="92"/>
      <c r="R18" s="92"/>
      <c r="S18" s="78" t="s">
        <v>7</v>
      </c>
      <c r="T18" s="36"/>
      <c r="U18" s="36"/>
      <c r="V18" s="76"/>
      <c r="W18" s="93" t="s">
        <v>8</v>
      </c>
      <c r="X18" s="93"/>
      <c r="Y18" s="93"/>
      <c r="Z18" s="92">
        <v>3176.25</v>
      </c>
      <c r="AA18" s="92"/>
      <c r="AB18" s="92"/>
      <c r="AC18" s="92"/>
      <c r="AE18" s="28" t="s">
        <v>67</v>
      </c>
      <c r="AF18" s="28"/>
      <c r="AG18" s="28"/>
      <c r="AH18" s="28"/>
      <c r="AI18" s="91" t="s">
        <v>9</v>
      </c>
      <c r="AJ18" s="91"/>
      <c r="AK18" s="94">
        <f>ROUND(O18*Z18/1000,0)</f>
        <v>572</v>
      </c>
      <c r="AL18" s="94"/>
      <c r="AM18" s="94"/>
      <c r="AN18" s="31" t="s">
        <v>10</v>
      </c>
    </row>
    <row r="19" spans="1:40" s="2" customFormat="1" ht="15">
      <c r="B19" s="90" t="s">
        <v>68</v>
      </c>
      <c r="C19" s="90"/>
      <c r="D19" s="90"/>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3"/>
      <c r="AL19" s="3"/>
      <c r="AM19" s="3"/>
    </row>
    <row r="20" spans="1:40" s="47" customFormat="1" ht="13.5" customHeight="1">
      <c r="A20" s="45">
        <v>6</v>
      </c>
      <c r="B20" s="46" t="s">
        <v>11</v>
      </c>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113"/>
      <c r="AL20" s="113"/>
      <c r="AM20" s="113"/>
    </row>
    <row r="21" spans="1:40" s="6" customFormat="1" ht="13.5" customHeight="1">
      <c r="N21" s="27"/>
      <c r="O21" s="92">
        <v>12</v>
      </c>
      <c r="P21" s="92"/>
      <c r="Q21" s="92"/>
      <c r="R21" s="92"/>
      <c r="S21" s="93" t="s">
        <v>7</v>
      </c>
      <c r="T21" s="93"/>
      <c r="U21" s="28"/>
      <c r="V21" s="29"/>
      <c r="W21" s="93" t="s">
        <v>8</v>
      </c>
      <c r="X21" s="93"/>
      <c r="Y21" s="93"/>
      <c r="Z21" s="92">
        <v>8694.9500000000007</v>
      </c>
      <c r="AA21" s="92"/>
      <c r="AB21" s="92"/>
      <c r="AC21" s="92"/>
      <c r="AD21" s="28"/>
      <c r="AE21" s="28" t="s">
        <v>12</v>
      </c>
      <c r="AF21" s="28"/>
      <c r="AG21" s="28"/>
      <c r="AH21" s="28"/>
      <c r="AI21" s="91" t="s">
        <v>9</v>
      </c>
      <c r="AJ21" s="91"/>
      <c r="AK21" s="94">
        <f>ROUND(O21*Z21/100,0)</f>
        <v>1043</v>
      </c>
      <c r="AL21" s="94"/>
      <c r="AM21" s="94"/>
      <c r="AN21" s="31" t="s">
        <v>10</v>
      </c>
    </row>
    <row r="22" spans="1:40" s="2" customFormat="1" ht="15">
      <c r="B22" s="90" t="s">
        <v>52</v>
      </c>
      <c r="C22" s="90"/>
      <c r="D22" s="90"/>
      <c r="E22" s="90"/>
      <c r="F22" s="90"/>
      <c r="G22" s="90"/>
      <c r="H22" s="90"/>
      <c r="I22" s="90"/>
      <c r="J22" s="90"/>
      <c r="K22" s="90"/>
      <c r="L22" s="90"/>
      <c r="M22" s="90"/>
      <c r="N22" s="90"/>
      <c r="O22" s="90"/>
      <c r="P22" s="90"/>
      <c r="Q22" s="90"/>
      <c r="R22" s="90"/>
      <c r="S22" s="90"/>
      <c r="T22" s="90"/>
      <c r="U22" s="90"/>
      <c r="V22" s="90"/>
      <c r="W22" s="90"/>
      <c r="X22" s="90"/>
      <c r="Y22" s="90"/>
      <c r="Z22" s="90"/>
      <c r="AA22" s="90"/>
      <c r="AB22" s="90"/>
      <c r="AC22" s="90"/>
      <c r="AD22" s="90"/>
      <c r="AE22" s="90"/>
      <c r="AF22" s="90"/>
      <c r="AG22" s="90"/>
      <c r="AH22" s="90"/>
      <c r="AI22" s="90"/>
      <c r="AJ22" s="90"/>
      <c r="AK22" s="3"/>
      <c r="AL22" s="3"/>
      <c r="AM22" s="3"/>
    </row>
    <row r="23" spans="1:40" s="80" customFormat="1" ht="16.5" customHeight="1">
      <c r="A23" s="79">
        <v>7</v>
      </c>
      <c r="B23" s="20" t="s">
        <v>69</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14"/>
      <c r="AL23" s="114"/>
      <c r="AM23" s="114"/>
    </row>
    <row r="24" spans="1:40" s="23" customFormat="1" ht="13.5" customHeight="1">
      <c r="F24" s="32"/>
      <c r="G24" s="32"/>
      <c r="H24" s="33"/>
      <c r="I24" s="6"/>
      <c r="J24" s="6"/>
      <c r="K24" s="34"/>
      <c r="L24" s="34"/>
      <c r="M24" s="34"/>
      <c r="N24" s="34"/>
      <c r="O24" s="92">
        <v>71</v>
      </c>
      <c r="P24" s="92"/>
      <c r="Q24" s="92"/>
      <c r="R24" s="92"/>
      <c r="S24" s="78" t="s">
        <v>7</v>
      </c>
      <c r="T24" s="36"/>
      <c r="U24" s="36"/>
      <c r="V24" s="76"/>
      <c r="W24" s="93" t="s">
        <v>8</v>
      </c>
      <c r="X24" s="93"/>
      <c r="Y24" s="93"/>
      <c r="Z24" s="92">
        <v>11948.36</v>
      </c>
      <c r="AA24" s="92"/>
      <c r="AB24" s="92"/>
      <c r="AC24" s="92"/>
      <c r="AE24" s="28" t="s">
        <v>12</v>
      </c>
      <c r="AF24" s="28"/>
      <c r="AG24" s="28"/>
      <c r="AH24" s="28"/>
      <c r="AI24" s="91" t="s">
        <v>9</v>
      </c>
      <c r="AJ24" s="91"/>
      <c r="AK24" s="94">
        <f>ROUND(O24*Z24/100,0)</f>
        <v>8483</v>
      </c>
      <c r="AL24" s="94"/>
      <c r="AM24" s="94"/>
      <c r="AN24" s="31" t="s">
        <v>10</v>
      </c>
    </row>
    <row r="25" spans="1:40" s="2" customFormat="1" ht="15">
      <c r="B25" s="90" t="s">
        <v>70</v>
      </c>
      <c r="C25" s="90"/>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0"/>
      <c r="AG25" s="90"/>
      <c r="AH25" s="90"/>
      <c r="AI25" s="90"/>
      <c r="AJ25" s="90"/>
      <c r="AK25" s="3"/>
      <c r="AL25" s="3"/>
      <c r="AM25" s="3"/>
    </row>
    <row r="26" spans="1:40" s="22" customFormat="1" ht="76.5" customHeight="1">
      <c r="A26" s="48">
        <v>8</v>
      </c>
      <c r="B26" s="96" t="s">
        <v>13</v>
      </c>
      <c r="C26" s="96"/>
      <c r="D26" s="96"/>
      <c r="E26" s="96"/>
      <c r="F26" s="96"/>
      <c r="G26" s="96"/>
      <c r="H26" s="96"/>
      <c r="I26" s="96"/>
      <c r="J26" s="96"/>
      <c r="K26" s="96"/>
      <c r="L26" s="96"/>
      <c r="M26" s="96"/>
      <c r="N26" s="96"/>
      <c r="O26" s="96"/>
      <c r="P26" s="96"/>
      <c r="Q26" s="96"/>
      <c r="R26" s="96"/>
      <c r="S26" s="96"/>
      <c r="T26" s="96"/>
      <c r="U26" s="96"/>
      <c r="V26" s="96"/>
      <c r="W26" s="96"/>
      <c r="X26" s="96"/>
      <c r="Y26" s="96"/>
      <c r="Z26" s="96"/>
      <c r="AA26" s="96"/>
      <c r="AB26" s="96"/>
      <c r="AC26" s="96"/>
      <c r="AD26" s="96"/>
      <c r="AE26" s="96"/>
      <c r="AF26" s="96"/>
      <c r="AG26" s="96"/>
      <c r="AH26" s="96"/>
      <c r="AI26" s="96"/>
      <c r="AJ26" s="96"/>
      <c r="AK26" s="97"/>
      <c r="AL26" s="97"/>
      <c r="AM26" s="97"/>
    </row>
    <row r="27" spans="1:40" s="6" customFormat="1" ht="14.25" customHeight="1">
      <c r="N27" s="27"/>
      <c r="O27" s="92">
        <v>206</v>
      </c>
      <c r="P27" s="92"/>
      <c r="Q27" s="92"/>
      <c r="R27" s="92"/>
      <c r="S27" s="93" t="s">
        <v>7</v>
      </c>
      <c r="T27" s="93"/>
      <c r="U27" s="28"/>
      <c r="V27" s="29"/>
      <c r="W27" s="93" t="s">
        <v>8</v>
      </c>
      <c r="X27" s="93"/>
      <c r="Y27" s="93"/>
      <c r="Z27" s="92">
        <v>337</v>
      </c>
      <c r="AA27" s="92"/>
      <c r="AB27" s="92"/>
      <c r="AC27" s="92"/>
      <c r="AD27" s="28"/>
      <c r="AE27" s="28" t="s">
        <v>14</v>
      </c>
      <c r="AF27" s="28"/>
      <c r="AG27" s="28"/>
      <c r="AH27" s="28"/>
      <c r="AI27" s="91" t="s">
        <v>9</v>
      </c>
      <c r="AJ27" s="91"/>
      <c r="AK27" s="94">
        <f>O27*Z27</f>
        <v>69422</v>
      </c>
      <c r="AL27" s="94"/>
      <c r="AM27" s="94"/>
      <c r="AN27" s="31" t="s">
        <v>10</v>
      </c>
    </row>
    <row r="28" spans="1:40" s="2" customFormat="1" ht="15">
      <c r="B28" s="90" t="s">
        <v>53</v>
      </c>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90"/>
      <c r="AG28" s="90"/>
      <c r="AH28" s="90"/>
      <c r="AI28" s="90"/>
      <c r="AJ28" s="90"/>
      <c r="AK28" s="3"/>
      <c r="AL28" s="3"/>
      <c r="AM28" s="3"/>
    </row>
    <row r="29" spans="1:40" s="22" customFormat="1" ht="30" customHeight="1">
      <c r="A29" s="48">
        <v>9</v>
      </c>
      <c r="B29" s="96" t="s">
        <v>15</v>
      </c>
      <c r="C29" s="96"/>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7"/>
      <c r="AL29" s="97"/>
      <c r="AM29" s="97"/>
    </row>
    <row r="30" spans="1:40" s="23" customFormat="1" ht="13.5" customHeight="1">
      <c r="A30" s="49" t="s">
        <v>16</v>
      </c>
      <c r="B30" s="50" t="s">
        <v>17</v>
      </c>
      <c r="L30" s="24"/>
      <c r="M30" s="25"/>
      <c r="N30" s="115"/>
      <c r="O30" s="115"/>
      <c r="P30" s="26"/>
      <c r="Q30" s="116"/>
      <c r="R30" s="116"/>
      <c r="S30" s="25"/>
      <c r="T30" s="117"/>
      <c r="U30" s="117"/>
      <c r="V30" s="117"/>
      <c r="AB30" s="118"/>
      <c r="AC30" s="118"/>
      <c r="AD30" s="118"/>
      <c r="AE30" s="118"/>
      <c r="AF30" s="115"/>
      <c r="AG30" s="115"/>
      <c r="AK30" s="95"/>
      <c r="AL30" s="95"/>
      <c r="AM30" s="95"/>
      <c r="AN30" s="40"/>
    </row>
    <row r="31" spans="1:40" s="23" customFormat="1" ht="13.5" customHeight="1">
      <c r="F31" s="32"/>
      <c r="G31" s="32"/>
      <c r="H31" s="33"/>
      <c r="I31" s="6"/>
      <c r="J31" s="45"/>
      <c r="K31" s="51"/>
      <c r="L31" s="34"/>
      <c r="M31" s="34"/>
      <c r="N31" s="34"/>
      <c r="O31" s="24"/>
      <c r="P31" s="92">
        <v>8.2799999999999994</v>
      </c>
      <c r="Q31" s="92"/>
      <c r="R31" s="92"/>
      <c r="S31" s="30" t="s">
        <v>18</v>
      </c>
      <c r="T31" s="36"/>
      <c r="U31" s="36"/>
      <c r="V31" s="93" t="s">
        <v>8</v>
      </c>
      <c r="W31" s="93"/>
      <c r="X31" s="93"/>
      <c r="Y31" s="92">
        <v>5001.7</v>
      </c>
      <c r="Z31" s="92"/>
      <c r="AA31" s="92"/>
      <c r="AB31" s="92"/>
      <c r="AC31" s="28"/>
      <c r="AD31" s="28" t="s">
        <v>19</v>
      </c>
      <c r="AE31" s="28"/>
      <c r="AF31" s="28"/>
      <c r="AG31" s="28"/>
      <c r="AH31" s="28"/>
      <c r="AI31" s="91" t="s">
        <v>9</v>
      </c>
      <c r="AJ31" s="91"/>
      <c r="AK31" s="94">
        <f>ROUND(P31*Y31,0)</f>
        <v>41414</v>
      </c>
      <c r="AL31" s="94"/>
      <c r="AM31" s="94"/>
      <c r="AN31" s="31" t="s">
        <v>10</v>
      </c>
    </row>
    <row r="32" spans="1:40" s="2" customFormat="1" ht="15">
      <c r="B32" s="90" t="s">
        <v>54</v>
      </c>
      <c r="C32" s="90"/>
      <c r="D32" s="90"/>
      <c r="E32" s="90"/>
      <c r="F32" s="90"/>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90"/>
      <c r="AG32" s="90"/>
      <c r="AH32" s="90"/>
      <c r="AI32" s="90"/>
      <c r="AJ32" s="90"/>
      <c r="AK32" s="3"/>
      <c r="AL32" s="3"/>
      <c r="AM32" s="3"/>
    </row>
    <row r="33" spans="1:41" s="23" customFormat="1" ht="13.5" customHeight="1">
      <c r="A33" s="49" t="s">
        <v>20</v>
      </c>
      <c r="B33" s="50" t="s">
        <v>21</v>
      </c>
      <c r="J33" s="45"/>
      <c r="K33" s="45"/>
      <c r="L33" s="24"/>
      <c r="M33" s="25"/>
      <c r="N33" s="115"/>
      <c r="O33" s="115"/>
      <c r="P33" s="26"/>
      <c r="Q33" s="116"/>
      <c r="R33" s="116"/>
      <c r="S33" s="25"/>
      <c r="T33" s="117"/>
      <c r="U33" s="117"/>
      <c r="V33" s="117"/>
      <c r="AB33" s="118"/>
      <c r="AC33" s="118"/>
      <c r="AD33" s="118"/>
      <c r="AE33" s="118"/>
      <c r="AF33" s="115"/>
      <c r="AG33" s="115"/>
      <c r="AK33" s="95"/>
      <c r="AL33" s="95"/>
      <c r="AM33" s="95"/>
      <c r="AN33" s="40"/>
    </row>
    <row r="34" spans="1:41" s="6" customFormat="1" ht="13.5" customHeight="1">
      <c r="H34" s="37"/>
      <c r="K34" s="34"/>
      <c r="L34" s="34"/>
      <c r="M34" s="34"/>
      <c r="N34" s="34"/>
      <c r="O34" s="24"/>
      <c r="P34" s="92">
        <v>0.92</v>
      </c>
      <c r="Q34" s="92"/>
      <c r="R34" s="92"/>
      <c r="S34" s="28" t="s">
        <v>18</v>
      </c>
      <c r="T34" s="52"/>
      <c r="U34" s="52"/>
      <c r="V34" s="93" t="s">
        <v>8</v>
      </c>
      <c r="W34" s="93"/>
      <c r="X34" s="93"/>
      <c r="Y34" s="92">
        <v>4820.2</v>
      </c>
      <c r="Z34" s="92"/>
      <c r="AA34" s="92"/>
      <c r="AB34" s="92"/>
      <c r="AC34" s="28"/>
      <c r="AD34" s="28" t="s">
        <v>19</v>
      </c>
      <c r="AE34" s="28"/>
      <c r="AF34" s="28"/>
      <c r="AG34" s="28"/>
      <c r="AH34" s="28"/>
      <c r="AI34" s="91" t="s">
        <v>9</v>
      </c>
      <c r="AJ34" s="91"/>
      <c r="AK34" s="94">
        <f>ROUND(P34*Y34,0)</f>
        <v>4435</v>
      </c>
      <c r="AL34" s="94"/>
      <c r="AM34" s="94"/>
      <c r="AN34" s="31" t="s">
        <v>10</v>
      </c>
    </row>
    <row r="35" spans="1:41" s="2" customFormat="1" ht="15">
      <c r="B35" s="90" t="s">
        <v>55</v>
      </c>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90"/>
      <c r="AG35" s="90"/>
      <c r="AH35" s="90"/>
      <c r="AI35" s="90"/>
      <c r="AJ35" s="90"/>
      <c r="AK35" s="3"/>
      <c r="AL35" s="3"/>
      <c r="AM35" s="3"/>
    </row>
    <row r="36" spans="1:41" s="56" customFormat="1" ht="13.5" customHeight="1">
      <c r="A36" s="53">
        <v>10</v>
      </c>
      <c r="B36" s="54" t="s">
        <v>86</v>
      </c>
      <c r="C36" s="55"/>
      <c r="D36" s="55"/>
      <c r="E36" s="55"/>
      <c r="F36" s="55"/>
      <c r="G36" s="55"/>
      <c r="H36" s="55"/>
      <c r="I36" s="55"/>
      <c r="J36" s="55"/>
      <c r="K36" s="55"/>
      <c r="L36" s="55"/>
      <c r="AK36" s="99"/>
      <c r="AL36" s="99"/>
      <c r="AM36" s="99"/>
    </row>
    <row r="37" spans="1:41" s="41" customFormat="1" ht="13.5" customHeight="1">
      <c r="N37" s="42"/>
      <c r="O37" s="100">
        <v>1178</v>
      </c>
      <c r="P37" s="100"/>
      <c r="Q37" s="100"/>
      <c r="R37" s="100"/>
      <c r="S37" s="138" t="s">
        <v>7</v>
      </c>
      <c r="T37" s="138"/>
      <c r="U37" s="43"/>
      <c r="V37" s="87"/>
      <c r="W37" s="138" t="s">
        <v>8</v>
      </c>
      <c r="X37" s="138"/>
      <c r="Y37" s="138"/>
      <c r="Z37" s="100">
        <v>9954.31</v>
      </c>
      <c r="AA37" s="100"/>
      <c r="AB37" s="100"/>
      <c r="AC37" s="100"/>
      <c r="AD37" s="43"/>
      <c r="AE37" s="43" t="s">
        <v>12</v>
      </c>
      <c r="AF37" s="43"/>
      <c r="AG37" s="43"/>
      <c r="AH37" s="43"/>
      <c r="AI37" s="101" t="s">
        <v>9</v>
      </c>
      <c r="AJ37" s="101"/>
      <c r="AK37" s="102">
        <f>ROUND(O37*Z37/100,0)</f>
        <v>117262</v>
      </c>
      <c r="AL37" s="102"/>
      <c r="AM37" s="102"/>
      <c r="AN37" s="44" t="s">
        <v>10</v>
      </c>
    </row>
    <row r="38" spans="1:41" s="2" customFormat="1" ht="15">
      <c r="B38" s="90" t="s">
        <v>87</v>
      </c>
      <c r="C38" s="90"/>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90"/>
      <c r="AG38" s="90"/>
      <c r="AH38" s="90"/>
      <c r="AI38" s="90"/>
      <c r="AJ38" s="90"/>
      <c r="AK38" s="3"/>
      <c r="AL38" s="3"/>
      <c r="AM38" s="3"/>
    </row>
    <row r="39" spans="1:41" s="5" customFormat="1" ht="15" customHeight="1">
      <c r="A39" s="19">
        <v>11</v>
      </c>
      <c r="B39" s="20" t="s">
        <v>22</v>
      </c>
      <c r="C39" s="20"/>
      <c r="D39" s="20"/>
      <c r="E39" s="20"/>
      <c r="F39" s="20"/>
      <c r="G39" s="20"/>
      <c r="H39" s="20"/>
      <c r="I39" s="20"/>
      <c r="J39" s="20"/>
      <c r="K39" s="20"/>
      <c r="L39" s="20"/>
      <c r="M39" s="20"/>
      <c r="N39" s="20"/>
      <c r="O39" s="20"/>
      <c r="P39" s="20"/>
      <c r="Q39" s="20"/>
      <c r="R39" s="20"/>
      <c r="S39" s="20"/>
      <c r="T39" s="20"/>
      <c r="U39" s="20"/>
      <c r="V39" s="20"/>
      <c r="W39" s="20"/>
      <c r="AK39" s="137"/>
      <c r="AL39" s="137"/>
      <c r="AM39" s="137"/>
    </row>
    <row r="40" spans="1:41" s="6" customFormat="1" ht="12.75">
      <c r="H40" s="37"/>
      <c r="K40" s="34"/>
      <c r="L40" s="34"/>
      <c r="M40" s="34"/>
      <c r="N40" s="34"/>
      <c r="O40" s="24"/>
      <c r="P40" s="92">
        <v>4.75</v>
      </c>
      <c r="Q40" s="92"/>
      <c r="R40" s="92"/>
      <c r="S40" s="28" t="s">
        <v>18</v>
      </c>
      <c r="T40" s="52"/>
      <c r="U40" s="52"/>
      <c r="V40" s="93" t="s">
        <v>8</v>
      </c>
      <c r="W40" s="93"/>
      <c r="X40" s="93"/>
      <c r="Y40" s="98">
        <v>3850</v>
      </c>
      <c r="Z40" s="98"/>
      <c r="AA40" s="98"/>
      <c r="AB40" s="98"/>
      <c r="AC40" s="28"/>
      <c r="AD40" s="28" t="s">
        <v>19</v>
      </c>
      <c r="AE40" s="28"/>
      <c r="AF40" s="28"/>
      <c r="AG40" s="28"/>
      <c r="AH40" s="91" t="s">
        <v>9</v>
      </c>
      <c r="AI40" s="91"/>
      <c r="AK40" s="94">
        <f>ROUND(P40*Y40,0)</f>
        <v>18288</v>
      </c>
      <c r="AL40" s="94"/>
      <c r="AM40" s="94"/>
      <c r="AN40" s="31" t="s">
        <v>10</v>
      </c>
      <c r="AO40" s="34">
        <f>AK27+AK31+AK34+AK43+AK40</f>
        <v>181679</v>
      </c>
    </row>
    <row r="41" spans="1:41" s="2" customFormat="1" ht="15">
      <c r="B41" s="90" t="s">
        <v>56</v>
      </c>
      <c r="C41" s="90"/>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90"/>
      <c r="AG41" s="90"/>
      <c r="AH41" s="90"/>
      <c r="AI41" s="90"/>
      <c r="AJ41" s="90"/>
      <c r="AK41" s="3"/>
      <c r="AL41" s="3"/>
      <c r="AM41" s="3"/>
    </row>
    <row r="42" spans="1:41" s="22" customFormat="1" ht="15" customHeight="1">
      <c r="A42" s="77">
        <v>12</v>
      </c>
      <c r="B42" s="20" t="s">
        <v>23</v>
      </c>
      <c r="C42" s="20"/>
      <c r="D42" s="20"/>
      <c r="E42" s="20"/>
      <c r="F42" s="20"/>
      <c r="G42" s="20"/>
      <c r="H42" s="20"/>
      <c r="I42" s="20"/>
      <c r="J42" s="20"/>
      <c r="K42" s="20"/>
      <c r="L42" s="20"/>
      <c r="M42" s="20"/>
      <c r="N42" s="20"/>
      <c r="O42" s="20"/>
      <c r="P42" s="20"/>
      <c r="Q42" s="20"/>
      <c r="R42" s="20"/>
      <c r="S42" s="20"/>
      <c r="T42" s="20"/>
      <c r="U42" s="20"/>
      <c r="V42" s="20"/>
      <c r="W42" s="20"/>
      <c r="AK42" s="95"/>
      <c r="AL42" s="95"/>
      <c r="AM42" s="95"/>
    </row>
    <row r="43" spans="1:41" s="6" customFormat="1" ht="12.75">
      <c r="H43" s="37"/>
      <c r="K43" s="34"/>
      <c r="L43" s="34"/>
      <c r="M43" s="34"/>
      <c r="N43" s="34"/>
      <c r="O43" s="24"/>
      <c r="P43" s="98">
        <v>13.46</v>
      </c>
      <c r="Q43" s="98"/>
      <c r="R43" s="98"/>
      <c r="S43" s="28" t="s">
        <v>18</v>
      </c>
      <c r="T43" s="52"/>
      <c r="U43" s="52"/>
      <c r="V43" s="93" t="s">
        <v>8</v>
      </c>
      <c r="W43" s="93"/>
      <c r="X43" s="93"/>
      <c r="Y43" s="98">
        <v>3575</v>
      </c>
      <c r="Z43" s="98"/>
      <c r="AA43" s="98"/>
      <c r="AB43" s="98"/>
      <c r="AC43" s="28"/>
      <c r="AD43" s="28" t="s">
        <v>19</v>
      </c>
      <c r="AE43" s="28"/>
      <c r="AF43" s="28"/>
      <c r="AG43" s="28"/>
      <c r="AH43" s="91" t="s">
        <v>9</v>
      </c>
      <c r="AI43" s="91"/>
      <c r="AK43" s="94">
        <f>ROUND(P43*Y43,0)</f>
        <v>48120</v>
      </c>
      <c r="AL43" s="94"/>
      <c r="AM43" s="94"/>
      <c r="AN43" s="31" t="s">
        <v>10</v>
      </c>
    </row>
    <row r="44" spans="1:41" s="2" customFormat="1" ht="15">
      <c r="B44" s="90" t="s">
        <v>56</v>
      </c>
      <c r="C44" s="90"/>
      <c r="D44" s="90"/>
      <c r="E44" s="90"/>
      <c r="F44" s="90"/>
      <c r="G44" s="90"/>
      <c r="H44" s="90"/>
      <c r="I44" s="90"/>
      <c r="J44" s="90"/>
      <c r="K44" s="90"/>
      <c r="L44" s="90"/>
      <c r="M44" s="90"/>
      <c r="N44" s="90"/>
      <c r="O44" s="90"/>
      <c r="P44" s="90"/>
      <c r="Q44" s="90"/>
      <c r="R44" s="90"/>
      <c r="S44" s="90"/>
      <c r="T44" s="90"/>
      <c r="U44" s="90"/>
      <c r="V44" s="90"/>
      <c r="W44" s="90"/>
      <c r="X44" s="90"/>
      <c r="Y44" s="90"/>
      <c r="Z44" s="90"/>
      <c r="AA44" s="90"/>
      <c r="AB44" s="90"/>
      <c r="AC44" s="90"/>
      <c r="AD44" s="90"/>
      <c r="AE44" s="90"/>
      <c r="AF44" s="90"/>
      <c r="AG44" s="90"/>
      <c r="AH44" s="90"/>
      <c r="AI44" s="90"/>
      <c r="AJ44" s="90"/>
      <c r="AK44" s="3"/>
      <c r="AL44" s="3"/>
      <c r="AM44" s="3"/>
    </row>
    <row r="45" spans="1:41" s="5" customFormat="1" ht="15">
      <c r="A45" s="19">
        <v>13</v>
      </c>
      <c r="B45" s="96" t="s">
        <v>24</v>
      </c>
      <c r="C45" s="96"/>
      <c r="D45" s="96"/>
      <c r="E45" s="96"/>
      <c r="F45" s="96"/>
      <c r="G45" s="96"/>
      <c r="H45" s="96"/>
      <c r="I45" s="96"/>
      <c r="J45" s="96"/>
      <c r="K45" s="96"/>
      <c r="L45" s="96"/>
      <c r="M45" s="96"/>
      <c r="N45" s="96"/>
      <c r="O45" s="96"/>
      <c r="P45" s="96"/>
      <c r="Q45" s="96"/>
      <c r="R45" s="96"/>
      <c r="S45" s="96"/>
      <c r="T45" s="96"/>
      <c r="U45" s="96"/>
      <c r="V45" s="96"/>
      <c r="W45" s="96"/>
      <c r="X45" s="96"/>
      <c r="Y45" s="96"/>
      <c r="Z45" s="96"/>
      <c r="AA45" s="96"/>
      <c r="AB45" s="96"/>
      <c r="AC45" s="96"/>
      <c r="AD45" s="96"/>
      <c r="AE45" s="96"/>
      <c r="AF45" s="96"/>
      <c r="AG45" s="96"/>
      <c r="AH45" s="96"/>
      <c r="AI45" s="96"/>
      <c r="AJ45" s="96"/>
      <c r="AK45" s="137"/>
      <c r="AL45" s="137"/>
      <c r="AM45" s="137"/>
    </row>
    <row r="46" spans="1:41" s="6" customFormat="1" ht="12.75">
      <c r="H46" s="37"/>
      <c r="K46" s="34"/>
      <c r="L46" s="34"/>
      <c r="M46" s="34"/>
      <c r="N46" s="34"/>
      <c r="O46" s="24"/>
      <c r="P46" s="92">
        <v>41.34</v>
      </c>
      <c r="Q46" s="92"/>
      <c r="R46" s="92"/>
      <c r="S46" s="28" t="s">
        <v>18</v>
      </c>
      <c r="T46" s="52"/>
      <c r="U46" s="52"/>
      <c r="V46" s="93" t="s">
        <v>8</v>
      </c>
      <c r="W46" s="93"/>
      <c r="X46" s="93"/>
      <c r="Y46" s="92">
        <v>186.34</v>
      </c>
      <c r="Z46" s="92"/>
      <c r="AA46" s="92"/>
      <c r="AB46" s="92"/>
      <c r="AC46" s="28"/>
      <c r="AD46" s="28" t="s">
        <v>19</v>
      </c>
      <c r="AE46" s="28"/>
      <c r="AF46" s="28"/>
      <c r="AG46" s="28"/>
      <c r="AH46" s="91" t="s">
        <v>9</v>
      </c>
      <c r="AI46" s="91"/>
      <c r="AK46" s="94">
        <f>ROUND(P46*Y46,0)</f>
        <v>7703</v>
      </c>
      <c r="AL46" s="94"/>
      <c r="AM46" s="94"/>
      <c r="AN46" s="31" t="s">
        <v>10</v>
      </c>
    </row>
    <row r="47" spans="1:41" s="2" customFormat="1" ht="15">
      <c r="B47" s="90" t="s">
        <v>57</v>
      </c>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3"/>
      <c r="AL47" s="3"/>
      <c r="AM47" s="3"/>
    </row>
    <row r="48" spans="1:41" s="22" customFormat="1" ht="60" customHeight="1">
      <c r="A48" s="48">
        <v>14</v>
      </c>
      <c r="B48" s="96" t="s">
        <v>25</v>
      </c>
      <c r="C48" s="96"/>
      <c r="D48" s="96"/>
      <c r="E48" s="96"/>
      <c r="F48" s="96"/>
      <c r="G48" s="96"/>
      <c r="H48" s="96"/>
      <c r="I48" s="96"/>
      <c r="J48" s="96"/>
      <c r="K48" s="96"/>
      <c r="L48" s="96"/>
      <c r="M48" s="96"/>
      <c r="N48" s="96"/>
      <c r="O48" s="96"/>
      <c r="P48" s="96"/>
      <c r="Q48" s="96"/>
      <c r="R48" s="96"/>
      <c r="S48" s="96"/>
      <c r="T48" s="96"/>
      <c r="U48" s="96"/>
      <c r="V48" s="96"/>
      <c r="W48" s="96"/>
      <c r="X48" s="96"/>
      <c r="Y48" s="96"/>
      <c r="Z48" s="96"/>
      <c r="AA48" s="96"/>
      <c r="AB48" s="96"/>
      <c r="AC48" s="96"/>
      <c r="AD48" s="96"/>
      <c r="AE48" s="96"/>
      <c r="AF48" s="96"/>
      <c r="AG48" s="96"/>
      <c r="AH48" s="96"/>
      <c r="AI48" s="96"/>
      <c r="AJ48" s="96"/>
      <c r="AK48" s="97"/>
      <c r="AL48" s="97"/>
      <c r="AM48" s="97"/>
    </row>
    <row r="49" spans="1:40" s="6" customFormat="1" ht="12.75">
      <c r="H49" s="37"/>
      <c r="K49" s="34"/>
      <c r="L49" s="34"/>
      <c r="M49" s="34"/>
      <c r="N49" s="34"/>
      <c r="O49" s="92">
        <v>1018</v>
      </c>
      <c r="P49" s="92"/>
      <c r="Q49" s="92"/>
      <c r="R49" s="92"/>
      <c r="S49" s="28" t="s">
        <v>26</v>
      </c>
      <c r="T49" s="52"/>
      <c r="U49" s="52"/>
      <c r="V49" s="93" t="s">
        <v>8</v>
      </c>
      <c r="W49" s="93"/>
      <c r="X49" s="93"/>
      <c r="Y49" s="92">
        <v>11443.1</v>
      </c>
      <c r="Z49" s="92"/>
      <c r="AA49" s="92"/>
      <c r="AB49" s="92"/>
      <c r="AC49" s="28"/>
      <c r="AD49" s="28" t="s">
        <v>27</v>
      </c>
      <c r="AE49" s="28"/>
      <c r="AF49" s="28"/>
      <c r="AG49" s="28"/>
      <c r="AH49" s="91" t="s">
        <v>9</v>
      </c>
      <c r="AI49" s="91"/>
      <c r="AK49" s="94">
        <f>ROUND(O49*Y49/100,0)</f>
        <v>116491</v>
      </c>
      <c r="AL49" s="94"/>
      <c r="AM49" s="94"/>
      <c r="AN49" s="31" t="s">
        <v>10</v>
      </c>
    </row>
    <row r="50" spans="1:40" s="2" customFormat="1" ht="15">
      <c r="B50" s="90" t="s">
        <v>58</v>
      </c>
      <c r="C50" s="90"/>
      <c r="D50" s="90"/>
      <c r="E50" s="90"/>
      <c r="F50" s="90"/>
      <c r="G50" s="90"/>
      <c r="H50" s="90"/>
      <c r="I50" s="90"/>
      <c r="J50" s="90"/>
      <c r="K50" s="90"/>
      <c r="L50" s="90"/>
      <c r="M50" s="90"/>
      <c r="N50" s="90"/>
      <c r="O50" s="90"/>
      <c r="P50" s="90"/>
      <c r="Q50" s="90"/>
      <c r="R50" s="90"/>
      <c r="S50" s="90"/>
      <c r="T50" s="90"/>
      <c r="U50" s="90"/>
      <c r="V50" s="90"/>
      <c r="W50" s="90"/>
      <c r="X50" s="90"/>
      <c r="Y50" s="90"/>
      <c r="Z50" s="90"/>
      <c r="AA50" s="90"/>
      <c r="AB50" s="90"/>
      <c r="AC50" s="90"/>
      <c r="AD50" s="90"/>
      <c r="AE50" s="90"/>
      <c r="AF50" s="90"/>
      <c r="AG50" s="90"/>
      <c r="AH50" s="90"/>
      <c r="AI50" s="90"/>
      <c r="AJ50" s="90"/>
      <c r="AK50" s="3"/>
      <c r="AL50" s="3"/>
      <c r="AM50" s="3"/>
    </row>
    <row r="51" spans="1:40" s="5" customFormat="1" ht="15.75" customHeight="1">
      <c r="A51" s="77">
        <v>15</v>
      </c>
      <c r="B51" s="20" t="s">
        <v>73</v>
      </c>
      <c r="C51" s="4"/>
      <c r="D51" s="4"/>
      <c r="E51" s="4"/>
      <c r="F51" s="4"/>
      <c r="G51" s="4"/>
      <c r="H51" s="4"/>
      <c r="I51" s="4"/>
      <c r="J51" s="4"/>
      <c r="K51" s="4"/>
      <c r="L51" s="4"/>
      <c r="M51" s="4"/>
      <c r="N51" s="4"/>
      <c r="AK51" s="137"/>
      <c r="AL51" s="137"/>
      <c r="AM51" s="137"/>
    </row>
    <row r="52" spans="1:40" s="6" customFormat="1" ht="12.75">
      <c r="H52" s="37"/>
      <c r="K52" s="34"/>
      <c r="L52" s="34"/>
      <c r="M52" s="34"/>
      <c r="N52" s="34"/>
      <c r="O52" s="92">
        <v>187</v>
      </c>
      <c r="P52" s="92">
        <v>164</v>
      </c>
      <c r="Q52" s="92"/>
      <c r="R52" s="92"/>
      <c r="S52" s="28" t="s">
        <v>28</v>
      </c>
      <c r="T52" s="52"/>
      <c r="U52" s="52"/>
      <c r="V52" s="93" t="s">
        <v>8</v>
      </c>
      <c r="W52" s="93"/>
      <c r="X52" s="93"/>
      <c r="Y52" s="92">
        <v>231.6</v>
      </c>
      <c r="Z52" s="92"/>
      <c r="AA52" s="92"/>
      <c r="AB52" s="92"/>
      <c r="AC52" s="28"/>
      <c r="AD52" s="28" t="s">
        <v>29</v>
      </c>
      <c r="AE52" s="28"/>
      <c r="AF52" s="28"/>
      <c r="AG52" s="28"/>
      <c r="AH52" s="91" t="s">
        <v>9</v>
      </c>
      <c r="AI52" s="91"/>
      <c r="AK52" s="94">
        <f>O52*Y52</f>
        <v>43309.2</v>
      </c>
      <c r="AL52" s="94"/>
      <c r="AM52" s="94"/>
      <c r="AN52" s="31" t="s">
        <v>10</v>
      </c>
    </row>
    <row r="53" spans="1:40" s="2" customFormat="1" ht="15">
      <c r="B53" s="90" t="s">
        <v>74</v>
      </c>
      <c r="C53" s="90"/>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3"/>
      <c r="AL53" s="3"/>
      <c r="AM53" s="3"/>
    </row>
    <row r="54" spans="1:40" s="5" customFormat="1" ht="15.75" customHeight="1">
      <c r="A54" s="19">
        <v>16</v>
      </c>
      <c r="B54" s="20" t="s">
        <v>30</v>
      </c>
      <c r="C54" s="4"/>
      <c r="D54" s="4"/>
      <c r="E54" s="4"/>
      <c r="F54" s="4"/>
      <c r="G54" s="4"/>
      <c r="H54" s="4"/>
      <c r="I54" s="4"/>
      <c r="J54" s="4"/>
      <c r="K54" s="4"/>
      <c r="L54" s="4"/>
      <c r="M54" s="4"/>
      <c r="N54" s="4"/>
      <c r="AK54" s="137"/>
      <c r="AL54" s="137"/>
      <c r="AM54" s="137"/>
    </row>
    <row r="55" spans="1:40" s="6" customFormat="1" ht="12.75">
      <c r="H55" s="37"/>
      <c r="K55" s="34"/>
      <c r="L55" s="34"/>
      <c r="M55" s="34"/>
      <c r="N55" s="34"/>
      <c r="O55" s="92">
        <v>5075</v>
      </c>
      <c r="P55" s="92"/>
      <c r="Q55" s="92"/>
      <c r="R55" s="92"/>
      <c r="S55" s="28" t="s">
        <v>26</v>
      </c>
      <c r="T55" s="52"/>
      <c r="U55" s="52"/>
      <c r="V55" s="93" t="s">
        <v>8</v>
      </c>
      <c r="W55" s="93"/>
      <c r="X55" s="93"/>
      <c r="Y55" s="92">
        <v>2206.6</v>
      </c>
      <c r="Z55" s="92"/>
      <c r="AA55" s="92"/>
      <c r="AB55" s="92"/>
      <c r="AC55" s="28"/>
      <c r="AD55" s="28" t="s">
        <v>27</v>
      </c>
      <c r="AE55" s="28"/>
      <c r="AF55" s="28"/>
      <c r="AG55" s="28"/>
      <c r="AH55" s="91" t="s">
        <v>9</v>
      </c>
      <c r="AI55" s="91"/>
      <c r="AK55" s="94">
        <f>ROUND(O55*Y55/100,0)</f>
        <v>111985</v>
      </c>
      <c r="AL55" s="94"/>
      <c r="AM55" s="94"/>
      <c r="AN55" s="31" t="s">
        <v>10</v>
      </c>
    </row>
    <row r="56" spans="1:40" s="2" customFormat="1" ht="15">
      <c r="B56" s="90" t="s">
        <v>59</v>
      </c>
      <c r="C56" s="90"/>
      <c r="D56" s="90"/>
      <c r="E56" s="90"/>
      <c r="F56" s="90"/>
      <c r="G56" s="90"/>
      <c r="H56" s="90"/>
      <c r="I56" s="90"/>
      <c r="J56" s="90"/>
      <c r="K56" s="90"/>
      <c r="L56" s="90"/>
      <c r="M56" s="90"/>
      <c r="N56" s="90"/>
      <c r="O56" s="90"/>
      <c r="P56" s="90"/>
      <c r="Q56" s="90"/>
      <c r="R56" s="90"/>
      <c r="S56" s="90"/>
      <c r="T56" s="90"/>
      <c r="U56" s="90"/>
      <c r="V56" s="90"/>
      <c r="W56" s="90"/>
      <c r="X56" s="90"/>
      <c r="Y56" s="90"/>
      <c r="Z56" s="90"/>
      <c r="AA56" s="90"/>
      <c r="AB56" s="90"/>
      <c r="AC56" s="90"/>
      <c r="AD56" s="90"/>
      <c r="AE56" s="90"/>
      <c r="AF56" s="90"/>
      <c r="AG56" s="90"/>
      <c r="AH56" s="90"/>
      <c r="AI56" s="90"/>
      <c r="AJ56" s="90"/>
      <c r="AK56" s="3"/>
      <c r="AL56" s="3"/>
      <c r="AM56" s="3"/>
    </row>
    <row r="57" spans="1:40" s="5" customFormat="1" ht="15.75" customHeight="1">
      <c r="A57" s="19">
        <v>17</v>
      </c>
      <c r="B57" s="20" t="s">
        <v>31</v>
      </c>
      <c r="C57" s="4"/>
      <c r="D57" s="4"/>
      <c r="E57" s="4"/>
      <c r="F57" s="4"/>
      <c r="G57" s="4"/>
      <c r="H57" s="4"/>
      <c r="I57" s="4"/>
      <c r="J57" s="4"/>
      <c r="K57" s="4"/>
      <c r="L57" s="4"/>
      <c r="M57" s="4"/>
      <c r="N57" s="4"/>
      <c r="AK57" s="137"/>
      <c r="AL57" s="137"/>
      <c r="AM57" s="137"/>
    </row>
    <row r="58" spans="1:40" s="6" customFormat="1" ht="12.75">
      <c r="H58" s="37"/>
      <c r="K58" s="34"/>
      <c r="L58" s="34"/>
      <c r="M58" s="34"/>
      <c r="N58" s="34"/>
      <c r="O58" s="92">
        <f>O55</f>
        <v>5075</v>
      </c>
      <c r="P58" s="92"/>
      <c r="Q58" s="92"/>
      <c r="R58" s="92"/>
      <c r="S58" s="28" t="s">
        <v>26</v>
      </c>
      <c r="T58" s="52"/>
      <c r="U58" s="52"/>
      <c r="V58" s="93" t="s">
        <v>8</v>
      </c>
      <c r="W58" s="93"/>
      <c r="X58" s="93"/>
      <c r="Y58" s="92">
        <v>2197.52</v>
      </c>
      <c r="Z58" s="92"/>
      <c r="AA58" s="92"/>
      <c r="AB58" s="92"/>
      <c r="AC58" s="28"/>
      <c r="AD58" s="28" t="s">
        <v>27</v>
      </c>
      <c r="AE58" s="28"/>
      <c r="AF58" s="28"/>
      <c r="AG58" s="28"/>
      <c r="AH58" s="91" t="s">
        <v>9</v>
      </c>
      <c r="AI58" s="91"/>
      <c r="AK58" s="94">
        <f>ROUND(O58*Y58/100,0)</f>
        <v>111524</v>
      </c>
      <c r="AL58" s="94"/>
      <c r="AM58" s="94"/>
      <c r="AN58" s="31" t="s">
        <v>10</v>
      </c>
    </row>
    <row r="59" spans="1:40" s="2" customFormat="1" ht="15">
      <c r="B59" s="90" t="s">
        <v>60</v>
      </c>
      <c r="C59" s="90"/>
      <c r="D59" s="90"/>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3"/>
      <c r="AL59" s="3"/>
      <c r="AM59" s="3"/>
    </row>
    <row r="60" spans="1:40" s="5" customFormat="1" ht="15.75" customHeight="1">
      <c r="A60" s="89">
        <v>18</v>
      </c>
      <c r="B60" s="20" t="s">
        <v>88</v>
      </c>
      <c r="C60" s="4"/>
      <c r="D60" s="4"/>
      <c r="E60" s="4"/>
      <c r="F60" s="4"/>
      <c r="G60" s="4"/>
      <c r="H60" s="4"/>
      <c r="I60" s="4"/>
      <c r="J60" s="4"/>
      <c r="K60" s="4"/>
      <c r="L60" s="4"/>
      <c r="M60" s="4"/>
      <c r="N60" s="4"/>
      <c r="AK60" s="137"/>
      <c r="AL60" s="137"/>
      <c r="AM60" s="137"/>
    </row>
    <row r="61" spans="1:40" s="6" customFormat="1" ht="12.75">
      <c r="H61" s="37"/>
      <c r="K61" s="34"/>
      <c r="L61" s="34"/>
      <c r="M61" s="34"/>
      <c r="N61" s="34"/>
      <c r="O61" s="92">
        <v>8</v>
      </c>
      <c r="P61" s="92"/>
      <c r="Q61" s="92"/>
      <c r="R61" s="92"/>
      <c r="S61" s="28" t="s">
        <v>26</v>
      </c>
      <c r="T61" s="52"/>
      <c r="U61" s="52"/>
      <c r="V61" s="93" t="s">
        <v>8</v>
      </c>
      <c r="W61" s="93"/>
      <c r="X61" s="93"/>
      <c r="Y61" s="92">
        <v>28253.61</v>
      </c>
      <c r="Z61" s="92"/>
      <c r="AA61" s="92"/>
      <c r="AB61" s="92"/>
      <c r="AC61" s="28"/>
      <c r="AD61" s="28" t="s">
        <v>27</v>
      </c>
      <c r="AE61" s="28"/>
      <c r="AF61" s="28"/>
      <c r="AG61" s="28"/>
      <c r="AH61" s="91" t="s">
        <v>9</v>
      </c>
      <c r="AI61" s="91"/>
      <c r="AK61" s="94">
        <f>ROUND(O61*Y61/100,0)</f>
        <v>2260</v>
      </c>
      <c r="AL61" s="94"/>
      <c r="AM61" s="94"/>
      <c r="AN61" s="31" t="s">
        <v>10</v>
      </c>
    </row>
    <row r="62" spans="1:40" s="2" customFormat="1" ht="15">
      <c r="B62" s="90" t="s">
        <v>89</v>
      </c>
      <c r="C62" s="90"/>
      <c r="D62" s="90"/>
      <c r="E62" s="90"/>
      <c r="F62" s="90"/>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3"/>
      <c r="AL62" s="3"/>
      <c r="AM62" s="3"/>
    </row>
    <row r="63" spans="1:40" s="57" customFormat="1" ht="13.5" customHeight="1">
      <c r="A63" s="85">
        <v>19</v>
      </c>
      <c r="B63" s="96" t="s">
        <v>46</v>
      </c>
      <c r="C63" s="96"/>
      <c r="D63" s="96"/>
      <c r="E63" s="96"/>
      <c r="F63" s="96"/>
      <c r="G63" s="96"/>
      <c r="H63" s="96"/>
      <c r="I63" s="96"/>
      <c r="J63" s="96"/>
      <c r="K63" s="96"/>
      <c r="L63" s="96"/>
      <c r="M63" s="96"/>
      <c r="N63" s="96"/>
      <c r="O63" s="96"/>
      <c r="P63" s="96"/>
      <c r="Q63" s="96"/>
      <c r="R63" s="96"/>
      <c r="S63" s="96"/>
      <c r="T63" s="96"/>
      <c r="U63" s="96"/>
      <c r="V63" s="96"/>
      <c r="W63" s="96"/>
      <c r="X63" s="96"/>
      <c r="Y63" s="96"/>
      <c r="Z63" s="96"/>
      <c r="AA63" s="96"/>
      <c r="AB63" s="96"/>
      <c r="AC63" s="96"/>
      <c r="AD63" s="96"/>
      <c r="AE63" s="96"/>
      <c r="AF63" s="96"/>
      <c r="AG63" s="96"/>
      <c r="AH63" s="96"/>
      <c r="AI63" s="96"/>
      <c r="AJ63" s="96"/>
      <c r="AK63" s="97"/>
      <c r="AL63" s="97"/>
      <c r="AM63" s="97"/>
    </row>
    <row r="64" spans="1:40" s="6" customFormat="1" ht="12.75">
      <c r="H64" s="37"/>
      <c r="K64" s="34"/>
      <c r="L64" s="34"/>
      <c r="M64" s="34"/>
      <c r="N64" s="34"/>
      <c r="O64" s="86"/>
      <c r="P64" s="125">
        <v>40</v>
      </c>
      <c r="Q64" s="125"/>
      <c r="R64" s="125"/>
      <c r="S64" s="28" t="s">
        <v>26</v>
      </c>
      <c r="T64" s="52"/>
      <c r="U64" s="52"/>
      <c r="V64" s="93" t="s">
        <v>8</v>
      </c>
      <c r="W64" s="93"/>
      <c r="X64" s="93"/>
      <c r="Y64" s="92">
        <v>27678.86</v>
      </c>
      <c r="Z64" s="92"/>
      <c r="AA64" s="92"/>
      <c r="AB64" s="92"/>
      <c r="AC64" s="28"/>
      <c r="AD64" s="28" t="s">
        <v>27</v>
      </c>
      <c r="AE64" s="28"/>
      <c r="AF64" s="28"/>
      <c r="AG64" s="28"/>
      <c r="AH64" s="91" t="s">
        <v>9</v>
      </c>
      <c r="AI64" s="91"/>
      <c r="AK64" s="94">
        <f>ROUND(P64*Y64/100,0)</f>
        <v>11072</v>
      </c>
      <c r="AL64" s="94"/>
      <c r="AM64" s="94"/>
      <c r="AN64" s="31" t="s">
        <v>10</v>
      </c>
    </row>
    <row r="65" spans="1:40" s="2" customFormat="1" ht="15">
      <c r="B65" s="90" t="s">
        <v>61</v>
      </c>
      <c r="C65" s="90"/>
      <c r="D65" s="90"/>
      <c r="E65" s="90"/>
      <c r="F65" s="90"/>
      <c r="G65" s="90"/>
      <c r="H65" s="90"/>
      <c r="I65" s="90"/>
      <c r="J65" s="90"/>
      <c r="K65" s="90"/>
      <c r="L65" s="90"/>
      <c r="M65" s="90"/>
      <c r="N65" s="90"/>
      <c r="O65" s="90"/>
      <c r="P65" s="90"/>
      <c r="Q65" s="90"/>
      <c r="R65" s="90"/>
      <c r="S65" s="90"/>
      <c r="T65" s="90"/>
      <c r="U65" s="90"/>
      <c r="V65" s="90"/>
      <c r="W65" s="90"/>
      <c r="X65" s="90"/>
      <c r="Y65" s="90"/>
      <c r="Z65" s="90"/>
      <c r="AA65" s="90"/>
      <c r="AB65" s="90"/>
      <c r="AC65" s="90"/>
      <c r="AD65" s="90"/>
      <c r="AE65" s="90"/>
      <c r="AF65" s="90"/>
      <c r="AG65" s="90"/>
      <c r="AH65" s="90"/>
      <c r="AI65" s="90"/>
      <c r="AJ65" s="90"/>
      <c r="AK65" s="3"/>
      <c r="AL65" s="3"/>
      <c r="AM65" s="3"/>
    </row>
    <row r="66" spans="1:40" s="5" customFormat="1" ht="15.75" customHeight="1">
      <c r="A66" s="77">
        <v>20</v>
      </c>
      <c r="B66" s="20" t="s">
        <v>71</v>
      </c>
      <c r="C66" s="4"/>
      <c r="D66" s="4"/>
      <c r="E66" s="4"/>
      <c r="F66" s="4"/>
      <c r="G66" s="4"/>
      <c r="H66" s="4"/>
      <c r="I66" s="4"/>
      <c r="J66" s="4"/>
      <c r="K66" s="4"/>
      <c r="L66" s="4"/>
      <c r="M66" s="4"/>
      <c r="N66" s="4"/>
      <c r="AK66" s="137"/>
      <c r="AL66" s="137"/>
      <c r="AM66" s="137"/>
    </row>
    <row r="67" spans="1:40" s="6" customFormat="1" ht="12.75">
      <c r="H67" s="37"/>
      <c r="K67" s="34"/>
      <c r="L67" s="34"/>
      <c r="M67" s="34"/>
      <c r="N67" s="34"/>
      <c r="O67" s="92">
        <v>30</v>
      </c>
      <c r="P67" s="92"/>
      <c r="Q67" s="92"/>
      <c r="R67" s="92"/>
      <c r="S67" s="28" t="s">
        <v>26</v>
      </c>
      <c r="T67" s="52"/>
      <c r="U67" s="52"/>
      <c r="V67" s="93" t="s">
        <v>8</v>
      </c>
      <c r="W67" s="93"/>
      <c r="X67" s="93"/>
      <c r="Y67" s="92">
        <v>3056.35</v>
      </c>
      <c r="Z67" s="92"/>
      <c r="AA67" s="92"/>
      <c r="AB67" s="92"/>
      <c r="AC67" s="28"/>
      <c r="AD67" s="28" t="s">
        <v>27</v>
      </c>
      <c r="AE67" s="28"/>
      <c r="AF67" s="28"/>
      <c r="AG67" s="28"/>
      <c r="AH67" s="91" t="s">
        <v>9</v>
      </c>
      <c r="AI67" s="91"/>
      <c r="AK67" s="94">
        <f>ROUND(O67*Y67/100,0)</f>
        <v>917</v>
      </c>
      <c r="AL67" s="94"/>
      <c r="AM67" s="94"/>
      <c r="AN67" s="31" t="s">
        <v>10</v>
      </c>
    </row>
    <row r="68" spans="1:40" s="2" customFormat="1" ht="15">
      <c r="B68" s="90" t="s">
        <v>72</v>
      </c>
      <c r="C68" s="90"/>
      <c r="D68" s="90"/>
      <c r="E68" s="90"/>
      <c r="F68" s="90"/>
      <c r="G68" s="90"/>
      <c r="H68" s="90"/>
      <c r="I68" s="90"/>
      <c r="J68" s="90"/>
      <c r="K68" s="90"/>
      <c r="L68" s="90"/>
      <c r="M68" s="90"/>
      <c r="N68" s="90"/>
      <c r="O68" s="90"/>
      <c r="P68" s="90"/>
      <c r="Q68" s="90"/>
      <c r="R68" s="90"/>
      <c r="S68" s="90"/>
      <c r="T68" s="90"/>
      <c r="U68" s="90"/>
      <c r="V68" s="90"/>
      <c r="W68" s="90"/>
      <c r="X68" s="90"/>
      <c r="Y68" s="90"/>
      <c r="Z68" s="90"/>
      <c r="AA68" s="90"/>
      <c r="AB68" s="90"/>
      <c r="AC68" s="90"/>
      <c r="AD68" s="90"/>
      <c r="AE68" s="90"/>
      <c r="AF68" s="90"/>
      <c r="AG68" s="90"/>
      <c r="AH68" s="90"/>
      <c r="AI68" s="90"/>
      <c r="AJ68" s="90"/>
      <c r="AK68" s="3"/>
      <c r="AL68" s="3"/>
      <c r="AM68" s="3"/>
    </row>
    <row r="69" spans="1:40" s="57" customFormat="1" ht="13.5" customHeight="1">
      <c r="A69" s="83">
        <v>21</v>
      </c>
      <c r="B69" s="96" t="s">
        <v>75</v>
      </c>
      <c r="C69" s="96"/>
      <c r="D69" s="96"/>
      <c r="E69" s="96"/>
      <c r="F69" s="96"/>
      <c r="G69" s="96"/>
      <c r="H69" s="96"/>
      <c r="I69" s="96"/>
      <c r="J69" s="96"/>
      <c r="K69" s="96"/>
      <c r="L69" s="96"/>
      <c r="M69" s="96"/>
      <c r="N69" s="96"/>
      <c r="O69" s="96"/>
      <c r="P69" s="96"/>
      <c r="Q69" s="96"/>
      <c r="R69" s="96"/>
      <c r="S69" s="96"/>
      <c r="T69" s="96"/>
      <c r="U69" s="96"/>
      <c r="V69" s="96"/>
      <c r="W69" s="96"/>
      <c r="X69" s="96"/>
      <c r="Y69" s="96"/>
      <c r="Z69" s="96"/>
      <c r="AA69" s="96"/>
      <c r="AB69" s="96"/>
      <c r="AC69" s="96"/>
      <c r="AD69" s="96"/>
      <c r="AE69" s="96"/>
      <c r="AF69" s="96"/>
      <c r="AG69" s="96"/>
      <c r="AH69" s="96"/>
      <c r="AI69" s="96"/>
      <c r="AJ69" s="96"/>
      <c r="AK69" s="97"/>
      <c r="AL69" s="97"/>
      <c r="AM69" s="97"/>
    </row>
    <row r="70" spans="1:40" s="6" customFormat="1" ht="12.75">
      <c r="H70" s="37"/>
      <c r="K70" s="34"/>
      <c r="L70" s="34"/>
      <c r="M70" s="34"/>
      <c r="N70" s="34"/>
      <c r="O70" s="84"/>
      <c r="P70" s="125">
        <v>32</v>
      </c>
      <c r="Q70" s="125"/>
      <c r="R70" s="125"/>
      <c r="S70" s="28" t="s">
        <v>26</v>
      </c>
      <c r="T70" s="52"/>
      <c r="U70" s="52"/>
      <c r="V70" s="93" t="s">
        <v>8</v>
      </c>
      <c r="W70" s="93"/>
      <c r="X70" s="93"/>
      <c r="Y70" s="92">
        <v>58.11</v>
      </c>
      <c r="Z70" s="92"/>
      <c r="AA70" s="92"/>
      <c r="AB70" s="92"/>
      <c r="AC70" s="28"/>
      <c r="AD70" s="28" t="s">
        <v>76</v>
      </c>
      <c r="AE70" s="28"/>
      <c r="AF70" s="28"/>
      <c r="AG70" s="28"/>
      <c r="AH70" s="91" t="s">
        <v>9</v>
      </c>
      <c r="AI70" s="91"/>
      <c r="AK70" s="94">
        <f>ROUND(P70*Y70,0)</f>
        <v>1860</v>
      </c>
      <c r="AL70" s="94"/>
      <c r="AM70" s="94"/>
      <c r="AN70" s="31" t="s">
        <v>10</v>
      </c>
    </row>
    <row r="71" spans="1:40" s="2" customFormat="1" ht="15">
      <c r="B71" s="90" t="s">
        <v>77</v>
      </c>
      <c r="C71" s="90"/>
      <c r="D71" s="90"/>
      <c r="E71" s="90"/>
      <c r="F71" s="90"/>
      <c r="G71" s="90"/>
      <c r="H71" s="90"/>
      <c r="I71" s="90"/>
      <c r="J71" s="90"/>
      <c r="K71" s="90"/>
      <c r="L71" s="90"/>
      <c r="M71" s="90"/>
      <c r="N71" s="90"/>
      <c r="O71" s="90"/>
      <c r="P71" s="90"/>
      <c r="Q71" s="90"/>
      <c r="R71" s="90"/>
      <c r="S71" s="90"/>
      <c r="T71" s="90"/>
      <c r="U71" s="90"/>
      <c r="V71" s="90"/>
      <c r="W71" s="90"/>
      <c r="X71" s="90"/>
      <c r="Y71" s="90"/>
      <c r="Z71" s="90"/>
      <c r="AA71" s="90"/>
      <c r="AB71" s="90"/>
      <c r="AC71" s="90"/>
      <c r="AD71" s="90"/>
      <c r="AE71" s="90"/>
      <c r="AF71" s="90"/>
      <c r="AG71" s="90"/>
      <c r="AH71" s="90"/>
      <c r="AI71" s="90"/>
      <c r="AJ71" s="90"/>
      <c r="AK71" s="3"/>
      <c r="AL71" s="3"/>
      <c r="AM71" s="3"/>
    </row>
    <row r="72" spans="1:40" s="57" customFormat="1" ht="13.5" customHeight="1">
      <c r="A72" s="83">
        <v>22</v>
      </c>
      <c r="B72" s="96" t="s">
        <v>78</v>
      </c>
      <c r="C72" s="96"/>
      <c r="D72" s="96"/>
      <c r="E72" s="96"/>
      <c r="F72" s="96"/>
      <c r="G72" s="96"/>
      <c r="H72" s="96"/>
      <c r="I72" s="96"/>
      <c r="J72" s="96"/>
      <c r="K72" s="96"/>
      <c r="L72" s="96"/>
      <c r="M72" s="96"/>
      <c r="N72" s="96"/>
      <c r="O72" s="96"/>
      <c r="P72" s="96"/>
      <c r="Q72" s="96"/>
      <c r="R72" s="96"/>
      <c r="S72" s="96"/>
      <c r="T72" s="96"/>
      <c r="U72" s="96"/>
      <c r="V72" s="96"/>
      <c r="W72" s="96"/>
      <c r="X72" s="96"/>
      <c r="Y72" s="96"/>
      <c r="Z72" s="96"/>
      <c r="AA72" s="96"/>
      <c r="AB72" s="96"/>
      <c r="AC72" s="96"/>
      <c r="AD72" s="96"/>
      <c r="AE72" s="96"/>
      <c r="AF72" s="96"/>
      <c r="AG72" s="96"/>
      <c r="AH72" s="96"/>
      <c r="AI72" s="96"/>
      <c r="AJ72" s="96"/>
      <c r="AK72" s="97"/>
      <c r="AL72" s="97"/>
      <c r="AM72" s="97"/>
    </row>
    <row r="73" spans="1:40" s="6" customFormat="1" ht="12.75">
      <c r="H73" s="37"/>
      <c r="K73" s="34"/>
      <c r="L73" s="34"/>
      <c r="M73" s="34"/>
      <c r="N73" s="34"/>
      <c r="O73" s="84"/>
      <c r="P73" s="125">
        <v>44</v>
      </c>
      <c r="Q73" s="125"/>
      <c r="R73" s="125"/>
      <c r="S73" s="28" t="s">
        <v>79</v>
      </c>
      <c r="T73" s="52"/>
      <c r="U73" s="52"/>
      <c r="V73" s="93" t="s">
        <v>8</v>
      </c>
      <c r="W73" s="93"/>
      <c r="X73" s="93"/>
      <c r="Y73" s="92">
        <v>70.34</v>
      </c>
      <c r="Z73" s="92"/>
      <c r="AA73" s="92"/>
      <c r="AB73" s="92"/>
      <c r="AC73" s="28"/>
      <c r="AD73" s="28" t="s">
        <v>80</v>
      </c>
      <c r="AE73" s="28"/>
      <c r="AF73" s="28"/>
      <c r="AG73" s="28"/>
      <c r="AH73" s="91" t="s">
        <v>9</v>
      </c>
      <c r="AI73" s="91"/>
      <c r="AK73" s="94">
        <f>ROUND(P73*Y73,0)</f>
        <v>3095</v>
      </c>
      <c r="AL73" s="94"/>
      <c r="AM73" s="94"/>
      <c r="AN73" s="31" t="s">
        <v>10</v>
      </c>
    </row>
    <row r="74" spans="1:40" s="2" customFormat="1" ht="15">
      <c r="B74" s="90" t="s">
        <v>81</v>
      </c>
      <c r="C74" s="90"/>
      <c r="D74" s="90"/>
      <c r="E74" s="90"/>
      <c r="F74" s="90"/>
      <c r="G74" s="90"/>
      <c r="H74" s="90"/>
      <c r="I74" s="90"/>
      <c r="J74" s="90"/>
      <c r="K74" s="90"/>
      <c r="L74" s="90"/>
      <c r="M74" s="90"/>
      <c r="N74" s="90"/>
      <c r="O74" s="90"/>
      <c r="P74" s="90"/>
      <c r="Q74" s="90"/>
      <c r="R74" s="90"/>
      <c r="S74" s="90"/>
      <c r="T74" s="90"/>
      <c r="U74" s="90"/>
      <c r="V74" s="90"/>
      <c r="W74" s="90"/>
      <c r="X74" s="90"/>
      <c r="Y74" s="90"/>
      <c r="Z74" s="90"/>
      <c r="AA74" s="90"/>
      <c r="AB74" s="90"/>
      <c r="AC74" s="90"/>
      <c r="AD74" s="90"/>
      <c r="AE74" s="90"/>
      <c r="AF74" s="90"/>
      <c r="AG74" s="90"/>
      <c r="AH74" s="90"/>
      <c r="AI74" s="90"/>
      <c r="AJ74" s="90"/>
      <c r="AK74" s="3"/>
      <c r="AL74" s="3"/>
      <c r="AM74" s="3"/>
    </row>
    <row r="75" spans="1:40" s="5" customFormat="1" ht="13.5" customHeight="1">
      <c r="A75" s="19">
        <v>23</v>
      </c>
      <c r="B75" s="20" t="s">
        <v>32</v>
      </c>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130"/>
      <c r="AL75" s="130"/>
      <c r="AM75" s="130"/>
    </row>
    <row r="76" spans="1:40" s="6" customFormat="1" ht="13.5" customHeight="1">
      <c r="K76" s="34"/>
      <c r="L76" s="34"/>
      <c r="M76" s="34"/>
      <c r="N76" s="34"/>
      <c r="O76" s="92">
        <v>940</v>
      </c>
      <c r="P76" s="92"/>
      <c r="Q76" s="92"/>
      <c r="R76" s="92"/>
      <c r="S76" s="28" t="s">
        <v>26</v>
      </c>
      <c r="T76" s="52"/>
      <c r="U76" s="52"/>
      <c r="V76" s="93" t="s">
        <v>8</v>
      </c>
      <c r="W76" s="93"/>
      <c r="X76" s="93"/>
      <c r="Y76" s="92">
        <v>829.95</v>
      </c>
      <c r="Z76" s="92"/>
      <c r="AA76" s="92"/>
      <c r="AB76" s="92"/>
      <c r="AC76" s="28"/>
      <c r="AD76" s="28" t="s">
        <v>27</v>
      </c>
      <c r="AE76" s="28"/>
      <c r="AF76" s="28"/>
      <c r="AG76" s="28"/>
      <c r="AH76" s="91" t="s">
        <v>9</v>
      </c>
      <c r="AI76" s="91"/>
      <c r="AK76" s="94">
        <f>ROUND(O76*Y76/100,0)</f>
        <v>7802</v>
      </c>
      <c r="AL76" s="94"/>
      <c r="AM76" s="94"/>
      <c r="AN76" s="31" t="s">
        <v>10</v>
      </c>
    </row>
    <row r="77" spans="1:40" s="2" customFormat="1" ht="15">
      <c r="B77" s="90" t="s">
        <v>62</v>
      </c>
      <c r="C77" s="90"/>
      <c r="D77" s="90"/>
      <c r="E77" s="90"/>
      <c r="F77" s="90"/>
      <c r="G77" s="90"/>
      <c r="H77" s="90"/>
      <c r="I77" s="90"/>
      <c r="J77" s="90"/>
      <c r="K77" s="90"/>
      <c r="L77" s="90"/>
      <c r="M77" s="90"/>
      <c r="N77" s="90"/>
      <c r="O77" s="90"/>
      <c r="P77" s="90"/>
      <c r="Q77" s="90"/>
      <c r="R77" s="90"/>
      <c r="S77" s="90"/>
      <c r="T77" s="90"/>
      <c r="U77" s="90"/>
      <c r="V77" s="90"/>
      <c r="W77" s="90"/>
      <c r="X77" s="90"/>
      <c r="Y77" s="90"/>
      <c r="Z77" s="90"/>
      <c r="AA77" s="90"/>
      <c r="AB77" s="90"/>
      <c r="AC77" s="90"/>
      <c r="AD77" s="90"/>
      <c r="AE77" s="90"/>
      <c r="AF77" s="90"/>
      <c r="AG77" s="90"/>
      <c r="AH77" s="90"/>
      <c r="AI77" s="90"/>
      <c r="AJ77" s="90"/>
      <c r="AK77" s="3"/>
      <c r="AL77" s="3"/>
      <c r="AM77" s="3"/>
    </row>
    <row r="78" spans="1:40" s="57" customFormat="1" ht="13.5" customHeight="1">
      <c r="A78" s="48">
        <v>24</v>
      </c>
      <c r="B78" s="58" t="s">
        <v>33</v>
      </c>
      <c r="C78" s="58"/>
      <c r="D78" s="58"/>
      <c r="E78" s="58"/>
      <c r="F78" s="58"/>
      <c r="G78" s="58"/>
      <c r="H78" s="58"/>
      <c r="I78" s="58"/>
      <c r="J78" s="58"/>
      <c r="K78" s="58"/>
      <c r="L78" s="58"/>
      <c r="M78" s="58"/>
      <c r="N78" s="58"/>
      <c r="O78" s="58"/>
      <c r="P78" s="58"/>
      <c r="Q78" s="58"/>
      <c r="R78" s="58"/>
      <c r="S78" s="58"/>
      <c r="T78" s="58"/>
      <c r="U78" s="58"/>
      <c r="V78" s="58"/>
      <c r="W78" s="58"/>
      <c r="X78" s="58"/>
      <c r="Y78" s="58"/>
      <c r="Z78" s="58"/>
      <c r="AA78" s="58"/>
      <c r="AB78" s="58"/>
      <c r="AC78" s="58"/>
      <c r="AD78" s="58"/>
      <c r="AE78" s="58"/>
      <c r="AF78" s="58"/>
      <c r="AG78" s="58"/>
      <c r="AH78" s="58"/>
      <c r="AI78" s="58"/>
      <c r="AJ78" s="58"/>
      <c r="AK78" s="97"/>
      <c r="AL78" s="97"/>
      <c r="AM78" s="97"/>
    </row>
    <row r="79" spans="1:40" s="6" customFormat="1" ht="13.5" customHeight="1">
      <c r="K79" s="34"/>
      <c r="L79" s="34"/>
      <c r="M79" s="34"/>
      <c r="N79" s="34"/>
      <c r="O79" s="92">
        <v>4641</v>
      </c>
      <c r="P79" s="92"/>
      <c r="Q79" s="92"/>
      <c r="R79" s="92"/>
      <c r="S79" s="28" t="s">
        <v>26</v>
      </c>
      <c r="T79" s="52"/>
      <c r="U79" s="52"/>
      <c r="V79" s="93" t="s">
        <v>8</v>
      </c>
      <c r="W79" s="93"/>
      <c r="X79" s="93"/>
      <c r="Y79" s="92">
        <v>1276.53</v>
      </c>
      <c r="Z79" s="92"/>
      <c r="AA79" s="92"/>
      <c r="AB79" s="92"/>
      <c r="AC79" s="28"/>
      <c r="AD79" s="28" t="s">
        <v>27</v>
      </c>
      <c r="AE79" s="28"/>
      <c r="AF79" s="28"/>
      <c r="AG79" s="28"/>
      <c r="AH79" s="91" t="s">
        <v>9</v>
      </c>
      <c r="AI79" s="91"/>
      <c r="AK79" s="94">
        <f>ROUND(O79*Y79/100,0)</f>
        <v>59244</v>
      </c>
      <c r="AL79" s="94"/>
      <c r="AM79" s="94"/>
      <c r="AN79" s="31" t="s">
        <v>10</v>
      </c>
    </row>
    <row r="80" spans="1:40" s="2" customFormat="1" ht="15">
      <c r="B80" s="90" t="s">
        <v>63</v>
      </c>
      <c r="C80" s="90"/>
      <c r="D80" s="90"/>
      <c r="E80" s="90"/>
      <c r="F80" s="90"/>
      <c r="G80" s="90"/>
      <c r="H80" s="90"/>
      <c r="I80" s="90"/>
      <c r="J80" s="90"/>
      <c r="K80" s="90"/>
      <c r="L80" s="90"/>
      <c r="M80" s="90"/>
      <c r="N80" s="90"/>
      <c r="O80" s="90"/>
      <c r="P80" s="90"/>
      <c r="Q80" s="90"/>
      <c r="R80" s="90"/>
      <c r="S80" s="90"/>
      <c r="T80" s="90"/>
      <c r="U80" s="90"/>
      <c r="V80" s="90"/>
      <c r="W80" s="90"/>
      <c r="X80" s="90"/>
      <c r="Y80" s="90"/>
      <c r="Z80" s="90"/>
      <c r="AA80" s="90"/>
      <c r="AB80" s="90"/>
      <c r="AC80" s="90"/>
      <c r="AD80" s="90"/>
      <c r="AE80" s="90"/>
      <c r="AF80" s="90"/>
      <c r="AG80" s="90"/>
      <c r="AH80" s="90"/>
      <c r="AI80" s="90"/>
      <c r="AJ80" s="90"/>
      <c r="AK80" s="3"/>
      <c r="AL80" s="3"/>
      <c r="AM80" s="3"/>
    </row>
    <row r="81" spans="1:42" s="57" customFormat="1" ht="13.5" customHeight="1">
      <c r="A81" s="48">
        <v>25</v>
      </c>
      <c r="B81" s="58" t="s">
        <v>90</v>
      </c>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97"/>
      <c r="AL81" s="97"/>
      <c r="AM81" s="97"/>
    </row>
    <row r="82" spans="1:42" s="6" customFormat="1" ht="13.5" customHeight="1">
      <c r="K82" s="34"/>
      <c r="L82" s="34"/>
      <c r="M82" s="34"/>
      <c r="N82" s="34"/>
      <c r="O82" s="92">
        <v>1376</v>
      </c>
      <c r="P82" s="92"/>
      <c r="Q82" s="92"/>
      <c r="R82" s="92"/>
      <c r="S82" s="28" t="s">
        <v>26</v>
      </c>
      <c r="T82" s="52"/>
      <c r="U82" s="52"/>
      <c r="V82" s="93" t="s">
        <v>8</v>
      </c>
      <c r="W82" s="93"/>
      <c r="X82" s="93"/>
      <c r="Y82" s="92">
        <v>859.9</v>
      </c>
      <c r="Z82" s="92"/>
      <c r="AA82" s="92"/>
      <c r="AB82" s="92"/>
      <c r="AC82" s="28"/>
      <c r="AD82" s="28" t="s">
        <v>27</v>
      </c>
      <c r="AE82" s="28"/>
      <c r="AF82" s="28"/>
      <c r="AG82" s="28"/>
      <c r="AH82" s="91" t="s">
        <v>9</v>
      </c>
      <c r="AI82" s="91"/>
      <c r="AK82" s="94">
        <f>ROUND(O82*Y82/100,0)</f>
        <v>11832</v>
      </c>
      <c r="AL82" s="94"/>
      <c r="AM82" s="94"/>
      <c r="AN82" s="31" t="s">
        <v>10</v>
      </c>
    </row>
    <row r="83" spans="1:42" s="2" customFormat="1" ht="15">
      <c r="B83" s="90" t="s">
        <v>91</v>
      </c>
      <c r="C83" s="90"/>
      <c r="D83" s="90"/>
      <c r="E83" s="90"/>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3"/>
      <c r="AL83" s="3"/>
      <c r="AM83" s="3"/>
    </row>
    <row r="84" spans="1:42" s="5" customFormat="1" ht="31.5" customHeight="1">
      <c r="A84" s="19">
        <v>26</v>
      </c>
      <c r="B84" s="96" t="s">
        <v>34</v>
      </c>
      <c r="C84" s="96"/>
      <c r="D84" s="96"/>
      <c r="E84" s="96"/>
      <c r="F84" s="96"/>
      <c r="G84" s="96"/>
      <c r="H84" s="96"/>
      <c r="I84" s="96"/>
      <c r="J84" s="96"/>
      <c r="K84" s="96"/>
      <c r="L84" s="96"/>
      <c r="M84" s="96"/>
      <c r="N84" s="96"/>
      <c r="O84" s="96"/>
      <c r="P84" s="96"/>
      <c r="Q84" s="96"/>
      <c r="R84" s="96"/>
      <c r="S84" s="96"/>
      <c r="T84" s="96"/>
      <c r="U84" s="96"/>
      <c r="V84" s="96"/>
      <c r="W84" s="96"/>
      <c r="X84" s="96"/>
      <c r="Y84" s="96"/>
      <c r="Z84" s="96"/>
      <c r="AA84" s="96"/>
      <c r="AB84" s="96"/>
      <c r="AC84" s="96"/>
      <c r="AD84" s="96"/>
      <c r="AE84" s="96"/>
      <c r="AF84" s="96"/>
      <c r="AG84" s="96"/>
      <c r="AH84" s="96"/>
      <c r="AI84" s="96"/>
      <c r="AJ84" s="96"/>
      <c r="AK84" s="130"/>
      <c r="AL84" s="130"/>
      <c r="AM84" s="130"/>
    </row>
    <row r="85" spans="1:42" s="6" customFormat="1" ht="13.5" customHeight="1">
      <c r="H85" s="37"/>
      <c r="K85" s="34"/>
      <c r="L85" s="34"/>
      <c r="M85" s="34"/>
      <c r="N85" s="34"/>
      <c r="O85" s="92">
        <v>565</v>
      </c>
      <c r="P85" s="92"/>
      <c r="Q85" s="92"/>
      <c r="R85" s="92"/>
      <c r="S85" s="28" t="s">
        <v>26</v>
      </c>
      <c r="T85" s="52"/>
      <c r="U85" s="52"/>
      <c r="V85" s="93" t="s">
        <v>8</v>
      </c>
      <c r="W85" s="93"/>
      <c r="X85" s="93"/>
      <c r="Y85" s="98">
        <v>1270.83</v>
      </c>
      <c r="Z85" s="98"/>
      <c r="AA85" s="98"/>
      <c r="AB85" s="98"/>
      <c r="AC85" s="28"/>
      <c r="AD85" s="28" t="s">
        <v>27</v>
      </c>
      <c r="AE85" s="28"/>
      <c r="AF85" s="28"/>
      <c r="AG85" s="28"/>
      <c r="AH85" s="91" t="s">
        <v>9</v>
      </c>
      <c r="AI85" s="91"/>
      <c r="AK85" s="94">
        <f>ROUND(O85*Y85/100,0)</f>
        <v>7180</v>
      </c>
      <c r="AL85" s="94"/>
      <c r="AM85" s="94"/>
      <c r="AN85" s="31" t="s">
        <v>10</v>
      </c>
    </row>
    <row r="86" spans="1:42" s="2" customFormat="1" ht="15">
      <c r="B86" s="90" t="s">
        <v>64</v>
      </c>
      <c r="C86" s="90"/>
      <c r="D86" s="90"/>
      <c r="E86" s="90"/>
      <c r="F86" s="90"/>
      <c r="G86" s="90"/>
      <c r="H86" s="90"/>
      <c r="I86" s="90"/>
      <c r="J86" s="90"/>
      <c r="K86" s="90"/>
      <c r="L86" s="90"/>
      <c r="M86" s="90"/>
      <c r="N86" s="90"/>
      <c r="O86" s="90"/>
      <c r="P86" s="90"/>
      <c r="Q86" s="90"/>
      <c r="R86" s="90"/>
      <c r="S86" s="90"/>
      <c r="T86" s="90"/>
      <c r="U86" s="90"/>
      <c r="V86" s="90"/>
      <c r="W86" s="90"/>
      <c r="X86" s="90"/>
      <c r="Y86" s="90"/>
      <c r="Z86" s="90"/>
      <c r="AA86" s="90"/>
      <c r="AB86" s="90"/>
      <c r="AC86" s="90"/>
      <c r="AD86" s="90"/>
      <c r="AE86" s="90"/>
      <c r="AF86" s="90"/>
      <c r="AG86" s="90"/>
      <c r="AH86" s="90"/>
      <c r="AI86" s="90"/>
      <c r="AJ86" s="90"/>
      <c r="AK86" s="3"/>
      <c r="AL86" s="3"/>
      <c r="AM86" s="3"/>
    </row>
    <row r="87" spans="1:42" s="5" customFormat="1" ht="31.5" customHeight="1">
      <c r="A87" s="48">
        <v>27</v>
      </c>
      <c r="B87" s="96" t="s">
        <v>47</v>
      </c>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96"/>
      <c r="AF87" s="96"/>
      <c r="AG87" s="96"/>
      <c r="AH87" s="96"/>
      <c r="AI87" s="96"/>
      <c r="AJ87" s="96"/>
      <c r="AK87" s="130"/>
      <c r="AL87" s="130"/>
      <c r="AM87" s="130"/>
    </row>
    <row r="88" spans="1:42" s="6" customFormat="1" ht="15" customHeight="1">
      <c r="H88" s="37"/>
      <c r="K88" s="34"/>
      <c r="L88" s="34"/>
      <c r="M88" s="34"/>
      <c r="N88" s="34"/>
      <c r="O88" s="92">
        <v>451</v>
      </c>
      <c r="P88" s="92"/>
      <c r="Q88" s="92"/>
      <c r="R88" s="92"/>
      <c r="S88" s="28" t="s">
        <v>26</v>
      </c>
      <c r="T88" s="52"/>
      <c r="U88" s="52"/>
      <c r="V88" s="93" t="s">
        <v>8</v>
      </c>
      <c r="W88" s="93"/>
      <c r="X88" s="93"/>
      <c r="Y88" s="92">
        <v>674.6</v>
      </c>
      <c r="Z88" s="92"/>
      <c r="AA88" s="92"/>
      <c r="AB88" s="92"/>
      <c r="AC88" s="28"/>
      <c r="AD88" s="28" t="s">
        <v>27</v>
      </c>
      <c r="AE88" s="28"/>
      <c r="AF88" s="28"/>
      <c r="AG88" s="28"/>
      <c r="AH88" s="91" t="s">
        <v>9</v>
      </c>
      <c r="AI88" s="91"/>
      <c r="AK88" s="94">
        <f>ROUND(O88*Y88/100,0)</f>
        <v>3042</v>
      </c>
      <c r="AL88" s="94"/>
      <c r="AM88" s="94"/>
      <c r="AN88" s="31" t="s">
        <v>10</v>
      </c>
    </row>
    <row r="89" spans="1:42" s="2" customFormat="1" ht="15">
      <c r="B89" s="90" t="s">
        <v>65</v>
      </c>
      <c r="C89" s="90"/>
      <c r="D89" s="90"/>
      <c r="E89" s="90"/>
      <c r="F89" s="90"/>
      <c r="G89" s="90"/>
      <c r="H89" s="90"/>
      <c r="I89" s="90"/>
      <c r="J89" s="90"/>
      <c r="K89" s="90"/>
      <c r="L89" s="90"/>
      <c r="M89" s="90"/>
      <c r="N89" s="90"/>
      <c r="O89" s="90"/>
      <c r="P89" s="90"/>
      <c r="Q89" s="90"/>
      <c r="R89" s="90"/>
      <c r="S89" s="90"/>
      <c r="T89" s="90"/>
      <c r="U89" s="90"/>
      <c r="V89" s="90"/>
      <c r="W89" s="90"/>
      <c r="X89" s="90"/>
      <c r="Y89" s="90"/>
      <c r="Z89" s="90"/>
      <c r="AA89" s="90"/>
      <c r="AB89" s="90"/>
      <c r="AC89" s="90"/>
      <c r="AD89" s="90"/>
      <c r="AE89" s="90"/>
      <c r="AF89" s="90"/>
      <c r="AG89" s="90"/>
      <c r="AH89" s="90"/>
      <c r="AI89" s="90"/>
      <c r="AJ89" s="90"/>
      <c r="AK89" s="3"/>
      <c r="AL89" s="3"/>
      <c r="AM89" s="3"/>
    </row>
    <row r="90" spans="1:42" s="32" customFormat="1" ht="15" customHeight="1">
      <c r="AC90" s="121" t="s">
        <v>35</v>
      </c>
      <c r="AD90" s="121"/>
      <c r="AE90" s="121"/>
      <c r="AF90" s="121"/>
      <c r="AG90" s="121"/>
      <c r="AH90" s="38" t="s">
        <v>9</v>
      </c>
      <c r="AI90" s="38"/>
      <c r="AJ90" s="59"/>
      <c r="AK90" s="122">
        <f>SUM(AK6:AM88)</f>
        <v>824753.1862</v>
      </c>
      <c r="AL90" s="122"/>
      <c r="AM90" s="122"/>
      <c r="AN90" s="75" t="s">
        <v>10</v>
      </c>
      <c r="AO90" s="119" t="e">
        <f>#REF!+AK9+AK12+AK15+#REF!+AK21+AK27+AK31+AK34+#REF!+AK43+AK40+AK46+AK49+#REF!+#REF!+AK55+AK58+#REF!+#REF!+AK76+AK79+#REF!+AK85+#REF!+AK88</f>
        <v>#REF!</v>
      </c>
      <c r="AP90" s="119"/>
    </row>
    <row r="93" spans="1:42" ht="42" customHeight="1">
      <c r="A93" s="7" t="s">
        <v>36</v>
      </c>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9"/>
      <c r="AG93" s="9"/>
      <c r="AH93" s="9"/>
      <c r="AI93" s="9"/>
      <c r="AJ93" s="9"/>
      <c r="AK93" s="9"/>
      <c r="AL93" s="9"/>
      <c r="AM93" s="9"/>
      <c r="AN93" s="10"/>
      <c r="AO93" s="10"/>
    </row>
    <row r="94" spans="1:42" ht="13.5" thickBo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row>
    <row r="95" spans="1:42" ht="15.75">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23" t="s">
        <v>35</v>
      </c>
      <c r="AD95" s="123"/>
      <c r="AE95" s="123"/>
      <c r="AF95" s="123"/>
      <c r="AG95" s="123"/>
      <c r="AH95" s="12" t="s">
        <v>9</v>
      </c>
      <c r="AI95" s="12"/>
      <c r="AJ95" s="124"/>
      <c r="AK95" s="124"/>
      <c r="AL95" s="124"/>
      <c r="AM95" s="124"/>
      <c r="AN95" s="120"/>
      <c r="AO95" s="120"/>
    </row>
    <row r="96" spans="1:42" ht="15">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0"/>
      <c r="AF96" s="10"/>
      <c r="AG96" s="10"/>
      <c r="AH96" s="10"/>
      <c r="AI96" s="10"/>
      <c r="AJ96" s="10"/>
      <c r="AK96" s="10"/>
      <c r="AL96" s="10"/>
      <c r="AM96" s="10"/>
      <c r="AN96" s="10"/>
      <c r="AO96" s="10"/>
    </row>
    <row r="97" spans="1:41" ht="15.75">
      <c r="A97" s="8"/>
      <c r="B97" s="7" t="s">
        <v>82</v>
      </c>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9"/>
      <c r="AF97" s="9"/>
      <c r="AG97" s="9"/>
      <c r="AH97" s="9"/>
      <c r="AI97" s="9"/>
      <c r="AJ97" s="9"/>
      <c r="AK97" s="9"/>
      <c r="AL97" s="10"/>
      <c r="AM97" s="10"/>
      <c r="AN97" s="10"/>
      <c r="AO97" s="10"/>
    </row>
    <row r="98" spans="1:41" ht="15.75">
      <c r="A98" s="8"/>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9"/>
      <c r="AF98" s="9"/>
      <c r="AG98" s="9"/>
      <c r="AH98" s="9"/>
      <c r="AI98" s="9"/>
      <c r="AJ98" s="9"/>
      <c r="AK98" s="9"/>
      <c r="AL98" s="10"/>
      <c r="AM98" s="10"/>
      <c r="AN98" s="10"/>
      <c r="AO98" s="10"/>
    </row>
    <row r="99" spans="1:41" ht="78.75" customHeight="1">
      <c r="A99" s="8"/>
      <c r="B99" s="7" t="s">
        <v>37</v>
      </c>
      <c r="C99" s="8"/>
      <c r="D99" s="8"/>
      <c r="E99" s="8"/>
      <c r="F99" s="8"/>
      <c r="G99" s="8"/>
      <c r="H99" s="8"/>
      <c r="I99" s="8"/>
      <c r="J99" s="8"/>
      <c r="K99" s="8"/>
      <c r="L99" s="8"/>
      <c r="M99" s="8"/>
      <c r="N99" s="8"/>
      <c r="O99" s="8"/>
      <c r="P99" s="8"/>
      <c r="Q99" s="8"/>
      <c r="R99" s="8"/>
      <c r="S99" s="8"/>
      <c r="T99" s="8"/>
      <c r="U99" s="8"/>
      <c r="V99" s="8"/>
      <c r="W99" s="8"/>
      <c r="X99" s="8"/>
      <c r="Y99" s="8"/>
      <c r="Z99" s="8"/>
      <c r="AA99" s="8"/>
      <c r="AB99" s="8"/>
      <c r="AC99" s="8"/>
      <c r="AD99" s="8"/>
      <c r="AE99" s="9"/>
      <c r="AF99" s="9"/>
      <c r="AG99" s="9"/>
      <c r="AH99" s="9"/>
      <c r="AI99" s="9"/>
      <c r="AJ99" s="9"/>
      <c r="AK99" s="9"/>
      <c r="AL99" s="10"/>
      <c r="AM99" s="10"/>
      <c r="AN99" s="10"/>
      <c r="AO99" s="10"/>
    </row>
    <row r="100" spans="1:41" ht="15.75">
      <c r="A100" s="14"/>
      <c r="B100" s="14"/>
      <c r="C100" s="14"/>
      <c r="D100" s="14"/>
      <c r="E100" s="14"/>
      <c r="F100" s="14"/>
      <c r="G100" s="14"/>
      <c r="H100" s="14"/>
      <c r="I100" s="14"/>
      <c r="J100" s="14"/>
      <c r="K100" s="14"/>
      <c r="L100" s="14"/>
      <c r="M100" s="14"/>
      <c r="N100" s="15"/>
      <c r="O100" s="15"/>
      <c r="P100" s="15"/>
      <c r="Q100" s="15"/>
      <c r="R100" s="15"/>
      <c r="S100" s="14"/>
      <c r="T100" s="14"/>
      <c r="U100" s="14"/>
      <c r="V100" s="14"/>
      <c r="W100" s="14"/>
      <c r="X100" s="14"/>
      <c r="Y100" s="14"/>
      <c r="Z100" s="14"/>
      <c r="AA100" s="14"/>
      <c r="AB100" s="14"/>
      <c r="AC100" s="14"/>
      <c r="AD100" s="14"/>
      <c r="AE100" s="16"/>
      <c r="AF100" s="16"/>
      <c r="AG100" s="16"/>
      <c r="AH100" s="16"/>
      <c r="AI100" s="16"/>
      <c r="AJ100" s="16"/>
      <c r="AK100" s="16"/>
    </row>
    <row r="101" spans="1:41" ht="15.75">
      <c r="A101" s="14"/>
      <c r="B101" s="8"/>
      <c r="C101" s="8"/>
      <c r="D101" s="8"/>
      <c r="E101" s="8"/>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9"/>
      <c r="AF101" s="9"/>
      <c r="AG101" s="9"/>
      <c r="AH101" s="9"/>
      <c r="AI101" s="9"/>
      <c r="AJ101" s="16"/>
      <c r="AK101" s="16"/>
    </row>
    <row r="102" spans="1:41" ht="12.75">
      <c r="A102" s="1"/>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row>
    <row r="103" spans="1:41">
      <c r="A103" s="1"/>
      <c r="B103" s="131" t="s">
        <v>38</v>
      </c>
      <c r="C103" s="131"/>
      <c r="D103" s="131"/>
      <c r="E103" s="131"/>
      <c r="F103" s="131"/>
      <c r="G103" s="131"/>
      <c r="H103" s="131"/>
      <c r="I103" s="131"/>
      <c r="J103" s="131"/>
      <c r="K103" s="131"/>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row>
    <row r="104" spans="1:41" ht="15">
      <c r="A104" s="1"/>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0"/>
    </row>
    <row r="106" spans="1:41" ht="15">
      <c r="A106" s="1"/>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row>
    <row r="107" spans="1:41" ht="15">
      <c r="A107" s="1"/>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0"/>
    </row>
    <row r="108" spans="1:41" s="64" customFormat="1" ht="15">
      <c r="A108" s="60"/>
      <c r="B108" s="132" t="s">
        <v>48</v>
      </c>
      <c r="C108" s="132"/>
      <c r="D108" s="132"/>
      <c r="E108" s="132"/>
      <c r="F108" s="132"/>
      <c r="G108" s="132"/>
      <c r="H108" s="132"/>
      <c r="I108" s="132"/>
      <c r="J108" s="61"/>
      <c r="K108" s="62"/>
      <c r="L108" s="61">
        <v>1</v>
      </c>
      <c r="M108" s="62" t="s">
        <v>40</v>
      </c>
      <c r="N108" s="133">
        <v>41.12</v>
      </c>
      <c r="O108" s="133"/>
      <c r="P108" s="63" t="s">
        <v>40</v>
      </c>
      <c r="Q108" s="134">
        <v>5.92</v>
      </c>
      <c r="R108" s="134"/>
      <c r="S108" s="61"/>
      <c r="T108" s="134"/>
      <c r="U108" s="134"/>
      <c r="AA108" s="64" t="s">
        <v>41</v>
      </c>
      <c r="AB108" s="134">
        <f>ROUND(L108*N108*Q108,0)</f>
        <v>243</v>
      </c>
      <c r="AC108" s="134"/>
      <c r="AD108" s="134"/>
      <c r="AE108" s="134"/>
      <c r="AF108" s="135" t="s">
        <v>26</v>
      </c>
      <c r="AG108" s="135"/>
      <c r="AK108" s="136"/>
      <c r="AL108" s="136"/>
      <c r="AM108" s="136"/>
      <c r="AN108" s="65"/>
    </row>
    <row r="109" spans="1:41" s="66" customFormat="1" ht="15">
      <c r="I109" s="67"/>
      <c r="J109" s="68"/>
      <c r="K109" s="67"/>
      <c r="M109" s="69"/>
      <c r="N109" s="70"/>
      <c r="O109" s="70"/>
      <c r="P109" s="67"/>
      <c r="Q109" s="71"/>
      <c r="R109" s="71"/>
      <c r="S109" s="72"/>
      <c r="T109" s="71"/>
      <c r="U109" s="71"/>
      <c r="V109" s="126" t="s">
        <v>45</v>
      </c>
      <c r="W109" s="126"/>
      <c r="X109" s="126"/>
      <c r="Y109" s="126"/>
      <c r="Z109" s="126"/>
      <c r="AA109" s="73" t="s">
        <v>41</v>
      </c>
      <c r="AB109" s="127">
        <f>SUM(AB106:AB108)</f>
        <v>243</v>
      </c>
      <c r="AC109" s="127"/>
      <c r="AD109" s="127"/>
      <c r="AE109" s="127"/>
      <c r="AF109" s="128" t="s">
        <v>26</v>
      </c>
      <c r="AG109" s="128"/>
      <c r="AH109" s="72"/>
      <c r="AI109" s="74"/>
      <c r="AJ109" s="74"/>
      <c r="AK109" s="129"/>
      <c r="AL109" s="129"/>
      <c r="AM109" s="129"/>
      <c r="AN109" s="74"/>
    </row>
  </sheetData>
  <mergeCells count="246">
    <mergeCell ref="B83:AJ83"/>
    <mergeCell ref="O61:R61"/>
    <mergeCell ref="V61:X61"/>
    <mergeCell ref="Y61:AB61"/>
    <mergeCell ref="AH61:AI61"/>
    <mergeCell ref="AK61:AM61"/>
    <mergeCell ref="B62:AJ62"/>
    <mergeCell ref="AK81:AM81"/>
    <mergeCell ref="O82:R82"/>
    <mergeCell ref="V82:X82"/>
    <mergeCell ref="Y82:AB82"/>
    <mergeCell ref="AH82:AI82"/>
    <mergeCell ref="AK82:AM82"/>
    <mergeCell ref="AK5:AM5"/>
    <mergeCell ref="AK36:AM36"/>
    <mergeCell ref="O37:R37"/>
    <mergeCell ref="S37:T37"/>
    <mergeCell ref="W37:Y37"/>
    <mergeCell ref="Z37:AC37"/>
    <mergeCell ref="AI37:AJ37"/>
    <mergeCell ref="AK37:AM37"/>
    <mergeCell ref="B38:AJ38"/>
    <mergeCell ref="B63:AJ63"/>
    <mergeCell ref="AK63:AM63"/>
    <mergeCell ref="P64:R64"/>
    <mergeCell ref="AK79:AM79"/>
    <mergeCell ref="AK78:AM78"/>
    <mergeCell ref="O76:R76"/>
    <mergeCell ref="B74:AJ74"/>
    <mergeCell ref="P73:R73"/>
    <mergeCell ref="AK54:AM54"/>
    <mergeCell ref="Y55:AB55"/>
    <mergeCell ref="AH55:AI55"/>
    <mergeCell ref="AK55:AM55"/>
    <mergeCell ref="AK66:AM66"/>
    <mergeCell ref="B50:AJ50"/>
    <mergeCell ref="AH49:AI49"/>
    <mergeCell ref="AK49:AM49"/>
    <mergeCell ref="AH52:AI52"/>
    <mergeCell ref="O52:R52"/>
    <mergeCell ref="AK52:AM52"/>
    <mergeCell ref="AK51:AM51"/>
    <mergeCell ref="AK60:AM60"/>
    <mergeCell ref="B80:AJ80"/>
    <mergeCell ref="AK69:AM69"/>
    <mergeCell ref="V70:X70"/>
    <mergeCell ref="Y70:AB70"/>
    <mergeCell ref="AH70:AI70"/>
    <mergeCell ref="AK70:AM70"/>
    <mergeCell ref="B71:AJ71"/>
    <mergeCell ref="AK43:AM43"/>
    <mergeCell ref="AK39:AM39"/>
    <mergeCell ref="AK42:AM42"/>
    <mergeCell ref="B44:AJ44"/>
    <mergeCell ref="P40:R40"/>
    <mergeCell ref="AK57:AM57"/>
    <mergeCell ref="B59:AJ59"/>
    <mergeCell ref="O58:R58"/>
    <mergeCell ref="V58:X58"/>
    <mergeCell ref="V52:X52"/>
    <mergeCell ref="Y52:AB52"/>
    <mergeCell ref="B53:AJ53"/>
    <mergeCell ref="O49:R49"/>
    <mergeCell ref="V49:X49"/>
    <mergeCell ref="Y49:AB49"/>
    <mergeCell ref="AK72:AM72"/>
    <mergeCell ref="AK73:AM73"/>
    <mergeCell ref="B48:AJ48"/>
    <mergeCell ref="AK48:AM48"/>
    <mergeCell ref="P46:R46"/>
    <mergeCell ref="V46:X46"/>
    <mergeCell ref="Y46:AB46"/>
    <mergeCell ref="AH46:AI46"/>
    <mergeCell ref="AK46:AM46"/>
    <mergeCell ref="B47:AJ47"/>
    <mergeCell ref="B41:AJ41"/>
    <mergeCell ref="B45:AJ45"/>
    <mergeCell ref="AK45:AM45"/>
    <mergeCell ref="P43:R43"/>
    <mergeCell ref="V43:X43"/>
    <mergeCell ref="Y43:AB43"/>
    <mergeCell ref="AH43:AI43"/>
    <mergeCell ref="P31:R31"/>
    <mergeCell ref="V31:X31"/>
    <mergeCell ref="Y31:AB31"/>
    <mergeCell ref="S27:T27"/>
    <mergeCell ref="W27:Y27"/>
    <mergeCell ref="Z27:AC27"/>
    <mergeCell ref="AI27:AJ27"/>
    <mergeCell ref="AK76:AM76"/>
    <mergeCell ref="AK75:AM75"/>
    <mergeCell ref="AK58:AM58"/>
    <mergeCell ref="O55:R55"/>
    <mergeCell ref="V55:X55"/>
    <mergeCell ref="V67:X67"/>
    <mergeCell ref="Y67:AB67"/>
    <mergeCell ref="AH67:AI67"/>
    <mergeCell ref="AK67:AM67"/>
    <mergeCell ref="B68:AJ68"/>
    <mergeCell ref="Y58:AB58"/>
    <mergeCell ref="AH58:AI58"/>
    <mergeCell ref="V64:X64"/>
    <mergeCell ref="Y64:AB64"/>
    <mergeCell ref="AH64:AI64"/>
    <mergeCell ref="AK64:AM64"/>
    <mergeCell ref="B56:AJ56"/>
    <mergeCell ref="V79:X79"/>
    <mergeCell ref="Y79:AB79"/>
    <mergeCell ref="AH79:AI79"/>
    <mergeCell ref="V73:X73"/>
    <mergeCell ref="Y73:AB73"/>
    <mergeCell ref="AH73:AI73"/>
    <mergeCell ref="B77:AJ77"/>
    <mergeCell ref="V76:X76"/>
    <mergeCell ref="Y76:AB76"/>
    <mergeCell ref="AH76:AI76"/>
    <mergeCell ref="V109:Z109"/>
    <mergeCell ref="AB109:AE109"/>
    <mergeCell ref="AF109:AG109"/>
    <mergeCell ref="AK109:AM109"/>
    <mergeCell ref="B84:AJ84"/>
    <mergeCell ref="AK84:AM84"/>
    <mergeCell ref="B87:AJ87"/>
    <mergeCell ref="AK87:AM87"/>
    <mergeCell ref="O85:R85"/>
    <mergeCell ref="V85:X85"/>
    <mergeCell ref="Y85:AB85"/>
    <mergeCell ref="AH85:AI85"/>
    <mergeCell ref="AK85:AM85"/>
    <mergeCell ref="B103:K103"/>
    <mergeCell ref="B108:I108"/>
    <mergeCell ref="N108:O108"/>
    <mergeCell ref="Q108:R108"/>
    <mergeCell ref="T108:U108"/>
    <mergeCell ref="AB108:AE108"/>
    <mergeCell ref="AF108:AG108"/>
    <mergeCell ref="AK108:AM108"/>
    <mergeCell ref="Q33:R33"/>
    <mergeCell ref="T33:V33"/>
    <mergeCell ref="AB33:AE33"/>
    <mergeCell ref="AF33:AG33"/>
    <mergeCell ref="AK33:AM33"/>
    <mergeCell ref="B86:AJ86"/>
    <mergeCell ref="B89:AJ89"/>
    <mergeCell ref="AO90:AP90"/>
    <mergeCell ref="AN95:AO95"/>
    <mergeCell ref="O88:R88"/>
    <mergeCell ref="V88:X88"/>
    <mergeCell ref="Y88:AB88"/>
    <mergeCell ref="AH88:AI88"/>
    <mergeCell ref="AK88:AM88"/>
    <mergeCell ref="AC90:AG90"/>
    <mergeCell ref="AK90:AM90"/>
    <mergeCell ref="AC95:AG95"/>
    <mergeCell ref="AJ95:AM95"/>
    <mergeCell ref="O67:R67"/>
    <mergeCell ref="P70:R70"/>
    <mergeCell ref="B72:AJ72"/>
    <mergeCell ref="B65:AJ65"/>
    <mergeCell ref="B69:AJ69"/>
    <mergeCell ref="O79:R79"/>
    <mergeCell ref="AK23:AM23"/>
    <mergeCell ref="AK24:AM24"/>
    <mergeCell ref="O24:R24"/>
    <mergeCell ref="W24:Y24"/>
    <mergeCell ref="Z24:AC24"/>
    <mergeCell ref="V40:X40"/>
    <mergeCell ref="Y40:AB40"/>
    <mergeCell ref="AH40:AI40"/>
    <mergeCell ref="AK40:AM40"/>
    <mergeCell ref="AK31:AM31"/>
    <mergeCell ref="B29:AJ29"/>
    <mergeCell ref="AK29:AM29"/>
    <mergeCell ref="N30:O30"/>
    <mergeCell ref="Q30:R30"/>
    <mergeCell ref="T30:V30"/>
    <mergeCell ref="AB30:AE30"/>
    <mergeCell ref="AF30:AG30"/>
    <mergeCell ref="AK30:AM30"/>
    <mergeCell ref="P34:R34"/>
    <mergeCell ref="V34:X34"/>
    <mergeCell ref="Y34:AB34"/>
    <mergeCell ref="AI34:AJ34"/>
    <mergeCell ref="AK34:AM34"/>
    <mergeCell ref="N33:O33"/>
    <mergeCell ref="O6:R6"/>
    <mergeCell ref="S6:T6"/>
    <mergeCell ref="W6:Y6"/>
    <mergeCell ref="Z6:AC6"/>
    <mergeCell ref="AI6:AJ6"/>
    <mergeCell ref="AK6:AM6"/>
    <mergeCell ref="O12:R12"/>
    <mergeCell ref="V12:X12"/>
    <mergeCell ref="Y12:AB12"/>
    <mergeCell ref="B7:AJ7"/>
    <mergeCell ref="A1:AM1"/>
    <mergeCell ref="A2:D2"/>
    <mergeCell ref="E2:AN2"/>
    <mergeCell ref="B4:M4"/>
    <mergeCell ref="N4:V4"/>
    <mergeCell ref="W4:AB4"/>
    <mergeCell ref="AC4:AH4"/>
    <mergeCell ref="AI4:AN4"/>
    <mergeCell ref="AK14:AM14"/>
    <mergeCell ref="O27:R27"/>
    <mergeCell ref="AK27:AM27"/>
    <mergeCell ref="B26:AJ26"/>
    <mergeCell ref="AK26:AM26"/>
    <mergeCell ref="AI12:AJ12"/>
    <mergeCell ref="AK12:AM12"/>
    <mergeCell ref="AK8:AM8"/>
    <mergeCell ref="B10:AJ10"/>
    <mergeCell ref="O9:R9"/>
    <mergeCell ref="V9:X9"/>
    <mergeCell ref="Y9:AB9"/>
    <mergeCell ref="AI9:AJ9"/>
    <mergeCell ref="AK9:AM9"/>
    <mergeCell ref="AK11:AM11"/>
    <mergeCell ref="B13:AJ13"/>
    <mergeCell ref="AK18:AM18"/>
    <mergeCell ref="AK20:AM20"/>
    <mergeCell ref="O18:R18"/>
    <mergeCell ref="B28:AJ28"/>
    <mergeCell ref="B32:AJ32"/>
    <mergeCell ref="AI31:AJ31"/>
    <mergeCell ref="B35:AJ35"/>
    <mergeCell ref="O15:R15"/>
    <mergeCell ref="W15:Y15"/>
    <mergeCell ref="Z15:AC15"/>
    <mergeCell ref="AI15:AJ15"/>
    <mergeCell ref="AK15:AM15"/>
    <mergeCell ref="W18:Y18"/>
    <mergeCell ref="Z18:AC18"/>
    <mergeCell ref="AI18:AJ18"/>
    <mergeCell ref="AK17:AM17"/>
    <mergeCell ref="B16:AJ16"/>
    <mergeCell ref="B19:AJ19"/>
    <mergeCell ref="O21:R21"/>
    <mergeCell ref="S21:T21"/>
    <mergeCell ref="W21:Y21"/>
    <mergeCell ref="Z21:AC21"/>
    <mergeCell ref="AI21:AJ21"/>
    <mergeCell ref="AK21:AM21"/>
    <mergeCell ref="AI24:AJ24"/>
    <mergeCell ref="B25:AJ25"/>
    <mergeCell ref="B22:AJ22"/>
  </mergeCells>
  <pageMargins left="0.45" right="0.1" top="0.32" bottom="0.69" header="0.26" footer="0.25"/>
  <pageSetup paperSize="5" scale="80" orientation="portrait" horizontalDpi="300" verticalDpi="300" r:id="rId1"/>
  <headerFooter alignWithMargins="0"/>
  <rowBreaks count="1" manualBreakCount="1">
    <brk id="74"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2017-05-04T08:07:29Z</dcterms:modified>
</cp:coreProperties>
</file>