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1"/>
  </bookViews>
  <sheets>
    <sheet name="DWE MBldg" sheetId="5" state="hidden" r:id="rId1"/>
    <sheet name="W.S &amp; S.F" sheetId="8" r:id="rId2"/>
  </sheets>
  <definedNames>
    <definedName name="_xlnm.Print_Area" localSheetId="0">'DWE MBldg'!$A$1:$AN$219</definedName>
    <definedName name="_xlnm.Print_Area" localSheetId="1">'W.S &amp; S.F'!$A$1:$AN$63</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46" i="8"/>
  <c r="AK41" l="1"/>
  <c r="AK49"/>
  <c r="AK117" i="5"/>
  <c r="AK114"/>
  <c r="AK101"/>
  <c r="AK83" l="1"/>
  <c r="AK67"/>
  <c r="AK38"/>
  <c r="AK186" l="1"/>
  <c r="AK208"/>
  <c r="AK195"/>
  <c r="AK191"/>
  <c r="AK182"/>
  <c r="AK178"/>
  <c r="AK173"/>
  <c r="AK169"/>
  <c r="AK164"/>
  <c r="AK161"/>
  <c r="AK157"/>
  <c r="AK153"/>
  <c r="AK149"/>
  <c r="AK198" l="1"/>
  <c r="AK52" i="8" l="1"/>
  <c r="AK36"/>
  <c r="AK27"/>
  <c r="AK25"/>
  <c r="AK22"/>
  <c r="AK19"/>
  <c r="AK16"/>
  <c r="AK13" l="1"/>
  <c r="AK10"/>
  <c r="AK43" l="1"/>
  <c r="AK38"/>
  <c r="AK33"/>
  <c r="AK30"/>
  <c r="AK7"/>
  <c r="AK54" s="1"/>
  <c r="AK127" i="5" l="1"/>
  <c r="AK124"/>
  <c r="AK121" l="1"/>
  <c r="AK72" l="1"/>
  <c r="AK63" l="1"/>
  <c r="AK57" l="1"/>
  <c r="AK54"/>
  <c r="AK29" l="1"/>
  <c r="AK97"/>
  <c r="O79"/>
  <c r="AK32"/>
  <c r="AK108" l="1"/>
  <c r="AK105"/>
  <c r="AK87" l="1"/>
  <c r="AK60"/>
  <c r="AK35"/>
  <c r="AK26" l="1"/>
  <c r="AK93" l="1"/>
  <c r="AK13" l="1"/>
  <c r="AK7"/>
  <c r="AK16" l="1"/>
  <c r="AK10"/>
  <c r="AK51"/>
  <c r="AK90"/>
  <c r="AK111"/>
  <c r="AK42"/>
  <c r="AK130" l="1"/>
  <c r="AK48"/>
  <c r="AK23"/>
  <c r="AK20"/>
  <c r="AK76"/>
  <c r="AK132" l="1"/>
  <c r="AK45"/>
  <c r="AO42" s="1"/>
  <c r="AK79"/>
</calcChain>
</file>

<file path=xl/sharedStrings.xml><?xml version="1.0" encoding="utf-8"?>
<sst xmlns="http://schemas.openxmlformats.org/spreadsheetml/2006/main" count="550" uniqueCount="192">
  <si>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</si>
  <si>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</si>
  <si>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</si>
  <si>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</si>
  <si>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</si>
  <si>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</si>
  <si>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</si>
  <si>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</si>
  <si>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</si>
  <si>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</si>
  <si>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</si>
  <si>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</si>
  <si>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</si>
  <si>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</si>
  <si>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</si>
  <si>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</si>
  <si>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</si>
  <si>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</si>
  <si>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</si>
  <si>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</si>
  <si>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</si>
  <si>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</si>
  <si>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</si>
  <si>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</si>
  <si>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</si>
  <si>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</si>
  <si>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</si>
  <si>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</si>
  <si>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</si>
  <si>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</si>
  <si>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</si>
  <si>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</si>
  <si>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</si>
  <si>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</si>
  <si>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</si>
  <si>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</si>
  <si>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</si>
  <si>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</si>
  <si>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</si>
  <si>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</si>
  <si>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</si>
  <si>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</si>
  <si>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</si>
  <si>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</si>
  <si>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</si>
  <si>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</si>
  <si>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</si>
  <si>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</si>
  <si>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</si>
  <si>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</si>
  <si>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</si>
  <si>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</si>
  <si>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</si>
  <si>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</si>
  <si>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</si>
  <si>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</si>
  <si>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</si>
  <si>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</si>
  <si>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</si>
  <si>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</si>
  <si>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</si>
  <si>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</si>
  <si>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</si>
  <si>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</si>
  <si>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</si>
  <si>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</si>
  <si>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</si>
  <si>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</si>
  <si>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</si>
  <si>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</si>
  <si>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</si>
  <si>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</si>
  <si>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</si>
  <si>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</si>
  <si>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</si>
  <si>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</si>
  <si>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</si>
  <si>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</si>
  <si>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</si>
  <si>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</si>
  <si>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</si>
  <si>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</si>
  <si>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</si>
  <si>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</si>
  <si>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</si>
  <si>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</si>
  <si>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</si>
  <si>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</si>
  <si>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</si>
  <si>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</si>
  <si>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</si>
  <si>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</si>
  <si>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</si>
  <si>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</si>
  <si>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</si>
  <si>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</si>
  <si>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</si>
  <si>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</si>
  <si>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</si>
  <si>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</si>
  <si>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</si>
  <si>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</si>
  <si>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</si>
  <si>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</si>
  <si>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</si>
  <si>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</si>
  <si>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</si>
  <si>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</si>
  <si>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</si>
  <si>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</si>
  <si>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</si>
  <si>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</si>
  <si>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</si>
  <si>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</si>
  <si>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</si>
  <si>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</si>
  <si>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</si>
  <si>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</si>
  <si>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</si>
  <si>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</si>
  <si>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PART-B</t>
  </si>
  <si>
    <t>(Water Supply &amp; Sanatary Fitting)</t>
  </si>
  <si>
    <t>Laying floor of approved coloured glazed tile ¼”  thick in white cement 1:2 over ¾” thick cement morter 1:2 complete. (S.I.No. 24, P.No.43).</t>
  </si>
  <si>
    <t>Shedule Items Total:-</t>
  </si>
  <si>
    <t>(PART-A) CIVIL WORK</t>
  </si>
  <si>
    <t>PART-B- WATER (W/S &amp; S/F)</t>
  </si>
  <si>
    <t>Nos</t>
  </si>
  <si>
    <t xml:space="preserve">                                                                                     </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</si>
  <si>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</si>
  <si>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</si>
  <si>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</si>
  <si>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</si>
  <si>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</si>
  <si>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Add extra labour for providing and fixing of earthern ware pedestalwhite or coloured glazed (Foreign equivalent).(S.I.No. 11/P-03)</t>
  </si>
  <si>
    <t>( Two Thousand Five Hundred Thirty Three &amp; Ps. Fourty Seven Only)</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</si>
  <si>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</si>
  <si>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</si>
  <si>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</si>
  <si>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</si>
  <si>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</si>
  <si>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</si>
  <si>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</si>
  <si>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</si>
  <si>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</si>
  <si>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</si>
  <si>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</si>
  <si>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(Rs. Seventy Three &amp; PS. Twenty One Only)</t>
  </si>
  <si>
    <t>(Rs. Ninety Five &amp; Ps. Seventy Nine Only)</t>
  </si>
  <si>
    <t>Supplying &amp; fixing swan type piller cock of supper quality with crystal bead (S.I.No:16-p-:19).</t>
  </si>
  <si>
    <t>(Rupees Seven Hundred Ninety Five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</si>
  <si>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</si>
  <si>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(Rs. Thirty Seven Thousand Five Hundred Five &amp; Ps. Fourty Two Only)</t>
  </si>
  <si>
    <t>500 Gallons</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</si>
  <si>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</si>
  <si>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One Hundred Ninety Nine &amp; Ps. Twenty Five Only)</t>
  </si>
  <si>
    <t>Providing &amp; Fixing Motor With Pump (Market Rate)</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</si>
  <si>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</si>
  <si>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</si>
  <si>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</si>
  <si>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</si>
  <si>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</si>
  <si>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</si>
  <si>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Part-C- Total</t>
  </si>
  <si>
    <t>PART-C- NON-Schedule Item)</t>
  </si>
  <si>
    <t>(Rs. Fourteen Thousand Four Hundred Seventeen &amp; Ps. Sixty Two Only)</t>
  </si>
  <si>
    <r>
      <t xml:space="preserve">Construcion of Girls Lower Secondary (GLS) School Qazi Sahibdino Soomro, Taluka Diplo, District Tharparkar (ADP NO.157 of 2016-17) @ </t>
    </r>
    <r>
      <rPr>
        <b/>
        <u/>
        <sz val="14"/>
        <rFont val="Times New Roman"/>
        <family val="1"/>
      </rPr>
      <t>GLS Qazi Sahib Dino Soomro U/C Bhitaro Taluka Diplo.</t>
    </r>
  </si>
  <si>
    <t xml:space="preserve">                                   (Rs. Twelve Thousand Three Hundred Fourty Six &amp; Sixty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</si>
  <si>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</si>
  <si>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</si>
  <si>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pointing strucking joints on walls (S.I.No. 19/P-52)</t>
  </si>
  <si>
    <t xml:space="preserve">                          (Rs. One Thousand Two Hundred Eighty Seven &amp; Ps. Fourty four Only)</t>
  </si>
  <si>
    <t>Tiles (size 12"x6"x2") laid in 1:6 cement mortar over 3/4" thick cement mortar 1:6. (S.I.No.11, P.no.41).</t>
  </si>
  <si>
    <t>(Rupees:-Three thousend fifty six and thirty five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</si>
  <si>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</si>
  <si>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</si>
  <si>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</si>
  <si>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</si>
  <si>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Total  = (a+b+c) in words &amp; figures_______________________________________________________________</t>
  </si>
  <si>
    <t>S/F concealed stop cock 1/2" dia (S.I.No. 12 / p-18)</t>
  </si>
  <si>
    <t>(Rs. One Hundred Ninety &amp; Ps. Twenty Five Only)</t>
  </si>
  <si>
    <t xml:space="preserve">   (Rs. Four Hundred Seventy Eight &amp; Ps. Twenty Eight Only)</t>
  </si>
  <si>
    <t xml:space="preserve">   (Rs. Seven Hundred Ninety Five Only)</t>
  </si>
  <si>
    <t>(Rs. Four Thousand Eight Hundred Two Six &amp; Ps. Sixty only)</t>
  </si>
  <si>
    <t>(A)</t>
  </si>
  <si>
    <t>(B)</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</si>
  <si>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</si>
  <si>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</si>
  <si>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</si>
  <si>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Add Extra labour for providing and fixing of earthen ware.</t>
  </si>
  <si>
    <t>(Rs. Nine Hundred Thirty Eight &amp; Ps. Fourty Seven Only)</t>
  </si>
  <si>
    <t>Total (B) in words &amp; figures_______________________________________________________________</t>
  </si>
  <si>
    <t>Up-Gradation of Primary schools to Middle Schools  Taluka Islamkot &amp; Diplo (03-Units) &amp; Construction of Compound Wall  @ GGPS Verhar Taluka Diplo District Tharparkar Under Community Development Programme 2016-17 For Sustainable Development Goals (SDGs) PS-60 @ GGPS Verhar i/c Compound Wall Taluka Diplo.</t>
  </si>
</sst>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2"/>
      <name val="Book Antiqua"/>
      <family val="1"/>
    </font>
    <font>
      <i/>
      <sz val="11"/>
      <name val="Arial"/>
      <family val="2"/>
    </font>
    <font>
      <b/>
      <u/>
      <sz val="11"/>
      <name val="Book Antiqua"/>
      <family val="1"/>
    </font>
    <font>
      <sz val="11"/>
      <name val="Times New Roman"/>
      <family val="1"/>
    </font>
    <font>
      <b/>
      <sz val="11"/>
      <name val="Times New Roman"/>
      <family val="1"/>
    </font>
    <font>
      <b/>
      <sz val="14"/>
      <name val="Arial"/>
      <family val="2"/>
    </font>
    <font>
      <b/>
      <sz val="8"/>
      <name val="Arial"/>
      <family val="2"/>
    </font>
    <font>
      <b/>
      <i/>
      <sz val="11"/>
      <name val="Book Antiqua"/>
      <family val="1"/>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2" fillId="0" borderId="0" xfId="0" applyFont="1" applyBorder="1" applyAlignment="1">
      <alignment horizontal="center" vertical="center"/>
    </xf>
    <xf numFmtId="0" fontId="27"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4" fillId="0" borderId="0" xfId="0" applyFont="1" applyBorder="1" applyAlignment="1">
      <alignment vertical="center"/>
    </xf>
    <xf numFmtId="0" fontId="2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1" fillId="0" borderId="0" xfId="0" applyFont="1" applyAlignment="1">
      <alignment vertical="center"/>
    </xf>
    <xf numFmtId="0" fontId="0" fillId="0" borderId="0" xfId="0" applyAlignment="1">
      <alignmen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0" xfId="0" applyNumberFormat="1" applyFont="1" applyBorder="1" applyAlignment="1">
      <alignment vertical="center"/>
    </xf>
    <xf numFmtId="0" fontId="30"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8" xfId="0" applyFont="1" applyBorder="1" applyAlignment="1">
      <alignment vertical="center"/>
    </xf>
    <xf numFmtId="1" fontId="12" fillId="0" borderId="8" xfId="0" applyNumberFormat="1" applyFont="1" applyBorder="1" applyAlignment="1">
      <alignment vertical="center"/>
    </xf>
    <xf numFmtId="1" fontId="12" fillId="0" borderId="8" xfId="0" applyNumberFormat="1" applyFont="1" applyBorder="1" applyAlignment="1">
      <alignment horizontal="right" vertical="center"/>
    </xf>
    <xf numFmtId="0" fontId="12" fillId="0" borderId="6" xfId="0" applyFont="1" applyBorder="1" applyAlignment="1">
      <alignment vertical="center"/>
    </xf>
    <xf numFmtId="1" fontId="24" fillId="0" borderId="0" xfId="0" applyNumberFormat="1" applyFont="1" applyBorder="1" applyAlignment="1">
      <alignment vertical="center"/>
    </xf>
    <xf numFmtId="0" fontId="8" fillId="0" borderId="0" xfId="0" applyFont="1" applyBorder="1" applyAlignment="1">
      <alignment horizontal="right" vertical="center"/>
    </xf>
    <xf numFmtId="0" fontId="31" fillId="0" borderId="0" xfId="0" applyFont="1"/>
    <xf numFmtId="1" fontId="8" fillId="0" borderId="0" xfId="0" applyNumberFormat="1" applyFont="1" applyBorder="1" applyAlignment="1">
      <alignment vertical="center"/>
    </xf>
    <xf numFmtId="0" fontId="33" fillId="0" borderId="0" xfId="0" applyFont="1" applyBorder="1" applyAlignment="1">
      <alignmen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6" fillId="0" borderId="0" xfId="1" applyFont="1" applyBorder="1" applyAlignment="1">
      <alignment horizontal="lef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1" fontId="34" fillId="0" borderId="0" xfId="1" applyNumberFormat="1" applyFont="1" applyBorder="1" applyAlignment="1">
      <alignment horizontal="right" vertical="center"/>
    </xf>
    <xf numFmtId="0" fontId="23" fillId="0" borderId="0" xfId="1" applyFont="1" applyBorder="1" applyAlignment="1">
      <alignment horizontal="center" vertical="center"/>
    </xf>
    <xf numFmtId="0" fontId="11" fillId="0" borderId="0" xfId="2" applyFont="1" applyAlignment="1">
      <alignment vertical="center"/>
    </xf>
    <xf numFmtId="0" fontId="1" fillId="0" borderId="0" xfId="2" applyAlignment="1">
      <alignment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8" fillId="0" borderId="0" xfId="0" applyFont="1" applyBorder="1" applyAlignment="1">
      <alignment horizontal="right" vertical="center"/>
    </xf>
    <xf numFmtId="1" fontId="12" fillId="0" borderId="6" xfId="0" applyNumberFormat="1" applyFont="1" applyBorder="1" applyAlignment="1">
      <alignment horizontal="right" vertical="center"/>
    </xf>
    <xf numFmtId="0" fontId="32" fillId="0" borderId="0" xfId="0" applyFont="1" applyAlignment="1">
      <alignment horizontal="center"/>
    </xf>
    <xf numFmtId="0" fontId="8" fillId="0" borderId="0" xfId="0"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6" fillId="0" borderId="0" xfId="1" applyFont="1" applyBorder="1" applyAlignment="1">
      <alignment horizontal="justify" vertical="center" wrapText="1"/>
    </xf>
    <xf numFmtId="0" fontId="1" fillId="0" borderId="0" xfId="1" applyFont="1" applyBorder="1" applyAlignment="1">
      <alignment horizontal="right" vertical="center"/>
    </xf>
    <xf numFmtId="0" fontId="16" fillId="0" borderId="0" xfId="1" applyFont="1" applyFill="1" applyBorder="1" applyAlignment="1">
      <alignment horizontal="justify" vertical="center" wrapText="1"/>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0" fontId="12" fillId="0" borderId="0" xfId="0" applyFont="1" applyBorder="1" applyAlignment="1">
      <alignment horizontal="center" vertical="center"/>
    </xf>
    <xf numFmtId="1" fontId="12" fillId="0" borderId="0" xfId="0" applyNumberFormat="1" applyFont="1" applyBorder="1" applyAlignment="1">
      <alignment horizontal="left" vertical="center"/>
    </xf>
    <xf numFmtId="0" fontId="12" fillId="0" borderId="0" xfId="0" applyFont="1" applyBorder="1" applyAlignment="1">
      <alignment horizontal="right" vertical="center"/>
    </xf>
    <xf numFmtId="1" fontId="12" fillId="0" borderId="9" xfId="0" applyNumberFormat="1" applyFont="1" applyBorder="1" applyAlignment="1">
      <alignment horizontal="right" vertical="center"/>
    </xf>
    <xf numFmtId="1" fontId="11" fillId="0" borderId="0" xfId="0" applyNumberFormat="1" applyFont="1" applyBorder="1" applyAlignment="1">
      <alignment horizontal="lef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0" fontId="16" fillId="0" borderId="0" xfId="0" applyFont="1" applyBorder="1" applyAlignment="1">
      <alignment horizontal="justify" vertical="center"/>
    </xf>
    <xf numFmtId="0" fontId="22" fillId="0" borderId="0" xfId="0" applyFont="1" applyBorder="1" applyAlignment="1">
      <alignment horizontal="justify" vertical="center" wrapText="1"/>
    </xf>
    <xf numFmtId="1" fontId="1" fillId="0" borderId="0" xfId="0" applyNumberFormat="1" applyFont="1" applyBorder="1" applyAlignment="1">
      <alignment horizontal="right" vertical="center"/>
    </xf>
    <xf numFmtId="0" fontId="29" fillId="0" borderId="0" xfId="0" applyFont="1" applyBorder="1" applyAlignment="1">
      <alignment horizontal="left" vertical="center" wrapText="1"/>
    </xf>
    <xf numFmtId="0" fontId="29" fillId="0" borderId="0" xfId="0" applyFont="1" applyBorder="1" applyAlignment="1">
      <alignment horizontal="center" vertical="center" wrapText="1"/>
    </xf>
    <xf numFmtId="0" fontId="16" fillId="0" borderId="0" xfId="0" applyFont="1" applyBorder="1" applyAlignment="1">
      <alignment horizontal="justify" vertical="center" wrapText="1"/>
    </xf>
    <xf numFmtId="164" fontId="17" fillId="0" borderId="0" xfId="1" applyNumberFormat="1" applyFont="1" applyBorder="1" applyAlignment="1">
      <alignment horizontal="right"/>
    </xf>
    <xf numFmtId="2" fontId="17" fillId="0" borderId="0" xfId="1" applyNumberFormat="1" applyFont="1" applyBorder="1" applyAlignment="1">
      <alignment horizontal="center"/>
    </xf>
    <xf numFmtId="0" fontId="4" fillId="0" borderId="0" xfId="1" applyFont="1" applyBorder="1" applyAlignment="1">
      <alignment horizontal="center" vertical="center"/>
    </xf>
    <xf numFmtId="0" fontId="1" fillId="0" borderId="0" xfId="1" applyFont="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5" fillId="0" borderId="0" xfId="0" applyFont="1" applyBorder="1" applyAlignment="1">
      <alignment horizontal="center"/>
    </xf>
    <xf numFmtId="0" fontId="22" fillId="0" borderId="0" xfId="0" applyFont="1" applyBorder="1" applyAlignment="1">
      <alignment horizontal="center" vertical="top"/>
    </xf>
    <xf numFmtId="0" fontId="22" fillId="0" borderId="0" xfId="1" applyFont="1" applyBorder="1" applyAlignment="1">
      <alignment horizontal="justify" vertical="center"/>
    </xf>
    <xf numFmtId="0" fontId="2" fillId="0" borderId="0" xfId="1" applyFont="1" applyBorder="1" applyAlignment="1">
      <alignment horizontal="right" vertical="center"/>
    </xf>
    <xf numFmtId="0" fontId="16" fillId="0" borderId="7" xfId="1" applyFont="1" applyBorder="1" applyAlignment="1">
      <alignment horizontal="justify" vertical="justify" wrapText="1"/>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xf numFmtId="4" fontId="26" fillId="3" borderId="0" xfId="1" applyNumberFormat="1" applyFont="1" applyFill="1" applyAlignment="1">
      <alignment horizontal="justify" vertical="center" wrapText="1"/>
    </xf>
    <xf numFmtId="0" fontId="26" fillId="3" borderId="0" xfId="1" applyFont="1" applyFill="1" applyAlignment="1">
      <alignment horizontal="justify"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Q237"/>
  <sheetViews>
    <sheetView view="pageBreakPreview" topLeftCell="A131" zoomScaleSheetLayoutView="100" workbookViewId="0">
      <selection activeCell="B214" sqref="B2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248" t="s">
        <v>0</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row>
    <row r="2" spans="1:40" ht="55.5" customHeight="1">
      <c r="A2" s="249" t="s">
        <v>39</v>
      </c>
      <c r="B2" s="249"/>
      <c r="C2" s="249"/>
      <c r="D2" s="249"/>
      <c r="E2" s="250" t="s">
        <v>165</v>
      </c>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row>
    <row r="3" spans="1:40" ht="18.75" customHeight="1">
      <c r="A3" s="109"/>
      <c r="B3" s="109"/>
      <c r="C3" s="109"/>
      <c r="D3" s="109"/>
      <c r="E3" s="256" t="s">
        <v>124</v>
      </c>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row>
    <row r="4" spans="1:40" ht="4.5" customHeight="1" thickBot="1"/>
    <row r="5" spans="1:40" s="79" customFormat="1" ht="17.25" customHeight="1" thickTop="1" thickBot="1">
      <c r="A5" s="78" t="s">
        <v>1</v>
      </c>
      <c r="B5" s="252" t="s">
        <v>2</v>
      </c>
      <c r="C5" s="252"/>
      <c r="D5" s="252"/>
      <c r="E5" s="252"/>
      <c r="F5" s="252"/>
      <c r="G5" s="252"/>
      <c r="H5" s="252"/>
      <c r="I5" s="252"/>
      <c r="J5" s="252"/>
      <c r="K5" s="252"/>
      <c r="L5" s="252"/>
      <c r="M5" s="252"/>
      <c r="N5" s="253" t="s">
        <v>3</v>
      </c>
      <c r="O5" s="254"/>
      <c r="P5" s="254"/>
      <c r="Q5" s="254"/>
      <c r="R5" s="254"/>
      <c r="S5" s="254"/>
      <c r="T5" s="254"/>
      <c r="U5" s="254"/>
      <c r="V5" s="255"/>
      <c r="W5" s="253" t="s">
        <v>4</v>
      </c>
      <c r="X5" s="254"/>
      <c r="Y5" s="254"/>
      <c r="Z5" s="254"/>
      <c r="AA5" s="254"/>
      <c r="AB5" s="255"/>
      <c r="AC5" s="254" t="s">
        <v>5</v>
      </c>
      <c r="AD5" s="254"/>
      <c r="AE5" s="254"/>
      <c r="AF5" s="254"/>
      <c r="AG5" s="254"/>
      <c r="AH5" s="254"/>
      <c r="AI5" s="253" t="s">
        <v>6</v>
      </c>
      <c r="AJ5" s="254"/>
      <c r="AK5" s="254"/>
      <c r="AL5" s="254"/>
      <c r="AM5" s="254"/>
      <c r="AN5" s="255"/>
    </row>
    <row r="6" spans="1:40" s="75" customFormat="1" ht="16.5" customHeight="1" thickTop="1">
      <c r="A6" s="74">
        <v>1</v>
      </c>
      <c r="B6" s="20" t="s">
        <v>52</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87"/>
      <c r="AL6" s="187"/>
      <c r="AM6" s="187"/>
    </row>
    <row r="7" spans="1:40" s="22" customFormat="1" ht="13.5" customHeight="1">
      <c r="F7" s="31"/>
      <c r="G7" s="31"/>
      <c r="H7" s="32"/>
      <c r="I7" s="6"/>
      <c r="J7" s="6"/>
      <c r="K7" s="33"/>
      <c r="L7" s="33"/>
      <c r="M7" s="33"/>
      <c r="N7" s="33"/>
      <c r="O7" s="179">
        <v>7920</v>
      </c>
      <c r="P7" s="179"/>
      <c r="Q7" s="179"/>
      <c r="R7" s="179"/>
      <c r="S7" s="73" t="s">
        <v>7</v>
      </c>
      <c r="T7" s="34"/>
      <c r="U7" s="34"/>
      <c r="V7" s="71"/>
      <c r="W7" s="180" t="s">
        <v>8</v>
      </c>
      <c r="X7" s="180"/>
      <c r="Y7" s="180"/>
      <c r="Z7" s="179">
        <v>3176.25</v>
      </c>
      <c r="AA7" s="179"/>
      <c r="AB7" s="179"/>
      <c r="AC7" s="179"/>
      <c r="AE7" s="27" t="s">
        <v>53</v>
      </c>
      <c r="AF7" s="27"/>
      <c r="AG7" s="27"/>
      <c r="AH7" s="27"/>
      <c r="AI7" s="181" t="s">
        <v>9</v>
      </c>
      <c r="AJ7" s="181"/>
      <c r="AK7" s="182">
        <f>ROUND(O7*Z7/1000,0)</f>
        <v>25156</v>
      </c>
      <c r="AL7" s="182"/>
      <c r="AM7" s="182"/>
      <c r="AN7" s="30" t="s">
        <v>10</v>
      </c>
    </row>
    <row r="8" spans="1:40" s="2" customFormat="1" ht="15">
      <c r="B8" s="183" t="s">
        <v>54</v>
      </c>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247"/>
      <c r="AL9" s="247"/>
      <c r="AM9" s="247"/>
    </row>
    <row r="10" spans="1:40" s="6" customFormat="1" ht="13.5" customHeight="1">
      <c r="N10" s="26"/>
      <c r="O10" s="179">
        <v>3860</v>
      </c>
      <c r="P10" s="179"/>
      <c r="Q10" s="179"/>
      <c r="R10" s="179"/>
      <c r="S10" s="180" t="s">
        <v>7</v>
      </c>
      <c r="T10" s="180"/>
      <c r="U10" s="27"/>
      <c r="V10" s="28"/>
      <c r="W10" s="180" t="s">
        <v>8</v>
      </c>
      <c r="X10" s="180"/>
      <c r="Y10" s="180"/>
      <c r="Z10" s="179">
        <v>8694.9500000000007</v>
      </c>
      <c r="AA10" s="179"/>
      <c r="AB10" s="179"/>
      <c r="AC10" s="179"/>
      <c r="AD10" s="27"/>
      <c r="AE10" s="27" t="s">
        <v>12</v>
      </c>
      <c r="AF10" s="27"/>
      <c r="AG10" s="27"/>
      <c r="AH10" s="27"/>
      <c r="AI10" s="181" t="s">
        <v>9</v>
      </c>
      <c r="AJ10" s="181"/>
      <c r="AK10" s="182">
        <f>ROUND(O10*Z10/100,0)</f>
        <v>335625</v>
      </c>
      <c r="AL10" s="182"/>
      <c r="AM10" s="182"/>
      <c r="AN10" s="30" t="s">
        <v>10</v>
      </c>
    </row>
    <row r="11" spans="1:40" s="2" customFormat="1" ht="15">
      <c r="B11" s="183" t="s">
        <v>40</v>
      </c>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3"/>
      <c r="AL11" s="3"/>
      <c r="AM11" s="3"/>
    </row>
    <row r="12" spans="1:40" s="75" customFormat="1" ht="16.5" customHeight="1">
      <c r="A12" s="74">
        <v>3</v>
      </c>
      <c r="B12" s="20" t="s">
        <v>55</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87"/>
      <c r="AL12" s="187"/>
      <c r="AM12" s="187"/>
    </row>
    <row r="13" spans="1:40" s="22" customFormat="1" ht="13.5" customHeight="1">
      <c r="F13" s="31"/>
      <c r="G13" s="31"/>
      <c r="H13" s="32"/>
      <c r="I13" s="6"/>
      <c r="J13" s="6"/>
      <c r="K13" s="33"/>
      <c r="L13" s="33"/>
      <c r="M13" s="33"/>
      <c r="N13" s="33"/>
      <c r="O13" s="179">
        <v>6065</v>
      </c>
      <c r="P13" s="179"/>
      <c r="Q13" s="179"/>
      <c r="R13" s="179"/>
      <c r="S13" s="73" t="s">
        <v>7</v>
      </c>
      <c r="T13" s="34"/>
      <c r="U13" s="34"/>
      <c r="V13" s="71"/>
      <c r="W13" s="180" t="s">
        <v>8</v>
      </c>
      <c r="X13" s="180"/>
      <c r="Y13" s="180"/>
      <c r="Z13" s="179">
        <v>11948.36</v>
      </c>
      <c r="AA13" s="179"/>
      <c r="AB13" s="179"/>
      <c r="AC13" s="179"/>
      <c r="AE13" s="27" t="s">
        <v>12</v>
      </c>
      <c r="AF13" s="27"/>
      <c r="AG13" s="27"/>
      <c r="AH13" s="27"/>
      <c r="AI13" s="181" t="s">
        <v>9</v>
      </c>
      <c r="AJ13" s="181"/>
      <c r="AK13" s="182">
        <f>ROUND(O13*Z13/100,0)</f>
        <v>724668</v>
      </c>
      <c r="AL13" s="182"/>
      <c r="AM13" s="182"/>
      <c r="AN13" s="30" t="s">
        <v>10</v>
      </c>
    </row>
    <row r="14" spans="1:40" s="2" customFormat="1" ht="15">
      <c r="B14" s="183" t="s">
        <v>56</v>
      </c>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3"/>
      <c r="AL14" s="3"/>
      <c r="AM14" s="3"/>
    </row>
    <row r="15" spans="1:40" s="21" customFormat="1" ht="76.5" customHeight="1">
      <c r="A15" s="45">
        <v>4</v>
      </c>
      <c r="B15" s="188" t="s">
        <v>13</v>
      </c>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4"/>
      <c r="AL15" s="184"/>
      <c r="AM15" s="184"/>
    </row>
    <row r="16" spans="1:40" s="6" customFormat="1" ht="14.25" customHeight="1">
      <c r="N16" s="26"/>
      <c r="O16" s="179">
        <v>1669</v>
      </c>
      <c r="P16" s="179"/>
      <c r="Q16" s="179"/>
      <c r="R16" s="179"/>
      <c r="S16" s="180" t="s">
        <v>7</v>
      </c>
      <c r="T16" s="180"/>
      <c r="U16" s="27"/>
      <c r="V16" s="28"/>
      <c r="W16" s="180" t="s">
        <v>8</v>
      </c>
      <c r="X16" s="180"/>
      <c r="Y16" s="180"/>
      <c r="Z16" s="179">
        <v>337</v>
      </c>
      <c r="AA16" s="179"/>
      <c r="AB16" s="179"/>
      <c r="AC16" s="179"/>
      <c r="AD16" s="27"/>
      <c r="AE16" s="27" t="s">
        <v>14</v>
      </c>
      <c r="AF16" s="27"/>
      <c r="AG16" s="27"/>
      <c r="AH16" s="27"/>
      <c r="AI16" s="181" t="s">
        <v>9</v>
      </c>
      <c r="AJ16" s="181"/>
      <c r="AK16" s="182">
        <f>O16*Z16</f>
        <v>562453</v>
      </c>
      <c r="AL16" s="182"/>
      <c r="AM16" s="182"/>
      <c r="AN16" s="30" t="s">
        <v>10</v>
      </c>
    </row>
    <row r="17" spans="1:40" s="2" customFormat="1" ht="15">
      <c r="B17" s="183" t="s">
        <v>41</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3"/>
      <c r="AL17" s="3"/>
      <c r="AM17" s="3"/>
    </row>
    <row r="18" spans="1:40" s="21" customFormat="1" ht="30" customHeight="1">
      <c r="A18" s="45">
        <v>5</v>
      </c>
      <c r="B18" s="188" t="s">
        <v>15</v>
      </c>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4"/>
      <c r="AL18" s="184"/>
      <c r="AM18" s="184"/>
    </row>
    <row r="19" spans="1:40" s="22" customFormat="1" ht="13.5" customHeight="1">
      <c r="A19" s="46" t="s">
        <v>16</v>
      </c>
      <c r="B19" s="47" t="s">
        <v>17</v>
      </c>
      <c r="L19" s="23"/>
      <c r="M19" s="24"/>
      <c r="N19" s="243"/>
      <c r="O19" s="243"/>
      <c r="P19" s="25"/>
      <c r="Q19" s="244"/>
      <c r="R19" s="244"/>
      <c r="S19" s="24"/>
      <c r="T19" s="245"/>
      <c r="U19" s="245"/>
      <c r="V19" s="245"/>
      <c r="AB19" s="246"/>
      <c r="AC19" s="246"/>
      <c r="AD19" s="246"/>
      <c r="AE19" s="246"/>
      <c r="AF19" s="243"/>
      <c r="AG19" s="243"/>
      <c r="AK19" s="222"/>
      <c r="AL19" s="222"/>
      <c r="AM19" s="222"/>
      <c r="AN19" s="37"/>
    </row>
    <row r="20" spans="1:40" s="22" customFormat="1" ht="13.5" customHeight="1">
      <c r="F20" s="31"/>
      <c r="G20" s="31"/>
      <c r="H20" s="32"/>
      <c r="I20" s="6"/>
      <c r="J20" s="42"/>
      <c r="K20" s="48"/>
      <c r="L20" s="33"/>
      <c r="M20" s="33"/>
      <c r="N20" s="33"/>
      <c r="O20" s="23"/>
      <c r="P20" s="179">
        <v>59.61</v>
      </c>
      <c r="Q20" s="179"/>
      <c r="R20" s="179"/>
      <c r="S20" s="29" t="s">
        <v>18</v>
      </c>
      <c r="T20" s="34"/>
      <c r="U20" s="34"/>
      <c r="V20" s="180" t="s">
        <v>8</v>
      </c>
      <c r="W20" s="180"/>
      <c r="X20" s="180"/>
      <c r="Y20" s="179">
        <v>5001.7</v>
      </c>
      <c r="Z20" s="179"/>
      <c r="AA20" s="179"/>
      <c r="AB20" s="179"/>
      <c r="AC20" s="27"/>
      <c r="AD20" s="27" t="s">
        <v>19</v>
      </c>
      <c r="AE20" s="27"/>
      <c r="AF20" s="27"/>
      <c r="AG20" s="27"/>
      <c r="AH20" s="27"/>
      <c r="AI20" s="181" t="s">
        <v>9</v>
      </c>
      <c r="AJ20" s="181"/>
      <c r="AK20" s="182">
        <f>ROUND(P20*Y20,0)</f>
        <v>298151</v>
      </c>
      <c r="AL20" s="182"/>
      <c r="AM20" s="182"/>
      <c r="AN20" s="30" t="s">
        <v>10</v>
      </c>
    </row>
    <row r="21" spans="1:40" s="2" customFormat="1" ht="15">
      <c r="B21" s="183" t="s">
        <v>42</v>
      </c>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3"/>
      <c r="AL21" s="3"/>
      <c r="AM21" s="3"/>
    </row>
    <row r="22" spans="1:40" s="22" customFormat="1" ht="13.5" customHeight="1">
      <c r="A22" s="46" t="s">
        <v>20</v>
      </c>
      <c r="B22" s="47" t="s">
        <v>21</v>
      </c>
      <c r="J22" s="42"/>
      <c r="K22" s="42"/>
      <c r="L22" s="23"/>
      <c r="M22" s="24"/>
      <c r="N22" s="243"/>
      <c r="O22" s="243"/>
      <c r="P22" s="25"/>
      <c r="Q22" s="244"/>
      <c r="R22" s="244"/>
      <c r="S22" s="24"/>
      <c r="T22" s="245"/>
      <c r="U22" s="245"/>
      <c r="V22" s="245"/>
      <c r="AB22" s="246"/>
      <c r="AC22" s="246"/>
      <c r="AD22" s="246"/>
      <c r="AE22" s="246"/>
      <c r="AF22" s="243"/>
      <c r="AG22" s="243"/>
      <c r="AK22" s="222"/>
      <c r="AL22" s="222"/>
      <c r="AM22" s="222"/>
      <c r="AN22" s="37"/>
    </row>
    <row r="23" spans="1:40" s="6" customFormat="1" ht="13.5" customHeight="1">
      <c r="H23" s="35"/>
      <c r="K23" s="33"/>
      <c r="L23" s="33"/>
      <c r="M23" s="33"/>
      <c r="N23" s="33"/>
      <c r="O23" s="23"/>
      <c r="P23" s="179">
        <v>11.18</v>
      </c>
      <c r="Q23" s="179"/>
      <c r="R23" s="179"/>
      <c r="S23" s="27" t="s">
        <v>18</v>
      </c>
      <c r="T23" s="49"/>
      <c r="U23" s="49"/>
      <c r="V23" s="180" t="s">
        <v>8</v>
      </c>
      <c r="W23" s="180"/>
      <c r="X23" s="180"/>
      <c r="Y23" s="179">
        <v>4820.2</v>
      </c>
      <c r="Z23" s="179"/>
      <c r="AA23" s="179"/>
      <c r="AB23" s="179"/>
      <c r="AC23" s="27"/>
      <c r="AD23" s="27" t="s">
        <v>19</v>
      </c>
      <c r="AE23" s="27"/>
      <c r="AF23" s="27"/>
      <c r="AG23" s="27"/>
      <c r="AH23" s="27"/>
      <c r="AI23" s="181" t="s">
        <v>9</v>
      </c>
      <c r="AJ23" s="181"/>
      <c r="AK23" s="182">
        <f>ROUND(P23*Y23,0)</f>
        <v>53890</v>
      </c>
      <c r="AL23" s="182"/>
      <c r="AM23" s="182"/>
      <c r="AN23" s="30" t="s">
        <v>10</v>
      </c>
    </row>
    <row r="24" spans="1:40" s="2" customFormat="1" ht="15">
      <c r="B24" s="183" t="s">
        <v>43</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3"/>
      <c r="AL24" s="3"/>
      <c r="AM24" s="3"/>
    </row>
    <row r="25" spans="1:40" s="87" customFormat="1" ht="16.5" customHeight="1">
      <c r="A25" s="81">
        <v>6</v>
      </c>
      <c r="B25" s="20" t="s">
        <v>59</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58"/>
      <c r="AL25" s="258"/>
      <c r="AM25" s="258"/>
    </row>
    <row r="26" spans="1:40" s="88" customFormat="1">
      <c r="N26" s="89"/>
      <c r="O26" s="179">
        <v>0</v>
      </c>
      <c r="P26" s="179"/>
      <c r="Q26" s="179"/>
      <c r="R26" s="179"/>
      <c r="S26" s="82" t="s">
        <v>7</v>
      </c>
      <c r="T26" s="34"/>
      <c r="U26" s="34"/>
      <c r="V26" s="80"/>
      <c r="W26" s="180" t="s">
        <v>8</v>
      </c>
      <c r="X26" s="180"/>
      <c r="Y26" s="180"/>
      <c r="Z26" s="179">
        <v>3912.85</v>
      </c>
      <c r="AA26" s="179"/>
      <c r="AB26" s="179"/>
      <c r="AC26" s="179"/>
      <c r="AD26" s="22"/>
      <c r="AE26" s="27" t="s">
        <v>12</v>
      </c>
      <c r="AF26" s="27"/>
      <c r="AG26" s="27"/>
      <c r="AH26" s="27"/>
      <c r="AI26" s="181" t="s">
        <v>9</v>
      </c>
      <c r="AJ26" s="181"/>
      <c r="AK26" s="182">
        <f>ROUND(O26*Z26/100,0)</f>
        <v>0</v>
      </c>
      <c r="AL26" s="182"/>
      <c r="AM26" s="182"/>
      <c r="AN26" s="30" t="s">
        <v>10</v>
      </c>
    </row>
    <row r="27" spans="1:40" s="88" customFormat="1">
      <c r="B27" s="257" t="s">
        <v>60</v>
      </c>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7"/>
      <c r="AL27" s="257"/>
      <c r="AM27" s="257"/>
      <c r="AN27" s="257"/>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87"/>
      <c r="AL28" s="187"/>
      <c r="AM28" s="187"/>
    </row>
    <row r="29" spans="1:40" s="22" customFormat="1" ht="13.5" customHeight="1">
      <c r="F29" s="31"/>
      <c r="G29" s="31"/>
      <c r="H29" s="32"/>
      <c r="I29" s="6"/>
      <c r="J29" s="6"/>
      <c r="K29" s="33"/>
      <c r="L29" s="33"/>
      <c r="M29" s="33"/>
      <c r="N29" s="33"/>
      <c r="O29" s="179">
        <v>3071</v>
      </c>
      <c r="P29" s="179"/>
      <c r="Q29" s="179"/>
      <c r="R29" s="179"/>
      <c r="S29" s="99" t="s">
        <v>7</v>
      </c>
      <c r="T29" s="34"/>
      <c r="U29" s="34"/>
      <c r="V29" s="95"/>
      <c r="W29" s="180" t="s">
        <v>8</v>
      </c>
      <c r="X29" s="180"/>
      <c r="Y29" s="180"/>
      <c r="Z29" s="179">
        <v>1512.5</v>
      </c>
      <c r="AA29" s="179"/>
      <c r="AB29" s="179"/>
      <c r="AC29" s="179"/>
      <c r="AE29" s="27" t="s">
        <v>53</v>
      </c>
      <c r="AF29" s="27"/>
      <c r="AG29" s="27"/>
      <c r="AH29" s="27"/>
      <c r="AI29" s="181" t="s">
        <v>9</v>
      </c>
      <c r="AJ29" s="181"/>
      <c r="AK29" s="182">
        <f>ROUND(O29*Z29/1000,0)</f>
        <v>4645</v>
      </c>
      <c r="AL29" s="182"/>
      <c r="AM29" s="182"/>
      <c r="AN29" s="30" t="s">
        <v>10</v>
      </c>
    </row>
    <row r="30" spans="1:40" s="2" customFormat="1" ht="15">
      <c r="B30" s="183" t="s">
        <v>79</v>
      </c>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3"/>
      <c r="AL30" s="3"/>
      <c r="AM30" s="3"/>
    </row>
    <row r="31" spans="1:40" s="75" customFormat="1" ht="16.5" customHeight="1">
      <c r="A31" s="92">
        <v>8</v>
      </c>
      <c r="B31" s="20" t="s">
        <v>74</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87"/>
      <c r="AL31" s="187"/>
      <c r="AM31" s="187"/>
    </row>
    <row r="32" spans="1:40" s="22" customFormat="1" ht="13.5" customHeight="1">
      <c r="F32" s="31"/>
      <c r="G32" s="31"/>
      <c r="H32" s="32"/>
      <c r="I32" s="6"/>
      <c r="J32" s="6"/>
      <c r="K32" s="33"/>
      <c r="L32" s="33"/>
      <c r="M32" s="33"/>
      <c r="N32" s="33"/>
      <c r="O32" s="179">
        <v>6831</v>
      </c>
      <c r="P32" s="179"/>
      <c r="Q32" s="179"/>
      <c r="R32" s="179"/>
      <c r="S32" s="94" t="s">
        <v>7</v>
      </c>
      <c r="T32" s="34"/>
      <c r="U32" s="34"/>
      <c r="V32" s="91"/>
      <c r="W32" s="180" t="s">
        <v>8</v>
      </c>
      <c r="X32" s="180"/>
      <c r="Y32" s="180"/>
      <c r="Z32" s="179">
        <v>3630</v>
      </c>
      <c r="AA32" s="179"/>
      <c r="AB32" s="179"/>
      <c r="AC32" s="179"/>
      <c r="AE32" s="27" t="s">
        <v>53</v>
      </c>
      <c r="AF32" s="27"/>
      <c r="AG32" s="27"/>
      <c r="AH32" s="27"/>
      <c r="AI32" s="181" t="s">
        <v>9</v>
      </c>
      <c r="AJ32" s="181"/>
      <c r="AK32" s="182">
        <f>ROUND(O32*Z32/1000,0)</f>
        <v>24797</v>
      </c>
      <c r="AL32" s="182"/>
      <c r="AM32" s="182"/>
      <c r="AN32" s="30" t="s">
        <v>10</v>
      </c>
    </row>
    <row r="33" spans="1:41" s="2" customFormat="1" ht="15">
      <c r="B33" s="183" t="s">
        <v>75</v>
      </c>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3"/>
      <c r="AL33" s="3"/>
      <c r="AM33" s="3"/>
    </row>
    <row r="34" spans="1:41" s="53" customFormat="1" ht="13.5" customHeight="1">
      <c r="A34" s="50">
        <v>9</v>
      </c>
      <c r="B34" s="51" t="s">
        <v>61</v>
      </c>
      <c r="C34" s="52"/>
      <c r="D34" s="52"/>
      <c r="E34" s="52"/>
      <c r="F34" s="52"/>
      <c r="G34" s="52"/>
      <c r="H34" s="52"/>
      <c r="I34" s="52"/>
      <c r="J34" s="52"/>
      <c r="K34" s="52"/>
      <c r="L34" s="52"/>
      <c r="AK34" s="193"/>
      <c r="AL34" s="193"/>
      <c r="AM34" s="193"/>
    </row>
    <row r="35" spans="1:41" s="38" customFormat="1" ht="13.5" customHeight="1">
      <c r="N35" s="39"/>
      <c r="O35" s="223">
        <v>6654</v>
      </c>
      <c r="P35" s="223"/>
      <c r="Q35" s="223"/>
      <c r="R35" s="223"/>
      <c r="S35" s="224" t="s">
        <v>7</v>
      </c>
      <c r="T35" s="224"/>
      <c r="U35" s="40"/>
      <c r="V35" s="84"/>
      <c r="W35" s="224" t="s">
        <v>8</v>
      </c>
      <c r="X35" s="224"/>
      <c r="Y35" s="224"/>
      <c r="Z35" s="223">
        <v>9954.31</v>
      </c>
      <c r="AA35" s="223"/>
      <c r="AB35" s="223"/>
      <c r="AC35" s="223"/>
      <c r="AD35" s="40"/>
      <c r="AE35" s="40" t="s">
        <v>12</v>
      </c>
      <c r="AF35" s="40"/>
      <c r="AG35" s="40"/>
      <c r="AH35" s="40"/>
      <c r="AI35" s="225" t="s">
        <v>9</v>
      </c>
      <c r="AJ35" s="225"/>
      <c r="AK35" s="226">
        <f>ROUND(O35*Z35/100,0)</f>
        <v>662360</v>
      </c>
      <c r="AL35" s="226"/>
      <c r="AM35" s="226"/>
      <c r="AN35" s="41" t="s">
        <v>10</v>
      </c>
    </row>
    <row r="36" spans="1:41" s="2" customFormat="1" ht="15">
      <c r="B36" s="183" t="s">
        <v>62</v>
      </c>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3"/>
      <c r="AL36" s="3"/>
      <c r="AM36" s="3"/>
    </row>
    <row r="37" spans="1:41" s="53" customFormat="1" ht="13.5" customHeight="1">
      <c r="A37" s="50">
        <v>10</v>
      </c>
      <c r="B37" s="51" t="s">
        <v>76</v>
      </c>
      <c r="C37" s="52"/>
      <c r="D37" s="52"/>
      <c r="E37" s="52"/>
      <c r="F37" s="52"/>
      <c r="G37" s="52"/>
      <c r="H37" s="52"/>
      <c r="I37" s="52"/>
      <c r="J37" s="52"/>
      <c r="K37" s="52"/>
      <c r="L37" s="52"/>
      <c r="AK37" s="193"/>
      <c r="AL37" s="193"/>
      <c r="AM37" s="193"/>
    </row>
    <row r="38" spans="1:41" s="159" customFormat="1" ht="13.5" customHeight="1">
      <c r="N38" s="160"/>
      <c r="O38" s="194">
        <v>1100</v>
      </c>
      <c r="P38" s="194"/>
      <c r="Q38" s="194"/>
      <c r="R38" s="194"/>
      <c r="S38" s="195" t="s">
        <v>7</v>
      </c>
      <c r="T38" s="195"/>
      <c r="U38" s="161"/>
      <c r="V38" s="162"/>
      <c r="W38" s="195" t="s">
        <v>8</v>
      </c>
      <c r="X38" s="195"/>
      <c r="Y38" s="195"/>
      <c r="Z38" s="194">
        <v>12346.65</v>
      </c>
      <c r="AA38" s="194"/>
      <c r="AB38" s="194"/>
      <c r="AC38" s="194"/>
      <c r="AD38" s="161"/>
      <c r="AE38" s="161" t="s">
        <v>12</v>
      </c>
      <c r="AF38" s="161"/>
      <c r="AG38" s="161"/>
      <c r="AH38" s="161"/>
      <c r="AI38" s="196" t="s">
        <v>9</v>
      </c>
      <c r="AJ38" s="196"/>
      <c r="AK38" s="197">
        <f>ROUND(O38*Z38/100,0)</f>
        <v>135813</v>
      </c>
      <c r="AL38" s="197"/>
      <c r="AM38" s="197"/>
      <c r="AN38" s="163" t="s">
        <v>10</v>
      </c>
    </row>
    <row r="39" spans="1:41" s="2" customFormat="1" ht="15">
      <c r="B39" s="183" t="s">
        <v>166</v>
      </c>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3"/>
      <c r="AL39" s="3"/>
      <c r="AM39" s="3"/>
    </row>
    <row r="40" spans="1:41" s="124" customFormat="1" ht="3" customHeight="1">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row>
    <row r="41" spans="1:41" s="5" customFormat="1" ht="15" customHeight="1">
      <c r="A41" s="19">
        <v>11</v>
      </c>
      <c r="B41" s="20" t="s">
        <v>22</v>
      </c>
      <c r="C41" s="20"/>
      <c r="D41" s="20"/>
      <c r="E41" s="20"/>
      <c r="F41" s="20"/>
      <c r="G41" s="20"/>
      <c r="H41" s="20"/>
      <c r="I41" s="20"/>
      <c r="J41" s="20"/>
      <c r="K41" s="20"/>
      <c r="L41" s="20"/>
      <c r="M41" s="20"/>
      <c r="N41" s="20"/>
      <c r="O41" s="20"/>
      <c r="P41" s="20"/>
      <c r="Q41" s="20"/>
      <c r="R41" s="20"/>
      <c r="S41" s="20"/>
      <c r="T41" s="20"/>
      <c r="U41" s="20"/>
      <c r="V41" s="20"/>
      <c r="W41" s="20"/>
      <c r="AK41" s="199"/>
      <c r="AL41" s="199"/>
      <c r="AM41" s="199"/>
    </row>
    <row r="42" spans="1:41" s="6" customFormat="1" ht="12.75">
      <c r="H42" s="35"/>
      <c r="K42" s="33"/>
      <c r="L42" s="33"/>
      <c r="M42" s="33"/>
      <c r="N42" s="33"/>
      <c r="O42" s="23"/>
      <c r="P42" s="179">
        <v>76.66</v>
      </c>
      <c r="Q42" s="179"/>
      <c r="R42" s="179"/>
      <c r="S42" s="27" t="s">
        <v>18</v>
      </c>
      <c r="T42" s="49"/>
      <c r="U42" s="49"/>
      <c r="V42" s="180" t="s">
        <v>8</v>
      </c>
      <c r="W42" s="180"/>
      <c r="X42" s="180"/>
      <c r="Y42" s="220">
        <v>3850</v>
      </c>
      <c r="Z42" s="220"/>
      <c r="AA42" s="220"/>
      <c r="AB42" s="220"/>
      <c r="AC42" s="27"/>
      <c r="AD42" s="27" t="s">
        <v>19</v>
      </c>
      <c r="AE42" s="27"/>
      <c r="AF42" s="27"/>
      <c r="AG42" s="27"/>
      <c r="AH42" s="181" t="s">
        <v>9</v>
      </c>
      <c r="AI42" s="181"/>
      <c r="AK42" s="182">
        <f>ROUND(P42*Y42,0)</f>
        <v>295141</v>
      </c>
      <c r="AL42" s="182"/>
      <c r="AM42" s="182"/>
      <c r="AN42" s="30" t="s">
        <v>10</v>
      </c>
      <c r="AO42" s="33">
        <f>AK16+AK20+AK23+AK45+AK42</f>
        <v>1424314</v>
      </c>
    </row>
    <row r="43" spans="1:41" s="2" customFormat="1" ht="15">
      <c r="B43" s="183" t="s">
        <v>44</v>
      </c>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3"/>
      <c r="AL43" s="3"/>
      <c r="AM43" s="3"/>
    </row>
    <row r="44" spans="1:41" s="21" customFormat="1" ht="15" customHeight="1">
      <c r="A44" s="72">
        <v>12</v>
      </c>
      <c r="B44" s="20" t="s">
        <v>23</v>
      </c>
      <c r="C44" s="20"/>
      <c r="D44" s="20"/>
      <c r="E44" s="20"/>
      <c r="F44" s="20"/>
      <c r="G44" s="20"/>
      <c r="H44" s="20"/>
      <c r="I44" s="20"/>
      <c r="J44" s="20"/>
      <c r="K44" s="20"/>
      <c r="L44" s="20"/>
      <c r="M44" s="20"/>
      <c r="N44" s="20"/>
      <c r="O44" s="20"/>
      <c r="P44" s="20"/>
      <c r="Q44" s="20"/>
      <c r="R44" s="20"/>
      <c r="S44" s="20"/>
      <c r="T44" s="20"/>
      <c r="U44" s="20"/>
      <c r="V44" s="20"/>
      <c r="W44" s="20"/>
      <c r="AK44" s="222"/>
      <c r="AL44" s="222"/>
      <c r="AM44" s="222"/>
    </row>
    <row r="45" spans="1:41" s="6" customFormat="1" ht="12.75">
      <c r="H45" s="35"/>
      <c r="K45" s="33"/>
      <c r="L45" s="33"/>
      <c r="M45" s="33"/>
      <c r="N45" s="33"/>
      <c r="O45" s="23"/>
      <c r="P45" s="220">
        <v>60.05</v>
      </c>
      <c r="Q45" s="220"/>
      <c r="R45" s="220"/>
      <c r="S45" s="27" t="s">
        <v>18</v>
      </c>
      <c r="T45" s="49"/>
      <c r="U45" s="49"/>
      <c r="V45" s="180" t="s">
        <v>8</v>
      </c>
      <c r="W45" s="180"/>
      <c r="X45" s="180"/>
      <c r="Y45" s="220">
        <v>3575</v>
      </c>
      <c r="Z45" s="220"/>
      <c r="AA45" s="220"/>
      <c r="AB45" s="220"/>
      <c r="AC45" s="27"/>
      <c r="AD45" s="27" t="s">
        <v>19</v>
      </c>
      <c r="AE45" s="27"/>
      <c r="AF45" s="27"/>
      <c r="AG45" s="27"/>
      <c r="AH45" s="181" t="s">
        <v>9</v>
      </c>
      <c r="AI45" s="181"/>
      <c r="AK45" s="182">
        <f>ROUND(P45*Y45,0)</f>
        <v>214679</v>
      </c>
      <c r="AL45" s="182"/>
      <c r="AM45" s="182"/>
      <c r="AN45" s="30" t="s">
        <v>10</v>
      </c>
    </row>
    <row r="46" spans="1:41" s="2" customFormat="1" ht="15">
      <c r="B46" s="183" t="s">
        <v>44</v>
      </c>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3"/>
      <c r="AL46" s="3"/>
      <c r="AM46" s="3"/>
    </row>
    <row r="47" spans="1:41" s="5" customFormat="1" ht="15">
      <c r="A47" s="19">
        <v>13</v>
      </c>
      <c r="B47" s="188" t="s">
        <v>24</v>
      </c>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99"/>
      <c r="AL47" s="199"/>
      <c r="AM47" s="199"/>
    </row>
    <row r="48" spans="1:41" s="6" customFormat="1" ht="12.75">
      <c r="H48" s="35"/>
      <c r="K48" s="33"/>
      <c r="L48" s="33"/>
      <c r="M48" s="33"/>
      <c r="N48" s="33"/>
      <c r="O48" s="23"/>
      <c r="P48" s="179">
        <v>136.71</v>
      </c>
      <c r="Q48" s="179"/>
      <c r="R48" s="179"/>
      <c r="S48" s="27" t="s">
        <v>18</v>
      </c>
      <c r="T48" s="49"/>
      <c r="U48" s="49"/>
      <c r="V48" s="180" t="s">
        <v>8</v>
      </c>
      <c r="W48" s="180"/>
      <c r="X48" s="180"/>
      <c r="Y48" s="179">
        <v>186.34</v>
      </c>
      <c r="Z48" s="179"/>
      <c r="AA48" s="179"/>
      <c r="AB48" s="179"/>
      <c r="AC48" s="27"/>
      <c r="AD48" s="27" t="s">
        <v>19</v>
      </c>
      <c r="AE48" s="27"/>
      <c r="AF48" s="27"/>
      <c r="AG48" s="27"/>
      <c r="AH48" s="181" t="s">
        <v>9</v>
      </c>
      <c r="AI48" s="181"/>
      <c r="AK48" s="182">
        <f>ROUND(P48*Y48,0)</f>
        <v>25475</v>
      </c>
      <c r="AL48" s="182"/>
      <c r="AM48" s="182"/>
      <c r="AN48" s="30" t="s">
        <v>10</v>
      </c>
    </row>
    <row r="49" spans="1:40" s="2" customFormat="1" ht="15">
      <c r="B49" s="183" t="s">
        <v>45</v>
      </c>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3"/>
      <c r="AL49" s="3"/>
      <c r="AM49" s="3"/>
    </row>
    <row r="50" spans="1:40" s="21" customFormat="1" ht="57.75" customHeight="1">
      <c r="A50" s="45">
        <v>14</v>
      </c>
      <c r="B50" s="188" t="s">
        <v>25</v>
      </c>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4"/>
      <c r="AL50" s="184"/>
      <c r="AM50" s="184"/>
    </row>
    <row r="51" spans="1:40" s="6" customFormat="1" ht="12.75">
      <c r="H51" s="35"/>
      <c r="K51" s="33"/>
      <c r="L51" s="33"/>
      <c r="M51" s="33"/>
      <c r="N51" s="33"/>
      <c r="O51" s="179">
        <v>3045</v>
      </c>
      <c r="P51" s="179"/>
      <c r="Q51" s="179"/>
      <c r="R51" s="179"/>
      <c r="S51" s="27" t="s">
        <v>26</v>
      </c>
      <c r="T51" s="49"/>
      <c r="U51" s="49"/>
      <c r="V51" s="180" t="s">
        <v>8</v>
      </c>
      <c r="W51" s="180"/>
      <c r="X51" s="180"/>
      <c r="Y51" s="179">
        <v>11443.1</v>
      </c>
      <c r="Z51" s="179"/>
      <c r="AA51" s="179"/>
      <c r="AB51" s="179"/>
      <c r="AC51" s="27"/>
      <c r="AD51" s="27" t="s">
        <v>27</v>
      </c>
      <c r="AE51" s="27"/>
      <c r="AF51" s="27"/>
      <c r="AG51" s="27"/>
      <c r="AH51" s="181" t="s">
        <v>9</v>
      </c>
      <c r="AI51" s="181"/>
      <c r="AK51" s="182">
        <f>ROUND(O51*Y51/100,0)</f>
        <v>348442</v>
      </c>
      <c r="AL51" s="182"/>
      <c r="AM51" s="182"/>
      <c r="AN51" s="30" t="s">
        <v>10</v>
      </c>
    </row>
    <row r="52" spans="1:40" s="2" customFormat="1" ht="15">
      <c r="B52" s="183" t="s">
        <v>46</v>
      </c>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3"/>
      <c r="AL52" s="3"/>
      <c r="AM52" s="3"/>
    </row>
    <row r="53" spans="1:40" s="5" customFormat="1" ht="66" customHeight="1">
      <c r="A53" s="98">
        <v>15</v>
      </c>
      <c r="B53" s="198" t="s">
        <v>81</v>
      </c>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row>
    <row r="54" spans="1:40" s="6" customFormat="1" ht="12.75">
      <c r="H54" s="35"/>
      <c r="K54" s="33"/>
      <c r="L54" s="33"/>
      <c r="M54" s="33"/>
      <c r="N54" s="33"/>
      <c r="O54" s="179">
        <v>137</v>
      </c>
      <c r="P54" s="179">
        <v>164</v>
      </c>
      <c r="Q54" s="179"/>
      <c r="R54" s="179"/>
      <c r="S54" s="27" t="s">
        <v>28</v>
      </c>
      <c r="T54" s="49"/>
      <c r="U54" s="49"/>
      <c r="V54" s="180" t="s">
        <v>8</v>
      </c>
      <c r="W54" s="180"/>
      <c r="X54" s="180"/>
      <c r="Y54" s="179">
        <v>228.9</v>
      </c>
      <c r="Z54" s="179"/>
      <c r="AA54" s="179"/>
      <c r="AB54" s="179"/>
      <c r="AC54" s="27"/>
      <c r="AD54" s="27" t="s">
        <v>82</v>
      </c>
      <c r="AE54" s="27"/>
      <c r="AF54" s="27"/>
      <c r="AG54" s="27"/>
      <c r="AH54" s="181" t="s">
        <v>9</v>
      </c>
      <c r="AI54" s="181"/>
      <c r="AK54" s="182">
        <f>O54*Y54</f>
        <v>31359.3</v>
      </c>
      <c r="AL54" s="182"/>
      <c r="AM54" s="182"/>
      <c r="AN54" s="30" t="s">
        <v>10</v>
      </c>
    </row>
    <row r="55" spans="1:40" s="2" customFormat="1" ht="15">
      <c r="B55" s="183" t="s">
        <v>83</v>
      </c>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3"/>
      <c r="AK55" s="3"/>
      <c r="AL55" s="3"/>
      <c r="AM55" s="3"/>
    </row>
    <row r="56" spans="1:40" s="21" customFormat="1" ht="48" customHeight="1">
      <c r="A56" s="45">
        <v>16</v>
      </c>
      <c r="B56" s="188" t="s">
        <v>84</v>
      </c>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4"/>
      <c r="AL56" s="184"/>
      <c r="AM56" s="184"/>
    </row>
    <row r="57" spans="1:40" s="6" customFormat="1" ht="12.75">
      <c r="H57" s="35"/>
      <c r="K57" s="33"/>
      <c r="L57" s="33"/>
      <c r="M57" s="33"/>
      <c r="N57" s="33"/>
      <c r="O57" s="179">
        <v>434</v>
      </c>
      <c r="P57" s="179"/>
      <c r="Q57" s="179"/>
      <c r="R57" s="179"/>
      <c r="S57" s="27" t="s">
        <v>28</v>
      </c>
      <c r="T57" s="49"/>
      <c r="U57" s="49"/>
      <c r="V57" s="180" t="s">
        <v>8</v>
      </c>
      <c r="W57" s="180"/>
      <c r="X57" s="180"/>
      <c r="Y57" s="179">
        <v>240.5</v>
      </c>
      <c r="Z57" s="179"/>
      <c r="AA57" s="179"/>
      <c r="AB57" s="179"/>
      <c r="AC57" s="27"/>
      <c r="AD57" s="27" t="s">
        <v>29</v>
      </c>
      <c r="AE57" s="27"/>
      <c r="AF57" s="27"/>
      <c r="AG57" s="27"/>
      <c r="AH57" s="181" t="s">
        <v>9</v>
      </c>
      <c r="AI57" s="181"/>
      <c r="AK57" s="182">
        <f>ROUND(O57*Y57,0)</f>
        <v>104377</v>
      </c>
      <c r="AL57" s="182"/>
      <c r="AM57" s="182"/>
      <c r="AN57" s="30" t="s">
        <v>10</v>
      </c>
    </row>
    <row r="58" spans="1:40" s="2" customFormat="1" ht="15">
      <c r="B58" s="183" t="s">
        <v>85</v>
      </c>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3"/>
      <c r="AL58" s="3"/>
      <c r="AM58" s="3"/>
    </row>
    <row r="59" spans="1:40" s="21" customFormat="1" ht="28.5" customHeight="1">
      <c r="A59" s="45">
        <v>17</v>
      </c>
      <c r="B59" s="188" t="s">
        <v>63</v>
      </c>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4"/>
      <c r="AL59" s="184"/>
      <c r="AM59" s="184"/>
    </row>
    <row r="60" spans="1:40" s="6" customFormat="1" ht="12.75">
      <c r="H60" s="35"/>
      <c r="K60" s="33"/>
      <c r="L60" s="33"/>
      <c r="M60" s="33"/>
      <c r="N60" s="33"/>
      <c r="O60" s="179">
        <v>261</v>
      </c>
      <c r="P60" s="179"/>
      <c r="Q60" s="179"/>
      <c r="R60" s="179"/>
      <c r="S60" s="27" t="s">
        <v>28</v>
      </c>
      <c r="T60" s="49"/>
      <c r="U60" s="49"/>
      <c r="V60" s="180" t="s">
        <v>8</v>
      </c>
      <c r="W60" s="180"/>
      <c r="X60" s="180"/>
      <c r="Y60" s="179">
        <v>180.5</v>
      </c>
      <c r="Z60" s="179"/>
      <c r="AA60" s="179"/>
      <c r="AB60" s="179"/>
      <c r="AC60" s="27"/>
      <c r="AD60" s="27" t="s">
        <v>29</v>
      </c>
      <c r="AE60" s="27"/>
      <c r="AF60" s="27"/>
      <c r="AG60" s="27"/>
      <c r="AH60" s="181" t="s">
        <v>9</v>
      </c>
      <c r="AI60" s="181"/>
      <c r="AK60" s="182">
        <f>ROUND(O60*Y60,0)</f>
        <v>47111</v>
      </c>
      <c r="AL60" s="182"/>
      <c r="AM60" s="182"/>
      <c r="AN60" s="30" t="s">
        <v>10</v>
      </c>
    </row>
    <row r="61" spans="1:40" s="2" customFormat="1" ht="15">
      <c r="B61" s="183" t="s">
        <v>64</v>
      </c>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3"/>
      <c r="AL61" s="3"/>
      <c r="AM61" s="3"/>
    </row>
    <row r="62" spans="1:40" s="53" customFormat="1" ht="32.25" customHeight="1">
      <c r="A62" s="50">
        <v>18</v>
      </c>
      <c r="B62" s="200" t="s">
        <v>86</v>
      </c>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K62" s="193"/>
      <c r="AL62" s="193"/>
      <c r="AM62" s="193"/>
    </row>
    <row r="63" spans="1:40" s="38" customFormat="1" ht="13.5" customHeight="1">
      <c r="N63" s="39"/>
      <c r="O63" s="223">
        <v>60</v>
      </c>
      <c r="P63" s="223"/>
      <c r="Q63" s="223"/>
      <c r="R63" s="223"/>
      <c r="S63" s="224" t="s">
        <v>7</v>
      </c>
      <c r="T63" s="224"/>
      <c r="U63" s="40"/>
      <c r="V63" s="97"/>
      <c r="W63" s="224" t="s">
        <v>8</v>
      </c>
      <c r="X63" s="224"/>
      <c r="Y63" s="224"/>
      <c r="Z63" s="223">
        <v>726.72</v>
      </c>
      <c r="AA63" s="223"/>
      <c r="AB63" s="223"/>
      <c r="AC63" s="223"/>
      <c r="AD63" s="40"/>
      <c r="AE63" s="40" t="s">
        <v>29</v>
      </c>
      <c r="AF63" s="40"/>
      <c r="AG63" s="40"/>
      <c r="AH63" s="40"/>
      <c r="AI63" s="225" t="s">
        <v>9</v>
      </c>
      <c r="AJ63" s="225"/>
      <c r="AK63" s="226">
        <f>O63*Z63</f>
        <v>43603.200000000004</v>
      </c>
      <c r="AL63" s="226"/>
      <c r="AM63" s="226"/>
      <c r="AN63" s="41" t="s">
        <v>10</v>
      </c>
    </row>
    <row r="64" spans="1:40" s="2" customFormat="1" ht="15">
      <c r="B64" s="183" t="s">
        <v>87</v>
      </c>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3"/>
      <c r="AL64" s="3"/>
      <c r="AM64" s="3"/>
    </row>
    <row r="65" spans="1:40" s="2" customFormat="1" ht="3" customHeigh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16">
        <v>19</v>
      </c>
      <c r="B66" s="20" t="s">
        <v>167</v>
      </c>
      <c r="C66" s="4"/>
      <c r="D66" s="4"/>
      <c r="E66" s="4"/>
      <c r="F66" s="4"/>
      <c r="G66" s="4"/>
      <c r="H66" s="4"/>
      <c r="I66" s="4"/>
      <c r="J66" s="4"/>
      <c r="K66" s="4"/>
      <c r="L66" s="4"/>
      <c r="M66" s="4"/>
      <c r="N66" s="4"/>
      <c r="AK66" s="199"/>
      <c r="AL66" s="199"/>
      <c r="AM66" s="199"/>
    </row>
    <row r="67" spans="1:40" s="6" customFormat="1" ht="12.75">
      <c r="H67" s="35"/>
      <c r="K67" s="33"/>
      <c r="L67" s="33"/>
      <c r="M67" s="33"/>
      <c r="N67" s="33"/>
      <c r="O67" s="179">
        <v>56</v>
      </c>
      <c r="P67" s="179">
        <v>164</v>
      </c>
      <c r="Q67" s="179"/>
      <c r="R67" s="179"/>
      <c r="S67" s="27" t="s">
        <v>28</v>
      </c>
      <c r="T67" s="49"/>
      <c r="U67" s="49"/>
      <c r="V67" s="180" t="s">
        <v>8</v>
      </c>
      <c r="W67" s="180"/>
      <c r="X67" s="180"/>
      <c r="Y67" s="179">
        <v>231.6</v>
      </c>
      <c r="Z67" s="179"/>
      <c r="AA67" s="179"/>
      <c r="AB67" s="179"/>
      <c r="AC67" s="27"/>
      <c r="AD67" s="27" t="s">
        <v>29</v>
      </c>
      <c r="AE67" s="27"/>
      <c r="AF67" s="27"/>
      <c r="AG67" s="27"/>
      <c r="AH67" s="181" t="s">
        <v>9</v>
      </c>
      <c r="AI67" s="181"/>
      <c r="AK67" s="182">
        <f>O67*Y67</f>
        <v>12969.6</v>
      </c>
      <c r="AL67" s="182"/>
      <c r="AM67" s="182"/>
      <c r="AN67" s="30" t="s">
        <v>10</v>
      </c>
    </row>
    <row r="68" spans="1:40" s="2" customFormat="1" ht="15">
      <c r="B68" s="183" t="s">
        <v>168</v>
      </c>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3"/>
      <c r="AL68" s="3"/>
      <c r="AM68" s="3"/>
    </row>
    <row r="69" spans="1:40" s="2" customFormat="1" ht="3" customHeight="1">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3"/>
      <c r="AL69" s="3"/>
      <c r="AM69" s="3"/>
    </row>
    <row r="70" spans="1:40" s="2" customFormat="1" ht="15">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3"/>
      <c r="AL70" s="3"/>
      <c r="AM70" s="3"/>
    </row>
    <row r="71" spans="1:40" s="5" customFormat="1" ht="51" customHeight="1">
      <c r="A71" s="98">
        <v>20</v>
      </c>
      <c r="B71" s="198" t="s">
        <v>88</v>
      </c>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9"/>
      <c r="AL71" s="199"/>
      <c r="AM71" s="199"/>
    </row>
    <row r="72" spans="1:40" s="6" customFormat="1" ht="12.75">
      <c r="H72" s="35"/>
      <c r="K72" s="33"/>
      <c r="L72" s="33"/>
      <c r="M72" s="33"/>
      <c r="N72" s="33"/>
      <c r="O72" s="179">
        <v>423</v>
      </c>
      <c r="P72" s="179">
        <v>164</v>
      </c>
      <c r="Q72" s="179"/>
      <c r="R72" s="179"/>
      <c r="S72" s="27" t="s">
        <v>28</v>
      </c>
      <c r="T72" s="49"/>
      <c r="U72" s="49"/>
      <c r="V72" s="180" t="s">
        <v>8</v>
      </c>
      <c r="W72" s="180"/>
      <c r="X72" s="180"/>
      <c r="Y72" s="179">
        <v>902.93</v>
      </c>
      <c r="Z72" s="179"/>
      <c r="AA72" s="179"/>
      <c r="AB72" s="179"/>
      <c r="AC72" s="27"/>
      <c r="AD72" s="27" t="s">
        <v>29</v>
      </c>
      <c r="AE72" s="27"/>
      <c r="AF72" s="27"/>
      <c r="AG72" s="27"/>
      <c r="AH72" s="181" t="s">
        <v>9</v>
      </c>
      <c r="AI72" s="181"/>
      <c r="AK72" s="182">
        <f>O72*Y72</f>
        <v>381939.38999999996</v>
      </c>
      <c r="AL72" s="182"/>
      <c r="AM72" s="182"/>
      <c r="AN72" s="30" t="s">
        <v>10</v>
      </c>
    </row>
    <row r="73" spans="1:40" s="2" customFormat="1" ht="15">
      <c r="B73" s="183" t="s">
        <v>89</v>
      </c>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3"/>
      <c r="AL73" s="3"/>
      <c r="AM73" s="3"/>
    </row>
    <row r="74" spans="1:40" s="2" customFormat="1" ht="1.5" customHeight="1">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5" customFormat="1" ht="15.75" customHeight="1">
      <c r="A75" s="19">
        <v>21</v>
      </c>
      <c r="B75" s="20" t="s">
        <v>30</v>
      </c>
      <c r="C75" s="4"/>
      <c r="D75" s="4"/>
      <c r="E75" s="4"/>
      <c r="F75" s="4"/>
      <c r="G75" s="4"/>
      <c r="H75" s="4"/>
      <c r="I75" s="4"/>
      <c r="J75" s="4"/>
      <c r="K75" s="4"/>
      <c r="L75" s="4"/>
      <c r="M75" s="4"/>
      <c r="N75" s="4"/>
      <c r="AK75" s="199"/>
      <c r="AL75" s="199"/>
      <c r="AM75" s="199"/>
    </row>
    <row r="76" spans="1:40" s="6" customFormat="1" ht="12.75">
      <c r="H76" s="35"/>
      <c r="K76" s="33"/>
      <c r="L76" s="33"/>
      <c r="M76" s="33"/>
      <c r="N76" s="33"/>
      <c r="O76" s="179">
        <v>21441</v>
      </c>
      <c r="P76" s="179"/>
      <c r="Q76" s="179"/>
      <c r="R76" s="179"/>
      <c r="S76" s="27" t="s">
        <v>26</v>
      </c>
      <c r="T76" s="49"/>
      <c r="U76" s="49"/>
      <c r="V76" s="180" t="s">
        <v>8</v>
      </c>
      <c r="W76" s="180"/>
      <c r="X76" s="180"/>
      <c r="Y76" s="179">
        <v>2206.6</v>
      </c>
      <c r="Z76" s="179"/>
      <c r="AA76" s="179"/>
      <c r="AB76" s="179"/>
      <c r="AC76" s="27"/>
      <c r="AD76" s="27" t="s">
        <v>27</v>
      </c>
      <c r="AE76" s="27"/>
      <c r="AF76" s="27"/>
      <c r="AG76" s="27"/>
      <c r="AH76" s="181" t="s">
        <v>9</v>
      </c>
      <c r="AI76" s="181"/>
      <c r="AK76" s="182">
        <f>ROUND(O76*Y76/100,0)</f>
        <v>473117</v>
      </c>
      <c r="AL76" s="182"/>
      <c r="AM76" s="182"/>
      <c r="AN76" s="30" t="s">
        <v>10</v>
      </c>
    </row>
    <row r="77" spans="1:40" s="2" customFormat="1" ht="15">
      <c r="B77" s="183" t="s">
        <v>47</v>
      </c>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3"/>
      <c r="AL77" s="3"/>
      <c r="AM77" s="3"/>
    </row>
    <row r="78" spans="1:40" s="5" customFormat="1" ht="15.75" customHeight="1">
      <c r="A78" s="19">
        <v>22</v>
      </c>
      <c r="B78" s="20" t="s">
        <v>31</v>
      </c>
      <c r="C78" s="4"/>
      <c r="D78" s="4"/>
      <c r="E78" s="4"/>
      <c r="F78" s="4"/>
      <c r="G78" s="4"/>
      <c r="H78" s="4"/>
      <c r="I78" s="4"/>
      <c r="J78" s="4"/>
      <c r="K78" s="4"/>
      <c r="L78" s="4"/>
      <c r="M78" s="4"/>
      <c r="N78" s="4"/>
      <c r="AK78" s="199"/>
      <c r="AL78" s="199"/>
      <c r="AM78" s="199"/>
    </row>
    <row r="79" spans="1:40" s="6" customFormat="1" ht="12.75">
      <c r="H79" s="35"/>
      <c r="K79" s="33"/>
      <c r="L79" s="33"/>
      <c r="M79" s="33"/>
      <c r="N79" s="33"/>
      <c r="O79" s="179">
        <f>O76</f>
        <v>21441</v>
      </c>
      <c r="P79" s="179"/>
      <c r="Q79" s="179"/>
      <c r="R79" s="179"/>
      <c r="S79" s="27" t="s">
        <v>26</v>
      </c>
      <c r="T79" s="49"/>
      <c r="U79" s="49"/>
      <c r="V79" s="180" t="s">
        <v>8</v>
      </c>
      <c r="W79" s="180"/>
      <c r="X79" s="180"/>
      <c r="Y79" s="179">
        <v>2197.52</v>
      </c>
      <c r="Z79" s="179"/>
      <c r="AA79" s="179"/>
      <c r="AB79" s="179"/>
      <c r="AC79" s="27"/>
      <c r="AD79" s="27" t="s">
        <v>27</v>
      </c>
      <c r="AE79" s="27"/>
      <c r="AF79" s="27"/>
      <c r="AG79" s="27"/>
      <c r="AH79" s="181" t="s">
        <v>9</v>
      </c>
      <c r="AI79" s="181"/>
      <c r="AK79" s="182">
        <f>ROUND(O79*Y79/100,0)</f>
        <v>471170</v>
      </c>
      <c r="AL79" s="182"/>
      <c r="AM79" s="182"/>
      <c r="AN79" s="30" t="s">
        <v>10</v>
      </c>
    </row>
    <row r="80" spans="1:40" s="2" customFormat="1" ht="15">
      <c r="B80" s="183" t="s">
        <v>48</v>
      </c>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3"/>
      <c r="AL80" s="3"/>
      <c r="AM80" s="3"/>
    </row>
    <row r="81" spans="1:41" s="2" customFormat="1" ht="4.5" customHeight="1">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3"/>
      <c r="AL81" s="3"/>
      <c r="AM81" s="3"/>
    </row>
    <row r="82" spans="1:41" s="54" customFormat="1" ht="18" customHeight="1">
      <c r="A82" s="115">
        <v>23</v>
      </c>
      <c r="B82" s="188" t="s">
        <v>169</v>
      </c>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4"/>
      <c r="AL82" s="184"/>
      <c r="AM82" s="184"/>
    </row>
    <row r="83" spans="1:41" s="6" customFormat="1" ht="17.25" customHeight="1">
      <c r="A83" s="44"/>
      <c r="B83" s="44"/>
      <c r="C83" s="44"/>
      <c r="D83" s="44"/>
      <c r="E83" s="44"/>
      <c r="F83" s="44"/>
      <c r="G83" s="44"/>
      <c r="H83" s="165"/>
      <c r="I83" s="44"/>
      <c r="J83" s="44"/>
      <c r="K83" s="166"/>
      <c r="L83" s="166"/>
      <c r="M83" s="166"/>
      <c r="N83" s="166"/>
      <c r="O83" s="167"/>
      <c r="P83" s="219">
        <v>2375</v>
      </c>
      <c r="Q83" s="219"/>
      <c r="R83" s="219"/>
      <c r="S83" s="27" t="s">
        <v>26</v>
      </c>
      <c r="T83" s="27"/>
      <c r="U83" s="27"/>
      <c r="V83" s="180" t="s">
        <v>8</v>
      </c>
      <c r="W83" s="180"/>
      <c r="X83" s="180"/>
      <c r="Y83" s="220">
        <v>1287.44</v>
      </c>
      <c r="Z83" s="220"/>
      <c r="AA83" s="220"/>
      <c r="AB83" s="220"/>
      <c r="AC83" s="27"/>
      <c r="AD83" s="27" t="s">
        <v>27</v>
      </c>
      <c r="AE83" s="27"/>
      <c r="AF83" s="27"/>
      <c r="AG83" s="27"/>
      <c r="AH83" s="181" t="s">
        <v>9</v>
      </c>
      <c r="AI83" s="181"/>
      <c r="AJ83" s="168"/>
      <c r="AK83" s="182">
        <f>ROUND(P83*Y83/100,0)</f>
        <v>30577</v>
      </c>
      <c r="AL83" s="182"/>
      <c r="AM83" s="182"/>
      <c r="AN83" s="30" t="s">
        <v>10</v>
      </c>
      <c r="AO83" s="168"/>
    </row>
    <row r="84" spans="1:41" s="2" customFormat="1" ht="15">
      <c r="A84" s="5"/>
      <c r="B84" s="221" t="s">
        <v>170</v>
      </c>
      <c r="C84" s="221"/>
      <c r="D84" s="221"/>
      <c r="E84" s="221"/>
      <c r="F84" s="221"/>
      <c r="G84" s="221"/>
      <c r="H84" s="221"/>
      <c r="I84" s="221"/>
      <c r="J84" s="221"/>
      <c r="K84" s="221"/>
      <c r="L84" s="221"/>
      <c r="M84" s="221"/>
      <c r="N84" s="221"/>
      <c r="O84" s="221"/>
      <c r="P84" s="221"/>
      <c r="Q84" s="221"/>
      <c r="R84" s="221"/>
      <c r="S84" s="221"/>
      <c r="T84" s="221"/>
      <c r="U84" s="221"/>
      <c r="V84" s="221"/>
      <c r="W84" s="221"/>
      <c r="X84" s="221"/>
      <c r="Y84" s="221"/>
      <c r="Z84" s="221"/>
      <c r="AA84" s="221"/>
      <c r="AB84" s="221"/>
      <c r="AC84" s="221"/>
      <c r="AD84" s="221"/>
      <c r="AE84" s="221"/>
      <c r="AF84" s="221"/>
      <c r="AG84" s="221"/>
      <c r="AH84" s="221"/>
      <c r="AI84" s="221"/>
      <c r="AJ84" s="221"/>
      <c r="AK84" s="169"/>
      <c r="AL84" s="169"/>
      <c r="AM84" s="169"/>
    </row>
    <row r="85" spans="1:41" s="2" customFormat="1" ht="3" customHeight="1">
      <c r="A85" s="5"/>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9"/>
      <c r="AL85" s="169"/>
      <c r="AM85" s="169"/>
    </row>
    <row r="86" spans="1:41" s="5" customFormat="1" ht="15.75" customHeight="1">
      <c r="A86" s="85">
        <v>24</v>
      </c>
      <c r="B86" s="20" t="s">
        <v>65</v>
      </c>
      <c r="C86" s="4"/>
      <c r="D86" s="4"/>
      <c r="E86" s="4"/>
      <c r="F86" s="4"/>
      <c r="G86" s="4"/>
      <c r="H86" s="4"/>
      <c r="I86" s="4"/>
      <c r="J86" s="4"/>
      <c r="K86" s="4"/>
      <c r="L86" s="4"/>
      <c r="M86" s="4"/>
      <c r="N86" s="4"/>
      <c r="AK86" s="199"/>
      <c r="AL86" s="199"/>
      <c r="AM86" s="199"/>
    </row>
    <row r="87" spans="1:41" s="6" customFormat="1" ht="12.75">
      <c r="H87" s="35"/>
      <c r="K87" s="33"/>
      <c r="L87" s="33"/>
      <c r="M87" s="33"/>
      <c r="N87" s="33"/>
      <c r="O87" s="179">
        <v>614</v>
      </c>
      <c r="P87" s="179"/>
      <c r="Q87" s="179"/>
      <c r="R87" s="179"/>
      <c r="S87" s="27" t="s">
        <v>26</v>
      </c>
      <c r="T87" s="49"/>
      <c r="U87" s="49"/>
      <c r="V87" s="180" t="s">
        <v>8</v>
      </c>
      <c r="W87" s="180"/>
      <c r="X87" s="180"/>
      <c r="Y87" s="179">
        <v>28253.61</v>
      </c>
      <c r="Z87" s="179"/>
      <c r="AA87" s="179"/>
      <c r="AB87" s="179"/>
      <c r="AC87" s="27"/>
      <c r="AD87" s="27" t="s">
        <v>27</v>
      </c>
      <c r="AE87" s="27"/>
      <c r="AF87" s="27"/>
      <c r="AG87" s="27"/>
      <c r="AH87" s="181" t="s">
        <v>9</v>
      </c>
      <c r="AI87" s="181"/>
      <c r="AK87" s="182">
        <f>ROUND(O87*Y87/100,0)</f>
        <v>173477</v>
      </c>
      <c r="AL87" s="182"/>
      <c r="AM87" s="182"/>
      <c r="AN87" s="30" t="s">
        <v>10</v>
      </c>
    </row>
    <row r="88" spans="1:41" s="2" customFormat="1" ht="15">
      <c r="B88" s="183" t="s">
        <v>66</v>
      </c>
      <c r="C88" s="183"/>
      <c r="D88" s="183"/>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3"/>
      <c r="AL88" s="3"/>
      <c r="AM88" s="3"/>
    </row>
    <row r="89" spans="1:41" s="54" customFormat="1" ht="35.25" customHeight="1">
      <c r="A89" s="55">
        <v>25</v>
      </c>
      <c r="B89" s="188" t="s">
        <v>122</v>
      </c>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c r="AC89" s="188"/>
      <c r="AD89" s="188"/>
      <c r="AE89" s="188"/>
      <c r="AF89" s="188"/>
      <c r="AG89" s="188"/>
      <c r="AH89" s="188"/>
      <c r="AI89" s="188"/>
      <c r="AJ89" s="188"/>
      <c r="AK89" s="184"/>
      <c r="AL89" s="184"/>
      <c r="AM89" s="184"/>
    </row>
    <row r="90" spans="1:41" s="6" customFormat="1" ht="12.75">
      <c r="H90" s="35"/>
      <c r="K90" s="33"/>
      <c r="L90" s="33"/>
      <c r="M90" s="33"/>
      <c r="N90" s="33"/>
      <c r="O90" s="23"/>
      <c r="P90" s="185">
        <v>2744</v>
      </c>
      <c r="Q90" s="185"/>
      <c r="R90" s="185"/>
      <c r="S90" s="27" t="s">
        <v>26</v>
      </c>
      <c r="T90" s="49"/>
      <c r="U90" s="49"/>
      <c r="V90" s="180" t="s">
        <v>8</v>
      </c>
      <c r="W90" s="180"/>
      <c r="X90" s="180"/>
      <c r="Y90" s="179">
        <v>27747.06</v>
      </c>
      <c r="Z90" s="179"/>
      <c r="AA90" s="179"/>
      <c r="AB90" s="179"/>
      <c r="AC90" s="27"/>
      <c r="AD90" s="27" t="s">
        <v>27</v>
      </c>
      <c r="AE90" s="27"/>
      <c r="AF90" s="27"/>
      <c r="AG90" s="27"/>
      <c r="AH90" s="181" t="s">
        <v>9</v>
      </c>
      <c r="AI90" s="181"/>
      <c r="AK90" s="182">
        <f>ROUND(P90*Y90/100,0)</f>
        <v>761379</v>
      </c>
      <c r="AL90" s="182"/>
      <c r="AM90" s="182"/>
      <c r="AN90" s="30" t="s">
        <v>10</v>
      </c>
    </row>
    <row r="91" spans="1:41" s="2" customFormat="1" ht="15">
      <c r="B91" s="183" t="s">
        <v>49</v>
      </c>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3"/>
      <c r="AL91" s="3"/>
      <c r="AM91" s="3"/>
    </row>
    <row r="92" spans="1:41" s="77" customFormat="1" ht="60.75" customHeight="1">
      <c r="A92" s="76">
        <v>26</v>
      </c>
      <c r="B92" s="186" t="s">
        <v>57</v>
      </c>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c r="AC92" s="186"/>
      <c r="AD92" s="186"/>
      <c r="AE92" s="186"/>
      <c r="AF92" s="186"/>
      <c r="AG92" s="186"/>
      <c r="AH92" s="186"/>
      <c r="AI92" s="186"/>
      <c r="AJ92" s="186"/>
      <c r="AK92" s="187"/>
      <c r="AL92" s="187"/>
      <c r="AM92" s="187"/>
    </row>
    <row r="93" spans="1:41" s="6" customFormat="1" ht="12.75">
      <c r="H93" s="35"/>
      <c r="K93" s="33"/>
      <c r="L93" s="33"/>
      <c r="M93" s="33"/>
      <c r="N93" s="33"/>
      <c r="O93" s="179">
        <v>390</v>
      </c>
      <c r="P93" s="179"/>
      <c r="Q93" s="179"/>
      <c r="R93" s="179"/>
      <c r="S93" s="27" t="s">
        <v>26</v>
      </c>
      <c r="T93" s="49"/>
      <c r="U93" s="49"/>
      <c r="V93" s="180" t="s">
        <v>8</v>
      </c>
      <c r="W93" s="180"/>
      <c r="X93" s="180"/>
      <c r="Y93" s="179">
        <v>34520.31</v>
      </c>
      <c r="Z93" s="179"/>
      <c r="AA93" s="179"/>
      <c r="AB93" s="179"/>
      <c r="AC93" s="27"/>
      <c r="AD93" s="27" t="s">
        <v>27</v>
      </c>
      <c r="AE93" s="27"/>
      <c r="AF93" s="27"/>
      <c r="AG93" s="27"/>
      <c r="AH93" s="181" t="s">
        <v>9</v>
      </c>
      <c r="AI93" s="181"/>
      <c r="AK93" s="182">
        <f>ROUND(O93*Y93/100,0)</f>
        <v>134629</v>
      </c>
      <c r="AL93" s="182"/>
      <c r="AM93" s="182"/>
      <c r="AN93" s="30" t="s">
        <v>10</v>
      </c>
    </row>
    <row r="94" spans="1:41" s="2" customFormat="1" ht="15">
      <c r="B94" s="183" t="s">
        <v>58</v>
      </c>
      <c r="C94" s="183"/>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3"/>
      <c r="AB94" s="183"/>
      <c r="AC94" s="183"/>
      <c r="AD94" s="183"/>
      <c r="AE94" s="183"/>
      <c r="AF94" s="183"/>
      <c r="AG94" s="183"/>
      <c r="AH94" s="183"/>
      <c r="AI94" s="183"/>
      <c r="AJ94" s="183"/>
      <c r="AK94" s="3"/>
      <c r="AL94" s="3"/>
      <c r="AM94" s="3"/>
    </row>
    <row r="95" spans="1:41" s="2" customFormat="1" ht="2.25" customHeight="1">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1" s="54" customFormat="1" ht="13.5" customHeight="1">
      <c r="A96" s="90">
        <v>27</v>
      </c>
      <c r="B96" s="188" t="s">
        <v>77</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4"/>
      <c r="AL96" s="184"/>
      <c r="AM96" s="184"/>
    </row>
    <row r="97" spans="1:40" s="6" customFormat="1" ht="12.75">
      <c r="H97" s="35"/>
      <c r="K97" s="33"/>
      <c r="L97" s="33"/>
      <c r="M97" s="33"/>
      <c r="N97" s="33"/>
      <c r="O97" s="93"/>
      <c r="P97" s="185">
        <v>2960</v>
      </c>
      <c r="Q97" s="185"/>
      <c r="R97" s="185"/>
      <c r="S97" s="27" t="s">
        <v>26</v>
      </c>
      <c r="T97" s="49"/>
      <c r="U97" s="49"/>
      <c r="V97" s="180" t="s">
        <v>8</v>
      </c>
      <c r="W97" s="180"/>
      <c r="X97" s="180"/>
      <c r="Y97" s="179">
        <v>10916.65</v>
      </c>
      <c r="Z97" s="179"/>
      <c r="AA97" s="179"/>
      <c r="AB97" s="179"/>
      <c r="AC97" s="27"/>
      <c r="AD97" s="27" t="s">
        <v>27</v>
      </c>
      <c r="AE97" s="27"/>
      <c r="AF97" s="27"/>
      <c r="AG97" s="27"/>
      <c r="AH97" s="181" t="s">
        <v>9</v>
      </c>
      <c r="AI97" s="181"/>
      <c r="AK97" s="182">
        <f>ROUND(P97*Y97/100,0)</f>
        <v>323133</v>
      </c>
      <c r="AL97" s="182"/>
      <c r="AM97" s="182"/>
      <c r="AN97" s="30" t="s">
        <v>10</v>
      </c>
    </row>
    <row r="98" spans="1:40" s="2" customFormat="1" ht="15">
      <c r="B98" s="183" t="s">
        <v>78</v>
      </c>
      <c r="C98" s="183"/>
      <c r="D98" s="183"/>
      <c r="E98" s="183"/>
      <c r="F98" s="183"/>
      <c r="G98" s="183"/>
      <c r="H98" s="183"/>
      <c r="I98" s="183"/>
      <c r="J98" s="183"/>
      <c r="K98" s="183"/>
      <c r="L98" s="183"/>
      <c r="M98" s="183"/>
      <c r="N98" s="183"/>
      <c r="O98" s="183"/>
      <c r="P98" s="183"/>
      <c r="Q98" s="183"/>
      <c r="R98" s="183"/>
      <c r="S98" s="183"/>
      <c r="T98" s="183"/>
      <c r="U98" s="183"/>
      <c r="V98" s="183"/>
      <c r="W98" s="183"/>
      <c r="X98" s="183"/>
      <c r="Y98" s="183"/>
      <c r="Z98" s="183"/>
      <c r="AA98" s="183"/>
      <c r="AB98" s="183"/>
      <c r="AC98" s="183"/>
      <c r="AD98" s="183"/>
      <c r="AE98" s="183"/>
      <c r="AF98" s="183"/>
      <c r="AG98" s="183"/>
      <c r="AH98" s="183"/>
      <c r="AI98" s="183"/>
      <c r="AJ98" s="183"/>
      <c r="AK98" s="3"/>
      <c r="AL98" s="3"/>
      <c r="AM98" s="3"/>
    </row>
    <row r="99" spans="1:40" s="2" customFormat="1" ht="4.5" customHeight="1">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3"/>
      <c r="AL99" s="3"/>
      <c r="AM99" s="3"/>
    </row>
    <row r="100" spans="1:40" s="5" customFormat="1" ht="15.75" customHeight="1">
      <c r="A100" s="116">
        <v>28</v>
      </c>
      <c r="B100" s="20" t="s">
        <v>171</v>
      </c>
      <c r="C100" s="4"/>
      <c r="D100" s="4"/>
      <c r="E100" s="4"/>
      <c r="F100" s="4"/>
      <c r="G100" s="4"/>
      <c r="H100" s="4"/>
      <c r="I100" s="4"/>
      <c r="J100" s="4"/>
      <c r="K100" s="4"/>
      <c r="L100" s="4"/>
      <c r="M100" s="4"/>
      <c r="N100" s="4"/>
      <c r="AK100" s="199"/>
      <c r="AL100" s="199"/>
      <c r="AM100" s="199"/>
    </row>
    <row r="101" spans="1:40" s="6" customFormat="1" ht="12.75">
      <c r="H101" s="35"/>
      <c r="K101" s="33"/>
      <c r="L101" s="33"/>
      <c r="M101" s="33"/>
      <c r="N101" s="33"/>
      <c r="O101" s="179">
        <v>1093</v>
      </c>
      <c r="P101" s="179"/>
      <c r="Q101" s="179"/>
      <c r="R101" s="179"/>
      <c r="S101" s="27" t="s">
        <v>26</v>
      </c>
      <c r="T101" s="49"/>
      <c r="U101" s="49"/>
      <c r="V101" s="180" t="s">
        <v>8</v>
      </c>
      <c r="W101" s="180"/>
      <c r="X101" s="180"/>
      <c r="Y101" s="179">
        <v>3056.35</v>
      </c>
      <c r="Z101" s="179"/>
      <c r="AA101" s="179"/>
      <c r="AB101" s="179"/>
      <c r="AC101" s="27"/>
      <c r="AD101" s="27" t="s">
        <v>27</v>
      </c>
      <c r="AE101" s="27"/>
      <c r="AF101" s="27"/>
      <c r="AG101" s="27"/>
      <c r="AH101" s="181" t="s">
        <v>9</v>
      </c>
      <c r="AI101" s="181"/>
      <c r="AK101" s="182">
        <f>ROUND(O101*Y101/100,0)</f>
        <v>33406</v>
      </c>
      <c r="AL101" s="182"/>
      <c r="AM101" s="182"/>
      <c r="AN101" s="30" t="s">
        <v>10</v>
      </c>
    </row>
    <row r="102" spans="1:40" s="2" customFormat="1" ht="15">
      <c r="B102" s="183" t="s">
        <v>172</v>
      </c>
      <c r="C102" s="183"/>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3"/>
      <c r="AL102" s="3"/>
      <c r="AM102" s="3"/>
    </row>
    <row r="103" spans="1:40" s="2" customFormat="1" ht="2.25" customHeight="1">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3"/>
      <c r="AL103" s="3"/>
      <c r="AM103" s="3"/>
    </row>
    <row r="104" spans="1:40" s="54" customFormat="1" ht="13.5" customHeight="1">
      <c r="A104" s="83">
        <v>29</v>
      </c>
      <c r="B104" s="188" t="s">
        <v>67</v>
      </c>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4"/>
      <c r="AL104" s="184"/>
      <c r="AM104" s="184"/>
    </row>
    <row r="105" spans="1:40" s="6" customFormat="1" ht="12.75">
      <c r="H105" s="35"/>
      <c r="K105" s="33"/>
      <c r="L105" s="33"/>
      <c r="M105" s="33"/>
      <c r="N105" s="33"/>
      <c r="O105" s="86"/>
      <c r="P105" s="185">
        <v>160</v>
      </c>
      <c r="Q105" s="185"/>
      <c r="R105" s="185"/>
      <c r="S105" s="27" t="s">
        <v>26</v>
      </c>
      <c r="T105" s="49"/>
      <c r="U105" s="49"/>
      <c r="V105" s="180" t="s">
        <v>8</v>
      </c>
      <c r="W105" s="180"/>
      <c r="X105" s="180"/>
      <c r="Y105" s="179">
        <v>58.11</v>
      </c>
      <c r="Z105" s="179"/>
      <c r="AA105" s="179"/>
      <c r="AB105" s="179"/>
      <c r="AC105" s="27"/>
      <c r="AD105" s="27" t="s">
        <v>68</v>
      </c>
      <c r="AE105" s="27"/>
      <c r="AF105" s="27"/>
      <c r="AG105" s="27"/>
      <c r="AH105" s="181" t="s">
        <v>9</v>
      </c>
      <c r="AI105" s="181"/>
      <c r="AK105" s="182">
        <f>ROUND(P105*Y105,0)</f>
        <v>9298</v>
      </c>
      <c r="AL105" s="182"/>
      <c r="AM105" s="182"/>
      <c r="AN105" s="30" t="s">
        <v>10</v>
      </c>
    </row>
    <row r="106" spans="1:40" s="2" customFormat="1" ht="15">
      <c r="B106" s="183" t="s">
        <v>69</v>
      </c>
      <c r="C106" s="183"/>
      <c r="D106" s="183"/>
      <c r="E106" s="183"/>
      <c r="F106" s="183"/>
      <c r="G106" s="183"/>
      <c r="H106" s="183"/>
      <c r="I106" s="183"/>
      <c r="J106" s="183"/>
      <c r="K106" s="183"/>
      <c r="L106" s="183"/>
      <c r="M106" s="183"/>
      <c r="N106" s="183"/>
      <c r="O106" s="183"/>
      <c r="P106" s="183"/>
      <c r="Q106" s="183"/>
      <c r="R106" s="183"/>
      <c r="S106" s="183"/>
      <c r="T106" s="183"/>
      <c r="U106" s="183"/>
      <c r="V106" s="183"/>
      <c r="W106" s="183"/>
      <c r="X106" s="183"/>
      <c r="Y106" s="183"/>
      <c r="Z106" s="183"/>
      <c r="AA106" s="183"/>
      <c r="AB106" s="183"/>
      <c r="AC106" s="183"/>
      <c r="AD106" s="183"/>
      <c r="AE106" s="183"/>
      <c r="AF106" s="183"/>
      <c r="AG106" s="183"/>
      <c r="AH106" s="183"/>
      <c r="AI106" s="183"/>
      <c r="AJ106" s="183"/>
      <c r="AK106" s="3"/>
      <c r="AL106" s="3"/>
      <c r="AM106" s="3"/>
    </row>
    <row r="107" spans="1:40" s="54" customFormat="1" ht="13.5" customHeight="1">
      <c r="A107" s="83">
        <v>30</v>
      </c>
      <c r="B107" s="188" t="s">
        <v>70</v>
      </c>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c r="AC107" s="188"/>
      <c r="AD107" s="188"/>
      <c r="AE107" s="188"/>
      <c r="AF107" s="188"/>
      <c r="AG107" s="188"/>
      <c r="AH107" s="188"/>
      <c r="AI107" s="188"/>
      <c r="AJ107" s="188"/>
      <c r="AK107" s="184"/>
      <c r="AL107" s="184"/>
      <c r="AM107" s="184"/>
    </row>
    <row r="108" spans="1:40" s="6" customFormat="1" ht="12.75">
      <c r="H108" s="35"/>
      <c r="K108" s="33"/>
      <c r="L108" s="33"/>
      <c r="M108" s="33"/>
      <c r="N108" s="33"/>
      <c r="O108" s="86"/>
      <c r="P108" s="185">
        <v>139</v>
      </c>
      <c r="Q108" s="185"/>
      <c r="R108" s="185"/>
      <c r="S108" s="27" t="s">
        <v>71</v>
      </c>
      <c r="T108" s="49"/>
      <c r="U108" s="49"/>
      <c r="V108" s="180" t="s">
        <v>8</v>
      </c>
      <c r="W108" s="180"/>
      <c r="X108" s="180"/>
      <c r="Y108" s="179">
        <v>70.34</v>
      </c>
      <c r="Z108" s="179"/>
      <c r="AA108" s="179"/>
      <c r="AB108" s="179"/>
      <c r="AC108" s="27"/>
      <c r="AD108" s="27" t="s">
        <v>72</v>
      </c>
      <c r="AE108" s="27"/>
      <c r="AF108" s="27"/>
      <c r="AG108" s="27"/>
      <c r="AH108" s="181" t="s">
        <v>9</v>
      </c>
      <c r="AI108" s="181"/>
      <c r="AK108" s="182">
        <f>ROUND(P108*Y108,0)</f>
        <v>9777</v>
      </c>
      <c r="AL108" s="182"/>
      <c r="AM108" s="182"/>
      <c r="AN108" s="30" t="s">
        <v>10</v>
      </c>
    </row>
    <row r="109" spans="1:40" s="2" customFormat="1" ht="15">
      <c r="B109" s="183" t="s">
        <v>73</v>
      </c>
      <c r="C109" s="183"/>
      <c r="D109" s="183"/>
      <c r="E109" s="183"/>
      <c r="F109" s="183"/>
      <c r="G109" s="183"/>
      <c r="H109" s="183"/>
      <c r="I109" s="183"/>
      <c r="J109" s="183"/>
      <c r="K109" s="183"/>
      <c r="L109" s="183"/>
      <c r="M109" s="183"/>
      <c r="N109" s="183"/>
      <c r="O109" s="183"/>
      <c r="P109" s="183"/>
      <c r="Q109" s="183"/>
      <c r="R109" s="183"/>
      <c r="S109" s="183"/>
      <c r="T109" s="183"/>
      <c r="U109" s="183"/>
      <c r="V109" s="183"/>
      <c r="W109" s="183"/>
      <c r="X109" s="183"/>
      <c r="Y109" s="183"/>
      <c r="Z109" s="183"/>
      <c r="AA109" s="183"/>
      <c r="AB109" s="183"/>
      <c r="AC109" s="183"/>
      <c r="AD109" s="183"/>
      <c r="AE109" s="183"/>
      <c r="AF109" s="183"/>
      <c r="AG109" s="183"/>
      <c r="AH109" s="183"/>
      <c r="AI109" s="183"/>
      <c r="AJ109" s="183"/>
      <c r="AK109" s="3"/>
      <c r="AL109" s="3"/>
      <c r="AM109" s="3"/>
    </row>
    <row r="110" spans="1:40" s="5" customFormat="1" ht="13.5" customHeight="1">
      <c r="A110" s="19">
        <v>31</v>
      </c>
      <c r="B110" s="20" t="s">
        <v>32</v>
      </c>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27"/>
      <c r="AL110" s="227"/>
      <c r="AM110" s="227"/>
    </row>
    <row r="111" spans="1:40" s="6" customFormat="1" ht="13.5" customHeight="1">
      <c r="K111" s="33"/>
      <c r="L111" s="33"/>
      <c r="M111" s="33"/>
      <c r="N111" s="33"/>
      <c r="O111" s="179">
        <v>2650</v>
      </c>
      <c r="P111" s="179"/>
      <c r="Q111" s="179"/>
      <c r="R111" s="179"/>
      <c r="S111" s="27" t="s">
        <v>26</v>
      </c>
      <c r="T111" s="49"/>
      <c r="U111" s="49"/>
      <c r="V111" s="180" t="s">
        <v>8</v>
      </c>
      <c r="W111" s="180"/>
      <c r="X111" s="180"/>
      <c r="Y111" s="179">
        <v>829.95</v>
      </c>
      <c r="Z111" s="179"/>
      <c r="AA111" s="179"/>
      <c r="AB111" s="179"/>
      <c r="AC111" s="27"/>
      <c r="AD111" s="27" t="s">
        <v>27</v>
      </c>
      <c r="AE111" s="27"/>
      <c r="AF111" s="27"/>
      <c r="AG111" s="27"/>
      <c r="AH111" s="181" t="s">
        <v>9</v>
      </c>
      <c r="AI111" s="181"/>
      <c r="AK111" s="182">
        <f>ROUND(O111*Y111/100,0)</f>
        <v>21994</v>
      </c>
      <c r="AL111" s="182"/>
      <c r="AM111" s="182"/>
      <c r="AN111" s="30" t="s">
        <v>10</v>
      </c>
    </row>
    <row r="112" spans="1:40" s="2" customFormat="1" ht="15">
      <c r="B112" s="183" t="s">
        <v>50</v>
      </c>
      <c r="C112" s="183"/>
      <c r="D112" s="183"/>
      <c r="E112" s="183"/>
      <c r="F112" s="183"/>
      <c r="G112" s="183"/>
      <c r="H112" s="183"/>
      <c r="I112" s="183"/>
      <c r="J112" s="183"/>
      <c r="K112" s="183"/>
      <c r="L112" s="183"/>
      <c r="M112" s="183"/>
      <c r="N112" s="183"/>
      <c r="O112" s="183"/>
      <c r="P112" s="183"/>
      <c r="Q112" s="183"/>
      <c r="R112" s="183"/>
      <c r="S112" s="183"/>
      <c r="T112" s="183"/>
      <c r="U112" s="183"/>
      <c r="V112" s="183"/>
      <c r="W112" s="183"/>
      <c r="X112" s="183"/>
      <c r="Y112" s="183"/>
      <c r="Z112" s="183"/>
      <c r="AA112" s="183"/>
      <c r="AB112" s="183"/>
      <c r="AC112" s="183"/>
      <c r="AD112" s="183"/>
      <c r="AE112" s="183"/>
      <c r="AF112" s="183"/>
      <c r="AG112" s="183"/>
      <c r="AH112" s="183"/>
      <c r="AI112" s="183"/>
      <c r="AJ112" s="183"/>
      <c r="AK112" s="3"/>
      <c r="AL112" s="3"/>
      <c r="AM112" s="3"/>
    </row>
    <row r="113" spans="1:40" s="54" customFormat="1" ht="13.5" customHeight="1">
      <c r="A113" s="45">
        <v>32</v>
      </c>
      <c r="B113" s="56" t="s">
        <v>173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184"/>
      <c r="AL113" s="184"/>
      <c r="AM113" s="184"/>
    </row>
    <row r="114" spans="1:40" s="6" customFormat="1" ht="13.5" customHeight="1">
      <c r="K114" s="33"/>
      <c r="L114" s="33"/>
      <c r="M114" s="33"/>
      <c r="N114" s="33"/>
      <c r="O114" s="179">
        <v>8527</v>
      </c>
      <c r="P114" s="179"/>
      <c r="Q114" s="179"/>
      <c r="R114" s="179"/>
      <c r="S114" s="27" t="s">
        <v>26</v>
      </c>
      <c r="T114" s="49"/>
      <c r="U114" s="49"/>
      <c r="V114" s="180" t="s">
        <v>8</v>
      </c>
      <c r="W114" s="180"/>
      <c r="X114" s="180"/>
      <c r="Y114" s="179">
        <v>1276.53</v>
      </c>
      <c r="Z114" s="179"/>
      <c r="AA114" s="179"/>
      <c r="AB114" s="179"/>
      <c r="AC114" s="27"/>
      <c r="AD114" s="27" t="s">
        <v>27</v>
      </c>
      <c r="AE114" s="27"/>
      <c r="AF114" s="27"/>
      <c r="AG114" s="27"/>
      <c r="AH114" s="181" t="s">
        <v>9</v>
      </c>
      <c r="AI114" s="181"/>
      <c r="AK114" s="182">
        <f>ROUND(O114*Y114/100,0)</f>
        <v>108850</v>
      </c>
      <c r="AL114" s="182"/>
      <c r="AM114" s="182"/>
      <c r="AN114" s="30" t="s">
        <v>10</v>
      </c>
    </row>
    <row r="115" spans="1:40" s="2" customFormat="1" ht="15">
      <c r="B115" s="183" t="s">
        <v>174</v>
      </c>
      <c r="C115" s="183"/>
      <c r="D115" s="183"/>
      <c r="E115" s="183"/>
      <c r="F115" s="183"/>
      <c r="G115" s="183"/>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83"/>
      <c r="AD115" s="183"/>
      <c r="AE115" s="183"/>
      <c r="AF115" s="183"/>
      <c r="AG115" s="183"/>
      <c r="AH115" s="183"/>
      <c r="AI115" s="183"/>
      <c r="AJ115" s="183"/>
      <c r="AK115" s="3"/>
      <c r="AL115" s="3"/>
      <c r="AM115" s="3"/>
    </row>
    <row r="116" spans="1:40" s="54" customFormat="1" ht="13.5" customHeight="1">
      <c r="A116" s="45">
        <v>33</v>
      </c>
      <c r="B116" s="56" t="s">
        <v>175</v>
      </c>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184"/>
      <c r="AL116" s="184"/>
      <c r="AM116" s="184"/>
    </row>
    <row r="117" spans="1:40" s="6" customFormat="1" ht="13.5" customHeight="1">
      <c r="K117" s="33"/>
      <c r="L117" s="33"/>
      <c r="M117" s="33"/>
      <c r="N117" s="33"/>
      <c r="O117" s="179">
        <v>2375</v>
      </c>
      <c r="P117" s="179"/>
      <c r="Q117" s="179"/>
      <c r="R117" s="179"/>
      <c r="S117" s="27" t="s">
        <v>26</v>
      </c>
      <c r="T117" s="49"/>
      <c r="U117" s="49"/>
      <c r="V117" s="180" t="s">
        <v>8</v>
      </c>
      <c r="W117" s="180"/>
      <c r="X117" s="180"/>
      <c r="Y117" s="179">
        <v>859.9</v>
      </c>
      <c r="Z117" s="179"/>
      <c r="AA117" s="179"/>
      <c r="AB117" s="179"/>
      <c r="AC117" s="27"/>
      <c r="AD117" s="27" t="s">
        <v>27</v>
      </c>
      <c r="AE117" s="27"/>
      <c r="AF117" s="27"/>
      <c r="AG117" s="27"/>
      <c r="AH117" s="181" t="s">
        <v>9</v>
      </c>
      <c r="AI117" s="181"/>
      <c r="AK117" s="182">
        <f>ROUND(O117*Y117/100,0)</f>
        <v>20423</v>
      </c>
      <c r="AL117" s="182"/>
      <c r="AM117" s="182"/>
      <c r="AN117" s="30" t="s">
        <v>10</v>
      </c>
    </row>
    <row r="118" spans="1:40" s="2" customFormat="1" ht="15">
      <c r="B118" s="183" t="s">
        <v>176</v>
      </c>
      <c r="C118" s="183"/>
      <c r="D118" s="183"/>
      <c r="E118" s="183"/>
      <c r="F118" s="183"/>
      <c r="G118" s="183"/>
      <c r="H118" s="183"/>
      <c r="I118" s="183"/>
      <c r="J118" s="183"/>
      <c r="K118" s="183"/>
      <c r="L118" s="183"/>
      <c r="M118" s="183"/>
      <c r="N118" s="183"/>
      <c r="O118" s="183"/>
      <c r="P118" s="183"/>
      <c r="Q118" s="183"/>
      <c r="R118" s="183"/>
      <c r="S118" s="183"/>
      <c r="T118" s="183"/>
      <c r="U118" s="183"/>
      <c r="V118" s="183"/>
      <c r="W118" s="183"/>
      <c r="X118" s="183"/>
      <c r="Y118" s="183"/>
      <c r="Z118" s="183"/>
      <c r="AA118" s="183"/>
      <c r="AB118" s="183"/>
      <c r="AC118" s="183"/>
      <c r="AD118" s="183"/>
      <c r="AE118" s="183"/>
      <c r="AF118" s="183"/>
      <c r="AG118" s="183"/>
      <c r="AH118" s="183"/>
      <c r="AI118" s="183"/>
      <c r="AJ118" s="183"/>
      <c r="AK118" s="3"/>
      <c r="AL118" s="3"/>
      <c r="AM118" s="3"/>
    </row>
    <row r="119" spans="1:40" s="2" customFormat="1" ht="3" customHeight="1">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3"/>
      <c r="AL119" s="3"/>
      <c r="AM119" s="3"/>
    </row>
    <row r="120" spans="1:40" s="5" customFormat="1" ht="13.5" customHeight="1">
      <c r="A120" s="98">
        <v>34</v>
      </c>
      <c r="B120" s="20" t="s">
        <v>90</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27"/>
      <c r="AL120" s="227"/>
      <c r="AM120" s="227"/>
    </row>
    <row r="121" spans="1:40" s="6" customFormat="1" ht="13.5" customHeight="1">
      <c r="K121" s="33"/>
      <c r="L121" s="33"/>
      <c r="M121" s="33"/>
      <c r="N121" s="33"/>
      <c r="O121" s="179">
        <v>11975</v>
      </c>
      <c r="P121" s="179"/>
      <c r="Q121" s="179"/>
      <c r="R121" s="179"/>
      <c r="S121" s="27" t="s">
        <v>26</v>
      </c>
      <c r="T121" s="49"/>
      <c r="U121" s="49"/>
      <c r="V121" s="180" t="s">
        <v>8</v>
      </c>
      <c r="W121" s="180"/>
      <c r="X121" s="180"/>
      <c r="Y121" s="179">
        <v>442.75</v>
      </c>
      <c r="Z121" s="179"/>
      <c r="AA121" s="179"/>
      <c r="AB121" s="179"/>
      <c r="AC121" s="27"/>
      <c r="AD121" s="27" t="s">
        <v>27</v>
      </c>
      <c r="AE121" s="27"/>
      <c r="AF121" s="27"/>
      <c r="AG121" s="27"/>
      <c r="AH121" s="181" t="s">
        <v>9</v>
      </c>
      <c r="AI121" s="181"/>
      <c r="AK121" s="182">
        <f>ROUND(O121*Y121/100,0)</f>
        <v>53019</v>
      </c>
      <c r="AL121" s="182"/>
      <c r="AM121" s="182"/>
      <c r="AN121" s="30" t="s">
        <v>10</v>
      </c>
    </row>
    <row r="122" spans="1:40" s="2" customFormat="1" ht="15">
      <c r="B122" s="183" t="s">
        <v>91</v>
      </c>
      <c r="C122" s="183"/>
      <c r="D122" s="183"/>
      <c r="E122" s="183"/>
      <c r="F122" s="183"/>
      <c r="G122" s="183"/>
      <c r="H122" s="183"/>
      <c r="I122" s="183"/>
      <c r="J122" s="183"/>
      <c r="K122" s="183"/>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3"/>
      <c r="AL122" s="3"/>
      <c r="AM122" s="3"/>
    </row>
    <row r="123" spans="1:40" s="54" customFormat="1" ht="13.5" customHeight="1">
      <c r="A123" s="45">
        <v>35</v>
      </c>
      <c r="B123" s="56" t="s">
        <v>92</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184"/>
      <c r="AL123" s="184"/>
      <c r="AM123" s="184"/>
    </row>
    <row r="124" spans="1:40" s="6" customFormat="1" ht="13.5" customHeight="1">
      <c r="K124" s="33"/>
      <c r="L124" s="33"/>
      <c r="M124" s="33"/>
      <c r="N124" s="33"/>
      <c r="O124" s="179">
        <v>11975</v>
      </c>
      <c r="P124" s="179"/>
      <c r="Q124" s="179"/>
      <c r="R124" s="179"/>
      <c r="S124" s="27" t="s">
        <v>26</v>
      </c>
      <c r="T124" s="49"/>
      <c r="U124" s="49"/>
      <c r="V124" s="180" t="s">
        <v>8</v>
      </c>
      <c r="W124" s="180"/>
      <c r="X124" s="180"/>
      <c r="Y124" s="179">
        <v>1079.6500000000001</v>
      </c>
      <c r="Z124" s="179"/>
      <c r="AA124" s="179"/>
      <c r="AB124" s="179"/>
      <c r="AC124" s="27"/>
      <c r="AD124" s="27" t="s">
        <v>27</v>
      </c>
      <c r="AE124" s="27"/>
      <c r="AF124" s="27"/>
      <c r="AG124" s="27"/>
      <c r="AH124" s="181" t="s">
        <v>9</v>
      </c>
      <c r="AI124" s="181"/>
      <c r="AK124" s="182">
        <f>ROUND(O124*Y124/100,0)</f>
        <v>129288</v>
      </c>
      <c r="AL124" s="182"/>
      <c r="AM124" s="182"/>
      <c r="AN124" s="30" t="s">
        <v>10</v>
      </c>
    </row>
    <row r="125" spans="1:40" s="2" customFormat="1" ht="15">
      <c r="B125" s="183" t="s">
        <v>93</v>
      </c>
      <c r="C125" s="183"/>
      <c r="D125" s="183"/>
      <c r="E125" s="183"/>
      <c r="F125" s="183"/>
      <c r="G125" s="183"/>
      <c r="H125" s="183"/>
      <c r="I125" s="183"/>
      <c r="J125" s="183"/>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3"/>
      <c r="AL125" s="3"/>
      <c r="AM125" s="3"/>
    </row>
    <row r="126" spans="1:40" s="54" customFormat="1" ht="13.5" customHeight="1">
      <c r="A126" s="45">
        <v>36</v>
      </c>
      <c r="B126" s="56" t="s">
        <v>94</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184"/>
      <c r="AL126" s="184"/>
      <c r="AM126" s="184"/>
    </row>
    <row r="127" spans="1:40" s="6" customFormat="1" ht="13.5" customHeight="1">
      <c r="K127" s="33"/>
      <c r="L127" s="33"/>
      <c r="M127" s="33"/>
      <c r="N127" s="33"/>
      <c r="O127" s="179">
        <v>1078</v>
      </c>
      <c r="P127" s="179"/>
      <c r="Q127" s="179"/>
      <c r="R127" s="179"/>
      <c r="S127" s="27" t="s">
        <v>26</v>
      </c>
      <c r="T127" s="49"/>
      <c r="U127" s="49"/>
      <c r="V127" s="180" t="s">
        <v>8</v>
      </c>
      <c r="W127" s="180"/>
      <c r="X127" s="180"/>
      <c r="Y127" s="179">
        <v>2116.41</v>
      </c>
      <c r="Z127" s="179"/>
      <c r="AA127" s="179"/>
      <c r="AB127" s="179"/>
      <c r="AC127" s="27"/>
      <c r="AD127" s="27" t="s">
        <v>27</v>
      </c>
      <c r="AE127" s="27"/>
      <c r="AF127" s="27"/>
      <c r="AG127" s="27"/>
      <c r="AH127" s="181" t="s">
        <v>9</v>
      </c>
      <c r="AI127" s="181"/>
      <c r="AK127" s="182">
        <f>ROUND(O127*Y127/100,0)</f>
        <v>22815</v>
      </c>
      <c r="AL127" s="182"/>
      <c r="AM127" s="182"/>
      <c r="AN127" s="30" t="s">
        <v>10</v>
      </c>
    </row>
    <row r="128" spans="1:40" s="2" customFormat="1" ht="15">
      <c r="B128" s="183" t="s">
        <v>95</v>
      </c>
      <c r="C128" s="183"/>
      <c r="D128" s="183"/>
      <c r="E128" s="183"/>
      <c r="F128" s="183"/>
      <c r="G128" s="183"/>
      <c r="H128" s="183"/>
      <c r="I128" s="183"/>
      <c r="J128" s="183"/>
      <c r="K128" s="183"/>
      <c r="L128" s="183"/>
      <c r="M128" s="183"/>
      <c r="N128" s="183"/>
      <c r="O128" s="183"/>
      <c r="P128" s="183"/>
      <c r="Q128" s="183"/>
      <c r="R128" s="183"/>
      <c r="S128" s="183"/>
      <c r="T128" s="183"/>
      <c r="U128" s="183"/>
      <c r="V128" s="183"/>
      <c r="W128" s="183"/>
      <c r="X128" s="183"/>
      <c r="Y128" s="183"/>
      <c r="Z128" s="183"/>
      <c r="AA128" s="183"/>
      <c r="AB128" s="183"/>
      <c r="AC128" s="183"/>
      <c r="AD128" s="183"/>
      <c r="AE128" s="183"/>
      <c r="AF128" s="183"/>
      <c r="AG128" s="183"/>
      <c r="AH128" s="183"/>
      <c r="AI128" s="183"/>
      <c r="AJ128" s="183"/>
      <c r="AK128" s="3"/>
      <c r="AL128" s="3"/>
      <c r="AM128" s="3"/>
    </row>
    <row r="129" spans="1:42" s="5" customFormat="1" ht="31.5" customHeight="1">
      <c r="A129" s="19">
        <v>37</v>
      </c>
      <c r="B129" s="188" t="s">
        <v>33</v>
      </c>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227"/>
      <c r="AL129" s="227"/>
      <c r="AM129" s="227"/>
    </row>
    <row r="130" spans="1:42" s="6" customFormat="1" ht="13.5" customHeight="1">
      <c r="H130" s="35"/>
      <c r="K130" s="33"/>
      <c r="L130" s="33"/>
      <c r="M130" s="33"/>
      <c r="N130" s="33"/>
      <c r="O130" s="179">
        <v>1935</v>
      </c>
      <c r="P130" s="179"/>
      <c r="Q130" s="179"/>
      <c r="R130" s="179"/>
      <c r="S130" s="27" t="s">
        <v>26</v>
      </c>
      <c r="T130" s="49"/>
      <c r="U130" s="49"/>
      <c r="V130" s="180" t="s">
        <v>8</v>
      </c>
      <c r="W130" s="180"/>
      <c r="X130" s="180"/>
      <c r="Y130" s="220">
        <v>1270.83</v>
      </c>
      <c r="Z130" s="220"/>
      <c r="AA130" s="220"/>
      <c r="AB130" s="220"/>
      <c r="AC130" s="27"/>
      <c r="AD130" s="27" t="s">
        <v>27</v>
      </c>
      <c r="AE130" s="27"/>
      <c r="AF130" s="27"/>
      <c r="AG130" s="27"/>
      <c r="AH130" s="181" t="s">
        <v>9</v>
      </c>
      <c r="AI130" s="181"/>
      <c r="AK130" s="182">
        <f>ROUND(O130*Y130/100,0)</f>
        <v>24591</v>
      </c>
      <c r="AL130" s="182"/>
      <c r="AM130" s="182"/>
      <c r="AN130" s="30" t="s">
        <v>10</v>
      </c>
    </row>
    <row r="131" spans="1:42" s="2" customFormat="1" ht="15">
      <c r="B131" s="183" t="s">
        <v>51</v>
      </c>
      <c r="C131" s="183"/>
      <c r="D131" s="183"/>
      <c r="E131" s="183"/>
      <c r="F131" s="183"/>
      <c r="G131" s="183"/>
      <c r="H131" s="183"/>
      <c r="I131" s="183"/>
      <c r="J131" s="183"/>
      <c r="K131" s="183"/>
      <c r="L131" s="183"/>
      <c r="M131" s="183"/>
      <c r="N131" s="183"/>
      <c r="O131" s="183"/>
      <c r="P131" s="183"/>
      <c r="Q131" s="183"/>
      <c r="R131" s="183"/>
      <c r="S131" s="183"/>
      <c r="T131" s="183"/>
      <c r="U131" s="183"/>
      <c r="V131" s="183"/>
      <c r="W131" s="183"/>
      <c r="X131" s="183"/>
      <c r="Y131" s="183"/>
      <c r="Z131" s="183"/>
      <c r="AA131" s="183"/>
      <c r="AB131" s="183"/>
      <c r="AC131" s="183"/>
      <c r="AD131" s="183"/>
      <c r="AE131" s="183"/>
      <c r="AF131" s="183"/>
      <c r="AG131" s="183"/>
      <c r="AH131" s="183"/>
      <c r="AI131" s="183"/>
      <c r="AJ131" s="183"/>
      <c r="AK131" s="3"/>
      <c r="AL131" s="3"/>
      <c r="AM131" s="3"/>
    </row>
    <row r="132" spans="1:42" s="31" customFormat="1" ht="15" customHeight="1">
      <c r="AC132" s="236" t="s">
        <v>34</v>
      </c>
      <c r="AD132" s="236"/>
      <c r="AE132" s="236"/>
      <c r="AF132" s="236"/>
      <c r="AG132" s="236"/>
      <c r="AH132" s="36" t="s">
        <v>9</v>
      </c>
      <c r="AI132" s="36"/>
      <c r="AJ132" s="57"/>
      <c r="AK132" s="237">
        <f>SUM(AK6:AM131)+1+1571</f>
        <v>7135169.4900000002</v>
      </c>
      <c r="AL132" s="237"/>
      <c r="AM132" s="237"/>
      <c r="AN132" s="70" t="s">
        <v>10</v>
      </c>
      <c r="AO132" s="234"/>
      <c r="AP132" s="234"/>
    </row>
    <row r="135" spans="1:42" ht="42" customHeight="1">
      <c r="A135" s="7" t="s">
        <v>35</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238" t="s">
        <v>34</v>
      </c>
      <c r="AD137" s="238"/>
      <c r="AE137" s="238"/>
      <c r="AF137" s="238"/>
      <c r="AG137" s="238"/>
      <c r="AH137" s="12" t="s">
        <v>9</v>
      </c>
      <c r="AI137" s="12"/>
      <c r="AJ137" s="239"/>
      <c r="AK137" s="239"/>
      <c r="AL137" s="239"/>
      <c r="AM137" s="239"/>
      <c r="AN137" s="235"/>
      <c r="AO137" s="235"/>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36</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37</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3">
      <c r="A145" s="1"/>
      <c r="B145" s="228" t="s">
        <v>38</v>
      </c>
      <c r="C145" s="228"/>
      <c r="D145" s="228"/>
      <c r="E145" s="228"/>
      <c r="F145" s="228"/>
      <c r="G145" s="228"/>
      <c r="H145" s="228"/>
      <c r="I145" s="228"/>
      <c r="J145" s="228"/>
      <c r="K145" s="228"/>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3"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7" spans="1:43" s="121" customFormat="1" ht="24" customHeight="1">
      <c r="A147" s="117"/>
      <c r="B147" s="118" t="s">
        <v>125</v>
      </c>
      <c r="C147" s="119"/>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3" s="123" customFormat="1" ht="63.75" customHeight="1">
      <c r="A148" s="122">
        <v>1</v>
      </c>
      <c r="B148" s="213" t="s">
        <v>128</v>
      </c>
      <c r="C148" s="213"/>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3"/>
      <c r="AC148" s="213"/>
      <c r="AD148" s="213"/>
      <c r="AE148" s="213"/>
      <c r="AF148" s="213"/>
      <c r="AG148" s="213"/>
      <c r="AH148" s="213"/>
      <c r="AI148" s="213"/>
      <c r="AJ148" s="213"/>
      <c r="AK148" s="212"/>
      <c r="AL148" s="212"/>
      <c r="AM148" s="212"/>
    </row>
    <row r="149" spans="1:43" s="124" customFormat="1" ht="15">
      <c r="H149" s="125"/>
      <c r="K149" s="126"/>
      <c r="L149" s="126"/>
      <c r="M149" s="126"/>
      <c r="N149" s="126"/>
      <c r="O149" s="127"/>
      <c r="P149" s="201">
        <v>3</v>
      </c>
      <c r="Q149" s="201"/>
      <c r="R149" s="201"/>
      <c r="S149" s="128" t="s">
        <v>129</v>
      </c>
      <c r="T149" s="129"/>
      <c r="U149" s="129"/>
      <c r="V149" s="202" t="s">
        <v>8</v>
      </c>
      <c r="W149" s="202"/>
      <c r="X149" s="202"/>
      <c r="Y149" s="203">
        <v>4802.6000000000004</v>
      </c>
      <c r="Z149" s="203"/>
      <c r="AA149" s="203"/>
      <c r="AB149" s="203"/>
      <c r="AC149" s="128"/>
      <c r="AD149" s="128" t="s">
        <v>99</v>
      </c>
      <c r="AE149" s="128"/>
      <c r="AF149" s="128"/>
      <c r="AG149" s="128"/>
      <c r="AH149" s="204" t="s">
        <v>9</v>
      </c>
      <c r="AI149" s="204"/>
      <c r="AK149" s="205">
        <f>ROUND(P149*Y149,0)</f>
        <v>14408</v>
      </c>
      <c r="AL149" s="205"/>
      <c r="AM149" s="205"/>
      <c r="AN149" s="130" t="s">
        <v>10</v>
      </c>
      <c r="AP149" s="126"/>
      <c r="AQ149" s="126"/>
    </row>
    <row r="150" spans="1:43" s="124" customFormat="1" ht="15">
      <c r="A150" s="131" t="s">
        <v>127</v>
      </c>
      <c r="B150" s="131"/>
      <c r="C150" s="131"/>
      <c r="D150" s="131"/>
      <c r="E150" s="131"/>
      <c r="F150" s="131"/>
      <c r="G150" s="131"/>
      <c r="H150" s="131"/>
      <c r="I150" s="131"/>
      <c r="J150" s="131"/>
      <c r="K150" s="131"/>
      <c r="L150" s="131"/>
      <c r="M150" s="131"/>
      <c r="N150" s="131" t="s">
        <v>130</v>
      </c>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0"/>
      <c r="AO150" s="126"/>
    </row>
    <row r="151" spans="1:43" s="133" customFormat="1" ht="3" customHeight="1">
      <c r="A151" s="132"/>
    </row>
    <row r="152" spans="1:43" s="123" customFormat="1" ht="75.75" customHeight="1">
      <c r="A152" s="122">
        <v>2</v>
      </c>
      <c r="B152" s="218" t="s">
        <v>131</v>
      </c>
      <c r="C152" s="213"/>
      <c r="D152" s="213"/>
      <c r="E152" s="213"/>
      <c r="F152" s="213"/>
      <c r="G152" s="213"/>
      <c r="H152" s="213"/>
      <c r="I152" s="213"/>
      <c r="J152" s="213"/>
      <c r="K152" s="213"/>
      <c r="L152" s="213"/>
      <c r="M152" s="213"/>
      <c r="N152" s="213"/>
      <c r="O152" s="213"/>
      <c r="P152" s="213"/>
      <c r="Q152" s="213"/>
      <c r="R152" s="213"/>
      <c r="S152" s="213"/>
      <c r="T152" s="213"/>
      <c r="U152" s="213"/>
      <c r="V152" s="213"/>
      <c r="W152" s="213"/>
      <c r="X152" s="213"/>
      <c r="Y152" s="213"/>
      <c r="Z152" s="213"/>
      <c r="AA152" s="213"/>
      <c r="AB152" s="213"/>
      <c r="AC152" s="213"/>
      <c r="AD152" s="213"/>
      <c r="AE152" s="213"/>
      <c r="AF152" s="213"/>
      <c r="AG152" s="213"/>
      <c r="AH152" s="213"/>
      <c r="AI152" s="213"/>
      <c r="AJ152" s="213"/>
      <c r="AK152" s="212"/>
      <c r="AL152" s="212"/>
      <c r="AM152" s="212"/>
    </row>
    <row r="153" spans="1:43" s="124" customFormat="1" ht="15">
      <c r="H153" s="125"/>
      <c r="K153" s="126"/>
      <c r="L153" s="126"/>
      <c r="M153" s="126"/>
      <c r="N153" s="126"/>
      <c r="O153" s="127"/>
      <c r="P153" s="201">
        <v>2</v>
      </c>
      <c r="Q153" s="201"/>
      <c r="R153" s="201"/>
      <c r="S153" s="128" t="s">
        <v>129</v>
      </c>
      <c r="T153" s="129"/>
      <c r="U153" s="129"/>
      <c r="V153" s="202" t="s">
        <v>8</v>
      </c>
      <c r="W153" s="202"/>
      <c r="X153" s="202"/>
      <c r="Y153" s="203">
        <v>4694.8</v>
      </c>
      <c r="Z153" s="203"/>
      <c r="AA153" s="203"/>
      <c r="AB153" s="203"/>
      <c r="AC153" s="128"/>
      <c r="AD153" s="128" t="s">
        <v>99</v>
      </c>
      <c r="AE153" s="128"/>
      <c r="AF153" s="128"/>
      <c r="AG153" s="128"/>
      <c r="AH153" s="204" t="s">
        <v>9</v>
      </c>
      <c r="AI153" s="204"/>
      <c r="AK153" s="205">
        <f>ROUND(P153*Y153,0)</f>
        <v>9390</v>
      </c>
      <c r="AL153" s="205"/>
      <c r="AM153" s="205"/>
      <c r="AN153" s="130" t="s">
        <v>10</v>
      </c>
      <c r="AP153" s="126"/>
      <c r="AQ153" s="126"/>
    </row>
    <row r="154" spans="1:43" s="124" customFormat="1" ht="15">
      <c r="A154" s="131" t="s">
        <v>127</v>
      </c>
      <c r="B154" s="131"/>
      <c r="C154" s="131"/>
      <c r="D154" s="131"/>
      <c r="E154" s="131"/>
      <c r="F154" s="131"/>
      <c r="G154" s="131"/>
      <c r="H154" s="131"/>
      <c r="I154" s="131"/>
      <c r="J154" s="131"/>
      <c r="K154" s="131"/>
      <c r="L154" s="131"/>
      <c r="M154" s="131"/>
      <c r="N154" s="131" t="s">
        <v>132</v>
      </c>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0"/>
      <c r="AO154" s="126"/>
    </row>
    <row r="155" spans="1:43" s="133" customFormat="1" ht="15">
      <c r="A155" s="132"/>
    </row>
    <row r="156" spans="1:43" s="123" customFormat="1" ht="31.5" customHeight="1">
      <c r="A156" s="122">
        <v>3</v>
      </c>
      <c r="B156" s="214" t="s">
        <v>133</v>
      </c>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c r="AA156" s="211"/>
      <c r="AB156" s="211"/>
      <c r="AC156" s="211"/>
      <c r="AD156" s="211"/>
      <c r="AE156" s="211"/>
      <c r="AF156" s="211"/>
      <c r="AG156" s="211"/>
      <c r="AH156" s="211"/>
      <c r="AI156" s="211"/>
      <c r="AJ156" s="211"/>
      <c r="AK156" s="212"/>
      <c r="AL156" s="212"/>
      <c r="AM156" s="212"/>
    </row>
    <row r="157" spans="1:43" s="124" customFormat="1" ht="15">
      <c r="H157" s="125"/>
      <c r="K157" s="126"/>
      <c r="L157" s="126"/>
      <c r="M157" s="126"/>
      <c r="N157" s="126"/>
      <c r="O157" s="127"/>
      <c r="P157" s="201">
        <v>2</v>
      </c>
      <c r="Q157" s="201"/>
      <c r="R157" s="201"/>
      <c r="S157" s="128" t="s">
        <v>129</v>
      </c>
      <c r="T157" s="129"/>
      <c r="U157" s="129"/>
      <c r="V157" s="202" t="s">
        <v>8</v>
      </c>
      <c r="W157" s="202"/>
      <c r="X157" s="202"/>
      <c r="Y157" s="203">
        <v>2533.4699999999998</v>
      </c>
      <c r="Z157" s="203"/>
      <c r="AA157" s="203"/>
      <c r="AB157" s="203"/>
      <c r="AC157" s="128"/>
      <c r="AD157" s="128" t="s">
        <v>99</v>
      </c>
      <c r="AE157" s="128"/>
      <c r="AF157" s="128"/>
      <c r="AG157" s="128"/>
      <c r="AH157" s="204" t="s">
        <v>9</v>
      </c>
      <c r="AI157" s="204"/>
      <c r="AK157" s="205">
        <f>ROUND(P157*Y157,0)</f>
        <v>5067</v>
      </c>
      <c r="AL157" s="205"/>
      <c r="AM157" s="205"/>
      <c r="AN157" s="130" t="s">
        <v>10</v>
      </c>
      <c r="AP157" s="126"/>
      <c r="AQ157" s="126"/>
    </row>
    <row r="158" spans="1:43" s="124" customFormat="1" ht="15">
      <c r="A158" s="131" t="s">
        <v>127</v>
      </c>
      <c r="B158" s="131"/>
      <c r="C158" s="131"/>
      <c r="D158" s="131"/>
      <c r="E158" s="131"/>
      <c r="F158" s="131"/>
      <c r="G158" s="131"/>
      <c r="H158" s="131"/>
      <c r="I158" s="131"/>
      <c r="J158" s="131"/>
      <c r="K158" s="131"/>
      <c r="L158" s="131"/>
      <c r="M158" s="131"/>
      <c r="N158" s="131" t="s">
        <v>134</v>
      </c>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0"/>
      <c r="AO158" s="126"/>
    </row>
    <row r="159" spans="1:43" s="133" customFormat="1" ht="3" customHeight="1">
      <c r="A159" s="132"/>
    </row>
    <row r="160" spans="1:43" s="123" customFormat="1" ht="23.25" customHeight="1">
      <c r="A160" s="122">
        <v>4</v>
      </c>
      <c r="B160" s="211" t="s">
        <v>135</v>
      </c>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211"/>
      <c r="AD160" s="211"/>
      <c r="AE160" s="211"/>
      <c r="AF160" s="211"/>
      <c r="AG160" s="211"/>
      <c r="AH160" s="211"/>
      <c r="AI160" s="211"/>
      <c r="AJ160" s="211"/>
      <c r="AK160" s="212"/>
      <c r="AL160" s="212"/>
      <c r="AM160" s="212"/>
    </row>
    <row r="161" spans="1:43" s="124" customFormat="1" ht="15">
      <c r="H161" s="125"/>
      <c r="K161" s="126"/>
      <c r="L161" s="126"/>
      <c r="M161" s="126"/>
      <c r="N161" s="126"/>
      <c r="O161" s="127"/>
      <c r="P161" s="201">
        <v>6</v>
      </c>
      <c r="Q161" s="201"/>
      <c r="R161" s="201"/>
      <c r="S161" s="128" t="s">
        <v>126</v>
      </c>
      <c r="T161" s="129"/>
      <c r="U161" s="129"/>
      <c r="V161" s="202" t="s">
        <v>8</v>
      </c>
      <c r="W161" s="202"/>
      <c r="X161" s="202"/>
      <c r="Y161" s="203">
        <v>1109.46</v>
      </c>
      <c r="Z161" s="203"/>
      <c r="AA161" s="203"/>
      <c r="AB161" s="203"/>
      <c r="AC161" s="128"/>
      <c r="AD161" s="128" t="s">
        <v>99</v>
      </c>
      <c r="AE161" s="128"/>
      <c r="AF161" s="128"/>
      <c r="AG161" s="128"/>
      <c r="AH161" s="204" t="s">
        <v>9</v>
      </c>
      <c r="AI161" s="204"/>
      <c r="AK161" s="205">
        <f>ROUND(P161*Y161,0)</f>
        <v>6657</v>
      </c>
      <c r="AL161" s="205"/>
      <c r="AM161" s="205"/>
      <c r="AN161" s="130" t="s">
        <v>10</v>
      </c>
      <c r="AP161" s="126"/>
      <c r="AQ161" s="126"/>
    </row>
    <row r="162" spans="1:43" s="133" customFormat="1" ht="3" customHeight="1">
      <c r="A162" s="132"/>
    </row>
    <row r="163" spans="1:43" s="123" customFormat="1" ht="39.75" customHeight="1">
      <c r="A163" s="122">
        <v>5</v>
      </c>
      <c r="B163" s="211" t="s">
        <v>136</v>
      </c>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2"/>
      <c r="AL163" s="212"/>
      <c r="AM163" s="212"/>
    </row>
    <row r="164" spans="1:43" s="124" customFormat="1" ht="15">
      <c r="H164" s="125"/>
      <c r="K164" s="126"/>
      <c r="L164" s="126"/>
      <c r="M164" s="126"/>
      <c r="N164" s="126"/>
      <c r="O164" s="127"/>
      <c r="P164" s="201">
        <v>2</v>
      </c>
      <c r="Q164" s="201"/>
      <c r="R164" s="201"/>
      <c r="S164" s="128" t="s">
        <v>126</v>
      </c>
      <c r="T164" s="129"/>
      <c r="U164" s="129"/>
      <c r="V164" s="202" t="s">
        <v>8</v>
      </c>
      <c r="W164" s="202"/>
      <c r="X164" s="202"/>
      <c r="Y164" s="203">
        <v>447.15</v>
      </c>
      <c r="Z164" s="203"/>
      <c r="AA164" s="203"/>
      <c r="AB164" s="203"/>
      <c r="AC164" s="128"/>
      <c r="AD164" s="128" t="s">
        <v>99</v>
      </c>
      <c r="AE164" s="128"/>
      <c r="AF164" s="128"/>
      <c r="AG164" s="128"/>
      <c r="AH164" s="204" t="s">
        <v>9</v>
      </c>
      <c r="AI164" s="204"/>
      <c r="AK164" s="205">
        <f>ROUND(P164*Y164,0)</f>
        <v>894</v>
      </c>
      <c r="AL164" s="205"/>
      <c r="AM164" s="205"/>
      <c r="AN164" s="130" t="s">
        <v>10</v>
      </c>
      <c r="AP164" s="126"/>
      <c r="AQ164" s="126"/>
    </row>
    <row r="165" spans="1:43" s="124" customFormat="1" ht="15">
      <c r="A165" s="131" t="s">
        <v>127</v>
      </c>
      <c r="B165" s="131"/>
      <c r="C165" s="131"/>
      <c r="D165" s="131"/>
      <c r="E165" s="131"/>
      <c r="F165" s="131"/>
      <c r="G165" s="131"/>
      <c r="H165" s="131"/>
      <c r="I165" s="131"/>
      <c r="J165" s="131"/>
      <c r="K165" s="131"/>
      <c r="L165" s="131"/>
      <c r="M165" s="131"/>
      <c r="N165" s="131" t="s">
        <v>137</v>
      </c>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0"/>
      <c r="AO165" s="126"/>
    </row>
    <row r="166" spans="1:43" s="133" customFormat="1" ht="5.25" customHeight="1">
      <c r="A166" s="132"/>
    </row>
    <row r="167" spans="1:43" s="123" customFormat="1" ht="15">
      <c r="A167" s="122">
        <v>6</v>
      </c>
      <c r="B167" s="214" t="s">
        <v>138</v>
      </c>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c r="AA167" s="211"/>
      <c r="AB167" s="211"/>
      <c r="AC167" s="211"/>
      <c r="AD167" s="211"/>
      <c r="AE167" s="211"/>
      <c r="AF167" s="211"/>
      <c r="AG167" s="211"/>
      <c r="AH167" s="211"/>
      <c r="AI167" s="211"/>
      <c r="AJ167" s="211"/>
      <c r="AK167" s="212"/>
      <c r="AL167" s="212"/>
      <c r="AM167" s="212"/>
    </row>
    <row r="168" spans="1:43" s="123" customFormat="1" ht="15">
      <c r="A168" s="122" t="s">
        <v>139</v>
      </c>
      <c r="B168" s="217" t="s">
        <v>140</v>
      </c>
      <c r="C168" s="217"/>
      <c r="D168" s="217"/>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c r="AL168" s="135"/>
      <c r="AM168" s="135"/>
    </row>
    <row r="169" spans="1:43" s="124" customFormat="1" ht="15">
      <c r="H169" s="125"/>
      <c r="K169" s="126"/>
      <c r="L169" s="126"/>
      <c r="M169" s="126"/>
      <c r="N169" s="126"/>
      <c r="O169" s="127"/>
      <c r="P169" s="201">
        <v>2</v>
      </c>
      <c r="Q169" s="201"/>
      <c r="R169" s="201"/>
      <c r="S169" s="128" t="s">
        <v>126</v>
      </c>
      <c r="T169" s="129"/>
      <c r="U169" s="129"/>
      <c r="V169" s="202" t="s">
        <v>8</v>
      </c>
      <c r="W169" s="202"/>
      <c r="X169" s="202"/>
      <c r="Y169" s="203">
        <v>200.42</v>
      </c>
      <c r="Z169" s="203"/>
      <c r="AA169" s="203"/>
      <c r="AB169" s="203"/>
      <c r="AC169" s="128"/>
      <c r="AD169" s="128" t="s">
        <v>99</v>
      </c>
      <c r="AE169" s="128"/>
      <c r="AF169" s="128"/>
      <c r="AG169" s="128"/>
      <c r="AH169" s="204" t="s">
        <v>9</v>
      </c>
      <c r="AI169" s="204"/>
      <c r="AK169" s="205">
        <f>ROUND(P169*Y169,0)</f>
        <v>401</v>
      </c>
      <c r="AL169" s="205"/>
      <c r="AM169" s="205"/>
      <c r="AN169" s="130" t="s">
        <v>10</v>
      </c>
      <c r="AP169" s="126"/>
      <c r="AQ169" s="126"/>
    </row>
    <row r="170" spans="1:43" s="124" customFormat="1" ht="15">
      <c r="A170" s="131" t="s">
        <v>127</v>
      </c>
      <c r="B170" s="131"/>
      <c r="C170" s="131"/>
      <c r="D170" s="131"/>
      <c r="E170" s="131"/>
      <c r="F170" s="131"/>
      <c r="G170" s="131"/>
      <c r="H170" s="131"/>
      <c r="I170" s="131"/>
      <c r="J170" s="131"/>
      <c r="K170" s="131"/>
      <c r="L170" s="131"/>
      <c r="M170" s="131"/>
      <c r="N170" s="131" t="s">
        <v>141</v>
      </c>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0"/>
      <c r="AO170" s="126"/>
    </row>
    <row r="171" spans="1:43" s="133" customFormat="1" ht="15">
      <c r="A171" s="132"/>
    </row>
    <row r="172" spans="1:43" s="123" customFormat="1" ht="15">
      <c r="A172" s="122" t="s">
        <v>142</v>
      </c>
      <c r="B172" s="216" t="s">
        <v>143</v>
      </c>
      <c r="C172" s="216"/>
      <c r="D172" s="216"/>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5"/>
      <c r="AL172" s="135"/>
      <c r="AM172" s="135"/>
    </row>
    <row r="173" spans="1:43" s="124" customFormat="1" ht="15">
      <c r="H173" s="125"/>
      <c r="K173" s="126"/>
      <c r="L173" s="126"/>
      <c r="M173" s="126"/>
      <c r="N173" s="126"/>
      <c r="O173" s="127"/>
      <c r="P173" s="201">
        <v>2</v>
      </c>
      <c r="Q173" s="201"/>
      <c r="R173" s="201"/>
      <c r="S173" s="128" t="s">
        <v>126</v>
      </c>
      <c r="T173" s="129"/>
      <c r="U173" s="129"/>
      <c r="V173" s="202" t="s">
        <v>8</v>
      </c>
      <c r="W173" s="202"/>
      <c r="X173" s="202"/>
      <c r="Y173" s="203">
        <v>271.92</v>
      </c>
      <c r="Z173" s="203"/>
      <c r="AA173" s="203"/>
      <c r="AB173" s="203"/>
      <c r="AC173" s="128"/>
      <c r="AD173" s="128" t="s">
        <v>99</v>
      </c>
      <c r="AE173" s="128"/>
      <c r="AF173" s="128"/>
      <c r="AG173" s="128"/>
      <c r="AH173" s="204" t="s">
        <v>9</v>
      </c>
      <c r="AI173" s="204"/>
      <c r="AK173" s="205">
        <f>ROUND(P173*Y173,0)</f>
        <v>544</v>
      </c>
      <c r="AL173" s="205"/>
      <c r="AM173" s="205"/>
      <c r="AN173" s="130" t="s">
        <v>10</v>
      </c>
      <c r="AP173" s="126"/>
      <c r="AQ173" s="126"/>
    </row>
    <row r="174" spans="1:43" s="124" customFormat="1" ht="15">
      <c r="A174" s="131" t="s">
        <v>127</v>
      </c>
      <c r="B174" s="131"/>
      <c r="C174" s="131"/>
      <c r="D174" s="131"/>
      <c r="E174" s="131"/>
      <c r="F174" s="131"/>
      <c r="G174" s="131"/>
      <c r="H174" s="131"/>
      <c r="I174" s="131"/>
      <c r="J174" s="131"/>
      <c r="K174" s="131"/>
      <c r="L174" s="131"/>
      <c r="M174" s="131"/>
      <c r="N174" s="131" t="s">
        <v>144</v>
      </c>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0"/>
      <c r="AO174" s="126"/>
    </row>
    <row r="175" spans="1:43" s="133" customFormat="1" ht="2.25" customHeight="1">
      <c r="A175" s="132"/>
    </row>
    <row r="176" spans="1:43" s="123" customFormat="1" ht="45.75" customHeight="1">
      <c r="A176" s="122">
        <v>7</v>
      </c>
      <c r="B176" s="218" t="s">
        <v>145</v>
      </c>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c r="AC176" s="218"/>
      <c r="AD176" s="218"/>
      <c r="AE176" s="218"/>
      <c r="AF176" s="218"/>
      <c r="AG176" s="218"/>
      <c r="AH176" s="218"/>
      <c r="AI176" s="218"/>
      <c r="AJ176" s="218"/>
      <c r="AK176" s="218"/>
      <c r="AL176" s="218"/>
      <c r="AM176" s="218"/>
    </row>
    <row r="177" spans="1:43" s="123" customFormat="1" ht="15">
      <c r="A177" s="122" t="s">
        <v>139</v>
      </c>
      <c r="B177" s="217" t="s">
        <v>140</v>
      </c>
      <c r="C177" s="217"/>
      <c r="D177" s="217"/>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5"/>
      <c r="AL177" s="135"/>
      <c r="AM177" s="135"/>
    </row>
    <row r="178" spans="1:43" s="124" customFormat="1" ht="15">
      <c r="H178" s="125"/>
      <c r="K178" s="126"/>
      <c r="L178" s="126"/>
      <c r="M178" s="126"/>
      <c r="N178" s="126"/>
      <c r="O178" s="127"/>
      <c r="P178" s="201">
        <v>50</v>
      </c>
      <c r="Q178" s="201"/>
      <c r="R178" s="201"/>
      <c r="S178" s="128" t="s">
        <v>98</v>
      </c>
      <c r="T178" s="129"/>
      <c r="U178" s="129"/>
      <c r="V178" s="202" t="s">
        <v>8</v>
      </c>
      <c r="W178" s="202"/>
      <c r="X178" s="202"/>
      <c r="Y178" s="203">
        <v>73.209999999999994</v>
      </c>
      <c r="Z178" s="203"/>
      <c r="AA178" s="203"/>
      <c r="AB178" s="203"/>
      <c r="AC178" s="128"/>
      <c r="AD178" s="128" t="s">
        <v>82</v>
      </c>
      <c r="AE178" s="128"/>
      <c r="AF178" s="128"/>
      <c r="AG178" s="128"/>
      <c r="AH178" s="204" t="s">
        <v>9</v>
      </c>
      <c r="AI178" s="204"/>
      <c r="AK178" s="205">
        <f>ROUND(P178*Y178,0)</f>
        <v>3661</v>
      </c>
      <c r="AL178" s="205"/>
      <c r="AM178" s="205"/>
      <c r="AN178" s="130" t="s">
        <v>10</v>
      </c>
      <c r="AP178" s="126"/>
      <c r="AQ178" s="126"/>
    </row>
    <row r="179" spans="1:43" s="124" customFormat="1" ht="15">
      <c r="H179" s="125"/>
      <c r="K179" s="126"/>
      <c r="L179" s="126"/>
      <c r="M179" s="126"/>
      <c r="N179" s="131" t="s">
        <v>146</v>
      </c>
      <c r="O179" s="127"/>
      <c r="P179" s="136"/>
      <c r="Q179" s="136"/>
      <c r="R179" s="136"/>
      <c r="S179" s="128"/>
      <c r="T179" s="129"/>
      <c r="U179" s="129"/>
      <c r="V179" s="137"/>
      <c r="W179" s="137"/>
      <c r="X179" s="137"/>
      <c r="Y179" s="138"/>
      <c r="Z179" s="138"/>
      <c r="AA179" s="138"/>
      <c r="AB179" s="138"/>
      <c r="AC179" s="128"/>
      <c r="AD179" s="128"/>
      <c r="AE179" s="128"/>
      <c r="AF179" s="128"/>
      <c r="AG179" s="128"/>
      <c r="AH179" s="139"/>
      <c r="AI179" s="139"/>
      <c r="AK179" s="140"/>
      <c r="AL179" s="140"/>
      <c r="AM179" s="140"/>
      <c r="AN179" s="130"/>
      <c r="AP179" s="126"/>
      <c r="AQ179" s="126"/>
    </row>
    <row r="180" spans="1:43" s="133" customFormat="1" ht="3" customHeight="1">
      <c r="A180" s="132"/>
    </row>
    <row r="181" spans="1:43" s="123" customFormat="1" ht="15">
      <c r="A181" s="122" t="s">
        <v>142</v>
      </c>
      <c r="B181" s="217" t="s">
        <v>143</v>
      </c>
      <c r="C181" s="217"/>
      <c r="D181" s="217"/>
      <c r="E181" s="134"/>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5"/>
      <c r="AL181" s="135"/>
      <c r="AM181" s="135"/>
    </row>
    <row r="182" spans="1:43" s="124" customFormat="1" ht="15">
      <c r="H182" s="125"/>
      <c r="K182" s="126"/>
      <c r="L182" s="126"/>
      <c r="M182" s="126"/>
      <c r="N182" s="126"/>
      <c r="O182" s="127"/>
      <c r="P182" s="201">
        <v>200</v>
      </c>
      <c r="Q182" s="201"/>
      <c r="R182" s="201"/>
      <c r="S182" s="128" t="s">
        <v>98</v>
      </c>
      <c r="T182" s="129"/>
      <c r="U182" s="129"/>
      <c r="V182" s="202" t="s">
        <v>8</v>
      </c>
      <c r="W182" s="202"/>
      <c r="X182" s="202"/>
      <c r="Y182" s="203">
        <v>95.79</v>
      </c>
      <c r="Z182" s="203"/>
      <c r="AA182" s="203"/>
      <c r="AB182" s="203"/>
      <c r="AC182" s="128"/>
      <c r="AD182" s="128" t="s">
        <v>82</v>
      </c>
      <c r="AE182" s="128"/>
      <c r="AF182" s="128"/>
      <c r="AG182" s="128"/>
      <c r="AH182" s="204" t="s">
        <v>9</v>
      </c>
      <c r="AI182" s="204"/>
      <c r="AK182" s="205">
        <f>ROUND(P182*Y182,0)</f>
        <v>19158</v>
      </c>
      <c r="AL182" s="205"/>
      <c r="AM182" s="205"/>
      <c r="AN182" s="130" t="s">
        <v>10</v>
      </c>
      <c r="AP182" s="126"/>
      <c r="AQ182" s="126"/>
    </row>
    <row r="183" spans="1:43" s="124" customFormat="1" ht="15">
      <c r="H183" s="125"/>
      <c r="K183" s="126"/>
      <c r="L183" s="126"/>
      <c r="M183" s="126"/>
      <c r="N183" s="131" t="s">
        <v>147</v>
      </c>
      <c r="O183" s="127"/>
      <c r="P183" s="136"/>
      <c r="Q183" s="136"/>
      <c r="R183" s="136"/>
      <c r="S183" s="128"/>
      <c r="T183" s="129"/>
      <c r="U183" s="129"/>
      <c r="V183" s="137"/>
      <c r="W183" s="137"/>
      <c r="X183" s="137"/>
      <c r="Y183" s="138"/>
      <c r="Z183" s="138"/>
      <c r="AA183" s="138"/>
      <c r="AB183" s="138"/>
      <c r="AC183" s="128"/>
      <c r="AD183" s="128"/>
      <c r="AE183" s="128"/>
      <c r="AF183" s="128"/>
      <c r="AG183" s="128"/>
      <c r="AH183" s="139"/>
      <c r="AI183" s="139"/>
      <c r="AK183" s="140"/>
      <c r="AL183" s="140"/>
      <c r="AM183" s="140"/>
      <c r="AN183" s="130"/>
      <c r="AP183" s="126"/>
      <c r="AQ183" s="126"/>
    </row>
    <row r="184" spans="1:43" s="133" customFormat="1" ht="3" customHeight="1">
      <c r="A184" s="132"/>
    </row>
    <row r="185" spans="1:43" s="123" customFormat="1" ht="15">
      <c r="A185" s="122">
        <v>8</v>
      </c>
      <c r="B185" s="211" t="s">
        <v>148</v>
      </c>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c r="AA185" s="211"/>
      <c r="AB185" s="211"/>
      <c r="AC185" s="211"/>
      <c r="AD185" s="211"/>
      <c r="AE185" s="211"/>
      <c r="AF185" s="211"/>
      <c r="AG185" s="211"/>
      <c r="AH185" s="211"/>
      <c r="AI185" s="211"/>
      <c r="AJ185" s="211"/>
      <c r="AK185" s="212"/>
      <c r="AL185" s="212"/>
      <c r="AM185" s="212"/>
    </row>
    <row r="186" spans="1:43" s="124" customFormat="1" ht="15">
      <c r="H186" s="125"/>
      <c r="K186" s="126"/>
      <c r="L186" s="126"/>
      <c r="M186" s="126"/>
      <c r="N186" s="126"/>
      <c r="O186" s="127"/>
      <c r="P186" s="201">
        <v>2</v>
      </c>
      <c r="Q186" s="201"/>
      <c r="R186" s="201"/>
      <c r="S186" s="128" t="s">
        <v>126</v>
      </c>
      <c r="T186" s="129"/>
      <c r="U186" s="129"/>
      <c r="V186" s="202" t="s">
        <v>8</v>
      </c>
      <c r="W186" s="202"/>
      <c r="X186" s="202"/>
      <c r="Y186" s="203">
        <v>795</v>
      </c>
      <c r="Z186" s="203"/>
      <c r="AA186" s="203"/>
      <c r="AB186" s="203"/>
      <c r="AC186" s="128"/>
      <c r="AD186" s="128" t="s">
        <v>99</v>
      </c>
      <c r="AE186" s="128"/>
      <c r="AF186" s="128"/>
      <c r="AG186" s="128"/>
      <c r="AH186" s="204" t="s">
        <v>9</v>
      </c>
      <c r="AI186" s="204"/>
      <c r="AK186" s="205">
        <f>ROUND(P186*Y186,0)</f>
        <v>1590</v>
      </c>
      <c r="AL186" s="205"/>
      <c r="AM186" s="205"/>
      <c r="AN186" s="130" t="s">
        <v>10</v>
      </c>
      <c r="AP186" s="126"/>
      <c r="AQ186" s="126"/>
    </row>
    <row r="187" spans="1:43" s="124" customFormat="1" ht="15">
      <c r="H187" s="125"/>
      <c r="K187" s="126"/>
      <c r="L187" s="126"/>
      <c r="M187" s="126"/>
      <c r="N187" s="131" t="s">
        <v>149</v>
      </c>
      <c r="O187" s="127"/>
      <c r="P187" s="136"/>
      <c r="Q187" s="136"/>
      <c r="R187" s="136"/>
      <c r="S187" s="128"/>
      <c r="T187" s="129"/>
      <c r="U187" s="129"/>
      <c r="V187" s="137"/>
      <c r="W187" s="137"/>
      <c r="X187" s="137"/>
      <c r="Y187" s="138"/>
      <c r="Z187" s="138"/>
      <c r="AA187" s="138"/>
      <c r="AB187" s="138"/>
      <c r="AC187" s="128"/>
      <c r="AD187" s="128"/>
      <c r="AE187" s="128"/>
      <c r="AF187" s="128"/>
      <c r="AG187" s="128"/>
      <c r="AH187" s="139"/>
      <c r="AI187" s="139"/>
      <c r="AK187" s="140"/>
      <c r="AL187" s="140"/>
      <c r="AM187" s="140"/>
      <c r="AN187" s="130"/>
      <c r="AP187" s="126"/>
      <c r="AQ187" s="126"/>
    </row>
    <row r="188" spans="1:43" s="133" customFormat="1" ht="3.75" customHeight="1">
      <c r="A188" s="132"/>
    </row>
    <row r="189" spans="1:43" s="123" customFormat="1" ht="44.25" customHeight="1">
      <c r="A189" s="122">
        <v>9</v>
      </c>
      <c r="B189" s="214" t="s">
        <v>150</v>
      </c>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c r="AA189" s="211"/>
      <c r="AB189" s="211"/>
      <c r="AC189" s="211"/>
      <c r="AD189" s="211"/>
      <c r="AE189" s="211"/>
      <c r="AF189" s="211"/>
      <c r="AG189" s="211"/>
      <c r="AH189" s="211"/>
      <c r="AI189" s="211"/>
      <c r="AJ189" s="211"/>
      <c r="AK189" s="215"/>
      <c r="AL189" s="212"/>
      <c r="AM189" s="212"/>
    </row>
    <row r="190" spans="1:43" s="123" customFormat="1" ht="15">
      <c r="A190" s="122"/>
      <c r="B190" s="216" t="s">
        <v>152</v>
      </c>
      <c r="C190" s="216"/>
      <c r="D190" s="216"/>
      <c r="E190" s="216"/>
      <c r="F190" s="216"/>
      <c r="G190" s="216"/>
      <c r="H190" s="216"/>
      <c r="I190" s="134"/>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41"/>
      <c r="AL190" s="135"/>
      <c r="AM190" s="135"/>
    </row>
    <row r="191" spans="1:43" s="124" customFormat="1" ht="15">
      <c r="H191" s="125"/>
      <c r="K191" s="126"/>
      <c r="L191" s="126"/>
      <c r="M191" s="126"/>
      <c r="N191" s="126"/>
      <c r="O191" s="127"/>
      <c r="P191" s="201">
        <v>1</v>
      </c>
      <c r="Q191" s="201"/>
      <c r="R191" s="201"/>
      <c r="S191" s="128" t="s">
        <v>129</v>
      </c>
      <c r="T191" s="129"/>
      <c r="U191" s="129"/>
      <c r="V191" s="202" t="s">
        <v>8</v>
      </c>
      <c r="W191" s="202"/>
      <c r="X191" s="202"/>
      <c r="Y191" s="203">
        <v>37505.42</v>
      </c>
      <c r="Z191" s="203"/>
      <c r="AA191" s="203"/>
      <c r="AB191" s="203"/>
      <c r="AC191" s="128"/>
      <c r="AD191" s="128" t="s">
        <v>99</v>
      </c>
      <c r="AE191" s="128"/>
      <c r="AF191" s="128"/>
      <c r="AG191" s="128"/>
      <c r="AH191" s="204" t="s">
        <v>9</v>
      </c>
      <c r="AI191" s="204"/>
      <c r="AK191" s="205">
        <f>ROUND(P191*Y191,0)</f>
        <v>37505</v>
      </c>
      <c r="AL191" s="205"/>
      <c r="AM191" s="205"/>
      <c r="AN191" s="130" t="s">
        <v>10</v>
      </c>
      <c r="AP191" s="126"/>
      <c r="AQ191" s="126"/>
    </row>
    <row r="192" spans="1:43" s="124" customFormat="1" ht="15">
      <c r="H192" s="125"/>
      <c r="K192" s="126"/>
      <c r="L192" s="126"/>
      <c r="M192" s="126"/>
      <c r="N192" s="131" t="s">
        <v>151</v>
      </c>
      <c r="O192" s="127"/>
      <c r="P192" s="136"/>
      <c r="Q192" s="136"/>
      <c r="R192" s="136"/>
      <c r="S192" s="128"/>
      <c r="T192" s="129"/>
      <c r="U192" s="129"/>
      <c r="V192" s="137"/>
      <c r="W192" s="137"/>
      <c r="X192" s="137"/>
      <c r="Y192" s="138"/>
      <c r="Z192" s="138"/>
      <c r="AA192" s="138"/>
      <c r="AB192" s="138"/>
      <c r="AC192" s="128"/>
      <c r="AD192" s="128"/>
      <c r="AE192" s="128"/>
      <c r="AF192" s="128"/>
      <c r="AG192" s="128"/>
      <c r="AH192" s="139"/>
      <c r="AI192" s="139"/>
      <c r="AK192" s="140"/>
      <c r="AL192" s="140"/>
      <c r="AM192" s="140"/>
      <c r="AN192" s="130"/>
      <c r="AP192" s="126"/>
      <c r="AQ192" s="126"/>
    </row>
    <row r="193" spans="1:43" s="133" customFormat="1" ht="3.75" customHeight="1">
      <c r="A193" s="132"/>
      <c r="O193" s="142"/>
    </row>
    <row r="194" spans="1:43" s="123" customFormat="1" ht="57.75" customHeight="1">
      <c r="A194" s="122">
        <v>10</v>
      </c>
      <c r="B194" s="213" t="s">
        <v>153</v>
      </c>
      <c r="C194" s="213"/>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c r="AC194" s="213"/>
      <c r="AD194" s="213"/>
      <c r="AE194" s="213"/>
      <c r="AF194" s="213"/>
      <c r="AG194" s="213"/>
      <c r="AH194" s="213"/>
      <c r="AI194" s="213"/>
      <c r="AJ194" s="213"/>
      <c r="AK194" s="212"/>
      <c r="AL194" s="212"/>
      <c r="AM194" s="212"/>
    </row>
    <row r="195" spans="1:43" s="124" customFormat="1" ht="15">
      <c r="H195" s="125"/>
      <c r="K195" s="126"/>
      <c r="L195" s="126"/>
      <c r="M195" s="126"/>
      <c r="N195" s="126"/>
      <c r="O195" s="127"/>
      <c r="P195" s="201">
        <v>30</v>
      </c>
      <c r="Q195" s="201"/>
      <c r="R195" s="201"/>
      <c r="S195" s="128" t="s">
        <v>98</v>
      </c>
      <c r="T195" s="129"/>
      <c r="U195" s="129"/>
      <c r="V195" s="202" t="s">
        <v>8</v>
      </c>
      <c r="W195" s="202"/>
      <c r="X195" s="202"/>
      <c r="Y195" s="203">
        <v>199.25</v>
      </c>
      <c r="Z195" s="203"/>
      <c r="AA195" s="203"/>
      <c r="AB195" s="203"/>
      <c r="AC195" s="128"/>
      <c r="AD195" s="128" t="s">
        <v>99</v>
      </c>
      <c r="AE195" s="128"/>
      <c r="AF195" s="128"/>
      <c r="AG195" s="128"/>
      <c r="AH195" s="204" t="s">
        <v>9</v>
      </c>
      <c r="AI195" s="204"/>
      <c r="AK195" s="205">
        <f>ROUND(P195*Y195,0)</f>
        <v>5978</v>
      </c>
      <c r="AL195" s="205"/>
      <c r="AM195" s="205"/>
      <c r="AN195" s="130" t="s">
        <v>10</v>
      </c>
      <c r="AP195" s="126"/>
      <c r="AQ195" s="126"/>
    </row>
    <row r="196" spans="1:43" s="124" customFormat="1" ht="15">
      <c r="H196" s="125"/>
      <c r="K196" s="126"/>
      <c r="L196" s="126"/>
      <c r="M196" s="126"/>
      <c r="N196" s="131" t="s">
        <v>154</v>
      </c>
      <c r="O196" s="127"/>
      <c r="P196" s="136"/>
      <c r="Q196" s="136"/>
      <c r="R196" s="136"/>
      <c r="S196" s="128"/>
      <c r="T196" s="129"/>
      <c r="U196" s="129"/>
      <c r="V196" s="137"/>
      <c r="W196" s="137"/>
      <c r="X196" s="137"/>
      <c r="Y196" s="138"/>
      <c r="Z196" s="138"/>
      <c r="AA196" s="138"/>
      <c r="AB196" s="138"/>
      <c r="AC196" s="128"/>
      <c r="AD196" s="128"/>
      <c r="AE196" s="128"/>
      <c r="AF196" s="128"/>
      <c r="AG196" s="128"/>
      <c r="AH196" s="139"/>
      <c r="AI196" s="139"/>
      <c r="AK196" s="140"/>
      <c r="AL196" s="140"/>
      <c r="AM196" s="140"/>
      <c r="AN196" s="130"/>
      <c r="AP196" s="126"/>
      <c r="AQ196" s="126"/>
    </row>
    <row r="197" spans="1:43" s="133" customFormat="1" ht="2.25" customHeight="1" thickBot="1">
      <c r="A197" s="132"/>
    </row>
    <row r="198" spans="1:43" s="143" customFormat="1" ht="15.75">
      <c r="AC198" s="206" t="s">
        <v>34</v>
      </c>
      <c r="AD198" s="206"/>
      <c r="AE198" s="206"/>
      <c r="AF198" s="206"/>
      <c r="AG198" s="206"/>
      <c r="AH198" s="144" t="s">
        <v>9</v>
      </c>
      <c r="AI198" s="144"/>
      <c r="AJ198" s="145"/>
      <c r="AK198" s="190">
        <f>SUM(AK148:AK196)</f>
        <v>105253</v>
      </c>
      <c r="AL198" s="190"/>
      <c r="AM198" s="190"/>
      <c r="AN198" s="146" t="s">
        <v>10</v>
      </c>
      <c r="AO198" s="207"/>
      <c r="AP198" s="207"/>
    </row>
    <row r="199" spans="1:43" s="143" customFormat="1" ht="1.5" customHeight="1">
      <c r="AC199" s="117"/>
      <c r="AD199" s="117"/>
      <c r="AE199" s="117"/>
      <c r="AF199" s="117"/>
      <c r="AG199" s="117"/>
      <c r="AH199" s="144"/>
      <c r="AI199" s="144"/>
      <c r="AJ199" s="146"/>
      <c r="AK199" s="148"/>
      <c r="AL199" s="148"/>
      <c r="AM199" s="148"/>
      <c r="AN199" s="146"/>
      <c r="AO199" s="149"/>
      <c r="AP199" s="149"/>
    </row>
    <row r="200" spans="1:43" s="144" customFormat="1" ht="15.75">
      <c r="B200" s="147" t="s">
        <v>156</v>
      </c>
      <c r="C200"/>
      <c r="D200"/>
      <c r="E200"/>
      <c r="F200"/>
      <c r="G200"/>
      <c r="H200"/>
      <c r="I200"/>
      <c r="J200"/>
      <c r="K200"/>
      <c r="AC200" s="117"/>
      <c r="AD200" s="117"/>
      <c r="AE200" s="117"/>
      <c r="AF200" s="117"/>
      <c r="AG200" s="117"/>
      <c r="AJ200" s="146"/>
      <c r="AK200" s="148"/>
      <c r="AL200" s="148"/>
      <c r="AM200" s="148"/>
      <c r="AN200" s="146"/>
      <c r="AO200" s="149"/>
      <c r="AP200" s="149"/>
    </row>
    <row r="201" spans="1:43" s="144" customFormat="1" ht="7.5" customHeight="1">
      <c r="B201" s="147"/>
      <c r="C201"/>
      <c r="D201"/>
      <c r="E201"/>
      <c r="F201"/>
      <c r="G201"/>
      <c r="H201"/>
      <c r="I201"/>
      <c r="J201"/>
      <c r="K201"/>
      <c r="AC201" s="117"/>
      <c r="AD201" s="117"/>
      <c r="AE201" s="117"/>
      <c r="AF201" s="117"/>
      <c r="AG201" s="117"/>
      <c r="AI201" s="150"/>
      <c r="AJ201" s="151"/>
      <c r="AK201" s="152"/>
      <c r="AL201" s="152"/>
      <c r="AM201" s="152"/>
      <c r="AN201" s="146"/>
      <c r="AO201" s="149"/>
      <c r="AP201" s="149"/>
    </row>
    <row r="202" spans="1:43" s="144" customFormat="1" ht="15.75">
      <c r="B202" s="147"/>
      <c r="C202"/>
      <c r="D202"/>
      <c r="E202"/>
      <c r="F202"/>
      <c r="G202"/>
      <c r="H202"/>
      <c r="I202"/>
      <c r="J202"/>
      <c r="K202"/>
      <c r="AD202" s="144" t="s">
        <v>157</v>
      </c>
      <c r="AG202" s="117"/>
      <c r="AJ202" s="146"/>
      <c r="AK202" s="148"/>
      <c r="AL202" s="148"/>
      <c r="AM202" s="148"/>
      <c r="AN202" s="146"/>
      <c r="AO202" s="149"/>
      <c r="AP202" s="149"/>
    </row>
    <row r="203" spans="1:43" s="144" customFormat="1" ht="3.75" customHeight="1">
      <c r="B203" s="147"/>
      <c r="C203"/>
      <c r="D203"/>
      <c r="E203"/>
      <c r="F203"/>
      <c r="G203"/>
      <c r="H203"/>
      <c r="I203"/>
      <c r="J203"/>
      <c r="K203"/>
      <c r="AG203" s="117"/>
      <c r="AJ203" s="146"/>
      <c r="AK203" s="148"/>
      <c r="AL203" s="148"/>
      <c r="AM203" s="148"/>
      <c r="AN203" s="146"/>
      <c r="AO203" s="149"/>
      <c r="AP203" s="149"/>
    </row>
    <row r="204" spans="1:43" s="144" customFormat="1" ht="15.75">
      <c r="B204" s="147" t="s">
        <v>158</v>
      </c>
      <c r="C204"/>
      <c r="D204"/>
      <c r="E204"/>
      <c r="F204"/>
      <c r="G204"/>
      <c r="H204"/>
      <c r="I204"/>
      <c r="J204"/>
      <c r="K204"/>
      <c r="AC204" s="117"/>
      <c r="AD204" s="117"/>
      <c r="AE204" s="117"/>
      <c r="AF204" s="117"/>
      <c r="AG204" s="117"/>
      <c r="AJ204" s="146"/>
      <c r="AK204" s="148"/>
      <c r="AL204" s="148"/>
      <c r="AM204" s="148"/>
      <c r="AN204" s="146"/>
      <c r="AO204" s="149"/>
      <c r="AP204" s="149"/>
    </row>
    <row r="205" spans="1:43" s="144" customFormat="1" ht="20.25" customHeight="1">
      <c r="B205" s="147" t="s">
        <v>159</v>
      </c>
      <c r="C205"/>
      <c r="D205"/>
      <c r="E205"/>
      <c r="F205"/>
      <c r="G205"/>
      <c r="H205"/>
      <c r="I205"/>
      <c r="J205"/>
      <c r="K205"/>
      <c r="AC205" s="117"/>
      <c r="AD205" s="117"/>
      <c r="AE205" s="117"/>
      <c r="AF205" s="117"/>
      <c r="AG205" s="117"/>
      <c r="AJ205" s="146"/>
      <c r="AK205" s="148"/>
      <c r="AL205" s="148"/>
      <c r="AM205" s="148"/>
      <c r="AN205" s="146"/>
      <c r="AO205" s="149"/>
      <c r="AP205" s="149"/>
    </row>
    <row r="206" spans="1:43" s="121" customFormat="1" ht="24" customHeight="1">
      <c r="A206" s="117"/>
      <c r="B206" s="118" t="s">
        <v>163</v>
      </c>
      <c r="C206" s="119"/>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c r="AG206" s="120"/>
      <c r="AH206" s="120"/>
      <c r="AI206" s="120"/>
      <c r="AJ206" s="120"/>
      <c r="AK206" s="120"/>
      <c r="AL206" s="120"/>
      <c r="AM206" s="120"/>
      <c r="AN206" s="120"/>
    </row>
    <row r="207" spans="1:43" s="123" customFormat="1" ht="21.75" customHeight="1">
      <c r="A207" s="122">
        <v>1</v>
      </c>
      <c r="B207" s="211" t="s">
        <v>155</v>
      </c>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c r="AA207" s="211"/>
      <c r="AB207" s="211"/>
      <c r="AC207" s="211"/>
      <c r="AD207" s="211"/>
      <c r="AE207" s="211"/>
      <c r="AF207" s="211"/>
      <c r="AG207" s="211"/>
      <c r="AH207" s="211"/>
      <c r="AI207" s="211"/>
      <c r="AJ207" s="211"/>
      <c r="AK207" s="212"/>
      <c r="AL207" s="212"/>
      <c r="AM207" s="212"/>
    </row>
    <row r="208" spans="1:43" s="124" customFormat="1" ht="15">
      <c r="H208" s="125"/>
      <c r="K208" s="126"/>
      <c r="L208" s="126"/>
      <c r="M208" s="126"/>
      <c r="N208" s="126"/>
      <c r="O208" s="127"/>
      <c r="P208" s="201">
        <v>1</v>
      </c>
      <c r="Q208" s="201"/>
      <c r="R208" s="201"/>
      <c r="S208" s="128" t="s">
        <v>98</v>
      </c>
      <c r="T208" s="129"/>
      <c r="U208" s="129"/>
      <c r="V208" s="202" t="s">
        <v>8</v>
      </c>
      <c r="W208" s="202"/>
      <c r="X208" s="202"/>
      <c r="Y208" s="203">
        <v>14417.62</v>
      </c>
      <c r="Z208" s="203"/>
      <c r="AA208" s="203"/>
      <c r="AB208" s="203"/>
      <c r="AC208" s="128"/>
      <c r="AD208" s="128" t="s">
        <v>99</v>
      </c>
      <c r="AE208" s="128"/>
      <c r="AF208" s="128"/>
      <c r="AG208" s="128"/>
      <c r="AH208" s="204" t="s">
        <v>9</v>
      </c>
      <c r="AI208" s="204"/>
      <c r="AK208" s="205">
        <f>ROUND(P208*Y208,0)</f>
        <v>14418</v>
      </c>
      <c r="AL208" s="205"/>
      <c r="AM208" s="205"/>
      <c r="AN208" s="130" t="s">
        <v>10</v>
      </c>
      <c r="AP208" s="126"/>
      <c r="AQ208" s="126"/>
    </row>
    <row r="209" spans="1:43" s="124" customFormat="1" ht="15">
      <c r="H209" s="125"/>
      <c r="K209" s="126"/>
      <c r="L209" s="126"/>
      <c r="M209" s="126"/>
      <c r="N209" s="158" t="s">
        <v>164</v>
      </c>
      <c r="O209" s="127"/>
      <c r="P209" s="136"/>
      <c r="Q209" s="136"/>
      <c r="R209" s="136"/>
      <c r="S209" s="128"/>
      <c r="T209" s="129"/>
      <c r="U209" s="129"/>
      <c r="V209" s="137"/>
      <c r="W209" s="137"/>
      <c r="X209" s="137"/>
      <c r="Y209" s="138"/>
      <c r="Z209" s="138"/>
      <c r="AA209" s="138"/>
      <c r="AB209" s="138"/>
      <c r="AC209" s="128"/>
      <c r="AD209" s="128"/>
      <c r="AE209" s="128"/>
      <c r="AF209" s="128"/>
      <c r="AG209" s="128"/>
      <c r="AH209" s="139"/>
      <c r="AI209" s="139"/>
      <c r="AK209" s="140"/>
      <c r="AL209" s="140"/>
      <c r="AM209" s="140"/>
      <c r="AN209" s="130"/>
      <c r="AP209" s="126"/>
      <c r="AQ209" s="126"/>
    </row>
    <row r="210" spans="1:43" s="133" customFormat="1" ht="4.5" customHeight="1" thickBot="1">
      <c r="A210" s="132"/>
    </row>
    <row r="211" spans="1:43" s="143" customFormat="1" ht="22.5" customHeight="1" thickBot="1">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208" t="s">
        <v>162</v>
      </c>
      <c r="Y211" s="208"/>
      <c r="Z211" s="208"/>
      <c r="AA211" s="208"/>
      <c r="AB211" s="208"/>
      <c r="AC211" s="208"/>
      <c r="AD211" s="208"/>
      <c r="AE211" s="208"/>
      <c r="AF211" s="208"/>
      <c r="AG211" s="208"/>
      <c r="AH211" s="153" t="s">
        <v>9</v>
      </c>
      <c r="AI211" s="153"/>
      <c r="AJ211" s="209"/>
      <c r="AK211" s="209"/>
      <c r="AL211" s="209"/>
      <c r="AM211" s="209"/>
      <c r="AN211" s="210"/>
      <c r="AO211" s="210"/>
    </row>
    <row r="212" spans="1:43" s="124" customFormat="1" ht="29.25" customHeight="1">
      <c r="A212" s="131"/>
      <c r="B212" s="131"/>
      <c r="C212" s="131"/>
      <c r="D212" s="131"/>
      <c r="E212" s="131"/>
      <c r="F212" s="131"/>
      <c r="G212" s="131"/>
      <c r="H212" s="131"/>
      <c r="I212" s="131"/>
      <c r="J212" s="131"/>
      <c r="K212" s="131"/>
      <c r="L212" s="131"/>
      <c r="M212" s="131"/>
      <c r="N212" s="154"/>
      <c r="O212" s="128"/>
      <c r="P212" s="136"/>
      <c r="Q212" s="137"/>
      <c r="R212" s="137"/>
      <c r="S212" s="137"/>
      <c r="T212" s="137"/>
      <c r="U212" s="128"/>
      <c r="V212" s="137"/>
      <c r="W212" s="189" t="s">
        <v>160</v>
      </c>
      <c r="X212" s="189"/>
      <c r="Y212" s="189"/>
      <c r="Z212" s="189"/>
      <c r="AA212" s="189"/>
      <c r="AB212" s="189"/>
      <c r="AC212" s="189"/>
      <c r="AD212" s="189"/>
      <c r="AE212" s="189"/>
      <c r="AF212" s="189"/>
      <c r="AG212" s="189"/>
      <c r="AH212" s="153" t="s">
        <v>9</v>
      </c>
      <c r="AI212" s="153"/>
      <c r="AJ212" s="190"/>
      <c r="AK212" s="190"/>
      <c r="AL212" s="190"/>
      <c r="AM212" s="190"/>
    </row>
    <row r="213" spans="1:43" s="124" customFormat="1" ht="2.25" customHeight="1">
      <c r="A213" s="131"/>
      <c r="B213" s="131"/>
      <c r="C213" s="131"/>
      <c r="D213" s="131"/>
      <c r="E213" s="131"/>
      <c r="F213" s="131"/>
      <c r="G213" s="131"/>
      <c r="H213" s="131"/>
      <c r="I213" s="131"/>
      <c r="J213" s="131"/>
      <c r="K213" s="131"/>
      <c r="L213" s="131"/>
      <c r="M213" s="131"/>
      <c r="N213" s="154"/>
      <c r="O213" s="128"/>
      <c r="P213" s="136"/>
      <c r="Q213" s="137"/>
      <c r="R213" s="137"/>
      <c r="S213" s="137"/>
      <c r="T213" s="137"/>
      <c r="U213" s="128"/>
      <c r="V213" s="137"/>
      <c r="W213" s="155"/>
      <c r="X213" s="155"/>
      <c r="Y213" s="155"/>
      <c r="Z213" s="155"/>
      <c r="AA213" s="155"/>
      <c r="AB213" s="155"/>
      <c r="AC213" s="155"/>
      <c r="AD213" s="155"/>
      <c r="AE213" s="155"/>
      <c r="AF213" s="155"/>
      <c r="AG213" s="155"/>
      <c r="AH213" s="144"/>
      <c r="AI213" s="144"/>
      <c r="AJ213" s="148"/>
      <c r="AK213" s="148"/>
      <c r="AL213" s="148"/>
      <c r="AM213" s="148"/>
    </row>
    <row r="214" spans="1:43" ht="15.75">
      <c r="A214" s="7"/>
      <c r="B214" s="7" t="s">
        <v>177</v>
      </c>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171"/>
      <c r="AF214" s="171"/>
      <c r="AG214" s="171"/>
      <c r="AH214" s="171"/>
      <c r="AI214" s="171"/>
      <c r="AJ214" s="171"/>
      <c r="AK214" s="171"/>
      <c r="AL214" s="172"/>
      <c r="AM214" s="172"/>
      <c r="AN214" s="172"/>
      <c r="AO214" s="172"/>
    </row>
    <row r="215" spans="1:43" ht="15.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171"/>
      <c r="AF215" s="171"/>
      <c r="AG215" s="171"/>
      <c r="AH215" s="171"/>
      <c r="AI215" s="171"/>
      <c r="AJ215" s="171"/>
      <c r="AK215" s="171"/>
      <c r="AL215" s="172"/>
      <c r="AM215" s="172"/>
      <c r="AN215" s="172"/>
      <c r="AO215" s="172"/>
    </row>
    <row r="216" spans="1:43" ht="15.75">
      <c r="A216" s="7"/>
      <c r="B216" s="7" t="s">
        <v>37</v>
      </c>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171"/>
      <c r="AF216" s="171"/>
      <c r="AG216" s="171"/>
      <c r="AH216" s="171"/>
      <c r="AI216" s="171"/>
      <c r="AJ216" s="171"/>
      <c r="AK216" s="171"/>
      <c r="AL216" s="172"/>
      <c r="AM216" s="172"/>
      <c r="AN216" s="172"/>
      <c r="AO216" s="172"/>
    </row>
    <row r="217" spans="1:43" ht="15.75">
      <c r="A217" s="14"/>
      <c r="B217" s="14"/>
      <c r="C217" s="14"/>
      <c r="D217" s="14"/>
      <c r="E217" s="14"/>
      <c r="F217" s="14"/>
      <c r="G217" s="14"/>
      <c r="H217" s="14"/>
      <c r="I217" s="14"/>
      <c r="J217" s="14"/>
      <c r="K217" s="14"/>
      <c r="L217" s="14"/>
      <c r="M217" s="14"/>
      <c r="N217" s="15"/>
      <c r="O217" s="15"/>
      <c r="P217" s="15"/>
      <c r="Q217" s="15"/>
      <c r="R217" s="15"/>
      <c r="S217" s="14"/>
      <c r="T217" s="14"/>
      <c r="U217" s="14"/>
      <c r="V217" s="14"/>
      <c r="W217" s="14"/>
      <c r="X217" s="14"/>
      <c r="Y217" s="14"/>
      <c r="Z217" s="14"/>
      <c r="AA217" s="14"/>
      <c r="AB217" s="14"/>
      <c r="AC217" s="14"/>
      <c r="AD217" s="14"/>
      <c r="AE217" s="16"/>
      <c r="AF217" s="16"/>
      <c r="AG217" s="16"/>
      <c r="AH217" s="16"/>
      <c r="AI217" s="16"/>
      <c r="AJ217" s="16"/>
      <c r="AK217" s="16"/>
    </row>
    <row r="218" spans="1:43" ht="12.75">
      <c r="A218" s="1"/>
      <c r="B218" s="172"/>
      <c r="C218" s="172"/>
      <c r="D218" s="172"/>
      <c r="E218" s="172"/>
      <c r="F218" s="172"/>
      <c r="G218" s="172"/>
      <c r="H218" s="172"/>
      <c r="I218" s="172"/>
      <c r="J218" s="172"/>
      <c r="K218" s="172"/>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row>
    <row r="219" spans="1:43" s="144" customFormat="1" ht="18">
      <c r="B219" s="156"/>
      <c r="C219" s="191" t="s">
        <v>38</v>
      </c>
      <c r="D219" s="191"/>
      <c r="E219" s="191"/>
      <c r="F219" s="191"/>
      <c r="G219" s="191"/>
      <c r="H219" s="191"/>
      <c r="I219" s="191"/>
      <c r="J219" s="191"/>
      <c r="K219"/>
      <c r="V219" s="192"/>
      <c r="W219" s="192"/>
      <c r="X219" s="192"/>
      <c r="Y219" s="192"/>
      <c r="Z219" s="192"/>
      <c r="AA219" s="192"/>
      <c r="AB219" s="192"/>
      <c r="AC219" s="192"/>
      <c r="AD219" s="192"/>
      <c r="AE219" s="192"/>
      <c r="AF219" s="192"/>
      <c r="AG219" s="192"/>
      <c r="AH219" s="131"/>
      <c r="AI219" s="131"/>
      <c r="AJ219" s="157"/>
      <c r="AK219" s="148"/>
      <c r="AL219" s="148"/>
      <c r="AM219" s="148"/>
      <c r="AN219" s="146"/>
      <c r="AO219" s="149"/>
      <c r="AP219" s="149"/>
    </row>
    <row r="220" spans="1:43" s="144" customFormat="1" ht="15.75">
      <c r="B220" s="147"/>
      <c r="C220"/>
      <c r="D220"/>
      <c r="E220"/>
      <c r="F220"/>
      <c r="G220"/>
      <c r="H220"/>
      <c r="I220"/>
      <c r="J220"/>
      <c r="K220"/>
      <c r="U220" s="144" t="s">
        <v>161</v>
      </c>
      <c r="V220" s="192"/>
      <c r="W220" s="192"/>
      <c r="X220" s="192"/>
      <c r="Y220" s="192"/>
      <c r="Z220" s="192"/>
      <c r="AA220" s="192"/>
      <c r="AB220" s="192"/>
      <c r="AC220" s="192"/>
      <c r="AD220" s="192"/>
      <c r="AE220" s="192"/>
      <c r="AF220" s="192"/>
      <c r="AG220" s="192"/>
      <c r="AH220" s="192"/>
      <c r="AI220" s="192"/>
      <c r="AJ220" s="157"/>
      <c r="AK220" s="148"/>
      <c r="AL220" s="148"/>
      <c r="AM220" s="148"/>
      <c r="AN220" s="146"/>
      <c r="AO220" s="149"/>
      <c r="AP220" s="149"/>
    </row>
    <row r="221" spans="1:43" s="2" customFormat="1" ht="17.25" customHeight="1">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3"/>
      <c r="AL221" s="3"/>
      <c r="AM221" s="3"/>
    </row>
    <row r="222" spans="1:43" s="2" customFormat="1" ht="17.25" customHeight="1">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3"/>
      <c r="AL222" s="3"/>
      <c r="AM222" s="3"/>
    </row>
    <row r="223" spans="1:43" s="2" customFormat="1" ht="17.25" customHeight="1">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3"/>
      <c r="AL223" s="3"/>
      <c r="AM223" s="3"/>
    </row>
    <row r="224" spans="1:43" s="2" customFormat="1" ht="17.25" customHeight="1">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3"/>
      <c r="AL224" s="3"/>
      <c r="AM224" s="3"/>
    </row>
    <row r="225" spans="1:40" s="2" customFormat="1" ht="17.25" customHeight="1">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3"/>
      <c r="AL225" s="3"/>
      <c r="AM225" s="3"/>
    </row>
    <row r="226" spans="1:40" s="2" customFormat="1" ht="17.25" customHeight="1">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3"/>
      <c r="AL226" s="3"/>
      <c r="AM226" s="3"/>
    </row>
    <row r="227" spans="1:40" s="2" customFormat="1" ht="17.25" customHeight="1">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3"/>
      <c r="AL227" s="3"/>
      <c r="AM227" s="3"/>
    </row>
    <row r="228" spans="1:40" s="2" customFormat="1" ht="17.25" customHeight="1">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3"/>
      <c r="AL228" s="3"/>
      <c r="AM228" s="3"/>
    </row>
    <row r="229" spans="1:40" s="2" customFormat="1" ht="17.25" customHeight="1">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3"/>
      <c r="AL229" s="3"/>
      <c r="AM229" s="3"/>
    </row>
    <row r="230" spans="1:40" s="2" customFormat="1" ht="17.25" customHeight="1">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3"/>
      <c r="AL230" s="3"/>
      <c r="AM230" s="3"/>
    </row>
    <row r="231" spans="1:40" s="2" customFormat="1" ht="17.25" customHeight="1">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3"/>
      <c r="AL231" s="3"/>
      <c r="AM231" s="3"/>
    </row>
    <row r="232" spans="1:40" s="2" customFormat="1" ht="17.25" customHeight="1">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3"/>
      <c r="AL232" s="3"/>
      <c r="AM232" s="3"/>
    </row>
    <row r="234" spans="1:40" ht="15">
      <c r="A234" s="1"/>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40" ht="15">
      <c r="A235" s="1"/>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0"/>
    </row>
    <row r="236" spans="1:40" s="60" customFormat="1" ht="15">
      <c r="A236" s="58"/>
      <c r="B236" s="229"/>
      <c r="C236" s="229"/>
      <c r="D236" s="229"/>
      <c r="E236" s="229"/>
      <c r="F236" s="229"/>
      <c r="G236" s="229"/>
      <c r="H236" s="229"/>
      <c r="I236" s="229"/>
      <c r="J236" s="111"/>
      <c r="K236" s="110"/>
      <c r="L236" s="111"/>
      <c r="M236" s="110"/>
      <c r="N236" s="230"/>
      <c r="O236" s="230"/>
      <c r="P236" s="59"/>
      <c r="Q236" s="231"/>
      <c r="R236" s="231"/>
      <c r="S236" s="111"/>
      <c r="T236" s="231"/>
      <c r="U236" s="231"/>
      <c r="AB236" s="231"/>
      <c r="AC236" s="231"/>
      <c r="AD236" s="231"/>
      <c r="AE236" s="231"/>
      <c r="AF236" s="232"/>
      <c r="AG236" s="232"/>
      <c r="AK236" s="233"/>
      <c r="AL236" s="233"/>
      <c r="AM236" s="233"/>
      <c r="AN236" s="61"/>
    </row>
    <row r="237" spans="1:40" s="62" customFormat="1" ht="15">
      <c r="I237" s="63"/>
      <c r="J237" s="64"/>
      <c r="K237" s="63"/>
      <c r="M237" s="65"/>
      <c r="N237" s="66"/>
      <c r="O237" s="66"/>
      <c r="P237" s="63"/>
      <c r="Q237" s="67"/>
      <c r="R237" s="67"/>
      <c r="S237" s="68"/>
      <c r="T237" s="67"/>
      <c r="U237" s="67"/>
      <c r="V237" s="240"/>
      <c r="W237" s="240"/>
      <c r="X237" s="240"/>
      <c r="Y237" s="240"/>
      <c r="Z237" s="240"/>
      <c r="AA237" s="69"/>
      <c r="AB237" s="241"/>
      <c r="AC237" s="241"/>
      <c r="AD237" s="241"/>
      <c r="AE237" s="241"/>
      <c r="AF237" s="240"/>
      <c r="AG237" s="240"/>
      <c r="AH237" s="68"/>
      <c r="AI237" s="69"/>
      <c r="AJ237" s="69"/>
      <c r="AK237" s="242"/>
      <c r="AL237" s="242"/>
      <c r="AM237" s="242"/>
      <c r="AN237" s="69"/>
    </row>
  </sheetData>
  <mergeCells count="427">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P23:R23"/>
    <mergeCell ref="AK6:AM6"/>
    <mergeCell ref="B8:AJ8"/>
    <mergeCell ref="A1:AM1"/>
    <mergeCell ref="A2:D2"/>
    <mergeCell ref="E2:AN2"/>
    <mergeCell ref="B5:M5"/>
    <mergeCell ref="N5:V5"/>
    <mergeCell ref="W5:AB5"/>
    <mergeCell ref="AC5:AH5"/>
    <mergeCell ref="AI5:AN5"/>
    <mergeCell ref="AK7:AM7"/>
    <mergeCell ref="E3:AN3"/>
    <mergeCell ref="AK9:AM9"/>
    <mergeCell ref="O7:R7"/>
    <mergeCell ref="W7:Y7"/>
    <mergeCell ref="Z7:AC7"/>
    <mergeCell ref="AI7:AJ7"/>
    <mergeCell ref="O10:R10"/>
    <mergeCell ref="S10:T10"/>
    <mergeCell ref="W10:Y10"/>
    <mergeCell ref="Z10:AC10"/>
    <mergeCell ref="AI10:AJ10"/>
    <mergeCell ref="AK10:AM10"/>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O132:AP132"/>
    <mergeCell ref="AN137:AO137"/>
    <mergeCell ref="AC132:AG132"/>
    <mergeCell ref="AK132:AM132"/>
    <mergeCell ref="AC137:AG137"/>
    <mergeCell ref="AJ137:AM137"/>
    <mergeCell ref="V237:Z237"/>
    <mergeCell ref="AB237:AE237"/>
    <mergeCell ref="AF237:AG237"/>
    <mergeCell ref="AK237:AM237"/>
    <mergeCell ref="Y149:AB149"/>
    <mergeCell ref="AH149:AI149"/>
    <mergeCell ref="AK149:AM149"/>
    <mergeCell ref="B152:AJ152"/>
    <mergeCell ref="AK152:AM152"/>
    <mergeCell ref="P153:R153"/>
    <mergeCell ref="V153:X153"/>
    <mergeCell ref="Y153:AB153"/>
    <mergeCell ref="AH153:AI153"/>
    <mergeCell ref="AK153:AM153"/>
    <mergeCell ref="B156:AJ156"/>
    <mergeCell ref="AK156:AM156"/>
    <mergeCell ref="P157:R157"/>
    <mergeCell ref="V157:X157"/>
    <mergeCell ref="O130:R130"/>
    <mergeCell ref="V130:X130"/>
    <mergeCell ref="Y130:AB130"/>
    <mergeCell ref="AH130:AI130"/>
    <mergeCell ref="AK130:AM130"/>
    <mergeCell ref="B145:K145"/>
    <mergeCell ref="B236:I236"/>
    <mergeCell ref="N236:O236"/>
    <mergeCell ref="Q236:R236"/>
    <mergeCell ref="T236:U236"/>
    <mergeCell ref="AB236:AE236"/>
    <mergeCell ref="AF236:AG236"/>
    <mergeCell ref="AK236:AM236"/>
    <mergeCell ref="B131:AJ131"/>
    <mergeCell ref="B148:AJ148"/>
    <mergeCell ref="AK148:AM148"/>
    <mergeCell ref="P149:R149"/>
    <mergeCell ref="V149:X149"/>
    <mergeCell ref="P161:R161"/>
    <mergeCell ref="V161:X161"/>
    <mergeCell ref="Y161:AB161"/>
    <mergeCell ref="AH161:AI161"/>
    <mergeCell ref="AK161:AM161"/>
    <mergeCell ref="B163:AJ163"/>
    <mergeCell ref="B112:AJ112"/>
    <mergeCell ref="V111:X111"/>
    <mergeCell ref="Y111:AB111"/>
    <mergeCell ref="AH111:AI111"/>
    <mergeCell ref="B96:AJ96"/>
    <mergeCell ref="P105:R105"/>
    <mergeCell ref="B107:AJ107"/>
    <mergeCell ref="B129:AJ129"/>
    <mergeCell ref="AK129:AM129"/>
    <mergeCell ref="AK123:AM123"/>
    <mergeCell ref="O124:R124"/>
    <mergeCell ref="V124:X124"/>
    <mergeCell ref="Y124:AB124"/>
    <mergeCell ref="AH124:AI124"/>
    <mergeCell ref="AK124:AM124"/>
    <mergeCell ref="B125:AJ125"/>
    <mergeCell ref="AK126:AM126"/>
    <mergeCell ref="O127:R127"/>
    <mergeCell ref="V127:X127"/>
    <mergeCell ref="Y127:AB127"/>
    <mergeCell ref="AH127:AI127"/>
    <mergeCell ref="AK127:AM127"/>
    <mergeCell ref="O121:R121"/>
    <mergeCell ref="V121:X121"/>
    <mergeCell ref="Y121:AB121"/>
    <mergeCell ref="AH121:AI121"/>
    <mergeCell ref="B128:AJ128"/>
    <mergeCell ref="AK111:AM111"/>
    <mergeCell ref="AK110:AM110"/>
    <mergeCell ref="AK90:AM90"/>
    <mergeCell ref="AK79:AM79"/>
    <mergeCell ref="AK89:AM89"/>
    <mergeCell ref="B94:AJ94"/>
    <mergeCell ref="B104:AJ104"/>
    <mergeCell ref="O111:R111"/>
    <mergeCell ref="AK121:AM121"/>
    <mergeCell ref="B122:AJ122"/>
    <mergeCell ref="AK120:AM120"/>
    <mergeCell ref="B109:AJ109"/>
    <mergeCell ref="P90:R90"/>
    <mergeCell ref="V90:X90"/>
    <mergeCell ref="Y90:AB90"/>
    <mergeCell ref="AH90:AI90"/>
    <mergeCell ref="V108:X108"/>
    <mergeCell ref="Y108:AB108"/>
    <mergeCell ref="AH108:AI108"/>
    <mergeCell ref="AH79:AI79"/>
    <mergeCell ref="O93:R93"/>
    <mergeCell ref="B33:AJ33"/>
    <mergeCell ref="AK56:AM56"/>
    <mergeCell ref="O57:R57"/>
    <mergeCell ref="AK34:AM34"/>
    <mergeCell ref="AK50:AM50"/>
    <mergeCell ref="AK48:AM48"/>
    <mergeCell ref="AK35:AM35"/>
    <mergeCell ref="AK47:AM47"/>
    <mergeCell ref="AK53:AM53"/>
    <mergeCell ref="O54:R54"/>
    <mergeCell ref="V54:X54"/>
    <mergeCell ref="Y54:AB54"/>
    <mergeCell ref="AK54:AM54"/>
    <mergeCell ref="B52:AJ52"/>
    <mergeCell ref="AH51:AI51"/>
    <mergeCell ref="AK51:AM51"/>
    <mergeCell ref="V23:X23"/>
    <mergeCell ref="Y23:AB23"/>
    <mergeCell ref="AI23:AJ23"/>
    <mergeCell ref="B56:AJ56"/>
    <mergeCell ref="B50:AJ50"/>
    <mergeCell ref="P48:R48"/>
    <mergeCell ref="V48:X48"/>
    <mergeCell ref="Y48:AB48"/>
    <mergeCell ref="AH48:AI48"/>
    <mergeCell ref="B49:AJ49"/>
    <mergeCell ref="O35:R35"/>
    <mergeCell ref="S35:T35"/>
    <mergeCell ref="W35:Y35"/>
    <mergeCell ref="Z35:AC35"/>
    <mergeCell ref="AI35:AJ35"/>
    <mergeCell ref="B36:AJ36"/>
    <mergeCell ref="B43:AJ43"/>
    <mergeCell ref="B47:AJ47"/>
    <mergeCell ref="P45:R45"/>
    <mergeCell ref="AH54:AI54"/>
    <mergeCell ref="B55:AJ55"/>
    <mergeCell ref="O51:R51"/>
    <mergeCell ref="V51:X51"/>
    <mergeCell ref="Y51:AB51"/>
    <mergeCell ref="B64:AJ64"/>
    <mergeCell ref="AK71:AM71"/>
    <mergeCell ref="O72:R72"/>
    <mergeCell ref="V72:X72"/>
    <mergeCell ref="Y72:AB72"/>
    <mergeCell ref="AH72:AI72"/>
    <mergeCell ref="AK72:AM72"/>
    <mergeCell ref="V57:X57"/>
    <mergeCell ref="Y57:AB57"/>
    <mergeCell ref="AH57:AI57"/>
    <mergeCell ref="AK57:AM57"/>
    <mergeCell ref="B58:AJ58"/>
    <mergeCell ref="AK62:AM62"/>
    <mergeCell ref="O63:R63"/>
    <mergeCell ref="S63:T63"/>
    <mergeCell ref="W63:Y63"/>
    <mergeCell ref="Z63:AC63"/>
    <mergeCell ref="AI63:AJ63"/>
    <mergeCell ref="AK63:AM63"/>
    <mergeCell ref="B59:AJ59"/>
    <mergeCell ref="AK59:AM59"/>
    <mergeCell ref="O60:R60"/>
    <mergeCell ref="V60:X60"/>
    <mergeCell ref="Y60:AB60"/>
    <mergeCell ref="B73:AJ73"/>
    <mergeCell ref="AK87:AM87"/>
    <mergeCell ref="AK78:AM78"/>
    <mergeCell ref="B80:AJ80"/>
    <mergeCell ref="O79:R79"/>
    <mergeCell ref="V76:X76"/>
    <mergeCell ref="Y79:AB79"/>
    <mergeCell ref="AK75:AM75"/>
    <mergeCell ref="Y76:AB76"/>
    <mergeCell ref="AH76:AI76"/>
    <mergeCell ref="AK76:AM76"/>
    <mergeCell ref="V79:X79"/>
    <mergeCell ref="O87:R87"/>
    <mergeCell ref="V87:X87"/>
    <mergeCell ref="Y87:AB87"/>
    <mergeCell ref="AH87:AI87"/>
    <mergeCell ref="O76:R76"/>
    <mergeCell ref="B77:AJ77"/>
    <mergeCell ref="AK86:AM86"/>
    <mergeCell ref="AK29:AM29"/>
    <mergeCell ref="B30:AJ30"/>
    <mergeCell ref="AK45:AM45"/>
    <mergeCell ref="AK41:AM41"/>
    <mergeCell ref="AK44:AM44"/>
    <mergeCell ref="B46:AJ46"/>
    <mergeCell ref="P42:R42"/>
    <mergeCell ref="V45:X45"/>
    <mergeCell ref="Y45:AB45"/>
    <mergeCell ref="AH45:AI45"/>
    <mergeCell ref="V42:X42"/>
    <mergeCell ref="Y42:AB42"/>
    <mergeCell ref="AH42:AI42"/>
    <mergeCell ref="AK42:AM42"/>
    <mergeCell ref="AK31:AM31"/>
    <mergeCell ref="AK32:AM32"/>
    <mergeCell ref="O32:R32"/>
    <mergeCell ref="O29:R29"/>
    <mergeCell ref="W29:Y29"/>
    <mergeCell ref="Z29:AC29"/>
    <mergeCell ref="AI29:AJ29"/>
    <mergeCell ref="W32:Y32"/>
    <mergeCell ref="Z32:AC32"/>
    <mergeCell ref="AI32:AJ32"/>
    <mergeCell ref="AH60:AI60"/>
    <mergeCell ref="AK60:AM60"/>
    <mergeCell ref="B61:AJ61"/>
    <mergeCell ref="Y157:AB157"/>
    <mergeCell ref="AH157:AI157"/>
    <mergeCell ref="AK157:AM157"/>
    <mergeCell ref="B160:AJ160"/>
    <mergeCell ref="AK160:AM160"/>
    <mergeCell ref="AK82:AM82"/>
    <mergeCell ref="P83:R83"/>
    <mergeCell ref="V83:X83"/>
    <mergeCell ref="Y83:AB83"/>
    <mergeCell ref="AH83:AI83"/>
    <mergeCell ref="AK83:AM83"/>
    <mergeCell ref="B84:AJ84"/>
    <mergeCell ref="AK100:AM100"/>
    <mergeCell ref="O101:R101"/>
    <mergeCell ref="V101:X101"/>
    <mergeCell ref="Y101:AB101"/>
    <mergeCell ref="AH101:AI101"/>
    <mergeCell ref="AK101:AM101"/>
    <mergeCell ref="AK96:AM96"/>
    <mergeCell ref="P97:R97"/>
    <mergeCell ref="V97:X97"/>
    <mergeCell ref="AK163:AM163"/>
    <mergeCell ref="P164:R164"/>
    <mergeCell ref="V164:X164"/>
    <mergeCell ref="Y164:AB164"/>
    <mergeCell ref="AH164:AI164"/>
    <mergeCell ref="AK164:AM164"/>
    <mergeCell ref="B167:AJ167"/>
    <mergeCell ref="AK167:AM167"/>
    <mergeCell ref="B168:D168"/>
    <mergeCell ref="P169:R169"/>
    <mergeCell ref="V169:X169"/>
    <mergeCell ref="Y169:AB169"/>
    <mergeCell ref="AH169:AI169"/>
    <mergeCell ref="AK169:AM169"/>
    <mergeCell ref="B172:D172"/>
    <mergeCell ref="P173:R173"/>
    <mergeCell ref="V173:X173"/>
    <mergeCell ref="Y173:AB173"/>
    <mergeCell ref="AH173:AI173"/>
    <mergeCell ref="AK173:AM173"/>
    <mergeCell ref="B181:D181"/>
    <mergeCell ref="P182:R182"/>
    <mergeCell ref="V182:X182"/>
    <mergeCell ref="Y182:AB182"/>
    <mergeCell ref="AH182:AI182"/>
    <mergeCell ref="AK182:AM182"/>
    <mergeCell ref="B176:AM176"/>
    <mergeCell ref="B177:D177"/>
    <mergeCell ref="P178:R178"/>
    <mergeCell ref="V178:X178"/>
    <mergeCell ref="Y178:AB178"/>
    <mergeCell ref="AH178:AI178"/>
    <mergeCell ref="AK178:AM178"/>
    <mergeCell ref="B189:AJ189"/>
    <mergeCell ref="AK189:AM189"/>
    <mergeCell ref="B190:H190"/>
    <mergeCell ref="B185:AJ185"/>
    <mergeCell ref="AK185:AM185"/>
    <mergeCell ref="P186:R186"/>
    <mergeCell ref="V186:X186"/>
    <mergeCell ref="Y186:AB186"/>
    <mergeCell ref="AH186:AI186"/>
    <mergeCell ref="AK186:AM186"/>
    <mergeCell ref="P191:R191"/>
    <mergeCell ref="V191:X191"/>
    <mergeCell ref="Y191:AB191"/>
    <mergeCell ref="AH191:AI191"/>
    <mergeCell ref="AK191:AM191"/>
    <mergeCell ref="B194:AJ194"/>
    <mergeCell ref="AK194:AM194"/>
    <mergeCell ref="P195:R195"/>
    <mergeCell ref="V195:X195"/>
    <mergeCell ref="Y195:AB195"/>
    <mergeCell ref="AH195:AI195"/>
    <mergeCell ref="AK195:AM195"/>
    <mergeCell ref="P208:R208"/>
    <mergeCell ref="V208:X208"/>
    <mergeCell ref="Y208:AB208"/>
    <mergeCell ref="AH208:AI208"/>
    <mergeCell ref="AK208:AM208"/>
    <mergeCell ref="AC198:AG198"/>
    <mergeCell ref="AK198:AM198"/>
    <mergeCell ref="AO198:AP198"/>
    <mergeCell ref="X211:AG211"/>
    <mergeCell ref="AJ211:AM211"/>
    <mergeCell ref="AN211:AO211"/>
    <mergeCell ref="B207:AJ207"/>
    <mergeCell ref="AK207:AM207"/>
    <mergeCell ref="W212:AG212"/>
    <mergeCell ref="AJ212:AM212"/>
    <mergeCell ref="C219:J219"/>
    <mergeCell ref="V219:AG219"/>
    <mergeCell ref="V220:AI220"/>
    <mergeCell ref="AK37:AM37"/>
    <mergeCell ref="O38:R38"/>
    <mergeCell ref="S38:T38"/>
    <mergeCell ref="W38:Y38"/>
    <mergeCell ref="Z38:AC38"/>
    <mergeCell ref="AI38:AJ38"/>
    <mergeCell ref="AK38:AM38"/>
    <mergeCell ref="B39:AJ39"/>
    <mergeCell ref="B53:AJ53"/>
    <mergeCell ref="AK66:AM66"/>
    <mergeCell ref="O67:R67"/>
    <mergeCell ref="V67:X67"/>
    <mergeCell ref="Y67:AB67"/>
    <mergeCell ref="AH67:AI67"/>
    <mergeCell ref="AK67:AM67"/>
    <mergeCell ref="B68:AJ68"/>
    <mergeCell ref="B62:AI62"/>
    <mergeCell ref="B71:AJ71"/>
    <mergeCell ref="B82:AJ82"/>
    <mergeCell ref="Y97:AB97"/>
    <mergeCell ref="AH97:AI97"/>
    <mergeCell ref="AK97:AM97"/>
    <mergeCell ref="B98:AJ98"/>
    <mergeCell ref="B88:AJ88"/>
    <mergeCell ref="B92:AJ92"/>
    <mergeCell ref="AK92:AM92"/>
    <mergeCell ref="V93:X93"/>
    <mergeCell ref="Y93:AB93"/>
    <mergeCell ref="AH93:AI93"/>
    <mergeCell ref="AK93:AM93"/>
    <mergeCell ref="B89:AJ89"/>
    <mergeCell ref="B91:AJ91"/>
    <mergeCell ref="O117:R117"/>
    <mergeCell ref="V117:X117"/>
    <mergeCell ref="Y117:AB117"/>
    <mergeCell ref="AH117:AI117"/>
    <mergeCell ref="AK117:AM117"/>
    <mergeCell ref="B118:AJ118"/>
    <mergeCell ref="B102:AJ102"/>
    <mergeCell ref="AK113:AM113"/>
    <mergeCell ref="O114:R114"/>
    <mergeCell ref="V114:X114"/>
    <mergeCell ref="Y114:AB114"/>
    <mergeCell ref="AH114:AI114"/>
    <mergeCell ref="AK114:AM114"/>
    <mergeCell ref="B115:AJ115"/>
    <mergeCell ref="AK116:AM116"/>
    <mergeCell ref="AK107:AM107"/>
    <mergeCell ref="AK108:AM108"/>
    <mergeCell ref="P108:R108"/>
    <mergeCell ref="AK104:AM104"/>
    <mergeCell ref="V105:X105"/>
    <mergeCell ref="Y105:AB105"/>
    <mergeCell ref="AH105:AI105"/>
    <mergeCell ref="AK105:AM105"/>
    <mergeCell ref="B106:AJ106"/>
  </mergeCells>
  <pageMargins left="0.45" right="0.1" top="0.44" bottom="0.38" header="0.18" footer="0.25"/>
  <pageSetup paperSize="5" scale="77" orientation="portrait" horizontalDpi="300" verticalDpi="300" r:id="rId1"/>
  <headerFooter alignWithMargins="0">
    <oddHeader>Page &amp;P</oddHeader>
  </headerFooter>
  <rowBreaks count="2" manualBreakCount="2">
    <brk id="70" max="39" man="1"/>
    <brk id="146"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0"/>
  <sheetViews>
    <sheetView tabSelected="1" view="pageBreakPreview" topLeftCell="A46"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248" t="s">
        <v>0</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row>
    <row r="2" spans="1:40" ht="69.75" customHeight="1">
      <c r="A2" s="249" t="s">
        <v>39</v>
      </c>
      <c r="B2" s="249"/>
      <c r="C2" s="249"/>
      <c r="D2" s="249"/>
      <c r="E2" s="264" t="s">
        <v>191</v>
      </c>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265"/>
      <c r="AN2" s="265"/>
    </row>
    <row r="3" spans="1:40" ht="15.75" customHeight="1">
      <c r="A3" s="103"/>
      <c r="B3" s="103"/>
      <c r="C3" s="103"/>
      <c r="D3" s="103"/>
      <c r="E3" s="262" t="s">
        <v>120</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row>
    <row r="4" spans="1:40" ht="20.25" customHeight="1" thickBot="1">
      <c r="E4" s="263" t="s">
        <v>121</v>
      </c>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row>
    <row r="5" spans="1:40" s="79" customFormat="1" ht="17.25" customHeight="1" thickTop="1" thickBot="1">
      <c r="A5" s="78" t="s">
        <v>1</v>
      </c>
      <c r="B5" s="252" t="s">
        <v>2</v>
      </c>
      <c r="C5" s="252"/>
      <c r="D5" s="252"/>
      <c r="E5" s="252"/>
      <c r="F5" s="252"/>
      <c r="G5" s="252"/>
      <c r="H5" s="252"/>
      <c r="I5" s="252"/>
      <c r="J5" s="252"/>
      <c r="K5" s="252"/>
      <c r="L5" s="252"/>
      <c r="M5" s="252"/>
      <c r="N5" s="253" t="s">
        <v>3</v>
      </c>
      <c r="O5" s="254"/>
      <c r="P5" s="254"/>
      <c r="Q5" s="254"/>
      <c r="R5" s="254"/>
      <c r="S5" s="254"/>
      <c r="T5" s="254"/>
      <c r="U5" s="254"/>
      <c r="V5" s="255"/>
      <c r="W5" s="253" t="s">
        <v>4</v>
      </c>
      <c r="X5" s="254"/>
      <c r="Y5" s="254"/>
      <c r="Z5" s="254"/>
      <c r="AA5" s="254"/>
      <c r="AB5" s="255"/>
      <c r="AC5" s="254" t="s">
        <v>5</v>
      </c>
      <c r="AD5" s="254"/>
      <c r="AE5" s="254"/>
      <c r="AF5" s="254"/>
      <c r="AG5" s="254"/>
      <c r="AH5" s="254"/>
      <c r="AI5" s="253" t="s">
        <v>6</v>
      </c>
      <c r="AJ5" s="254"/>
      <c r="AK5" s="254"/>
      <c r="AL5" s="254"/>
      <c r="AM5" s="254"/>
      <c r="AN5" s="255"/>
    </row>
    <row r="6" spans="1:40" s="75" customFormat="1" ht="45" customHeight="1" thickTop="1">
      <c r="A6" s="102">
        <v>1</v>
      </c>
      <c r="B6" s="261" t="s">
        <v>100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187"/>
      <c r="AL6" s="187"/>
      <c r="AM6" s="187"/>
    </row>
    <row r="7" spans="1:40" s="22" customFormat="1" ht="13.5" customHeight="1">
      <c r="F7" s="31"/>
      <c r="G7" s="31"/>
      <c r="H7" s="32"/>
      <c r="I7" s="6"/>
      <c r="J7" s="6"/>
      <c r="K7" s="33"/>
      <c r="L7" s="33"/>
      <c r="M7" s="33"/>
      <c r="N7" s="33"/>
      <c r="O7" s="179">
        <v>3</v>
      </c>
      <c r="P7" s="179"/>
      <c r="Q7" s="179"/>
      <c r="R7" s="179"/>
      <c r="S7" s="99" t="s">
        <v>101</v>
      </c>
      <c r="T7" s="34"/>
      <c r="U7" s="34"/>
      <c r="V7" s="100"/>
      <c r="W7" s="180" t="s">
        <v>8</v>
      </c>
      <c r="X7" s="180"/>
      <c r="Y7" s="180"/>
      <c r="Z7" s="179">
        <v>4802.6000000000004</v>
      </c>
      <c r="AA7" s="179"/>
      <c r="AB7" s="179"/>
      <c r="AC7" s="179"/>
      <c r="AE7" s="27" t="s">
        <v>99</v>
      </c>
      <c r="AF7" s="27"/>
      <c r="AG7" s="27"/>
      <c r="AH7" s="27"/>
      <c r="AI7" s="181" t="s">
        <v>9</v>
      </c>
      <c r="AJ7" s="181"/>
      <c r="AK7" s="182">
        <f>O7*Z7</f>
        <v>14407.800000000001</v>
      </c>
      <c r="AL7" s="182"/>
      <c r="AM7" s="182"/>
      <c r="AN7" s="30" t="s">
        <v>10</v>
      </c>
    </row>
    <row r="8" spans="1:40" s="2" customFormat="1" ht="15">
      <c r="B8" s="183" t="s">
        <v>182</v>
      </c>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3"/>
      <c r="AL8" s="3"/>
      <c r="AM8" s="3"/>
    </row>
    <row r="9" spans="1:40" s="75" customFormat="1" ht="42.75" customHeight="1">
      <c r="A9" s="102">
        <v>2</v>
      </c>
      <c r="B9" s="186" t="s">
        <v>113</v>
      </c>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7"/>
      <c r="AL9" s="187"/>
      <c r="AM9" s="187"/>
    </row>
    <row r="10" spans="1:40" s="22" customFormat="1" ht="13.5" customHeight="1">
      <c r="F10" s="31"/>
      <c r="G10" s="31"/>
      <c r="H10" s="32"/>
      <c r="I10" s="6"/>
      <c r="J10" s="6"/>
      <c r="K10" s="33"/>
      <c r="L10" s="33"/>
      <c r="M10" s="33"/>
      <c r="N10" s="33"/>
      <c r="O10" s="179">
        <v>1</v>
      </c>
      <c r="P10" s="179"/>
      <c r="Q10" s="179"/>
      <c r="R10" s="179"/>
      <c r="S10" s="99" t="s">
        <v>101</v>
      </c>
      <c r="T10" s="34"/>
      <c r="U10" s="34"/>
      <c r="V10" s="100"/>
      <c r="W10" s="180" t="s">
        <v>8</v>
      </c>
      <c r="X10" s="180"/>
      <c r="Y10" s="180"/>
      <c r="Z10" s="179">
        <v>4694.8</v>
      </c>
      <c r="AA10" s="179"/>
      <c r="AB10" s="179"/>
      <c r="AC10" s="179"/>
      <c r="AE10" s="27" t="s">
        <v>99</v>
      </c>
      <c r="AF10" s="27"/>
      <c r="AG10" s="27"/>
      <c r="AH10" s="27"/>
      <c r="AI10" s="181" t="s">
        <v>9</v>
      </c>
      <c r="AJ10" s="181"/>
      <c r="AK10" s="182">
        <f>O10*Z10</f>
        <v>4694.8</v>
      </c>
      <c r="AL10" s="182"/>
      <c r="AM10" s="182"/>
      <c r="AN10" s="30" t="s">
        <v>10</v>
      </c>
    </row>
    <row r="11" spans="1:40" s="2" customFormat="1" ht="15">
      <c r="B11" s="183" t="s">
        <v>114</v>
      </c>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3"/>
      <c r="AL11" s="3"/>
      <c r="AM11" s="3"/>
    </row>
    <row r="12" spans="1:40" s="75" customFormat="1" ht="27.75" customHeight="1">
      <c r="A12" s="102">
        <v>3</v>
      </c>
      <c r="B12" s="186" t="s">
        <v>115</v>
      </c>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7"/>
      <c r="AL12" s="187"/>
      <c r="AM12" s="187"/>
    </row>
    <row r="13" spans="1:40" s="22" customFormat="1" ht="13.5" customHeight="1">
      <c r="F13" s="31"/>
      <c r="G13" s="31"/>
      <c r="H13" s="32"/>
      <c r="I13" s="6"/>
      <c r="J13" s="6"/>
      <c r="K13" s="33"/>
      <c r="L13" s="33"/>
      <c r="M13" s="33"/>
      <c r="N13" s="33"/>
      <c r="O13" s="179">
        <v>0</v>
      </c>
      <c r="P13" s="179"/>
      <c r="Q13" s="179"/>
      <c r="R13" s="179"/>
      <c r="S13" s="99" t="s">
        <v>101</v>
      </c>
      <c r="T13" s="34"/>
      <c r="U13" s="34"/>
      <c r="V13" s="100"/>
      <c r="W13" s="180" t="s">
        <v>8</v>
      </c>
      <c r="X13" s="180"/>
      <c r="Y13" s="180"/>
      <c r="Z13" s="179">
        <v>2533.4699999999998</v>
      </c>
      <c r="AA13" s="179"/>
      <c r="AB13" s="179"/>
      <c r="AC13" s="179"/>
      <c r="AE13" s="27" t="s">
        <v>99</v>
      </c>
      <c r="AF13" s="27"/>
      <c r="AG13" s="27"/>
      <c r="AH13" s="27"/>
      <c r="AI13" s="181" t="s">
        <v>9</v>
      </c>
      <c r="AJ13" s="181"/>
      <c r="AK13" s="182">
        <f>O13*Z13</f>
        <v>0</v>
      </c>
      <c r="AL13" s="182"/>
      <c r="AM13" s="182"/>
      <c r="AN13" s="30" t="s">
        <v>10</v>
      </c>
    </row>
    <row r="14" spans="1:40" s="2" customFormat="1" ht="15">
      <c r="B14" s="183" t="s">
        <v>116</v>
      </c>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3"/>
      <c r="AL14" s="3"/>
      <c r="AM14" s="3"/>
    </row>
    <row r="15" spans="1:40" s="75" customFormat="1" ht="42.75" customHeight="1">
      <c r="A15" s="102">
        <v>4</v>
      </c>
      <c r="B15" s="186" t="s">
        <v>97</v>
      </c>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7"/>
      <c r="AL15" s="187"/>
      <c r="AM15" s="187"/>
    </row>
    <row r="16" spans="1:40" s="22" customFormat="1" ht="13.5" customHeight="1">
      <c r="F16" s="31"/>
      <c r="G16" s="31"/>
      <c r="H16" s="32"/>
      <c r="I16" s="6"/>
      <c r="J16" s="6"/>
      <c r="K16" s="33"/>
      <c r="L16" s="33"/>
      <c r="M16" s="33"/>
      <c r="N16" s="33"/>
      <c r="O16" s="179">
        <v>0</v>
      </c>
      <c r="P16" s="179"/>
      <c r="Q16" s="179"/>
      <c r="R16" s="179"/>
      <c r="S16" s="99" t="s">
        <v>101</v>
      </c>
      <c r="T16" s="34"/>
      <c r="U16" s="34"/>
      <c r="V16" s="100"/>
      <c r="W16" s="180" t="s">
        <v>8</v>
      </c>
      <c r="X16" s="180"/>
      <c r="Y16" s="180"/>
      <c r="Z16" s="179">
        <v>1671.58</v>
      </c>
      <c r="AA16" s="179"/>
      <c r="AB16" s="179"/>
      <c r="AC16" s="179"/>
      <c r="AE16" s="27" t="s">
        <v>99</v>
      </c>
      <c r="AF16" s="27"/>
      <c r="AG16" s="27"/>
      <c r="AH16" s="27"/>
      <c r="AI16" s="181" t="s">
        <v>9</v>
      </c>
      <c r="AJ16" s="181"/>
      <c r="AK16" s="182">
        <f>O16*Z16</f>
        <v>0</v>
      </c>
      <c r="AL16" s="182"/>
      <c r="AM16" s="182"/>
      <c r="AN16" s="30" t="s">
        <v>10</v>
      </c>
    </row>
    <row r="17" spans="1:40" s="2" customFormat="1" ht="15">
      <c r="B17" s="183" t="s">
        <v>116</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3"/>
      <c r="AL17" s="3"/>
      <c r="AM17" s="3"/>
    </row>
    <row r="18" spans="1:40" s="75" customFormat="1" ht="28.5" customHeight="1">
      <c r="A18" s="102">
        <v>5</v>
      </c>
      <c r="B18" s="186" t="s">
        <v>96</v>
      </c>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7"/>
      <c r="AL18" s="187"/>
      <c r="AM18" s="187"/>
    </row>
    <row r="19" spans="1:40" s="22" customFormat="1" ht="13.5" customHeight="1">
      <c r="F19" s="31"/>
      <c r="G19" s="31"/>
      <c r="H19" s="32"/>
      <c r="I19" s="6"/>
      <c r="J19" s="6"/>
      <c r="K19" s="33"/>
      <c r="L19" s="33"/>
      <c r="M19" s="33"/>
      <c r="N19" s="33"/>
      <c r="O19" s="179">
        <v>4</v>
      </c>
      <c r="P19" s="179"/>
      <c r="Q19" s="179"/>
      <c r="R19" s="179"/>
      <c r="S19" s="99" t="s">
        <v>101</v>
      </c>
      <c r="T19" s="34"/>
      <c r="U19" s="34"/>
      <c r="V19" s="100"/>
      <c r="W19" s="180" t="s">
        <v>8</v>
      </c>
      <c r="X19" s="180"/>
      <c r="Y19" s="180"/>
      <c r="Z19" s="179">
        <v>447.15</v>
      </c>
      <c r="AA19" s="179"/>
      <c r="AB19" s="179"/>
      <c r="AC19" s="179"/>
      <c r="AE19" s="27" t="s">
        <v>99</v>
      </c>
      <c r="AF19" s="27"/>
      <c r="AG19" s="27"/>
      <c r="AH19" s="27"/>
      <c r="AI19" s="181" t="s">
        <v>9</v>
      </c>
      <c r="AJ19" s="181"/>
      <c r="AK19" s="182">
        <f>O19*Z19</f>
        <v>1788.6</v>
      </c>
      <c r="AL19" s="182"/>
      <c r="AM19" s="182"/>
      <c r="AN19" s="30" t="s">
        <v>10</v>
      </c>
    </row>
    <row r="20" spans="1:40" s="2" customFormat="1" ht="15">
      <c r="B20" s="183" t="s">
        <v>117</v>
      </c>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3"/>
      <c r="AL20" s="3"/>
      <c r="AM20" s="3"/>
    </row>
    <row r="21" spans="1:40" s="75" customFormat="1" ht="28.5" customHeight="1">
      <c r="A21" s="102">
        <v>6</v>
      </c>
      <c r="B21" s="186" t="s">
        <v>119</v>
      </c>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7"/>
      <c r="AL21" s="187"/>
      <c r="AM21" s="187"/>
    </row>
    <row r="22" spans="1:40" s="22" customFormat="1" ht="13.5" customHeight="1">
      <c r="F22" s="31"/>
      <c r="G22" s="31"/>
      <c r="H22" s="32"/>
      <c r="I22" s="6"/>
      <c r="J22" s="6"/>
      <c r="K22" s="33"/>
      <c r="L22" s="33"/>
      <c r="M22" s="33"/>
      <c r="N22" s="33"/>
      <c r="O22" s="179">
        <v>0</v>
      </c>
      <c r="P22" s="179"/>
      <c r="Q22" s="179"/>
      <c r="R22" s="179"/>
      <c r="S22" s="99" t="s">
        <v>101</v>
      </c>
      <c r="T22" s="34"/>
      <c r="U22" s="34"/>
      <c r="V22" s="100"/>
      <c r="W22" s="180" t="s">
        <v>8</v>
      </c>
      <c r="X22" s="180"/>
      <c r="Y22" s="180"/>
      <c r="Z22" s="179">
        <v>1269.95</v>
      </c>
      <c r="AA22" s="179"/>
      <c r="AB22" s="179"/>
      <c r="AC22" s="179"/>
      <c r="AE22" s="27" t="s">
        <v>99</v>
      </c>
      <c r="AF22" s="27"/>
      <c r="AG22" s="27"/>
      <c r="AH22" s="27"/>
      <c r="AI22" s="181" t="s">
        <v>9</v>
      </c>
      <c r="AJ22" s="181"/>
      <c r="AK22" s="182">
        <f>O22*Z22</f>
        <v>0</v>
      </c>
      <c r="AL22" s="182"/>
      <c r="AM22" s="182"/>
      <c r="AN22" s="30" t="s">
        <v>10</v>
      </c>
    </row>
    <row r="23" spans="1:40" s="2" customFormat="1" ht="15">
      <c r="B23" s="183" t="s">
        <v>118</v>
      </c>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3"/>
      <c r="AE23" s="183"/>
      <c r="AF23" s="183"/>
      <c r="AG23" s="183"/>
      <c r="AH23" s="183"/>
      <c r="AI23" s="183"/>
      <c r="AJ23" s="183"/>
      <c r="AK23" s="3"/>
      <c r="AL23" s="3"/>
      <c r="AM23" s="3"/>
    </row>
    <row r="24" spans="1:40" s="75" customFormat="1" ht="63" customHeight="1">
      <c r="A24" s="104">
        <v>7</v>
      </c>
      <c r="B24" s="186" t="s">
        <v>102</v>
      </c>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7"/>
      <c r="AL24" s="187"/>
      <c r="AM24" s="187"/>
    </row>
    <row r="25" spans="1:40" s="22" customFormat="1" ht="13.5" customHeight="1">
      <c r="A25" s="106" t="s">
        <v>103</v>
      </c>
      <c r="F25" s="31"/>
      <c r="G25" s="31"/>
      <c r="H25" s="32"/>
      <c r="I25" s="6"/>
      <c r="J25" s="6"/>
      <c r="K25" s="33"/>
      <c r="L25" s="33"/>
      <c r="M25" s="33"/>
      <c r="N25" s="33"/>
      <c r="O25" s="179">
        <v>100</v>
      </c>
      <c r="P25" s="179"/>
      <c r="Q25" s="179"/>
      <c r="R25" s="179"/>
      <c r="S25" s="99" t="s">
        <v>98</v>
      </c>
      <c r="T25" s="34"/>
      <c r="U25" s="34"/>
      <c r="V25" s="105"/>
      <c r="W25" s="180" t="s">
        <v>8</v>
      </c>
      <c r="X25" s="180"/>
      <c r="Y25" s="180"/>
      <c r="Z25" s="179">
        <v>73.209999999999994</v>
      </c>
      <c r="AA25" s="179"/>
      <c r="AB25" s="179"/>
      <c r="AC25" s="179"/>
      <c r="AE25" s="27" t="s">
        <v>82</v>
      </c>
      <c r="AF25" s="27"/>
      <c r="AG25" s="27"/>
      <c r="AH25" s="27"/>
      <c r="AI25" s="181" t="s">
        <v>9</v>
      </c>
      <c r="AJ25" s="181"/>
      <c r="AK25" s="182">
        <f>O25*Z25</f>
        <v>7320.9999999999991</v>
      </c>
      <c r="AL25" s="182"/>
      <c r="AM25" s="182"/>
      <c r="AN25" s="30" t="s">
        <v>10</v>
      </c>
    </row>
    <row r="26" spans="1:40" s="2" customFormat="1" ht="15">
      <c r="B26" s="183" t="s">
        <v>104</v>
      </c>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3"/>
      <c r="AL26" s="3"/>
      <c r="AM26" s="3"/>
    </row>
    <row r="27" spans="1:40" s="22" customFormat="1" ht="13.5" customHeight="1">
      <c r="A27" s="106" t="s">
        <v>105</v>
      </c>
      <c r="F27" s="31"/>
      <c r="G27" s="31"/>
      <c r="H27" s="32"/>
      <c r="I27" s="6"/>
      <c r="J27" s="6"/>
      <c r="K27" s="33"/>
      <c r="L27" s="33"/>
      <c r="M27" s="33"/>
      <c r="N27" s="33"/>
      <c r="O27" s="179">
        <v>0</v>
      </c>
      <c r="P27" s="179"/>
      <c r="Q27" s="179"/>
      <c r="R27" s="179"/>
      <c r="S27" s="99" t="s">
        <v>98</v>
      </c>
      <c r="T27" s="34"/>
      <c r="U27" s="34"/>
      <c r="V27" s="105"/>
      <c r="W27" s="180" t="s">
        <v>8</v>
      </c>
      <c r="X27" s="180"/>
      <c r="Y27" s="180"/>
      <c r="Z27" s="179">
        <v>95.79</v>
      </c>
      <c r="AA27" s="179"/>
      <c r="AB27" s="179"/>
      <c r="AC27" s="179"/>
      <c r="AE27" s="27" t="s">
        <v>82</v>
      </c>
      <c r="AF27" s="27"/>
      <c r="AG27" s="27"/>
      <c r="AH27" s="27"/>
      <c r="AI27" s="181" t="s">
        <v>9</v>
      </c>
      <c r="AJ27" s="181"/>
      <c r="AK27" s="182">
        <f>O27*Z27</f>
        <v>0</v>
      </c>
      <c r="AL27" s="182"/>
      <c r="AM27" s="182"/>
      <c r="AN27" s="30" t="s">
        <v>10</v>
      </c>
    </row>
    <row r="28" spans="1:40" s="2" customFormat="1" ht="15">
      <c r="B28" s="183" t="s">
        <v>106</v>
      </c>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3"/>
      <c r="AL28" s="3"/>
      <c r="AM28" s="3"/>
    </row>
    <row r="29" spans="1:40" s="75" customFormat="1" ht="16.5">
      <c r="A29" s="102">
        <v>8</v>
      </c>
      <c r="B29" s="186" t="s">
        <v>107</v>
      </c>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7"/>
      <c r="AL29" s="187"/>
      <c r="AM29" s="187"/>
    </row>
    <row r="30" spans="1:40" s="22" customFormat="1" ht="13.5" customHeight="1">
      <c r="A30" s="101"/>
      <c r="F30" s="31"/>
      <c r="G30" s="31"/>
      <c r="H30" s="32"/>
      <c r="I30" s="6"/>
      <c r="J30" s="6"/>
      <c r="K30" s="33"/>
      <c r="L30" s="33"/>
      <c r="M30" s="33"/>
      <c r="N30" s="33"/>
      <c r="O30" s="179">
        <v>3</v>
      </c>
      <c r="P30" s="179"/>
      <c r="Q30" s="179"/>
      <c r="R30" s="179"/>
      <c r="S30" s="99" t="s">
        <v>101</v>
      </c>
      <c r="T30" s="34"/>
      <c r="U30" s="34"/>
      <c r="V30" s="100"/>
      <c r="W30" s="180" t="s">
        <v>8</v>
      </c>
      <c r="X30" s="180"/>
      <c r="Y30" s="180"/>
      <c r="Z30" s="179">
        <v>1109.46</v>
      </c>
      <c r="AA30" s="179"/>
      <c r="AB30" s="179"/>
      <c r="AC30" s="179"/>
      <c r="AE30" s="27" t="s">
        <v>99</v>
      </c>
      <c r="AF30" s="27"/>
      <c r="AG30" s="27"/>
      <c r="AH30" s="27"/>
      <c r="AI30" s="181" t="s">
        <v>9</v>
      </c>
      <c r="AJ30" s="181"/>
      <c r="AK30" s="182">
        <f>O30*Z30</f>
        <v>3328.38</v>
      </c>
      <c r="AL30" s="182"/>
      <c r="AM30" s="182"/>
      <c r="AN30" s="30" t="s">
        <v>10</v>
      </c>
    </row>
    <row r="31" spans="1:40" s="2" customFormat="1" ht="15">
      <c r="B31" s="183" t="s">
        <v>108</v>
      </c>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183"/>
      <c r="AK31" s="3"/>
      <c r="AL31" s="3"/>
      <c r="AM31" s="3"/>
    </row>
    <row r="32" spans="1:40" s="44" customFormat="1" ht="13.5" customHeight="1">
      <c r="A32" s="42">
        <v>9</v>
      </c>
      <c r="B32" s="186" t="s">
        <v>188</v>
      </c>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247"/>
      <c r="AL32" s="247"/>
      <c r="AM32" s="247"/>
    </row>
    <row r="33" spans="1:40" s="22" customFormat="1" ht="13.5" customHeight="1">
      <c r="A33" s="101"/>
      <c r="F33" s="31"/>
      <c r="G33" s="31"/>
      <c r="H33" s="32"/>
      <c r="I33" s="6"/>
      <c r="J33" s="6"/>
      <c r="K33" s="33"/>
      <c r="L33" s="33"/>
      <c r="M33" s="33"/>
      <c r="N33" s="33"/>
      <c r="O33" s="179">
        <v>1</v>
      </c>
      <c r="P33" s="179"/>
      <c r="Q33" s="179"/>
      <c r="R33" s="179"/>
      <c r="S33" s="99" t="s">
        <v>101</v>
      </c>
      <c r="T33" s="34"/>
      <c r="U33" s="34"/>
      <c r="V33" s="100"/>
      <c r="W33" s="180" t="s">
        <v>8</v>
      </c>
      <c r="X33" s="180"/>
      <c r="Y33" s="180"/>
      <c r="Z33" s="179">
        <v>938.47</v>
      </c>
      <c r="AA33" s="179"/>
      <c r="AB33" s="179"/>
      <c r="AC33" s="179"/>
      <c r="AE33" s="27" t="s">
        <v>99</v>
      </c>
      <c r="AF33" s="27"/>
      <c r="AG33" s="27"/>
      <c r="AH33" s="27"/>
      <c r="AI33" s="181" t="s">
        <v>9</v>
      </c>
      <c r="AJ33" s="181"/>
      <c r="AK33" s="182">
        <f>O33*Z33</f>
        <v>938.47</v>
      </c>
      <c r="AL33" s="182"/>
      <c r="AM33" s="182"/>
      <c r="AN33" s="30" t="s">
        <v>10</v>
      </c>
    </row>
    <row r="34" spans="1:40" s="2" customFormat="1" ht="15">
      <c r="B34" s="183" t="s">
        <v>189</v>
      </c>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3"/>
      <c r="AL34" s="3"/>
      <c r="AM34" s="3"/>
    </row>
    <row r="35" spans="1:40" s="44" customFormat="1" ht="13.5" customHeight="1">
      <c r="A35" s="42">
        <v>10</v>
      </c>
      <c r="B35" s="186" t="s">
        <v>109</v>
      </c>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247"/>
      <c r="AL35" s="247"/>
      <c r="AM35" s="247"/>
    </row>
    <row r="36" spans="1:40" s="22" customFormat="1" ht="13.5" customHeight="1">
      <c r="A36" s="106" t="s">
        <v>103</v>
      </c>
      <c r="F36" s="31"/>
      <c r="G36" s="31"/>
      <c r="H36" s="32"/>
      <c r="I36" s="6"/>
      <c r="J36" s="6"/>
      <c r="K36" s="33"/>
      <c r="L36" s="33"/>
      <c r="M36" s="33"/>
      <c r="N36" s="33"/>
      <c r="O36" s="179">
        <v>3</v>
      </c>
      <c r="P36" s="179"/>
      <c r="Q36" s="179"/>
      <c r="R36" s="179"/>
      <c r="S36" s="99" t="s">
        <v>101</v>
      </c>
      <c r="T36" s="34"/>
      <c r="U36" s="34"/>
      <c r="V36" s="105"/>
      <c r="W36" s="180" t="s">
        <v>8</v>
      </c>
      <c r="X36" s="180"/>
      <c r="Y36" s="180"/>
      <c r="Z36" s="179">
        <v>200.42</v>
      </c>
      <c r="AA36" s="179"/>
      <c r="AB36" s="179"/>
      <c r="AC36" s="179"/>
      <c r="AE36" s="27" t="s">
        <v>99</v>
      </c>
      <c r="AF36" s="27"/>
      <c r="AG36" s="27"/>
      <c r="AH36" s="27"/>
      <c r="AI36" s="181" t="s">
        <v>9</v>
      </c>
      <c r="AJ36" s="181"/>
      <c r="AK36" s="182">
        <f>O36*Z36</f>
        <v>601.26</v>
      </c>
      <c r="AL36" s="182"/>
      <c r="AM36" s="182"/>
      <c r="AN36" s="30" t="s">
        <v>10</v>
      </c>
    </row>
    <row r="37" spans="1:40" s="2" customFormat="1" ht="15">
      <c r="B37" s="183" t="s">
        <v>110</v>
      </c>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3"/>
      <c r="AL37" s="3"/>
      <c r="AM37" s="3"/>
    </row>
    <row r="38" spans="1:40" s="22" customFormat="1" ht="13.5" customHeight="1">
      <c r="A38" s="101" t="s">
        <v>105</v>
      </c>
      <c r="F38" s="31"/>
      <c r="G38" s="31"/>
      <c r="H38" s="32"/>
      <c r="I38" s="6"/>
      <c r="J38" s="6"/>
      <c r="K38" s="33"/>
      <c r="L38" s="33"/>
      <c r="M38" s="33"/>
      <c r="N38" s="33"/>
      <c r="O38" s="179">
        <v>0</v>
      </c>
      <c r="P38" s="179"/>
      <c r="Q38" s="179"/>
      <c r="R38" s="179"/>
      <c r="S38" s="99" t="s">
        <v>101</v>
      </c>
      <c r="T38" s="34"/>
      <c r="U38" s="34"/>
      <c r="V38" s="100"/>
      <c r="W38" s="180" t="s">
        <v>8</v>
      </c>
      <c r="X38" s="180"/>
      <c r="Y38" s="180"/>
      <c r="Z38" s="179">
        <v>271.92</v>
      </c>
      <c r="AA38" s="179"/>
      <c r="AB38" s="179"/>
      <c r="AC38" s="179"/>
      <c r="AE38" s="27" t="s">
        <v>99</v>
      </c>
      <c r="AF38" s="27"/>
      <c r="AG38" s="27"/>
      <c r="AH38" s="27"/>
      <c r="AI38" s="181" t="s">
        <v>9</v>
      </c>
      <c r="AJ38" s="181"/>
      <c r="AK38" s="182">
        <f>O38*Z38</f>
        <v>0</v>
      </c>
      <c r="AL38" s="182"/>
      <c r="AM38" s="182"/>
      <c r="AN38" s="30" t="s">
        <v>10</v>
      </c>
    </row>
    <row r="39" spans="1:40" s="2" customFormat="1" ht="15">
      <c r="B39" s="183" t="s">
        <v>111</v>
      </c>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3"/>
      <c r="AL39" s="3"/>
      <c r="AM39" s="3"/>
    </row>
    <row r="40" spans="1:40" s="75" customFormat="1" ht="42.75" customHeight="1">
      <c r="A40" s="108">
        <v>11</v>
      </c>
      <c r="B40" s="186" t="s">
        <v>112</v>
      </c>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7"/>
      <c r="AL40" s="187"/>
      <c r="AM40" s="187"/>
    </row>
    <row r="41" spans="1:40" s="22" customFormat="1" ht="13.5" customHeight="1">
      <c r="A41" s="177" t="s">
        <v>183</v>
      </c>
      <c r="F41" s="31"/>
      <c r="G41" s="31"/>
      <c r="H41" s="32"/>
      <c r="I41" s="6"/>
      <c r="J41" s="6"/>
      <c r="K41" s="33"/>
      <c r="L41" s="33"/>
      <c r="M41" s="33"/>
      <c r="N41" s="33"/>
      <c r="O41" s="179">
        <v>30</v>
      </c>
      <c r="P41" s="179"/>
      <c r="Q41" s="179"/>
      <c r="R41" s="179"/>
      <c r="S41" s="99" t="s">
        <v>98</v>
      </c>
      <c r="T41" s="34"/>
      <c r="U41" s="34"/>
      <c r="V41" s="176"/>
      <c r="W41" s="180" t="s">
        <v>8</v>
      </c>
      <c r="X41" s="180"/>
      <c r="Y41" s="180"/>
      <c r="Z41" s="179">
        <v>146.57</v>
      </c>
      <c r="AA41" s="179"/>
      <c r="AB41" s="179"/>
      <c r="AC41" s="179"/>
      <c r="AE41" s="27" t="s">
        <v>82</v>
      </c>
      <c r="AF41" s="27"/>
      <c r="AG41" s="27"/>
      <c r="AH41" s="27"/>
      <c r="AI41" s="181" t="s">
        <v>9</v>
      </c>
      <c r="AJ41" s="181"/>
      <c r="AK41" s="182">
        <f>O41*Z41</f>
        <v>4397.0999999999995</v>
      </c>
      <c r="AL41" s="182"/>
      <c r="AM41" s="182"/>
      <c r="AN41" s="30" t="s">
        <v>10</v>
      </c>
    </row>
    <row r="42" spans="1:40" s="2" customFormat="1" ht="15">
      <c r="B42" s="183" t="s">
        <v>185</v>
      </c>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3"/>
      <c r="AL42" s="3"/>
      <c r="AM42" s="3"/>
    </row>
    <row r="43" spans="1:40" s="22" customFormat="1" ht="13.5" customHeight="1">
      <c r="A43" s="177" t="s">
        <v>184</v>
      </c>
      <c r="F43" s="31"/>
      <c r="G43" s="31"/>
      <c r="H43" s="32"/>
      <c r="I43" s="6"/>
      <c r="J43" s="6"/>
      <c r="K43" s="33"/>
      <c r="L43" s="33"/>
      <c r="M43" s="33"/>
      <c r="N43" s="33"/>
      <c r="O43" s="179">
        <v>20</v>
      </c>
      <c r="P43" s="179"/>
      <c r="Q43" s="179"/>
      <c r="R43" s="179"/>
      <c r="S43" s="99" t="s">
        <v>98</v>
      </c>
      <c r="T43" s="34"/>
      <c r="U43" s="34"/>
      <c r="V43" s="100"/>
      <c r="W43" s="180" t="s">
        <v>8</v>
      </c>
      <c r="X43" s="180"/>
      <c r="Y43" s="180"/>
      <c r="Z43" s="179">
        <v>199.25</v>
      </c>
      <c r="AA43" s="179"/>
      <c r="AB43" s="179"/>
      <c r="AC43" s="179"/>
      <c r="AE43" s="27" t="s">
        <v>82</v>
      </c>
      <c r="AF43" s="27"/>
      <c r="AG43" s="27"/>
      <c r="AH43" s="27"/>
      <c r="AI43" s="181" t="s">
        <v>9</v>
      </c>
      <c r="AJ43" s="181"/>
      <c r="AK43" s="182">
        <f>O43*Z43</f>
        <v>3985</v>
      </c>
      <c r="AL43" s="182"/>
      <c r="AM43" s="182"/>
      <c r="AN43" s="30" t="s">
        <v>10</v>
      </c>
    </row>
    <row r="44" spans="1:40" s="2" customFormat="1" ht="15">
      <c r="B44" s="183" t="s">
        <v>179</v>
      </c>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3"/>
      <c r="AL44" s="3"/>
      <c r="AM44" s="3"/>
    </row>
    <row r="45" spans="1:40" s="44" customFormat="1" ht="42.75" customHeight="1">
      <c r="A45" s="178">
        <v>12</v>
      </c>
      <c r="B45" s="186" t="s">
        <v>186</v>
      </c>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247"/>
      <c r="AL45" s="247"/>
      <c r="AM45" s="247"/>
    </row>
    <row r="46" spans="1:40" s="22" customFormat="1" ht="13.5" customHeight="1">
      <c r="A46" s="177"/>
      <c r="F46" s="31"/>
      <c r="G46" s="31"/>
      <c r="H46" s="32"/>
      <c r="I46" s="6"/>
      <c r="J46" s="6"/>
      <c r="K46" s="33"/>
      <c r="L46" s="33"/>
      <c r="M46" s="33"/>
      <c r="N46" s="33"/>
      <c r="O46" s="179">
        <v>1</v>
      </c>
      <c r="P46" s="179"/>
      <c r="Q46" s="179"/>
      <c r="R46" s="179"/>
      <c r="S46" s="99" t="s">
        <v>101</v>
      </c>
      <c r="T46" s="34"/>
      <c r="U46" s="34"/>
      <c r="V46" s="176"/>
      <c r="W46" s="180" t="s">
        <v>8</v>
      </c>
      <c r="X46" s="180"/>
      <c r="Y46" s="180"/>
      <c r="Z46" s="179">
        <v>21989.61</v>
      </c>
      <c r="AA46" s="179"/>
      <c r="AB46" s="179"/>
      <c r="AC46" s="179"/>
      <c r="AE46" s="27" t="s">
        <v>99</v>
      </c>
      <c r="AF46" s="27"/>
      <c r="AG46" s="27"/>
      <c r="AH46" s="27"/>
      <c r="AI46" s="181" t="s">
        <v>9</v>
      </c>
      <c r="AJ46" s="181"/>
      <c r="AK46" s="182">
        <f>O46*Z46</f>
        <v>21989.61</v>
      </c>
      <c r="AL46" s="182"/>
      <c r="AM46" s="182"/>
      <c r="AN46" s="30" t="s">
        <v>10</v>
      </c>
    </row>
    <row r="47" spans="1:40" s="2" customFormat="1" ht="15">
      <c r="B47" s="183" t="s">
        <v>187</v>
      </c>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3"/>
      <c r="AL47" s="3"/>
      <c r="AM47" s="3"/>
    </row>
    <row r="48" spans="1:40" s="44" customFormat="1" ht="25.5" customHeight="1">
      <c r="A48" s="175">
        <v>13</v>
      </c>
      <c r="B48" s="259" t="s">
        <v>178</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47"/>
      <c r="AL48" s="247"/>
      <c r="AM48" s="247"/>
    </row>
    <row r="49" spans="1:42" s="22" customFormat="1" ht="13.5" customHeight="1">
      <c r="A49" s="174"/>
      <c r="F49" s="31"/>
      <c r="G49" s="31"/>
      <c r="H49" s="32"/>
      <c r="I49" s="6"/>
      <c r="J49" s="6"/>
      <c r="K49" s="33"/>
      <c r="L49" s="33"/>
      <c r="M49" s="33"/>
      <c r="N49" s="33"/>
      <c r="O49" s="179">
        <v>4</v>
      </c>
      <c r="P49" s="179"/>
      <c r="Q49" s="179"/>
      <c r="R49" s="179"/>
      <c r="S49" s="99" t="s">
        <v>101</v>
      </c>
      <c r="T49" s="34"/>
      <c r="U49" s="34"/>
      <c r="V49" s="173"/>
      <c r="W49" s="180" t="s">
        <v>8</v>
      </c>
      <c r="X49" s="180"/>
      <c r="Y49" s="180"/>
      <c r="Z49" s="179">
        <v>478.28</v>
      </c>
      <c r="AA49" s="179"/>
      <c r="AB49" s="179"/>
      <c r="AC49" s="179"/>
      <c r="AE49" s="27" t="s">
        <v>99</v>
      </c>
      <c r="AF49" s="27"/>
      <c r="AG49" s="27"/>
      <c r="AH49" s="27"/>
      <c r="AI49" s="181" t="s">
        <v>9</v>
      </c>
      <c r="AJ49" s="181"/>
      <c r="AK49" s="182">
        <f>O49*Z49</f>
        <v>1913.12</v>
      </c>
      <c r="AL49" s="182"/>
      <c r="AM49" s="182"/>
      <c r="AN49" s="30" t="s">
        <v>10</v>
      </c>
    </row>
    <row r="50" spans="1:42" s="2" customFormat="1" ht="15">
      <c r="B50" s="183" t="s">
        <v>180</v>
      </c>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3"/>
      <c r="AL50" s="3"/>
      <c r="AM50" s="3"/>
    </row>
    <row r="51" spans="1:42" s="44" customFormat="1" ht="25.5" customHeight="1">
      <c r="A51" s="107">
        <v>14</v>
      </c>
      <c r="B51" s="259" t="s">
        <v>148</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47"/>
      <c r="AL51" s="247"/>
      <c r="AM51" s="247"/>
    </row>
    <row r="52" spans="1:42" s="22" customFormat="1" ht="13.5" customHeight="1">
      <c r="A52" s="106"/>
      <c r="F52" s="31"/>
      <c r="G52" s="31"/>
      <c r="H52" s="32"/>
      <c r="I52" s="6"/>
      <c r="J52" s="6"/>
      <c r="K52" s="33"/>
      <c r="L52" s="33"/>
      <c r="M52" s="33"/>
      <c r="N52" s="33"/>
      <c r="O52" s="179">
        <v>1</v>
      </c>
      <c r="P52" s="179"/>
      <c r="Q52" s="179"/>
      <c r="R52" s="179"/>
      <c r="S52" s="99" t="s">
        <v>101</v>
      </c>
      <c r="T52" s="34"/>
      <c r="U52" s="34"/>
      <c r="V52" s="105"/>
      <c r="W52" s="180" t="s">
        <v>8</v>
      </c>
      <c r="X52" s="180"/>
      <c r="Y52" s="180"/>
      <c r="Z52" s="179">
        <v>795</v>
      </c>
      <c r="AA52" s="179"/>
      <c r="AB52" s="179"/>
      <c r="AC52" s="179"/>
      <c r="AE52" s="27" t="s">
        <v>99</v>
      </c>
      <c r="AF52" s="27"/>
      <c r="AG52" s="27"/>
      <c r="AH52" s="27"/>
      <c r="AI52" s="181" t="s">
        <v>9</v>
      </c>
      <c r="AJ52" s="181"/>
      <c r="AK52" s="182">
        <f>O52*Z52</f>
        <v>795</v>
      </c>
      <c r="AL52" s="182"/>
      <c r="AM52" s="182"/>
      <c r="AN52" s="30" t="s">
        <v>10</v>
      </c>
    </row>
    <row r="53" spans="1:42" s="2" customFormat="1" ht="15">
      <c r="B53" s="183" t="s">
        <v>181</v>
      </c>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3"/>
      <c r="AL53" s="3"/>
      <c r="AM53" s="3"/>
    </row>
    <row r="54" spans="1:42" s="31" customFormat="1" ht="15" customHeight="1">
      <c r="V54" s="260" t="s">
        <v>123</v>
      </c>
      <c r="W54" s="260"/>
      <c r="X54" s="260"/>
      <c r="Y54" s="260"/>
      <c r="Z54" s="260"/>
      <c r="AA54" s="260"/>
      <c r="AB54" s="260"/>
      <c r="AC54" s="260"/>
      <c r="AD54" s="260"/>
      <c r="AE54" s="260"/>
      <c r="AF54" s="260"/>
      <c r="AG54" s="260"/>
      <c r="AH54" s="36" t="s">
        <v>9</v>
      </c>
      <c r="AI54" s="36"/>
      <c r="AJ54" s="57"/>
      <c r="AK54" s="237">
        <f>SUM(AK2:AM52)+1</f>
        <v>66161.140000000014</v>
      </c>
      <c r="AL54" s="237"/>
      <c r="AM54" s="237"/>
      <c r="AN54" s="70" t="s">
        <v>10</v>
      </c>
      <c r="AO54" s="234"/>
      <c r="AP54" s="234"/>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238" t="s">
        <v>34</v>
      </c>
      <c r="AD57" s="238"/>
      <c r="AE57" s="238"/>
      <c r="AF57" s="238"/>
      <c r="AG57" s="238"/>
      <c r="AH57" s="12" t="s">
        <v>9</v>
      </c>
      <c r="AI57" s="12"/>
      <c r="AJ57" s="239"/>
      <c r="AK57" s="239"/>
      <c r="AL57" s="239"/>
      <c r="AM57" s="239"/>
      <c r="AN57" s="235"/>
      <c r="AO57" s="235"/>
    </row>
    <row r="58" spans="1:42" ht="6"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190</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18" customHeight="1">
      <c r="A60" s="8"/>
      <c r="B60" s="7" t="s">
        <v>37</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5.75">
      <c r="A61" s="14"/>
      <c r="B61" s="14"/>
      <c r="C61" s="14"/>
      <c r="D61" s="14"/>
      <c r="E61" s="14"/>
      <c r="F61" s="14"/>
      <c r="G61" s="14"/>
      <c r="H61" s="14"/>
      <c r="I61" s="14"/>
      <c r="J61" s="14"/>
      <c r="K61" s="14"/>
      <c r="L61" s="14"/>
      <c r="M61" s="14"/>
      <c r="N61" s="15"/>
      <c r="O61" s="15"/>
      <c r="P61" s="15"/>
      <c r="Q61" s="15"/>
      <c r="R61" s="15"/>
      <c r="S61" s="14"/>
      <c r="T61" s="14"/>
      <c r="U61" s="14"/>
      <c r="V61" s="14"/>
      <c r="W61" s="14"/>
      <c r="X61" s="14"/>
      <c r="Y61" s="14"/>
      <c r="Z61" s="14"/>
      <c r="AA61" s="14"/>
      <c r="AB61" s="14"/>
      <c r="AC61" s="14"/>
      <c r="AD61" s="14"/>
      <c r="AE61" s="16"/>
      <c r="AF61" s="16"/>
      <c r="AG61" s="16"/>
      <c r="AH61" s="16"/>
      <c r="AI61" s="16"/>
      <c r="AJ61" s="16"/>
      <c r="AK61" s="16"/>
    </row>
    <row r="62" spans="1:42" ht="12.75">
      <c r="A62" s="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c r="A63" s="1"/>
      <c r="B63" s="228" t="s">
        <v>38</v>
      </c>
      <c r="C63" s="228"/>
      <c r="D63" s="228"/>
      <c r="E63" s="228"/>
      <c r="F63" s="228"/>
      <c r="G63" s="228"/>
      <c r="H63" s="228"/>
      <c r="I63" s="228"/>
      <c r="J63" s="228"/>
      <c r="K63" s="228"/>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2" ht="15">
      <c r="A64" s="1"/>
      <c r="L64" s="17"/>
      <c r="M64" s="17"/>
      <c r="N64" s="17"/>
      <c r="O64" s="17"/>
      <c r="P64" s="17"/>
      <c r="Q64" s="17"/>
      <c r="R64" s="17"/>
      <c r="S64" s="17"/>
      <c r="T64" s="17"/>
      <c r="U64" s="17"/>
      <c r="V64" s="17"/>
      <c r="W64" s="17"/>
      <c r="X64" s="17"/>
      <c r="Y64" s="17"/>
      <c r="Z64" s="17"/>
      <c r="AA64" s="17"/>
      <c r="AB64" s="17"/>
      <c r="AC64" s="17"/>
      <c r="AD64" s="17"/>
      <c r="AE64" s="17"/>
      <c r="AF64" s="17"/>
      <c r="AG64" s="17"/>
      <c r="AH64" s="17"/>
      <c r="AI64" s="10"/>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40" ht="15">
      <c r="A67" s="1"/>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0"/>
    </row>
    <row r="68" spans="1:40" s="60" customFormat="1" ht="15">
      <c r="A68" s="58"/>
      <c r="B68" s="229"/>
      <c r="C68" s="229"/>
      <c r="D68" s="229"/>
      <c r="E68" s="229"/>
      <c r="F68" s="229"/>
      <c r="G68" s="229"/>
      <c r="H68" s="229"/>
      <c r="I68" s="229"/>
      <c r="J68" s="111"/>
      <c r="K68" s="110"/>
      <c r="L68" s="111"/>
      <c r="M68" s="110"/>
      <c r="N68" s="230"/>
      <c r="O68" s="230"/>
      <c r="P68" s="59"/>
      <c r="Q68" s="231"/>
      <c r="R68" s="231"/>
      <c r="S68" s="111"/>
      <c r="T68" s="231"/>
      <c r="U68" s="231"/>
      <c r="AB68" s="231"/>
      <c r="AC68" s="231"/>
      <c r="AD68" s="231"/>
      <c r="AE68" s="231"/>
      <c r="AF68" s="232"/>
      <c r="AG68" s="232"/>
      <c r="AK68" s="233"/>
      <c r="AL68" s="233"/>
      <c r="AM68" s="233"/>
      <c r="AN68" s="61"/>
    </row>
    <row r="69" spans="1:40" s="62" customFormat="1" ht="15">
      <c r="I69" s="63"/>
      <c r="J69" s="64"/>
      <c r="K69" s="63"/>
      <c r="M69" s="65"/>
      <c r="N69" s="66"/>
      <c r="O69" s="66"/>
      <c r="P69" s="63"/>
      <c r="Q69" s="67"/>
      <c r="R69" s="67"/>
      <c r="S69" s="68"/>
      <c r="T69" s="67"/>
      <c r="U69" s="67"/>
      <c r="V69" s="240"/>
      <c r="W69" s="240"/>
      <c r="X69" s="240"/>
      <c r="Y69" s="240"/>
      <c r="Z69" s="240"/>
      <c r="AA69" s="69"/>
      <c r="AB69" s="241"/>
      <c r="AC69" s="241"/>
      <c r="AD69" s="241"/>
      <c r="AE69" s="241"/>
      <c r="AF69" s="240"/>
      <c r="AG69" s="240"/>
      <c r="AH69" s="68"/>
      <c r="AI69" s="69"/>
      <c r="AJ69" s="69"/>
      <c r="AK69" s="242"/>
      <c r="AL69" s="242"/>
      <c r="AM69" s="242"/>
      <c r="AN69" s="69"/>
    </row>
    <row r="70" spans="1:40">
      <c r="A70" s="112"/>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row>
  </sheetData>
  <mergeCells count="158">
    <mergeCell ref="O52:R52"/>
    <mergeCell ref="W52:Y52"/>
    <mergeCell ref="Z52:AC52"/>
    <mergeCell ref="AI52:AJ52"/>
    <mergeCell ref="AK52:AM52"/>
    <mergeCell ref="B44:AJ44"/>
    <mergeCell ref="Z38:AC38"/>
    <mergeCell ref="AI38:AJ38"/>
    <mergeCell ref="AK38:AM38"/>
    <mergeCell ref="B48:AJ48"/>
    <mergeCell ref="AK48:AM48"/>
    <mergeCell ref="O49:R49"/>
    <mergeCell ref="W49:Y49"/>
    <mergeCell ref="Z49:AC49"/>
    <mergeCell ref="AI49:AJ49"/>
    <mergeCell ref="AK49:AM49"/>
    <mergeCell ref="B50:AJ50"/>
    <mergeCell ref="Z46:AC46"/>
    <mergeCell ref="AI46:AJ46"/>
    <mergeCell ref="AK46:AM46"/>
    <mergeCell ref="B47:AJ47"/>
    <mergeCell ref="A1:AM1"/>
    <mergeCell ref="A2:D2"/>
    <mergeCell ref="E2:AN2"/>
    <mergeCell ref="E3:AN3"/>
    <mergeCell ref="E4:AN4"/>
    <mergeCell ref="B5:M5"/>
    <mergeCell ref="N5:V5"/>
    <mergeCell ref="W5:AB5"/>
    <mergeCell ref="AC5:AH5"/>
    <mergeCell ref="AI5:AN5"/>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Z10:AC10"/>
    <mergeCell ref="AI10:AJ10"/>
    <mergeCell ref="AK10:AM10"/>
    <mergeCell ref="AN57:AO57"/>
    <mergeCell ref="B39:AJ39"/>
    <mergeCell ref="B40:AJ40"/>
    <mergeCell ref="AK40:AM40"/>
    <mergeCell ref="O43:R43"/>
    <mergeCell ref="W43:Y43"/>
    <mergeCell ref="Z43:AC43"/>
    <mergeCell ref="AI43:AJ43"/>
    <mergeCell ref="AK43:AM43"/>
    <mergeCell ref="B53:AJ53"/>
    <mergeCell ref="AC57:AG57"/>
    <mergeCell ref="AJ57:AM57"/>
    <mergeCell ref="AK54:AM54"/>
    <mergeCell ref="AO54:AP54"/>
    <mergeCell ref="V54:AG54"/>
    <mergeCell ref="W41:Y41"/>
    <mergeCell ref="Z41:AC41"/>
    <mergeCell ref="AI41:AJ41"/>
    <mergeCell ref="AK41:AM41"/>
    <mergeCell ref="B42:AJ42"/>
    <mergeCell ref="B45:AJ45"/>
    <mergeCell ref="AK45:AM45"/>
    <mergeCell ref="O46:R46"/>
    <mergeCell ref="W46:Y46"/>
    <mergeCell ref="O36:R36"/>
    <mergeCell ref="W36:Y36"/>
    <mergeCell ref="Z36:AC36"/>
    <mergeCell ref="AI36:AJ36"/>
    <mergeCell ref="AK36:AM36"/>
    <mergeCell ref="B37:AJ37"/>
    <mergeCell ref="B51:AJ51"/>
    <mergeCell ref="O38:R38"/>
    <mergeCell ref="W38:Y38"/>
    <mergeCell ref="O41:R41"/>
    <mergeCell ref="AK51:AM51"/>
    <mergeCell ref="V69:Z69"/>
    <mergeCell ref="AB69:AE69"/>
    <mergeCell ref="AF69:AG69"/>
    <mergeCell ref="AK69:AM69"/>
    <mergeCell ref="B63:K63"/>
    <mergeCell ref="B68:I68"/>
    <mergeCell ref="N68:O68"/>
    <mergeCell ref="Q68:R68"/>
    <mergeCell ref="T68:U68"/>
    <mergeCell ref="AB68:AE68"/>
    <mergeCell ref="AF68:AG68"/>
    <mergeCell ref="AK68:AM68"/>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B23:AJ23"/>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B31:AJ31"/>
    <mergeCell ref="B32:AJ32"/>
    <mergeCell ref="AK32:AM32"/>
    <mergeCell ref="O33:R33"/>
    <mergeCell ref="W33:Y33"/>
    <mergeCell ref="O27:R27"/>
    <mergeCell ref="W27:Y27"/>
    <mergeCell ref="Z27:AC27"/>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2017-05-08T05:00:02Z</dcterms:modified>
</cp:coreProperties>
</file>