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W.S &amp; S.F" sheetId="6" r:id="rId2"/>
  </sheets>
  <definedNames>
    <definedName name="_xlnm.Print_Area" localSheetId="0">'DWE MBldg'!$A$1:$AN$116</definedName>
    <definedName name="_xlnm.Print_Area" localSheetId="1">'W.S &amp; S.F'!$A$1:$AN$66</definedName>
    <definedName name="_xlnm.Print_Titles" localSheetId="0">'DWE MBldg'!$4:$4</definedName>
    <definedName name="_xlnm.Print_Titles" localSheetId="1">'W.S &amp; S.F'!$4:$4</definedName>
  </definedNames>
  <calcPr calcId="124519"/>
</workbook>
</file>

<file path=xl/calcChain.xml><?xml version="1.0" encoding="utf-8"?>
<calcChain xmlns="http://schemas.openxmlformats.org/spreadsheetml/2006/main">
  <c r="E2" i="6"/>
  <c r="AB70"/>
  <c r="AB71" s="1"/>
  <c r="AO54"/>
  <c r="AO53"/>
  <c r="AK51"/>
  <c r="AK53" s="1"/>
  <c r="AO48"/>
  <c r="AK46"/>
  <c r="AK43"/>
  <c r="AK40"/>
  <c r="AK38"/>
  <c r="AK35"/>
  <c r="AK32"/>
  <c r="AK29"/>
  <c r="AK26"/>
  <c r="AK24"/>
  <c r="AK21"/>
  <c r="AK18"/>
  <c r="AK15"/>
  <c r="AK12"/>
  <c r="AK9"/>
  <c r="AK6"/>
  <c r="AK48" s="1"/>
  <c r="AK54" s="1"/>
  <c r="AK102" i="5" l="1"/>
  <c r="AK94"/>
  <c r="AK91"/>
  <c r="AK82"/>
  <c r="AK79"/>
  <c r="AK76"/>
  <c r="AK67"/>
  <c r="AK61"/>
  <c r="AK46"/>
  <c r="AK43"/>
  <c r="AK40"/>
  <c r="AK37"/>
  <c r="AK34"/>
  <c r="AK31"/>
  <c r="AK28"/>
  <c r="AK15"/>
  <c r="AK88"/>
  <c r="AK55"/>
  <c r="AK97" l="1"/>
  <c r="AK58"/>
  <c r="AK73" l="1"/>
  <c r="AK70"/>
  <c r="AK64" l="1"/>
  <c r="AK12" l="1"/>
  <c r="AO31" s="1"/>
  <c r="AK9"/>
  <c r="AB120" l="1"/>
  <c r="AK18" l="1"/>
  <c r="AB121"/>
  <c r="AK100"/>
  <c r="AK6"/>
  <c r="AK25" l="1"/>
  <c r="AK22"/>
  <c r="AK49"/>
  <c r="AK85" l="1"/>
  <c r="AK52"/>
  <c r="AO102" l="1"/>
</calcChain>
</file>

<file path=xl/sharedStrings.xml><?xml version="1.0" encoding="utf-8"?>
<sst xmlns="http://schemas.openxmlformats.org/spreadsheetml/2006/main" count="401" uniqueCount="143">
  <si>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</si>
  <si>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</si>
  <si>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</si>
  <si>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</si>
  <si>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</si>
  <si>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</si>
  <si>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</si>
  <si>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</si>
  <si>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</si>
  <si>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</si>
  <si>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</si>
  <si>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</si>
  <si>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</si>
  <si>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</si>
  <si>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</si>
  <si>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</si>
  <si>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</si>
  <si>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</si>
  <si>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</si>
  <si>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</si>
  <si>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</si>
  <si>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</si>
  <si>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Sft.</t>
  </si>
  <si>
    <t>%Sft.</t>
  </si>
  <si>
    <t>Sft</t>
  </si>
  <si>
    <t>P.Sft</t>
  </si>
  <si>
    <t>Cement plaster 1:6 ratio 1/2" thick upto 12' ft height (S.I.No.13-b, P.No.52).</t>
  </si>
  <si>
    <t>Cement plaster 1:4 ratio 3/8"  thick upto 12' ft height (S.I.No.11-a, P.No. 52).</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</si>
  <si>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</si>
  <si>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</si>
  <si>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</si>
  <si>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</si>
  <si>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</si>
  <si>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</si>
  <si>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</si>
  <si>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X</t>
  </si>
  <si>
    <t>=</t>
  </si>
  <si>
    <t>Removing cement plaster .(S.I.No: 53,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</si>
  <si>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</si>
  <si>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</si>
  <si>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</si>
  <si>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</si>
  <si>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One Hundred Twenty One only)</t>
  </si>
  <si>
    <t>(Rs. Eight Thousand Six Hundred Ninty Four &amp; Ninty Five Paisa only)</t>
  </si>
  <si>
    <t>(Rs. Three Hundred Thirt Seven only)</t>
  </si>
  <si>
    <t>(Rs. Five Thousand One &amp; Seventy Paisa only)</t>
  </si>
  <si>
    <t>(Rs. Four Thousand Eight Hundred Twenty &amp; Twenty Paisa only)</t>
  </si>
  <si>
    <t>(Rs. Two Thousand Two Hundred Six &amp; Sixty Paisa only)</t>
  </si>
  <si>
    <t>(Rs. Two Thousand One Hundred Ninty Seven &amp; Fifty Two Paisa only)</t>
  </si>
  <si>
    <t>(Rs. Twenty Seven Thousand Six Hundred Seventy Eight &amp; Eighty Six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</si>
  <si>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</si>
  <si>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</si>
  <si>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</si>
  <si>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</si>
  <si>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</si>
  <si>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</si>
  <si>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</si>
  <si>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</si>
  <si>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</si>
  <si>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</si>
  <si>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</si>
  <si>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</si>
  <si>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</si>
  <si>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</si>
  <si>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</si>
  <si>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</si>
  <si>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</si>
  <si>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</si>
  <si>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</si>
  <si>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Total (A\ = in words &amp; figures_______________________________________________________________</t>
  </si>
  <si>
    <t>White glazd tile thick 1/4" dodo jointed in white cement and laid over 1:2 cement sand morter ¾” thick included finishing (S.I.No.37, P.No.45).</t>
  </si>
  <si>
    <t>(Rs. Twenty Eight Thousand Two Hundred Fifty Three &amp; Sixty One Paisa only)</t>
  </si>
  <si>
    <t xml:space="preserve">Colour wash two coats .(S.I.No. 25-b, P.No. 54). </t>
  </si>
  <si>
    <t>(Rs. Eight Hundred Fifty Nine &amp; Ninty Paisa only)</t>
  </si>
  <si>
    <t>Filling, watering and ramming earth under floor with new earth (Excavated from outside) lead up to one chain and lift upto 5 feet. (S.I.No. 22, P.No: 4).</t>
  </si>
  <si>
    <t xml:space="preserve">                          (Rs. Three Thousand Six Hundred Thirty Only)</t>
  </si>
  <si>
    <t>Pacca brick work other than building including striking of joints upto 20'ft height in (1:6) ratio. (S.I.No. 7-e, P.No: --).</t>
  </si>
  <si>
    <t>(Rs. Twelve Thousand Three Hundred Fourty Six &amp; Sixty Five Paisa only)</t>
  </si>
  <si>
    <t>Providing and fixing ornamental cement jalli 2" thick (1:2:4) without steel .( S.I.No.11, P.No:18).</t>
  </si>
  <si>
    <t>(Rs. Two Hundred Twenty Six &amp; Ps Two only)</t>
  </si>
  <si>
    <t>Providing and fixing G.I frames/chowkats of size 7”x2” or 4 ½”x3” for doors using 20 guage G.I sheet i/c welded hings and fixing at site with necessary helds fasts, filling with cement sand slurry  of ratio 1:6 and repairing the jambs. The cost also i/c all carriage, tools and plants used in making and fixing.(S.I.No:29-P-98).</t>
  </si>
  <si>
    <t xml:space="preserve">                                (Rs. Two Hundred Twenty Eight &amp; Ninty PS. Only)</t>
  </si>
  <si>
    <t>Providing and fixing G.I frames/chowkats of size 7”x2” or 4 ½”x3” for window using 20 guage G.I sheet i/c welded hings and fixing at site with necessary helds fasts, filling with cement sand slurry  of ratio 1:6 and repairing the jambs. The cost also i/c all carriage, tools and plants used in making and fixing.(S.I.No:29-P-98).</t>
  </si>
  <si>
    <t xml:space="preserve">                                (Rs. Two Hundred Fourty &amp; Fifty PS.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</si>
  <si>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</si>
  <si>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</si>
  <si>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 xml:space="preserve">1st class deodar wood wrought joinary in doors and window etc fixed in position i/c chowakts helds fasts hings iron towers bolts cleats handles and cork with hocks etc deadar 1 ¾” thick.
 (S.I.No: 7-b-P-64) only shutter
</t>
  </si>
  <si>
    <t>(Rs. Nine Hundred Two &amp; Ninty Three Paisa only)</t>
  </si>
  <si>
    <t>Cement tiles (8"x8"x3/4") laid in 1:2 cement mortar over a bed of 3/4" thick cement mortar 1:2. (S.I.No. 13, P.No.41).</t>
  </si>
  <si>
    <t>(Rs. Ten Thousand Nine Hundred Sixteen &amp; Sixty Five Paisa only)</t>
  </si>
  <si>
    <t>Scraping Ordinary distemper, oil bound distemper on paint on walls. (S.I.No. 54-b,  P.No: 13 ).</t>
  </si>
  <si>
    <t>(Rs. Two Hundred Twenty Six &amp; Eighty Eight Paisa only)</t>
  </si>
  <si>
    <t>White wash two coats. (S.I.No. 26-b,  P.No: 54 ).</t>
  </si>
  <si>
    <t>(Rs. Four Hundred Twenty Five &amp; Eighty Fourr Paisa only)</t>
  </si>
  <si>
    <t>Distempering two coats.(S.I.No:24-b-P-54)</t>
  </si>
  <si>
    <t>(Rs. One Thousand Fourty Three &amp; Ninty Paisa only)</t>
  </si>
  <si>
    <t>Painting new surface doors and windows any type, (including edges)  three coats.(S.I.No: 5-c, P.No: 70)</t>
  </si>
  <si>
    <t>(Rs. Two Thousand One Hundred Sixteen &amp; Fourty One Paisa only)</t>
  </si>
  <si>
    <t>Painting old surface doors and windows any type, (including edges)  two coats.(S.I.No: 4-c, P.No: 68)</t>
  </si>
  <si>
    <t>(Rs. One Thousand One Hundred Sixty &amp; Six Paisa only)</t>
  </si>
  <si>
    <t>(b)-Water Supply &amp; Sanatary Fitting</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</si>
  <si>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</si>
  <si>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</si>
  <si>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</si>
  <si>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(Rs. Four Thousand Eight Hundred Fourty Six &amp; Ps. Sixty only)</t>
  </si>
  <si>
    <t>Providing &amp; fixing 22"X16" lavatory basin in white glazed earthen ware complete with &amp; i/c the cost of W.I or C.I cantilever brackets 6" inches built into wall, painted white in two coats after a primary coat or red lead paint, a pair of 1/2" dia chrome plated brass taps 1-1/2" rubber plug &amp; chrome plated brass chain 1-1/4" dia malloable iron or c.p brass traps, malloable iron brass unions and making requisite number pipe connection and making good in cement concrete 1:2:4 (Standard Patterns)  (S#12/P-04 )</t>
  </si>
  <si>
    <t>(Rs. Four Thousand Six Hundred Ninty Four &amp; Ps. Eighty only)</t>
  </si>
  <si>
    <t>Add extra labour for  providing and fixing of earthen ware pedestal white or concealed glazed standard pattern. (S# 11 / P-03 )</t>
  </si>
  <si>
    <t>(Rs. Two Thousand Five Hundred Thirty Three &amp; Ps. Fourty Seven only)</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</si>
  <si>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(S# 20 / P-06 )</t>
  </si>
  <si>
    <t>Providing &amp; fixing in position nyloon connetions complete with 1/2" dia, brass stop cock with pair of brass nuts and lining joints to nyloon connection. (S# 23 /P-06 )</t>
  </si>
  <si>
    <t>(Rs. Four Hundred Fourty Seven &amp; Ps.Fifteen only)</t>
  </si>
  <si>
    <t>Providing &amp; fixing chrome plated bars towel rail complete with brackets fixing on wooden cleats with I" long C.P bars screw (iii) Towel rails 24" lon (a) 3/4" dia round or squire pattern. (S# 1-iii /P-07 )</t>
  </si>
  <si>
    <t>(Rs. One Thousand Two Hundred Sixty Nine &amp; Ps.Ninty Five only)</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</si>
  <si>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</si>
  <si>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</si>
  <si>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Rft</t>
  </si>
  <si>
    <t>P.Rft</t>
  </si>
  <si>
    <t>(Rs. Seventy Three &amp; Ps.Twenty One only)</t>
  </si>
  <si>
    <t>B-</t>
  </si>
  <si>
    <t>(Rs. Ninty Five &amp; Ps. Seventy Nine only)</t>
  </si>
  <si>
    <t>Supplying &amp; fixing long bib cock of superior quality with c.p head ½’ dia (S.I.No: 13a-p-19).</t>
  </si>
  <si>
    <t>(Rs. One Thousand Nine &amp; Ps. Fourty Six only)</t>
  </si>
  <si>
    <t>S/Fixing long bib-cock of crystal head with 1/2" dia. (S# 13-b / P-19 )</t>
  </si>
  <si>
    <t>(Rs. One Thousand Three Hundred Eighty Four &amp; Ps. Twenty Four only)</t>
  </si>
  <si>
    <t>S/Fixing swan type piller cock of supper quality with crystal head. (S# 16-b / P-19 )</t>
  </si>
  <si>
    <t>(Rs. Eight Hundred Seventy Seven &amp; Ps. Eighty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</si>
  <si>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</si>
  <si>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</si>
  <si>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</si>
  <si>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</si>
  <si>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(Rs. One Hundred Fourty Six &amp; Ps. Fifty Seven only)</t>
  </si>
  <si>
    <t>Supplying &amp; fixing bibre glass tank of approved quality and design and wall thickness as specified I/c cost of nuts, bolts and fixing in plateform of cement concrete 1:3:6 and makin connections for in-let, &amp; out-let &amp; over flow pipes etc, complete. (S# 03-b / P-21 ) 250 gallons</t>
  </si>
  <si>
    <t>(Rs. Twenty One Thousand Nine Hundred Eighty Nine &amp; Ps. Sixty One only)</t>
  </si>
  <si>
    <t>Shedule Items Total:-</t>
  </si>
  <si>
    <t>Non Shedule Item:-</t>
  </si>
  <si>
    <t xml:space="preserve">Water pumping set 1 H.P 2800 PRM single phase 220 volt 1-1/2'x1" suction and deliver 40 ft head including base plate and also making C.C 1:3:6 plate form of required size and fixing with nuts and boluts complete in all respect. </t>
  </si>
  <si>
    <t>(Rs. Fourteen Thousand Four Hundred Seventeen &amp; Ps. Sixty Two only)</t>
  </si>
  <si>
    <t>Non Shedule Items Total:-</t>
  </si>
  <si>
    <t>G.Total:-</t>
  </si>
  <si>
    <t>Total (A) = (a+b) in words &amp; figures_______________________________________________________________</t>
  </si>
  <si>
    <t>(a)-Civil Work</t>
  </si>
  <si>
    <r>
      <t xml:space="preserve">Maintenance &amp; Repair of Secondary School Building in District Tharparkar (2016-17 Programme) </t>
    </r>
    <r>
      <rPr>
        <b/>
        <u/>
        <sz val="12"/>
        <rFont val="Times New Roman"/>
        <family val="1"/>
      </rPr>
      <t>@ GGHS Chachro U.C, Taluka Chachro</t>
    </r>
    <r>
      <rPr>
        <u/>
        <sz val="12"/>
        <rFont val="Times New Roman"/>
        <family val="1"/>
      </rPr>
      <t>.</t>
    </r>
  </si>
</sst>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u/>
      <sz val="12"/>
      <name val="Times New Roman"/>
      <family val="1"/>
    </font>
    <font>
      <b/>
      <u/>
      <sz val="12"/>
      <name val="Times New Roman"/>
      <family val="1"/>
    </font>
    <font>
      <b/>
      <sz val="11"/>
      <name val="Eras Medium ITC"/>
      <family val="2"/>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style="thick">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8" fillId="2" borderId="1" xfId="1" applyFont="1" applyFill="1" applyBorder="1" applyAlignment="1">
      <alignment horizontal="center" vertical="center"/>
    </xf>
    <xf numFmtId="0" fontId="4" fillId="2" borderId="0" xfId="1" applyFont="1" applyFill="1" applyAlignment="1">
      <alignment vertical="center"/>
    </xf>
    <xf numFmtId="0" fontId="16" fillId="0" borderId="0" xfId="1" applyFont="1" applyBorder="1" applyAlignment="1">
      <alignment horizontal="center" vertical="top"/>
    </xf>
    <xf numFmtId="0" fontId="1" fillId="0" borderId="0" xfId="1" applyFont="1" applyBorder="1" applyAlignment="1">
      <alignment horizontal="center"/>
    </xf>
    <xf numFmtId="0" fontId="16" fillId="0" borderId="0" xfId="1" applyFont="1" applyBorder="1" applyAlignment="1">
      <alignment horizontal="center" vertical="top"/>
    </xf>
    <xf numFmtId="0" fontId="1"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right"/>
    </xf>
    <xf numFmtId="0" fontId="17" fillId="0" borderId="0" xfId="1" applyFont="1" applyBorder="1" applyAlignment="1">
      <alignment horizontal="center"/>
    </xf>
    <xf numFmtId="0" fontId="16" fillId="0" borderId="0" xfId="1" applyFont="1" applyBorder="1" applyAlignment="1">
      <alignment horizontal="center" vertical="top"/>
    </xf>
    <xf numFmtId="0" fontId="17" fillId="0" borderId="0" xfId="1" applyFont="1" applyBorder="1" applyAlignment="1">
      <alignment horizontal="left"/>
    </xf>
    <xf numFmtId="0" fontId="22" fillId="0" borderId="0" xfId="1" applyFont="1" applyBorder="1" applyAlignment="1">
      <alignment horizontal="center" vertical="top"/>
    </xf>
    <xf numFmtId="0" fontId="1" fillId="0" borderId="0" xfId="1" applyFont="1" applyBorder="1" applyAlignment="1">
      <alignment horizontal="center"/>
    </xf>
    <xf numFmtId="0" fontId="2" fillId="0" borderId="0" xfId="1" applyFont="1" applyBorder="1" applyAlignment="1">
      <alignment horizontal="center" vertical="center"/>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17" fillId="0" borderId="0" xfId="1" applyFont="1" applyFill="1" applyBorder="1" applyAlignment="1">
      <alignment horizontal="center"/>
    </xf>
    <xf numFmtId="0" fontId="6" fillId="0" borderId="0" xfId="1" applyFont="1" applyBorder="1" applyAlignment="1">
      <alignment horizontal="center"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16" fillId="0" borderId="0" xfId="1" applyFont="1" applyBorder="1" applyAlignment="1">
      <alignment horizontal="center" vertical="top"/>
    </xf>
    <xf numFmtId="0" fontId="1" fillId="0" borderId="0" xfId="1" applyFont="1" applyBorder="1" applyAlignment="1">
      <alignment horizontal="right"/>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16" fillId="0" borderId="0" xfId="1" applyFont="1" applyBorder="1" applyAlignment="1">
      <alignment horizontal="justify" vertical="top"/>
    </xf>
    <xf numFmtId="164" fontId="17" fillId="0" borderId="0" xfId="1" applyNumberFormat="1" applyFont="1" applyBorder="1" applyAlignment="1">
      <alignment horizontal="center"/>
    </xf>
    <xf numFmtId="0" fontId="1" fillId="0" borderId="0" xfId="1" applyFont="1" applyBorder="1" applyAlignment="1">
      <alignment horizontal="right" vertical="center"/>
    </xf>
    <xf numFmtId="2" fontId="17" fillId="0" borderId="0" xfId="1" applyNumberFormat="1" applyFont="1" applyBorder="1" applyAlignment="1">
      <alignment horizontal="center"/>
    </xf>
    <xf numFmtId="0" fontId="16" fillId="0" borderId="0" xfId="1" applyFont="1" applyBorder="1" applyAlignment="1">
      <alignment horizontal="center"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Border="1" applyAlignment="1">
      <alignment horizontal="center"/>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22" fillId="0" borderId="0" xfId="1" applyFont="1" applyBorder="1" applyAlignment="1">
      <alignment horizontal="center" vertical="top"/>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6" fillId="0" borderId="0" xfId="1" applyFont="1" applyBorder="1" applyAlignment="1">
      <alignment horizontal="center"/>
    </xf>
    <xf numFmtId="0" fontId="16" fillId="0" borderId="0" xfId="1" applyFont="1" applyBorder="1" applyAlignment="1">
      <alignment horizontal="justify" vertical="top" wrapText="1"/>
    </xf>
    <xf numFmtId="0" fontId="16" fillId="0" borderId="0" xfId="1" applyFont="1" applyBorder="1" applyAlignment="1">
      <alignment horizontal="left" vertical="top"/>
    </xf>
    <xf numFmtId="4" fontId="24" fillId="0" borderId="0" xfId="1" applyNumberFormat="1" applyFont="1" applyAlignment="1">
      <alignment horizontal="justify" vertical="top" wrapText="1"/>
    </xf>
    <xf numFmtId="4" fontId="21" fillId="0" borderId="0" xfId="1" applyNumberFormat="1" applyFont="1" applyAlignment="1">
      <alignment horizontal="center" vertical="top" wrapText="1"/>
    </xf>
    <xf numFmtId="0" fontId="16" fillId="0" borderId="7" xfId="1" applyFont="1" applyBorder="1" applyAlignment="1">
      <alignment horizontal="justify" vertical="justify" wrapText="1"/>
    </xf>
    <xf numFmtId="0" fontId="16" fillId="0" borderId="0" xfId="1" applyFont="1" applyBorder="1" applyAlignment="1">
      <alignment horizontal="justify" vertical="justify" wrapText="1"/>
    </xf>
    <xf numFmtId="0" fontId="22" fillId="0" borderId="0" xfId="1" applyFont="1" applyBorder="1" applyAlignment="1">
      <alignment horizontal="center" vertical="center"/>
    </xf>
    <xf numFmtId="0" fontId="2" fillId="0" borderId="0" xfId="1" applyFont="1" applyBorder="1" applyAlignment="1">
      <alignment horizontal="right" vertical="center"/>
    </xf>
    <xf numFmtId="0" fontId="26" fillId="0" borderId="0" xfId="1" applyFont="1" applyBorder="1" applyAlignment="1">
      <alignment horizontal="left" vertical="center"/>
    </xf>
    <xf numFmtId="1" fontId="8" fillId="0" borderId="5" xfId="1" applyNumberFormat="1" applyFont="1" applyBorder="1" applyAlignment="1">
      <alignment horizontal="right" vertical="center"/>
    </xf>
    <xf numFmtId="0" fontId="1" fillId="0" borderId="0" xfId="2" applyBorder="1"/>
    <xf numFmtId="0" fontId="21" fillId="0" borderId="0" xfId="1" applyFont="1" applyAlignment="1">
      <alignment horizontal="justify" vertical="top" wrapText="1"/>
    </xf>
    <xf numFmtId="0" fontId="24" fillId="0" borderId="0" xfId="1" applyFont="1" applyAlignment="1">
      <alignment horizontal="justify" vertical="top"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00B050"/>
  </sheetPr>
  <dimension ref="A1:AP121"/>
  <sheetViews>
    <sheetView tabSelected="1" view="pageBreakPreview" zoomScaleSheetLayoutView="100" workbookViewId="0">
      <selection activeCell="E3" sqref="E3:AN3"/>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35" t="s">
        <v>0</v>
      </c>
      <c r="B1" s="135"/>
      <c r="C1" s="135"/>
      <c r="D1" s="135"/>
      <c r="E1" s="135"/>
      <c r="F1" s="135"/>
      <c r="G1" s="135"/>
      <c r="H1" s="135"/>
      <c r="I1" s="135"/>
      <c r="J1" s="135"/>
      <c r="K1" s="135"/>
      <c r="L1" s="135"/>
      <c r="M1" s="135"/>
      <c r="N1" s="135"/>
      <c r="O1" s="135"/>
      <c r="P1" s="135"/>
      <c r="Q1" s="135"/>
      <c r="R1" s="135"/>
      <c r="S1" s="135"/>
      <c r="T1" s="135"/>
      <c r="U1" s="135"/>
      <c r="V1" s="135"/>
      <c r="W1" s="135"/>
      <c r="X1" s="135"/>
      <c r="Y1" s="135"/>
      <c r="Z1" s="135"/>
      <c r="AA1" s="135"/>
      <c r="AB1" s="135"/>
      <c r="AC1" s="135"/>
      <c r="AD1" s="135"/>
      <c r="AE1" s="135"/>
      <c r="AF1" s="135"/>
      <c r="AG1" s="135"/>
      <c r="AH1" s="135"/>
      <c r="AI1" s="135"/>
      <c r="AJ1" s="135"/>
      <c r="AK1" s="135"/>
      <c r="AL1" s="135"/>
      <c r="AM1" s="135"/>
    </row>
    <row r="2" spans="1:40" ht="36" customHeight="1">
      <c r="A2" s="136" t="s">
        <v>34</v>
      </c>
      <c r="B2" s="136"/>
      <c r="C2" s="136"/>
      <c r="D2" s="136"/>
      <c r="E2" s="145" t="s">
        <v>142</v>
      </c>
      <c r="F2" s="155"/>
      <c r="G2" s="155"/>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c r="AH2" s="155"/>
      <c r="AI2" s="155"/>
      <c r="AJ2" s="155"/>
      <c r="AK2" s="155"/>
      <c r="AL2" s="155"/>
      <c r="AM2" s="155"/>
      <c r="AN2" s="155"/>
    </row>
    <row r="3" spans="1:40" ht="21" customHeight="1" thickBot="1">
      <c r="E3" s="146" t="s">
        <v>141</v>
      </c>
      <c r="F3" s="146"/>
      <c r="G3" s="146"/>
      <c r="H3" s="146"/>
      <c r="I3" s="146"/>
      <c r="J3" s="146"/>
      <c r="K3" s="146"/>
      <c r="L3" s="146"/>
      <c r="M3" s="146"/>
      <c r="N3" s="146"/>
      <c r="O3" s="146"/>
      <c r="P3" s="146"/>
      <c r="Q3" s="146"/>
      <c r="R3" s="146"/>
      <c r="S3" s="146"/>
      <c r="T3" s="146"/>
      <c r="U3" s="146"/>
      <c r="V3" s="146"/>
      <c r="W3" s="146"/>
      <c r="X3" s="146"/>
      <c r="Y3" s="146"/>
      <c r="Z3" s="146"/>
      <c r="AA3" s="146"/>
      <c r="AB3" s="146"/>
      <c r="AC3" s="146"/>
      <c r="AD3" s="146"/>
      <c r="AE3" s="146"/>
      <c r="AF3" s="146"/>
      <c r="AG3" s="146"/>
      <c r="AH3" s="146"/>
      <c r="AI3" s="146"/>
      <c r="AJ3" s="146"/>
      <c r="AK3" s="146"/>
      <c r="AL3" s="146"/>
      <c r="AM3" s="146"/>
      <c r="AN3" s="146"/>
    </row>
    <row r="4" spans="1:40" s="81" customFormat="1" ht="17.25" customHeight="1" thickTop="1" thickBot="1">
      <c r="A4" s="80" t="s">
        <v>1</v>
      </c>
      <c r="B4" s="138" t="s">
        <v>2</v>
      </c>
      <c r="C4" s="138"/>
      <c r="D4" s="138"/>
      <c r="E4" s="138"/>
      <c r="F4" s="138"/>
      <c r="G4" s="138"/>
      <c r="H4" s="138"/>
      <c r="I4" s="138"/>
      <c r="J4" s="138"/>
      <c r="K4" s="138"/>
      <c r="L4" s="138"/>
      <c r="M4" s="138"/>
      <c r="N4" s="139" t="s">
        <v>3</v>
      </c>
      <c r="O4" s="140"/>
      <c r="P4" s="140"/>
      <c r="Q4" s="140"/>
      <c r="R4" s="140"/>
      <c r="S4" s="140"/>
      <c r="T4" s="140"/>
      <c r="U4" s="140"/>
      <c r="V4" s="141"/>
      <c r="W4" s="139" t="s">
        <v>4</v>
      </c>
      <c r="X4" s="140"/>
      <c r="Y4" s="140"/>
      <c r="Z4" s="140"/>
      <c r="AA4" s="140"/>
      <c r="AB4" s="141"/>
      <c r="AC4" s="140" t="s">
        <v>5</v>
      </c>
      <c r="AD4" s="140"/>
      <c r="AE4" s="140"/>
      <c r="AF4" s="140"/>
      <c r="AG4" s="140"/>
      <c r="AH4" s="140"/>
      <c r="AI4" s="139" t="s">
        <v>6</v>
      </c>
      <c r="AJ4" s="140"/>
      <c r="AK4" s="140"/>
      <c r="AL4" s="140"/>
      <c r="AM4" s="140"/>
      <c r="AN4" s="141"/>
    </row>
    <row r="5" spans="1:40" s="21" customFormat="1" ht="13.5" customHeight="1" thickTop="1">
      <c r="A5" s="19">
        <v>1</v>
      </c>
      <c r="B5" s="20" t="s">
        <v>37</v>
      </c>
      <c r="C5" s="4"/>
      <c r="D5" s="4"/>
      <c r="E5" s="4"/>
      <c r="F5" s="4"/>
      <c r="G5" s="4"/>
      <c r="H5" s="4"/>
      <c r="I5" s="4"/>
      <c r="J5" s="4"/>
      <c r="K5" s="4"/>
      <c r="L5" s="4"/>
      <c r="M5" s="4"/>
      <c r="N5" s="4"/>
      <c r="AK5" s="103"/>
      <c r="AL5" s="103"/>
      <c r="AM5" s="103"/>
      <c r="AN5" s="38"/>
    </row>
    <row r="6" spans="1:40" s="22" customFormat="1" ht="13.5" customHeight="1">
      <c r="F6" s="31"/>
      <c r="G6" s="31"/>
      <c r="H6" s="32"/>
      <c r="I6" s="6"/>
      <c r="J6" s="6"/>
      <c r="K6" s="33"/>
      <c r="L6" s="33"/>
      <c r="M6" s="33"/>
      <c r="N6" s="33"/>
      <c r="O6" s="98">
        <v>953</v>
      </c>
      <c r="P6" s="98"/>
      <c r="Q6" s="98"/>
      <c r="R6" s="98"/>
      <c r="S6" s="34" t="s">
        <v>22</v>
      </c>
      <c r="T6" s="35"/>
      <c r="U6" s="35"/>
      <c r="V6" s="28"/>
      <c r="W6" s="99" t="s">
        <v>8</v>
      </c>
      <c r="X6" s="99"/>
      <c r="Y6" s="99"/>
      <c r="Z6" s="98">
        <v>121</v>
      </c>
      <c r="AA6" s="98"/>
      <c r="AB6" s="98"/>
      <c r="AC6" s="98"/>
      <c r="AE6" s="27" t="s">
        <v>23</v>
      </c>
      <c r="AF6" s="27"/>
      <c r="AG6" s="27"/>
      <c r="AH6" s="27"/>
      <c r="AI6" s="100" t="s">
        <v>9</v>
      </c>
      <c r="AJ6" s="100"/>
      <c r="AK6" s="101">
        <f>ROUND(O6*Z6/100,0)</f>
        <v>1153</v>
      </c>
      <c r="AL6" s="101"/>
      <c r="AM6" s="101"/>
      <c r="AN6" s="30" t="s">
        <v>10</v>
      </c>
    </row>
    <row r="7" spans="1:40" s="2" customFormat="1" ht="15">
      <c r="B7" s="97" t="s">
        <v>42</v>
      </c>
      <c r="C7" s="97"/>
      <c r="D7" s="97"/>
      <c r="E7" s="97"/>
      <c r="F7" s="97"/>
      <c r="G7" s="97"/>
      <c r="H7" s="97"/>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3"/>
      <c r="AL7" s="3"/>
      <c r="AM7" s="3"/>
    </row>
    <row r="8" spans="1:40" s="79" customFormat="1" ht="16.5" customHeight="1">
      <c r="A8" s="78">
        <v>2</v>
      </c>
      <c r="B8" s="20" t="s">
        <v>53</v>
      </c>
      <c r="C8" s="20"/>
      <c r="D8" s="20"/>
      <c r="E8" s="20"/>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134"/>
      <c r="AL8" s="134"/>
      <c r="AM8" s="134"/>
    </row>
    <row r="9" spans="1:40" s="22" customFormat="1" ht="13.5" customHeight="1">
      <c r="F9" s="31"/>
      <c r="G9" s="31"/>
      <c r="H9" s="32"/>
      <c r="I9" s="6"/>
      <c r="J9" s="6"/>
      <c r="K9" s="33"/>
      <c r="L9" s="33"/>
      <c r="M9" s="33"/>
      <c r="N9" s="33"/>
      <c r="O9" s="98">
        <v>154</v>
      </c>
      <c r="P9" s="98"/>
      <c r="Q9" s="98"/>
      <c r="R9" s="98"/>
      <c r="S9" s="77" t="s">
        <v>7</v>
      </c>
      <c r="T9" s="35"/>
      <c r="U9" s="35"/>
      <c r="V9" s="75"/>
      <c r="W9" s="99" t="s">
        <v>8</v>
      </c>
      <c r="X9" s="99"/>
      <c r="Y9" s="99"/>
      <c r="Z9" s="98">
        <v>3176.25</v>
      </c>
      <c r="AA9" s="98"/>
      <c r="AB9" s="98"/>
      <c r="AC9" s="98"/>
      <c r="AE9" s="27" t="s">
        <v>54</v>
      </c>
      <c r="AF9" s="27"/>
      <c r="AG9" s="27"/>
      <c r="AH9" s="27"/>
      <c r="AI9" s="100" t="s">
        <v>9</v>
      </c>
      <c r="AJ9" s="100"/>
      <c r="AK9" s="101">
        <f>ROUND(O9*Z9/1000,0)</f>
        <v>489</v>
      </c>
      <c r="AL9" s="101"/>
      <c r="AM9" s="101"/>
      <c r="AN9" s="30" t="s">
        <v>10</v>
      </c>
    </row>
    <row r="10" spans="1:40" s="2" customFormat="1" ht="15">
      <c r="B10" s="97" t="s">
        <v>55</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3"/>
      <c r="AL10" s="3"/>
      <c r="AM10" s="3"/>
    </row>
    <row r="11" spans="1:40" s="79" customFormat="1" ht="16.5" customHeight="1">
      <c r="A11" s="78">
        <v>3</v>
      </c>
      <c r="B11" s="20" t="s">
        <v>56</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134"/>
      <c r="AL11" s="134"/>
      <c r="AM11" s="134"/>
    </row>
    <row r="12" spans="1:40" s="22" customFormat="1" ht="13.5" customHeight="1">
      <c r="F12" s="31"/>
      <c r="G12" s="31"/>
      <c r="H12" s="32"/>
      <c r="I12" s="6"/>
      <c r="J12" s="6"/>
      <c r="K12" s="33"/>
      <c r="L12" s="33"/>
      <c r="M12" s="33"/>
      <c r="N12" s="33"/>
      <c r="O12" s="98">
        <v>347</v>
      </c>
      <c r="P12" s="98"/>
      <c r="Q12" s="98"/>
      <c r="R12" s="98"/>
      <c r="S12" s="77" t="s">
        <v>7</v>
      </c>
      <c r="T12" s="35"/>
      <c r="U12" s="35"/>
      <c r="V12" s="75"/>
      <c r="W12" s="99" t="s">
        <v>8</v>
      </c>
      <c r="X12" s="99"/>
      <c r="Y12" s="99"/>
      <c r="Z12" s="98">
        <v>11948.36</v>
      </c>
      <c r="AA12" s="98"/>
      <c r="AB12" s="98"/>
      <c r="AC12" s="98"/>
      <c r="AE12" s="27" t="s">
        <v>12</v>
      </c>
      <c r="AF12" s="27"/>
      <c r="AG12" s="27"/>
      <c r="AH12" s="27"/>
      <c r="AI12" s="100" t="s">
        <v>9</v>
      </c>
      <c r="AJ12" s="100"/>
      <c r="AK12" s="101">
        <f>ROUND(O12*Z12/100,0)</f>
        <v>41461</v>
      </c>
      <c r="AL12" s="101"/>
      <c r="AM12" s="101"/>
      <c r="AN12" s="30" t="s">
        <v>10</v>
      </c>
    </row>
    <row r="13" spans="1:40" s="2" customFormat="1" ht="15">
      <c r="B13" s="97" t="s">
        <v>57</v>
      </c>
      <c r="C13" s="97"/>
      <c r="D13" s="97"/>
      <c r="E13" s="97"/>
      <c r="F13" s="97"/>
      <c r="G13" s="97"/>
      <c r="H13" s="97"/>
      <c r="I13" s="97"/>
      <c r="J13" s="97"/>
      <c r="K13" s="97"/>
      <c r="L13" s="97"/>
      <c r="M13" s="97"/>
      <c r="N13" s="97"/>
      <c r="O13" s="97"/>
      <c r="P13" s="97"/>
      <c r="Q13" s="97"/>
      <c r="R13" s="97"/>
      <c r="S13" s="97"/>
      <c r="T13" s="97"/>
      <c r="U13" s="97"/>
      <c r="V13" s="97"/>
      <c r="W13" s="97"/>
      <c r="X13" s="97"/>
      <c r="Y13" s="97"/>
      <c r="Z13" s="97"/>
      <c r="AA13" s="97"/>
      <c r="AB13" s="97"/>
      <c r="AC13" s="97"/>
      <c r="AD13" s="97"/>
      <c r="AE13" s="97"/>
      <c r="AF13" s="97"/>
      <c r="AG13" s="97"/>
      <c r="AH13" s="97"/>
      <c r="AI13" s="97"/>
      <c r="AJ13" s="97"/>
      <c r="AK13" s="3"/>
      <c r="AL13" s="3"/>
      <c r="AM13" s="3"/>
    </row>
    <row r="14" spans="1:40" s="79" customFormat="1" ht="16.5" customHeight="1">
      <c r="A14" s="91">
        <v>4</v>
      </c>
      <c r="B14" s="20" t="s">
        <v>74</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134"/>
      <c r="AL14" s="134"/>
      <c r="AM14" s="134"/>
    </row>
    <row r="15" spans="1:40" s="22" customFormat="1" ht="13.5" customHeight="1">
      <c r="F15" s="31"/>
      <c r="G15" s="31"/>
      <c r="H15" s="32"/>
      <c r="I15" s="6"/>
      <c r="J15" s="6"/>
      <c r="K15" s="33"/>
      <c r="L15" s="33"/>
      <c r="M15" s="33"/>
      <c r="N15" s="33"/>
      <c r="O15" s="98">
        <v>321</v>
      </c>
      <c r="P15" s="98"/>
      <c r="Q15" s="98"/>
      <c r="R15" s="98"/>
      <c r="S15" s="90" t="s">
        <v>7</v>
      </c>
      <c r="T15" s="35"/>
      <c r="U15" s="35"/>
      <c r="V15" s="88"/>
      <c r="W15" s="99" t="s">
        <v>8</v>
      </c>
      <c r="X15" s="99"/>
      <c r="Y15" s="99"/>
      <c r="Z15" s="98">
        <v>3630</v>
      </c>
      <c r="AA15" s="98"/>
      <c r="AB15" s="98"/>
      <c r="AC15" s="98"/>
      <c r="AE15" s="27" t="s">
        <v>54</v>
      </c>
      <c r="AF15" s="27"/>
      <c r="AG15" s="27"/>
      <c r="AH15" s="27"/>
      <c r="AI15" s="100" t="s">
        <v>9</v>
      </c>
      <c r="AJ15" s="100"/>
      <c r="AK15" s="101">
        <f>ROUND(O15*Z15/1000,0)</f>
        <v>1165</v>
      </c>
      <c r="AL15" s="101"/>
      <c r="AM15" s="101"/>
      <c r="AN15" s="30" t="s">
        <v>10</v>
      </c>
    </row>
    <row r="16" spans="1:40" s="2" customFormat="1" ht="15">
      <c r="B16" s="97" t="s">
        <v>75</v>
      </c>
      <c r="C16" s="97"/>
      <c r="D16" s="97"/>
      <c r="E16" s="97"/>
      <c r="F16" s="97"/>
      <c r="G16" s="97"/>
      <c r="H16" s="97"/>
      <c r="I16" s="97"/>
      <c r="J16" s="97"/>
      <c r="K16" s="97"/>
      <c r="L16" s="97"/>
      <c r="M16" s="97"/>
      <c r="N16" s="97"/>
      <c r="O16" s="97"/>
      <c r="P16" s="97"/>
      <c r="Q16" s="97"/>
      <c r="R16" s="97"/>
      <c r="S16" s="97"/>
      <c r="T16" s="97"/>
      <c r="U16" s="97"/>
      <c r="V16" s="97"/>
      <c r="W16" s="97"/>
      <c r="X16" s="97"/>
      <c r="Y16" s="97"/>
      <c r="Z16" s="97"/>
      <c r="AA16" s="97"/>
      <c r="AB16" s="97"/>
      <c r="AC16" s="97"/>
      <c r="AD16" s="97"/>
      <c r="AE16" s="97"/>
      <c r="AF16" s="97"/>
      <c r="AG16" s="97"/>
      <c r="AH16" s="97"/>
      <c r="AI16" s="97"/>
      <c r="AJ16" s="97"/>
      <c r="AK16" s="3"/>
      <c r="AL16" s="3"/>
      <c r="AM16" s="3"/>
    </row>
    <row r="17" spans="1:41" s="21" customFormat="1" ht="76.5" customHeight="1">
      <c r="A17" s="47">
        <v>5</v>
      </c>
      <c r="B17" s="109" t="s">
        <v>13</v>
      </c>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2"/>
      <c r="AL17" s="102"/>
      <c r="AM17" s="102"/>
    </row>
    <row r="18" spans="1:41" s="6" customFormat="1" ht="14.25" customHeight="1">
      <c r="N18" s="26"/>
      <c r="O18" s="98">
        <v>15</v>
      </c>
      <c r="P18" s="98"/>
      <c r="Q18" s="98"/>
      <c r="R18" s="98"/>
      <c r="S18" s="99" t="s">
        <v>7</v>
      </c>
      <c r="T18" s="99"/>
      <c r="U18" s="27"/>
      <c r="V18" s="28"/>
      <c r="W18" s="99" t="s">
        <v>8</v>
      </c>
      <c r="X18" s="99"/>
      <c r="Y18" s="99"/>
      <c r="Z18" s="98">
        <v>337</v>
      </c>
      <c r="AA18" s="98"/>
      <c r="AB18" s="98"/>
      <c r="AC18" s="98"/>
      <c r="AD18" s="27"/>
      <c r="AE18" s="27" t="s">
        <v>14</v>
      </c>
      <c r="AF18" s="27"/>
      <c r="AG18" s="27"/>
      <c r="AH18" s="27"/>
      <c r="AI18" s="100" t="s">
        <v>9</v>
      </c>
      <c r="AJ18" s="100"/>
      <c r="AK18" s="101">
        <f>O18*Z18</f>
        <v>5055</v>
      </c>
      <c r="AL18" s="101"/>
      <c r="AM18" s="101"/>
      <c r="AN18" s="30" t="s">
        <v>10</v>
      </c>
    </row>
    <row r="19" spans="1:41" s="2" customFormat="1" ht="15">
      <c r="B19" s="97" t="s">
        <v>44</v>
      </c>
      <c r="C19" s="97"/>
      <c r="D19" s="97"/>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3"/>
      <c r="AL19" s="3"/>
      <c r="AM19" s="3"/>
    </row>
    <row r="20" spans="1:41" s="21" customFormat="1" ht="30" customHeight="1">
      <c r="A20" s="47">
        <v>6</v>
      </c>
      <c r="B20" s="109" t="s">
        <v>15</v>
      </c>
      <c r="C20" s="109"/>
      <c r="D20" s="109"/>
      <c r="E20" s="109"/>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2"/>
      <c r="AL20" s="102"/>
      <c r="AM20" s="102"/>
    </row>
    <row r="21" spans="1:41" s="22" customFormat="1" ht="13.5" customHeight="1">
      <c r="A21" s="48" t="s">
        <v>16</v>
      </c>
      <c r="B21" s="49" t="s">
        <v>17</v>
      </c>
      <c r="L21" s="23"/>
      <c r="M21" s="24"/>
      <c r="N21" s="127"/>
      <c r="O21" s="127"/>
      <c r="P21" s="25"/>
      <c r="Q21" s="124"/>
      <c r="R21" s="124"/>
      <c r="S21" s="24"/>
      <c r="T21" s="125"/>
      <c r="U21" s="125"/>
      <c r="V21" s="125"/>
      <c r="AB21" s="126"/>
      <c r="AC21" s="126"/>
      <c r="AD21" s="126"/>
      <c r="AE21" s="126"/>
      <c r="AF21" s="127"/>
      <c r="AG21" s="127"/>
      <c r="AK21" s="103"/>
      <c r="AL21" s="103"/>
      <c r="AM21" s="103"/>
      <c r="AN21" s="39"/>
    </row>
    <row r="22" spans="1:41" s="22" customFormat="1" ht="13.5" customHeight="1">
      <c r="F22" s="31"/>
      <c r="G22" s="31"/>
      <c r="H22" s="32"/>
      <c r="I22" s="6"/>
      <c r="J22" s="44"/>
      <c r="K22" s="50"/>
      <c r="L22" s="33"/>
      <c r="M22" s="33"/>
      <c r="N22" s="33"/>
      <c r="O22" s="23"/>
      <c r="P22" s="98">
        <v>0.54</v>
      </c>
      <c r="Q22" s="98"/>
      <c r="R22" s="98"/>
      <c r="S22" s="29" t="s">
        <v>18</v>
      </c>
      <c r="T22" s="35"/>
      <c r="U22" s="35"/>
      <c r="V22" s="99" t="s">
        <v>8</v>
      </c>
      <c r="W22" s="99"/>
      <c r="X22" s="99"/>
      <c r="Y22" s="98">
        <v>5001.7</v>
      </c>
      <c r="Z22" s="98"/>
      <c r="AA22" s="98"/>
      <c r="AB22" s="98"/>
      <c r="AC22" s="27"/>
      <c r="AD22" s="27" t="s">
        <v>19</v>
      </c>
      <c r="AE22" s="27"/>
      <c r="AF22" s="27"/>
      <c r="AG22" s="27"/>
      <c r="AH22" s="27"/>
      <c r="AI22" s="100" t="s">
        <v>9</v>
      </c>
      <c r="AJ22" s="100"/>
      <c r="AK22" s="101">
        <f>ROUND(P22*Y22,0)</f>
        <v>2701</v>
      </c>
      <c r="AL22" s="101"/>
      <c r="AM22" s="101"/>
      <c r="AN22" s="30" t="s">
        <v>10</v>
      </c>
    </row>
    <row r="23" spans="1:41" s="2" customFormat="1" ht="15">
      <c r="B23" s="97" t="s">
        <v>45</v>
      </c>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3"/>
      <c r="AL23" s="3"/>
      <c r="AM23" s="3"/>
    </row>
    <row r="24" spans="1:41" s="22" customFormat="1" ht="13.5" customHeight="1">
      <c r="A24" s="48" t="s">
        <v>20</v>
      </c>
      <c r="B24" s="49" t="s">
        <v>21</v>
      </c>
      <c r="J24" s="44"/>
      <c r="K24" s="44"/>
      <c r="L24" s="23"/>
      <c r="M24" s="24"/>
      <c r="N24" s="127"/>
      <c r="O24" s="127"/>
      <c r="P24" s="25"/>
      <c r="Q24" s="124"/>
      <c r="R24" s="124"/>
      <c r="S24" s="24"/>
      <c r="T24" s="125"/>
      <c r="U24" s="125"/>
      <c r="V24" s="125"/>
      <c r="AB24" s="126"/>
      <c r="AC24" s="126"/>
      <c r="AD24" s="126"/>
      <c r="AE24" s="126"/>
      <c r="AF24" s="127"/>
      <c r="AG24" s="127"/>
      <c r="AK24" s="103"/>
      <c r="AL24" s="103"/>
      <c r="AM24" s="103"/>
      <c r="AN24" s="39"/>
    </row>
    <row r="25" spans="1:41" s="6" customFormat="1" ht="13.5" customHeight="1">
      <c r="H25" s="36"/>
      <c r="K25" s="33"/>
      <c r="L25" s="33"/>
      <c r="M25" s="33"/>
      <c r="N25" s="33"/>
      <c r="O25" s="23"/>
      <c r="P25" s="98">
        <v>0.13</v>
      </c>
      <c r="Q25" s="98"/>
      <c r="R25" s="98"/>
      <c r="S25" s="27" t="s">
        <v>18</v>
      </c>
      <c r="T25" s="51"/>
      <c r="U25" s="51"/>
      <c r="V25" s="99" t="s">
        <v>8</v>
      </c>
      <c r="W25" s="99"/>
      <c r="X25" s="99"/>
      <c r="Y25" s="98">
        <v>4820.2</v>
      </c>
      <c r="Z25" s="98"/>
      <c r="AA25" s="98"/>
      <c r="AB25" s="98"/>
      <c r="AC25" s="27"/>
      <c r="AD25" s="27" t="s">
        <v>19</v>
      </c>
      <c r="AE25" s="27"/>
      <c r="AF25" s="27"/>
      <c r="AG25" s="27"/>
      <c r="AH25" s="27"/>
      <c r="AI25" s="100" t="s">
        <v>9</v>
      </c>
      <c r="AJ25" s="100"/>
      <c r="AK25" s="101">
        <f>ROUND(P25*Y25,0)</f>
        <v>627</v>
      </c>
      <c r="AL25" s="101"/>
      <c r="AM25" s="101"/>
      <c r="AN25" s="30" t="s">
        <v>10</v>
      </c>
    </row>
    <row r="26" spans="1:41" s="2" customFormat="1" ht="15">
      <c r="B26" s="97" t="s">
        <v>46</v>
      </c>
      <c r="C26" s="97"/>
      <c r="D26" s="97"/>
      <c r="E26" s="97"/>
      <c r="F26" s="97"/>
      <c r="G26" s="97"/>
      <c r="H26" s="97"/>
      <c r="I26" s="97"/>
      <c r="J26" s="97"/>
      <c r="K26" s="97"/>
      <c r="L26" s="97"/>
      <c r="M26" s="97"/>
      <c r="N26" s="97"/>
      <c r="O26" s="97"/>
      <c r="P26" s="97"/>
      <c r="Q26" s="97"/>
      <c r="R26" s="97"/>
      <c r="S26" s="97"/>
      <c r="T26" s="97"/>
      <c r="U26" s="97"/>
      <c r="V26" s="97"/>
      <c r="W26" s="97"/>
      <c r="X26" s="97"/>
      <c r="Y26" s="97"/>
      <c r="Z26" s="97"/>
      <c r="AA26" s="97"/>
      <c r="AB26" s="97"/>
      <c r="AC26" s="97"/>
      <c r="AD26" s="97"/>
      <c r="AE26" s="97"/>
      <c r="AF26" s="97"/>
      <c r="AG26" s="97"/>
      <c r="AH26" s="97"/>
      <c r="AI26" s="97"/>
      <c r="AJ26" s="97"/>
      <c r="AK26" s="3"/>
      <c r="AL26" s="3"/>
      <c r="AM26" s="3"/>
    </row>
    <row r="27" spans="1:41" s="55" customFormat="1" ht="13.5" customHeight="1">
      <c r="A27" s="52">
        <v>7</v>
      </c>
      <c r="B27" s="53" t="s">
        <v>76</v>
      </c>
      <c r="C27" s="54"/>
      <c r="D27" s="54"/>
      <c r="E27" s="54"/>
      <c r="F27" s="54"/>
      <c r="G27" s="54"/>
      <c r="H27" s="54"/>
      <c r="I27" s="54"/>
      <c r="J27" s="54"/>
      <c r="K27" s="54"/>
      <c r="L27" s="54"/>
      <c r="AK27" s="104"/>
      <c r="AL27" s="104"/>
      <c r="AM27" s="104"/>
    </row>
    <row r="28" spans="1:41" s="40" customFormat="1" ht="13.5" customHeight="1">
      <c r="N28" s="41"/>
      <c r="O28" s="105">
        <v>304</v>
      </c>
      <c r="P28" s="105"/>
      <c r="Q28" s="105"/>
      <c r="R28" s="105"/>
      <c r="S28" s="106" t="s">
        <v>7</v>
      </c>
      <c r="T28" s="106"/>
      <c r="U28" s="42"/>
      <c r="V28" s="96"/>
      <c r="W28" s="106" t="s">
        <v>8</v>
      </c>
      <c r="X28" s="106"/>
      <c r="Y28" s="106"/>
      <c r="Z28" s="105">
        <v>12346.65</v>
      </c>
      <c r="AA28" s="105"/>
      <c r="AB28" s="105"/>
      <c r="AC28" s="105"/>
      <c r="AD28" s="42"/>
      <c r="AE28" s="42" t="s">
        <v>12</v>
      </c>
      <c r="AF28" s="42"/>
      <c r="AG28" s="42"/>
      <c r="AH28" s="42"/>
      <c r="AI28" s="107" t="s">
        <v>9</v>
      </c>
      <c r="AJ28" s="107"/>
      <c r="AK28" s="108">
        <f>ROUND(O28*Z28/100,0)</f>
        <v>37534</v>
      </c>
      <c r="AL28" s="108"/>
      <c r="AM28" s="108"/>
      <c r="AN28" s="43" t="s">
        <v>10</v>
      </c>
    </row>
    <row r="29" spans="1:41" s="2" customFormat="1" ht="15">
      <c r="B29" s="97" t="s">
        <v>77</v>
      </c>
      <c r="C29" s="97"/>
      <c r="D29" s="97"/>
      <c r="E29" s="97"/>
      <c r="F29" s="97"/>
      <c r="G29" s="97"/>
      <c r="H29" s="97"/>
      <c r="I29" s="97"/>
      <c r="J29" s="97"/>
      <c r="K29" s="9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3"/>
      <c r="AL29" s="3"/>
      <c r="AM29" s="3"/>
    </row>
    <row r="30" spans="1:41" s="5" customFormat="1" ht="15" customHeight="1">
      <c r="A30" s="93">
        <v>8</v>
      </c>
      <c r="B30" s="20" t="s">
        <v>78</v>
      </c>
      <c r="C30" s="20"/>
      <c r="D30" s="20"/>
      <c r="E30" s="20"/>
      <c r="F30" s="20"/>
      <c r="G30" s="20"/>
      <c r="H30" s="20"/>
      <c r="I30" s="20"/>
      <c r="J30" s="20"/>
      <c r="K30" s="20"/>
      <c r="L30" s="20"/>
      <c r="M30" s="20"/>
      <c r="N30" s="20"/>
      <c r="O30" s="20"/>
      <c r="P30" s="20"/>
      <c r="Q30" s="20"/>
      <c r="R30" s="20"/>
      <c r="S30" s="20"/>
      <c r="T30" s="20"/>
      <c r="U30" s="20"/>
      <c r="V30" s="20"/>
      <c r="W30" s="20"/>
      <c r="AK30" s="111"/>
      <c r="AL30" s="111"/>
      <c r="AM30" s="111"/>
    </row>
    <row r="31" spans="1:41" s="6" customFormat="1" ht="12.75">
      <c r="H31" s="36"/>
      <c r="K31" s="33"/>
      <c r="L31" s="33"/>
      <c r="M31" s="33"/>
      <c r="N31" s="33"/>
      <c r="O31" s="92"/>
      <c r="P31" s="112">
        <v>100</v>
      </c>
      <c r="Q31" s="112"/>
      <c r="R31" s="112"/>
      <c r="S31" s="27" t="s">
        <v>24</v>
      </c>
      <c r="T31" s="51"/>
      <c r="U31" s="51"/>
      <c r="V31" s="99" t="s">
        <v>8</v>
      </c>
      <c r="W31" s="99"/>
      <c r="X31" s="99"/>
      <c r="Y31" s="112">
        <v>226.02</v>
      </c>
      <c r="Z31" s="112"/>
      <c r="AA31" s="112"/>
      <c r="AB31" s="112"/>
      <c r="AC31" s="27"/>
      <c r="AD31" s="27" t="s">
        <v>25</v>
      </c>
      <c r="AE31" s="27"/>
      <c r="AF31" s="27"/>
      <c r="AG31" s="27"/>
      <c r="AH31" s="100" t="s">
        <v>9</v>
      </c>
      <c r="AI31" s="100"/>
      <c r="AK31" s="101">
        <f>ROUND(P31*Y31,0)</f>
        <v>22602</v>
      </c>
      <c r="AL31" s="101"/>
      <c r="AM31" s="101"/>
      <c r="AN31" s="30" t="s">
        <v>10</v>
      </c>
      <c r="AO31" s="33" t="e">
        <f>#REF!+#REF!+#REF!+AK12+AK31</f>
        <v>#REF!</v>
      </c>
    </row>
    <row r="32" spans="1:41" s="2" customFormat="1" ht="15">
      <c r="B32" s="97" t="s">
        <v>79</v>
      </c>
      <c r="C32" s="97"/>
      <c r="D32" s="97"/>
      <c r="E32" s="97"/>
      <c r="F32" s="97"/>
      <c r="G32" s="97"/>
      <c r="H32" s="97"/>
      <c r="I32" s="97"/>
      <c r="J32" s="97"/>
      <c r="K32" s="97"/>
      <c r="L32" s="97"/>
      <c r="M32" s="97"/>
      <c r="N32" s="97"/>
      <c r="O32" s="97"/>
      <c r="P32" s="97"/>
      <c r="Q32" s="97"/>
      <c r="R32" s="97"/>
      <c r="S32" s="97"/>
      <c r="T32" s="97"/>
      <c r="U32" s="97"/>
      <c r="V32" s="97"/>
      <c r="W32" s="97"/>
      <c r="X32" s="97"/>
      <c r="Y32" s="97"/>
      <c r="Z32" s="97"/>
      <c r="AA32" s="97"/>
      <c r="AB32" s="97"/>
      <c r="AC32" s="97"/>
      <c r="AD32" s="97"/>
      <c r="AE32" s="97"/>
      <c r="AF32" s="97"/>
      <c r="AG32" s="97"/>
      <c r="AH32" s="97"/>
      <c r="AI32" s="97"/>
      <c r="AJ32" s="97"/>
      <c r="AK32" s="3"/>
      <c r="AL32" s="3"/>
      <c r="AM32" s="3"/>
    </row>
    <row r="33" spans="1:40" s="5" customFormat="1" ht="15.75" customHeight="1">
      <c r="A33" s="93">
        <v>9</v>
      </c>
      <c r="B33" s="20" t="s">
        <v>60</v>
      </c>
      <c r="C33" s="4"/>
      <c r="D33" s="4"/>
      <c r="E33" s="4"/>
      <c r="F33" s="4"/>
      <c r="G33" s="4"/>
      <c r="H33" s="4"/>
      <c r="I33" s="4"/>
      <c r="J33" s="4"/>
      <c r="K33" s="4"/>
      <c r="L33" s="4"/>
      <c r="M33" s="4"/>
      <c r="N33" s="4"/>
      <c r="AK33" s="111"/>
      <c r="AL33" s="111"/>
      <c r="AM33" s="111"/>
    </row>
    <row r="34" spans="1:40" s="6" customFormat="1" ht="12.75">
      <c r="H34" s="36"/>
      <c r="K34" s="33"/>
      <c r="L34" s="33"/>
      <c r="M34" s="33"/>
      <c r="N34" s="33"/>
      <c r="O34" s="98">
        <v>18</v>
      </c>
      <c r="P34" s="98">
        <v>164</v>
      </c>
      <c r="Q34" s="98"/>
      <c r="R34" s="98"/>
      <c r="S34" s="27" t="s">
        <v>24</v>
      </c>
      <c r="T34" s="51"/>
      <c r="U34" s="51"/>
      <c r="V34" s="99" t="s">
        <v>8</v>
      </c>
      <c r="W34" s="99"/>
      <c r="X34" s="99"/>
      <c r="Y34" s="98">
        <v>231.6</v>
      </c>
      <c r="Z34" s="98"/>
      <c r="AA34" s="98"/>
      <c r="AB34" s="98"/>
      <c r="AC34" s="27"/>
      <c r="AD34" s="27" t="s">
        <v>25</v>
      </c>
      <c r="AE34" s="27"/>
      <c r="AF34" s="27"/>
      <c r="AG34" s="27"/>
      <c r="AH34" s="100" t="s">
        <v>9</v>
      </c>
      <c r="AI34" s="100"/>
      <c r="AK34" s="101">
        <f>O34*Y34</f>
        <v>4168.8</v>
      </c>
      <c r="AL34" s="101"/>
      <c r="AM34" s="101"/>
      <c r="AN34" s="30" t="s">
        <v>10</v>
      </c>
    </row>
    <row r="35" spans="1:40" s="2" customFormat="1" ht="15">
      <c r="B35" s="97" t="s">
        <v>61</v>
      </c>
      <c r="C35" s="97"/>
      <c r="D35" s="97"/>
      <c r="E35" s="97"/>
      <c r="F35" s="97"/>
      <c r="G35" s="97"/>
      <c r="H35" s="97"/>
      <c r="I35" s="97"/>
      <c r="J35" s="97"/>
      <c r="K35" s="97"/>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7"/>
      <c r="AK35" s="3"/>
      <c r="AL35" s="3"/>
      <c r="AM35" s="3"/>
    </row>
    <row r="36" spans="1:40" s="21" customFormat="1" ht="30" customHeight="1">
      <c r="A36" s="47">
        <v>10</v>
      </c>
      <c r="B36" s="109" t="s">
        <v>80</v>
      </c>
      <c r="C36" s="109"/>
      <c r="D36" s="109"/>
      <c r="E36" s="109"/>
      <c r="F36" s="109"/>
      <c r="G36" s="109"/>
      <c r="H36" s="109"/>
      <c r="I36" s="109"/>
      <c r="J36" s="109"/>
      <c r="K36" s="109"/>
      <c r="L36" s="109"/>
      <c r="M36" s="109"/>
      <c r="N36" s="109"/>
      <c r="O36" s="109"/>
      <c r="P36" s="109"/>
      <c r="Q36" s="109"/>
      <c r="R36" s="109"/>
      <c r="S36" s="109"/>
      <c r="T36" s="109"/>
      <c r="U36" s="109"/>
      <c r="V36" s="109"/>
      <c r="W36" s="109"/>
      <c r="X36" s="109"/>
      <c r="Y36" s="109"/>
      <c r="Z36" s="109"/>
      <c r="AA36" s="109"/>
      <c r="AB36" s="109"/>
      <c r="AC36" s="109"/>
      <c r="AD36" s="109"/>
      <c r="AE36" s="109"/>
      <c r="AF36" s="109"/>
      <c r="AG36" s="109"/>
      <c r="AH36" s="109"/>
      <c r="AI36" s="109"/>
      <c r="AJ36" s="109"/>
      <c r="AK36" s="102"/>
      <c r="AL36" s="102"/>
      <c r="AM36" s="102"/>
    </row>
    <row r="37" spans="1:40" s="6" customFormat="1" ht="12.75">
      <c r="H37" s="36"/>
      <c r="K37" s="33"/>
      <c r="L37" s="33"/>
      <c r="M37" s="33"/>
      <c r="N37" s="33"/>
      <c r="O37" s="98">
        <v>34</v>
      </c>
      <c r="P37" s="98"/>
      <c r="Q37" s="98"/>
      <c r="R37" s="98"/>
      <c r="S37" s="27" t="s">
        <v>24</v>
      </c>
      <c r="T37" s="51"/>
      <c r="U37" s="51"/>
      <c r="V37" s="99" t="s">
        <v>8</v>
      </c>
      <c r="W37" s="99"/>
      <c r="X37" s="99"/>
      <c r="Y37" s="98">
        <v>228.9</v>
      </c>
      <c r="Z37" s="98"/>
      <c r="AA37" s="98"/>
      <c r="AB37" s="98"/>
      <c r="AC37" s="27"/>
      <c r="AD37" s="27" t="s">
        <v>25</v>
      </c>
      <c r="AE37" s="27"/>
      <c r="AF37" s="27"/>
      <c r="AG37" s="27"/>
      <c r="AH37" s="100" t="s">
        <v>9</v>
      </c>
      <c r="AI37" s="100"/>
      <c r="AK37" s="101">
        <f>ROUND(O37*Y37,0)</f>
        <v>7783</v>
      </c>
      <c r="AL37" s="101"/>
      <c r="AM37" s="101"/>
      <c r="AN37" s="30" t="s">
        <v>10</v>
      </c>
    </row>
    <row r="38" spans="1:40" s="2" customFormat="1" ht="15">
      <c r="B38" s="97" t="s">
        <v>81</v>
      </c>
      <c r="C38" s="97"/>
      <c r="D38" s="97"/>
      <c r="E38" s="97"/>
      <c r="F38" s="97"/>
      <c r="G38" s="97"/>
      <c r="H38" s="97"/>
      <c r="I38" s="97"/>
      <c r="J38" s="97"/>
      <c r="K38" s="97"/>
      <c r="L38" s="97"/>
      <c r="M38" s="97"/>
      <c r="N38" s="97"/>
      <c r="O38" s="97"/>
      <c r="P38" s="97"/>
      <c r="Q38" s="97"/>
      <c r="R38" s="97"/>
      <c r="S38" s="97"/>
      <c r="T38" s="97"/>
      <c r="U38" s="97"/>
      <c r="V38" s="97"/>
      <c r="W38" s="97"/>
      <c r="X38" s="97"/>
      <c r="Y38" s="97"/>
      <c r="Z38" s="97"/>
      <c r="AA38" s="97"/>
      <c r="AB38" s="97"/>
      <c r="AC38" s="97"/>
      <c r="AD38" s="97"/>
      <c r="AE38" s="97"/>
      <c r="AF38" s="97"/>
      <c r="AG38" s="97"/>
      <c r="AH38" s="97"/>
      <c r="AI38" s="97"/>
      <c r="AJ38" s="97"/>
      <c r="AK38" s="3"/>
      <c r="AL38" s="3"/>
      <c r="AM38" s="3"/>
    </row>
    <row r="39" spans="1:40" s="21" customFormat="1" ht="30" customHeight="1">
      <c r="A39" s="47">
        <v>11</v>
      </c>
      <c r="B39" s="109" t="s">
        <v>82</v>
      </c>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109"/>
      <c r="AI39" s="109"/>
      <c r="AJ39" s="109"/>
      <c r="AK39" s="102"/>
      <c r="AL39" s="102"/>
      <c r="AM39" s="102"/>
    </row>
    <row r="40" spans="1:40" s="6" customFormat="1" ht="12.75">
      <c r="H40" s="36"/>
      <c r="K40" s="33"/>
      <c r="L40" s="33"/>
      <c r="M40" s="33"/>
      <c r="N40" s="33"/>
      <c r="O40" s="98">
        <v>41</v>
      </c>
      <c r="P40" s="98"/>
      <c r="Q40" s="98"/>
      <c r="R40" s="98"/>
      <c r="S40" s="27" t="s">
        <v>24</v>
      </c>
      <c r="T40" s="51"/>
      <c r="U40" s="51"/>
      <c r="V40" s="99" t="s">
        <v>8</v>
      </c>
      <c r="W40" s="99"/>
      <c r="X40" s="99"/>
      <c r="Y40" s="98">
        <v>240.5</v>
      </c>
      <c r="Z40" s="98"/>
      <c r="AA40" s="98"/>
      <c r="AB40" s="98"/>
      <c r="AC40" s="27"/>
      <c r="AD40" s="27" t="s">
        <v>25</v>
      </c>
      <c r="AE40" s="27"/>
      <c r="AF40" s="27"/>
      <c r="AG40" s="27"/>
      <c r="AH40" s="100" t="s">
        <v>9</v>
      </c>
      <c r="AI40" s="100"/>
      <c r="AK40" s="101">
        <f>ROUND(O40*Y40,0)</f>
        <v>9861</v>
      </c>
      <c r="AL40" s="101"/>
      <c r="AM40" s="101"/>
      <c r="AN40" s="30" t="s">
        <v>10</v>
      </c>
    </row>
    <row r="41" spans="1:40" s="2" customFormat="1" ht="15">
      <c r="B41" s="97" t="s">
        <v>83</v>
      </c>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c r="AC41" s="97"/>
      <c r="AD41" s="97"/>
      <c r="AE41" s="97"/>
      <c r="AF41" s="97"/>
      <c r="AG41" s="97"/>
      <c r="AH41" s="97"/>
      <c r="AI41" s="97"/>
      <c r="AJ41" s="97"/>
      <c r="AK41" s="3"/>
      <c r="AL41" s="3"/>
      <c r="AM41" s="3"/>
    </row>
    <row r="42" spans="1:40" s="21" customFormat="1" ht="30" customHeight="1">
      <c r="A42" s="47">
        <v>12</v>
      </c>
      <c r="B42" s="109" t="s">
        <v>84</v>
      </c>
      <c r="C42" s="109"/>
      <c r="D42" s="109"/>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c r="AD42" s="109"/>
      <c r="AE42" s="109"/>
      <c r="AF42" s="109"/>
      <c r="AG42" s="109"/>
      <c r="AH42" s="109"/>
      <c r="AI42" s="109"/>
      <c r="AJ42" s="109"/>
      <c r="AK42" s="102"/>
      <c r="AL42" s="102"/>
      <c r="AM42" s="102"/>
    </row>
    <row r="43" spans="1:40" s="6" customFormat="1" ht="12.75">
      <c r="H43" s="36"/>
      <c r="K43" s="33"/>
      <c r="L43" s="33"/>
      <c r="M43" s="33"/>
      <c r="N43" s="33"/>
      <c r="O43" s="98">
        <v>28</v>
      </c>
      <c r="P43" s="98"/>
      <c r="Q43" s="98"/>
      <c r="R43" s="98"/>
      <c r="S43" s="27" t="s">
        <v>24</v>
      </c>
      <c r="T43" s="51"/>
      <c r="U43" s="51"/>
      <c r="V43" s="99" t="s">
        <v>8</v>
      </c>
      <c r="W43" s="99"/>
      <c r="X43" s="99"/>
      <c r="Y43" s="98">
        <v>180.5</v>
      </c>
      <c r="Z43" s="98"/>
      <c r="AA43" s="98"/>
      <c r="AB43" s="98"/>
      <c r="AC43" s="27"/>
      <c r="AD43" s="27" t="s">
        <v>25</v>
      </c>
      <c r="AE43" s="27"/>
      <c r="AF43" s="27"/>
      <c r="AG43" s="27"/>
      <c r="AH43" s="100" t="s">
        <v>9</v>
      </c>
      <c r="AI43" s="100"/>
      <c r="AK43" s="101">
        <f>ROUND(O43*Y43,0)</f>
        <v>5054</v>
      </c>
      <c r="AL43" s="101"/>
      <c r="AM43" s="101"/>
      <c r="AN43" s="30" t="s">
        <v>10</v>
      </c>
    </row>
    <row r="44" spans="1:40" s="2" customFormat="1" ht="15">
      <c r="B44" s="97" t="s">
        <v>85</v>
      </c>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3"/>
      <c r="AL44" s="3"/>
      <c r="AM44" s="3"/>
    </row>
    <row r="45" spans="1:40" s="46" customFormat="1" ht="13.5" customHeight="1">
      <c r="A45" s="44">
        <v>13</v>
      </c>
      <c r="B45" s="45" t="s">
        <v>11</v>
      </c>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45"/>
      <c r="AE45" s="45"/>
      <c r="AF45" s="45"/>
      <c r="AG45" s="45"/>
      <c r="AH45" s="45"/>
      <c r="AI45" s="45"/>
      <c r="AJ45" s="45"/>
      <c r="AK45" s="142"/>
      <c r="AL45" s="142"/>
      <c r="AM45" s="142"/>
    </row>
    <row r="46" spans="1:40" s="6" customFormat="1" ht="13.5" customHeight="1">
      <c r="N46" s="26"/>
      <c r="O46" s="98">
        <v>1187</v>
      </c>
      <c r="P46" s="98"/>
      <c r="Q46" s="98"/>
      <c r="R46" s="98"/>
      <c r="S46" s="99" t="s">
        <v>7</v>
      </c>
      <c r="T46" s="99"/>
      <c r="U46" s="27"/>
      <c r="V46" s="88"/>
      <c r="W46" s="99" t="s">
        <v>8</v>
      </c>
      <c r="X46" s="99"/>
      <c r="Y46" s="99"/>
      <c r="Z46" s="98">
        <v>8694.9500000000007</v>
      </c>
      <c r="AA46" s="98"/>
      <c r="AB46" s="98"/>
      <c r="AC46" s="98"/>
      <c r="AD46" s="27"/>
      <c r="AE46" s="27" t="s">
        <v>12</v>
      </c>
      <c r="AF46" s="27"/>
      <c r="AG46" s="27"/>
      <c r="AH46" s="27"/>
      <c r="AI46" s="100" t="s">
        <v>9</v>
      </c>
      <c r="AJ46" s="100"/>
      <c r="AK46" s="101">
        <f>ROUND(O46*Z46/100,0)</f>
        <v>103209</v>
      </c>
      <c r="AL46" s="101"/>
      <c r="AM46" s="101"/>
      <c r="AN46" s="30" t="s">
        <v>10</v>
      </c>
    </row>
    <row r="47" spans="1:40" s="2" customFormat="1" ht="15">
      <c r="B47" s="97" t="s">
        <v>43</v>
      </c>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7"/>
      <c r="AC47" s="97"/>
      <c r="AD47" s="97"/>
      <c r="AE47" s="97"/>
      <c r="AF47" s="97"/>
      <c r="AG47" s="97"/>
      <c r="AH47" s="97"/>
      <c r="AI47" s="97"/>
      <c r="AJ47" s="97"/>
      <c r="AK47" s="3"/>
      <c r="AL47" s="3"/>
      <c r="AM47" s="3"/>
    </row>
    <row r="48" spans="1:40" s="5" customFormat="1" ht="15.75" customHeight="1">
      <c r="A48" s="19">
        <v>14</v>
      </c>
      <c r="B48" s="20" t="s">
        <v>26</v>
      </c>
      <c r="C48" s="4"/>
      <c r="D48" s="4"/>
      <c r="E48" s="4"/>
      <c r="F48" s="4"/>
      <c r="G48" s="4"/>
      <c r="H48" s="4"/>
      <c r="I48" s="4"/>
      <c r="J48" s="4"/>
      <c r="K48" s="4"/>
      <c r="L48" s="4"/>
      <c r="M48" s="4"/>
      <c r="N48" s="4"/>
      <c r="AK48" s="111"/>
      <c r="AL48" s="111"/>
      <c r="AM48" s="111"/>
    </row>
    <row r="49" spans="1:40" s="6" customFormat="1" ht="12.75">
      <c r="H49" s="36"/>
      <c r="K49" s="33"/>
      <c r="L49" s="33"/>
      <c r="M49" s="33"/>
      <c r="N49" s="33"/>
      <c r="O49" s="98">
        <v>5384</v>
      </c>
      <c r="P49" s="98"/>
      <c r="Q49" s="98"/>
      <c r="R49" s="98"/>
      <c r="S49" s="27" t="s">
        <v>22</v>
      </c>
      <c r="T49" s="51"/>
      <c r="U49" s="51"/>
      <c r="V49" s="99" t="s">
        <v>8</v>
      </c>
      <c r="W49" s="99"/>
      <c r="X49" s="99"/>
      <c r="Y49" s="98">
        <v>2206.6</v>
      </c>
      <c r="Z49" s="98"/>
      <c r="AA49" s="98"/>
      <c r="AB49" s="98"/>
      <c r="AC49" s="27"/>
      <c r="AD49" s="27" t="s">
        <v>23</v>
      </c>
      <c r="AE49" s="27"/>
      <c r="AF49" s="27"/>
      <c r="AG49" s="27"/>
      <c r="AH49" s="100" t="s">
        <v>9</v>
      </c>
      <c r="AI49" s="100"/>
      <c r="AK49" s="101">
        <f>ROUND(O49*Y49/100,0)</f>
        <v>118803</v>
      </c>
      <c r="AL49" s="101"/>
      <c r="AM49" s="101"/>
      <c r="AN49" s="30" t="s">
        <v>10</v>
      </c>
    </row>
    <row r="50" spans="1:40" s="2" customFormat="1" ht="15">
      <c r="B50" s="97" t="s">
        <v>47</v>
      </c>
      <c r="C50" s="97"/>
      <c r="D50" s="97"/>
      <c r="E50" s="97"/>
      <c r="F50" s="97"/>
      <c r="G50" s="97"/>
      <c r="H50" s="97"/>
      <c r="I50" s="97"/>
      <c r="J50" s="97"/>
      <c r="K50" s="97"/>
      <c r="L50" s="97"/>
      <c r="M50" s="97"/>
      <c r="N50" s="97"/>
      <c r="O50" s="97"/>
      <c r="P50" s="97"/>
      <c r="Q50" s="97"/>
      <c r="R50" s="97"/>
      <c r="S50" s="97"/>
      <c r="T50" s="97"/>
      <c r="U50" s="97"/>
      <c r="V50" s="97"/>
      <c r="W50" s="97"/>
      <c r="X50" s="97"/>
      <c r="Y50" s="97"/>
      <c r="Z50" s="97"/>
      <c r="AA50" s="97"/>
      <c r="AB50" s="97"/>
      <c r="AC50" s="97"/>
      <c r="AD50" s="97"/>
      <c r="AE50" s="97"/>
      <c r="AF50" s="97"/>
      <c r="AG50" s="97"/>
      <c r="AH50" s="97"/>
      <c r="AI50" s="97"/>
      <c r="AJ50" s="97"/>
      <c r="AK50" s="3"/>
      <c r="AL50" s="3"/>
      <c r="AM50" s="3"/>
    </row>
    <row r="51" spans="1:40" s="5" customFormat="1" ht="15.75" customHeight="1">
      <c r="A51" s="19">
        <v>15</v>
      </c>
      <c r="B51" s="20" t="s">
        <v>27</v>
      </c>
      <c r="C51" s="4"/>
      <c r="D51" s="4"/>
      <c r="E51" s="4"/>
      <c r="F51" s="4"/>
      <c r="G51" s="4"/>
      <c r="H51" s="4"/>
      <c r="I51" s="4"/>
      <c r="J51" s="4"/>
      <c r="K51" s="4"/>
      <c r="L51" s="4"/>
      <c r="M51" s="4"/>
      <c r="N51" s="4"/>
      <c r="AK51" s="111"/>
      <c r="AL51" s="111"/>
      <c r="AM51" s="111"/>
    </row>
    <row r="52" spans="1:40" s="6" customFormat="1" ht="12.75">
      <c r="H52" s="36"/>
      <c r="K52" s="33"/>
      <c r="L52" s="33"/>
      <c r="M52" s="33"/>
      <c r="N52" s="33"/>
      <c r="O52" s="98">
        <v>9146</v>
      </c>
      <c r="P52" s="98"/>
      <c r="Q52" s="98"/>
      <c r="R52" s="98"/>
      <c r="S52" s="27" t="s">
        <v>22</v>
      </c>
      <c r="T52" s="51"/>
      <c r="U52" s="51"/>
      <c r="V52" s="99" t="s">
        <v>8</v>
      </c>
      <c r="W52" s="99"/>
      <c r="X52" s="99"/>
      <c r="Y52" s="98">
        <v>2197.52</v>
      </c>
      <c r="Z52" s="98"/>
      <c r="AA52" s="98"/>
      <c r="AB52" s="98"/>
      <c r="AC52" s="27"/>
      <c r="AD52" s="27" t="s">
        <v>23</v>
      </c>
      <c r="AE52" s="27"/>
      <c r="AF52" s="27"/>
      <c r="AG52" s="27"/>
      <c r="AH52" s="100" t="s">
        <v>9</v>
      </c>
      <c r="AI52" s="100"/>
      <c r="AK52" s="101">
        <f>ROUND(O52*Y52/100,0)</f>
        <v>200985</v>
      </c>
      <c r="AL52" s="101"/>
      <c r="AM52" s="101"/>
      <c r="AN52" s="30" t="s">
        <v>10</v>
      </c>
    </row>
    <row r="53" spans="1:40" s="2" customFormat="1" ht="15">
      <c r="B53" s="97" t="s">
        <v>48</v>
      </c>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c r="AC53" s="97"/>
      <c r="AD53" s="97"/>
      <c r="AE53" s="97"/>
      <c r="AF53" s="97"/>
      <c r="AG53" s="97"/>
      <c r="AH53" s="97"/>
      <c r="AI53" s="97"/>
      <c r="AJ53" s="97"/>
      <c r="AK53" s="3"/>
      <c r="AL53" s="3"/>
      <c r="AM53" s="3"/>
    </row>
    <row r="54" spans="1:40" s="5" customFormat="1" ht="15.75" customHeight="1">
      <c r="A54" s="86">
        <v>16</v>
      </c>
      <c r="B54" s="20" t="s">
        <v>70</v>
      </c>
      <c r="C54" s="4"/>
      <c r="D54" s="4"/>
      <c r="E54" s="4"/>
      <c r="F54" s="4"/>
      <c r="G54" s="4"/>
      <c r="H54" s="4"/>
      <c r="I54" s="4"/>
      <c r="J54" s="4"/>
      <c r="K54" s="4"/>
      <c r="L54" s="4"/>
      <c r="M54" s="4"/>
      <c r="N54" s="4"/>
      <c r="AK54" s="111"/>
      <c r="AL54" s="111"/>
      <c r="AM54" s="111"/>
    </row>
    <row r="55" spans="1:40" s="6" customFormat="1" ht="12.75">
      <c r="H55" s="36"/>
      <c r="K55" s="33"/>
      <c r="L55" s="33"/>
      <c r="M55" s="33"/>
      <c r="N55" s="33"/>
      <c r="O55" s="98">
        <v>137</v>
      </c>
      <c r="P55" s="98"/>
      <c r="Q55" s="98"/>
      <c r="R55" s="98"/>
      <c r="S55" s="27" t="s">
        <v>22</v>
      </c>
      <c r="T55" s="51"/>
      <c r="U55" s="51"/>
      <c r="V55" s="99" t="s">
        <v>8</v>
      </c>
      <c r="W55" s="99"/>
      <c r="X55" s="99"/>
      <c r="Y55" s="98">
        <v>28253.61</v>
      </c>
      <c r="Z55" s="98"/>
      <c r="AA55" s="98"/>
      <c r="AB55" s="98"/>
      <c r="AC55" s="27"/>
      <c r="AD55" s="27" t="s">
        <v>23</v>
      </c>
      <c r="AE55" s="27"/>
      <c r="AF55" s="27"/>
      <c r="AG55" s="27"/>
      <c r="AH55" s="100" t="s">
        <v>9</v>
      </c>
      <c r="AI55" s="100"/>
      <c r="AK55" s="101">
        <f>ROUND(O55*Y55/100,0)</f>
        <v>38707</v>
      </c>
      <c r="AL55" s="101"/>
      <c r="AM55" s="101"/>
      <c r="AN55" s="30" t="s">
        <v>10</v>
      </c>
    </row>
    <row r="56" spans="1:40" s="2" customFormat="1" ht="15">
      <c r="B56" s="97" t="s">
        <v>71</v>
      </c>
      <c r="C56" s="97"/>
      <c r="D56" s="97"/>
      <c r="E56" s="97"/>
      <c r="F56" s="97"/>
      <c r="G56" s="97"/>
      <c r="H56" s="97"/>
      <c r="I56" s="97"/>
      <c r="J56" s="97"/>
      <c r="K56" s="97"/>
      <c r="L56" s="97"/>
      <c r="M56" s="97"/>
      <c r="N56" s="97"/>
      <c r="O56" s="97"/>
      <c r="P56" s="97"/>
      <c r="Q56" s="97"/>
      <c r="R56" s="97"/>
      <c r="S56" s="97"/>
      <c r="T56" s="97"/>
      <c r="U56" s="97"/>
      <c r="V56" s="97"/>
      <c r="W56" s="97"/>
      <c r="X56" s="97"/>
      <c r="Y56" s="97"/>
      <c r="Z56" s="97"/>
      <c r="AA56" s="97"/>
      <c r="AB56" s="97"/>
      <c r="AC56" s="97"/>
      <c r="AD56" s="97"/>
      <c r="AE56" s="97"/>
      <c r="AF56" s="97"/>
      <c r="AG56" s="97"/>
      <c r="AH56" s="97"/>
      <c r="AI56" s="97"/>
      <c r="AJ56" s="97"/>
      <c r="AK56" s="3"/>
      <c r="AL56" s="3"/>
      <c r="AM56" s="3"/>
    </row>
    <row r="57" spans="1:40" s="56" customFormat="1" ht="13.5" customHeight="1">
      <c r="A57" s="84">
        <v>17</v>
      </c>
      <c r="B57" s="109" t="s">
        <v>39</v>
      </c>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2"/>
      <c r="AL57" s="102"/>
      <c r="AM57" s="102"/>
    </row>
    <row r="58" spans="1:40" s="6" customFormat="1" ht="12.75">
      <c r="H58" s="36"/>
      <c r="K58" s="33"/>
      <c r="L58" s="33"/>
      <c r="M58" s="33"/>
      <c r="N58" s="33"/>
      <c r="O58" s="85"/>
      <c r="P58" s="110">
        <v>303</v>
      </c>
      <c r="Q58" s="110"/>
      <c r="R58" s="110"/>
      <c r="S58" s="27" t="s">
        <v>22</v>
      </c>
      <c r="T58" s="51"/>
      <c r="U58" s="51"/>
      <c r="V58" s="99" t="s">
        <v>8</v>
      </c>
      <c r="W58" s="99"/>
      <c r="X58" s="99"/>
      <c r="Y58" s="98">
        <v>27678.86</v>
      </c>
      <c r="Z58" s="98"/>
      <c r="AA58" s="98"/>
      <c r="AB58" s="98"/>
      <c r="AC58" s="27"/>
      <c r="AD58" s="27" t="s">
        <v>23</v>
      </c>
      <c r="AE58" s="27"/>
      <c r="AF58" s="27"/>
      <c r="AG58" s="27"/>
      <c r="AH58" s="100" t="s">
        <v>9</v>
      </c>
      <c r="AI58" s="100"/>
      <c r="AK58" s="101">
        <f>ROUND(P58*Y58/100,0)</f>
        <v>83867</v>
      </c>
      <c r="AL58" s="101"/>
      <c r="AM58" s="101"/>
      <c r="AN58" s="30" t="s">
        <v>10</v>
      </c>
    </row>
    <row r="59" spans="1:40" s="2" customFormat="1" ht="15">
      <c r="B59" s="97" t="s">
        <v>49</v>
      </c>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c r="AC59" s="97"/>
      <c r="AD59" s="97"/>
      <c r="AE59" s="97"/>
      <c r="AF59" s="97"/>
      <c r="AG59" s="97"/>
      <c r="AH59" s="97"/>
      <c r="AI59" s="97"/>
      <c r="AJ59" s="97"/>
      <c r="AK59" s="3"/>
      <c r="AL59" s="3"/>
      <c r="AM59" s="3"/>
    </row>
    <row r="60" spans="1:40" s="56" customFormat="1" ht="13.5" customHeight="1">
      <c r="A60" s="89">
        <v>18</v>
      </c>
      <c r="B60" s="143" t="s">
        <v>86</v>
      </c>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09"/>
      <c r="AH60" s="109"/>
      <c r="AI60" s="109"/>
      <c r="AJ60" s="109"/>
      <c r="AK60" s="102"/>
      <c r="AL60" s="102"/>
      <c r="AM60" s="102"/>
    </row>
    <row r="61" spans="1:40" s="6" customFormat="1" ht="12.75">
      <c r="H61" s="36"/>
      <c r="K61" s="33"/>
      <c r="L61" s="33"/>
      <c r="M61" s="33"/>
      <c r="N61" s="33"/>
      <c r="O61" s="92"/>
      <c r="P61" s="110">
        <v>65</v>
      </c>
      <c r="Q61" s="110"/>
      <c r="R61" s="110"/>
      <c r="S61" s="27" t="s">
        <v>22</v>
      </c>
      <c r="T61" s="51"/>
      <c r="U61" s="51"/>
      <c r="V61" s="99" t="s">
        <v>8</v>
      </c>
      <c r="W61" s="99"/>
      <c r="X61" s="99"/>
      <c r="Y61" s="98">
        <v>902.93</v>
      </c>
      <c r="Z61" s="98"/>
      <c r="AA61" s="98"/>
      <c r="AB61" s="98"/>
      <c r="AC61" s="27"/>
      <c r="AD61" s="27" t="s">
        <v>63</v>
      </c>
      <c r="AE61" s="27"/>
      <c r="AF61" s="27"/>
      <c r="AG61" s="27"/>
      <c r="AH61" s="100" t="s">
        <v>9</v>
      </c>
      <c r="AI61" s="100"/>
      <c r="AK61" s="101">
        <f>P61*Y61</f>
        <v>58690.45</v>
      </c>
      <c r="AL61" s="101"/>
      <c r="AM61" s="101"/>
      <c r="AN61" s="30" t="s">
        <v>10</v>
      </c>
    </row>
    <row r="62" spans="1:40" s="2" customFormat="1" ht="15">
      <c r="B62" s="97" t="s">
        <v>87</v>
      </c>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c r="AC62" s="97"/>
      <c r="AD62" s="97"/>
      <c r="AE62" s="97"/>
      <c r="AF62" s="97"/>
      <c r="AG62" s="97"/>
      <c r="AH62" s="97"/>
      <c r="AI62" s="97"/>
      <c r="AJ62" s="97"/>
      <c r="AK62" s="3"/>
      <c r="AL62" s="3"/>
      <c r="AM62" s="3"/>
    </row>
    <row r="63" spans="1:40" s="5" customFormat="1" ht="15.75" customHeight="1">
      <c r="A63" s="76">
        <v>19</v>
      </c>
      <c r="B63" s="20" t="s">
        <v>58</v>
      </c>
      <c r="C63" s="4"/>
      <c r="D63" s="4"/>
      <c r="E63" s="4"/>
      <c r="F63" s="4"/>
      <c r="G63" s="4"/>
      <c r="H63" s="4"/>
      <c r="I63" s="4"/>
      <c r="J63" s="4"/>
      <c r="K63" s="4"/>
      <c r="L63" s="4"/>
      <c r="M63" s="4"/>
      <c r="N63" s="4"/>
      <c r="AK63" s="111"/>
      <c r="AL63" s="111"/>
      <c r="AM63" s="111"/>
    </row>
    <row r="64" spans="1:40" s="6" customFormat="1" ht="12.75">
      <c r="H64" s="36"/>
      <c r="K64" s="33"/>
      <c r="L64" s="33"/>
      <c r="M64" s="33"/>
      <c r="N64" s="33"/>
      <c r="O64" s="98">
        <v>228</v>
      </c>
      <c r="P64" s="98"/>
      <c r="Q64" s="98"/>
      <c r="R64" s="98"/>
      <c r="S64" s="27" t="s">
        <v>22</v>
      </c>
      <c r="T64" s="51"/>
      <c r="U64" s="51"/>
      <c r="V64" s="99" t="s">
        <v>8</v>
      </c>
      <c r="W64" s="99"/>
      <c r="X64" s="99"/>
      <c r="Y64" s="98">
        <v>3056.35</v>
      </c>
      <c r="Z64" s="98"/>
      <c r="AA64" s="98"/>
      <c r="AB64" s="98"/>
      <c r="AC64" s="27"/>
      <c r="AD64" s="27" t="s">
        <v>23</v>
      </c>
      <c r="AE64" s="27"/>
      <c r="AF64" s="27"/>
      <c r="AG64" s="27"/>
      <c r="AH64" s="100" t="s">
        <v>9</v>
      </c>
      <c r="AI64" s="100"/>
      <c r="AK64" s="101">
        <f>ROUND(O64*Y64/100,0)</f>
        <v>6968</v>
      </c>
      <c r="AL64" s="101"/>
      <c r="AM64" s="101"/>
      <c r="AN64" s="30" t="s">
        <v>10</v>
      </c>
    </row>
    <row r="65" spans="1:40" s="2" customFormat="1" ht="15">
      <c r="B65" s="97" t="s">
        <v>59</v>
      </c>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c r="AC65" s="97"/>
      <c r="AD65" s="97"/>
      <c r="AE65" s="97"/>
      <c r="AF65" s="97"/>
      <c r="AG65" s="97"/>
      <c r="AH65" s="97"/>
      <c r="AI65" s="97"/>
      <c r="AJ65" s="97"/>
      <c r="AK65" s="3"/>
      <c r="AL65" s="3"/>
      <c r="AM65" s="3"/>
    </row>
    <row r="66" spans="1:40" s="56" customFormat="1" ht="13.5" customHeight="1">
      <c r="A66" s="89">
        <v>20</v>
      </c>
      <c r="B66" s="109" t="s">
        <v>88</v>
      </c>
      <c r="C66" s="109"/>
      <c r="D66" s="109"/>
      <c r="E66" s="109"/>
      <c r="F66" s="109"/>
      <c r="G66" s="109"/>
      <c r="H66" s="109"/>
      <c r="I66" s="109"/>
      <c r="J66" s="109"/>
      <c r="K66" s="109"/>
      <c r="L66" s="109"/>
      <c r="M66" s="109"/>
      <c r="N66" s="109"/>
      <c r="O66" s="109"/>
      <c r="P66" s="109"/>
      <c r="Q66" s="109"/>
      <c r="R66" s="109"/>
      <c r="S66" s="109"/>
      <c r="T66" s="109"/>
      <c r="U66" s="109"/>
      <c r="V66" s="109"/>
      <c r="W66" s="109"/>
      <c r="X66" s="109"/>
      <c r="Y66" s="109"/>
      <c r="Z66" s="109"/>
      <c r="AA66" s="109"/>
      <c r="AB66" s="109"/>
      <c r="AC66" s="109"/>
      <c r="AD66" s="109"/>
      <c r="AE66" s="109"/>
      <c r="AF66" s="109"/>
      <c r="AG66" s="109"/>
      <c r="AH66" s="109"/>
      <c r="AI66" s="109"/>
      <c r="AJ66" s="109"/>
      <c r="AK66" s="102"/>
      <c r="AL66" s="102"/>
      <c r="AM66" s="102"/>
    </row>
    <row r="67" spans="1:40" s="6" customFormat="1" ht="12.75">
      <c r="H67" s="36"/>
      <c r="K67" s="33"/>
      <c r="L67" s="33"/>
      <c r="M67" s="33"/>
      <c r="N67" s="33"/>
      <c r="O67" s="92"/>
      <c r="P67" s="110">
        <v>3334</v>
      </c>
      <c r="Q67" s="110"/>
      <c r="R67" s="110"/>
      <c r="S67" s="27" t="s">
        <v>22</v>
      </c>
      <c r="T67" s="51"/>
      <c r="U67" s="51"/>
      <c r="V67" s="99" t="s">
        <v>8</v>
      </c>
      <c r="W67" s="99"/>
      <c r="X67" s="99"/>
      <c r="Y67" s="98">
        <v>10916.65</v>
      </c>
      <c r="Z67" s="98"/>
      <c r="AA67" s="98"/>
      <c r="AB67" s="98"/>
      <c r="AC67" s="27"/>
      <c r="AD67" s="27" t="s">
        <v>23</v>
      </c>
      <c r="AE67" s="27"/>
      <c r="AF67" s="27"/>
      <c r="AG67" s="27"/>
      <c r="AH67" s="100" t="s">
        <v>9</v>
      </c>
      <c r="AI67" s="100"/>
      <c r="AK67" s="101">
        <f>ROUND(P67*Y67/100,0)</f>
        <v>363961</v>
      </c>
      <c r="AL67" s="101"/>
      <c r="AM67" s="101"/>
      <c r="AN67" s="30" t="s">
        <v>10</v>
      </c>
    </row>
    <row r="68" spans="1:40" s="2" customFormat="1" ht="15">
      <c r="B68" s="97" t="s">
        <v>89</v>
      </c>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c r="AC68" s="97"/>
      <c r="AD68" s="97"/>
      <c r="AE68" s="97"/>
      <c r="AF68" s="97"/>
      <c r="AG68" s="97"/>
      <c r="AH68" s="97"/>
      <c r="AI68" s="97"/>
      <c r="AJ68" s="97"/>
      <c r="AK68" s="3"/>
      <c r="AL68" s="3"/>
      <c r="AM68" s="3"/>
    </row>
    <row r="69" spans="1:40" s="56" customFormat="1" ht="13.5" customHeight="1">
      <c r="A69" s="82">
        <v>21</v>
      </c>
      <c r="B69" s="109" t="s">
        <v>62</v>
      </c>
      <c r="C69" s="109"/>
      <c r="D69" s="109"/>
      <c r="E69" s="109"/>
      <c r="F69" s="109"/>
      <c r="G69" s="109"/>
      <c r="H69" s="109"/>
      <c r="I69" s="109"/>
      <c r="J69" s="109"/>
      <c r="K69" s="109"/>
      <c r="L69" s="109"/>
      <c r="M69" s="109"/>
      <c r="N69" s="109"/>
      <c r="O69" s="109"/>
      <c r="P69" s="109"/>
      <c r="Q69" s="109"/>
      <c r="R69" s="109"/>
      <c r="S69" s="109"/>
      <c r="T69" s="109"/>
      <c r="U69" s="109"/>
      <c r="V69" s="109"/>
      <c r="W69" s="109"/>
      <c r="X69" s="109"/>
      <c r="Y69" s="109"/>
      <c r="Z69" s="109"/>
      <c r="AA69" s="109"/>
      <c r="AB69" s="109"/>
      <c r="AC69" s="109"/>
      <c r="AD69" s="109"/>
      <c r="AE69" s="109"/>
      <c r="AF69" s="109"/>
      <c r="AG69" s="109"/>
      <c r="AH69" s="109"/>
      <c r="AI69" s="109"/>
      <c r="AJ69" s="109"/>
      <c r="AK69" s="102"/>
      <c r="AL69" s="102"/>
      <c r="AM69" s="102"/>
    </row>
    <row r="70" spans="1:40" s="6" customFormat="1" ht="12.75">
      <c r="H70" s="36"/>
      <c r="K70" s="33"/>
      <c r="L70" s="33"/>
      <c r="M70" s="33"/>
      <c r="N70" s="33"/>
      <c r="O70" s="83"/>
      <c r="P70" s="110">
        <v>32</v>
      </c>
      <c r="Q70" s="110"/>
      <c r="R70" s="110"/>
      <c r="S70" s="27" t="s">
        <v>22</v>
      </c>
      <c r="T70" s="51"/>
      <c r="U70" s="51"/>
      <c r="V70" s="99" t="s">
        <v>8</v>
      </c>
      <c r="W70" s="99"/>
      <c r="X70" s="99"/>
      <c r="Y70" s="98">
        <v>58.11</v>
      </c>
      <c r="Z70" s="98"/>
      <c r="AA70" s="98"/>
      <c r="AB70" s="98"/>
      <c r="AC70" s="27"/>
      <c r="AD70" s="27" t="s">
        <v>63</v>
      </c>
      <c r="AE70" s="27"/>
      <c r="AF70" s="27"/>
      <c r="AG70" s="27"/>
      <c r="AH70" s="100" t="s">
        <v>9</v>
      </c>
      <c r="AI70" s="100"/>
      <c r="AK70" s="101">
        <f>ROUND(P70*Y70,0)</f>
        <v>1860</v>
      </c>
      <c r="AL70" s="101"/>
      <c r="AM70" s="101"/>
      <c r="AN70" s="30" t="s">
        <v>10</v>
      </c>
    </row>
    <row r="71" spans="1:40" s="2" customFormat="1" ht="15">
      <c r="B71" s="97" t="s">
        <v>64</v>
      </c>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c r="AC71" s="97"/>
      <c r="AD71" s="97"/>
      <c r="AE71" s="97"/>
      <c r="AF71" s="97"/>
      <c r="AG71" s="97"/>
      <c r="AH71" s="97"/>
      <c r="AI71" s="97"/>
      <c r="AJ71" s="97"/>
      <c r="AK71" s="3"/>
      <c r="AL71" s="3"/>
      <c r="AM71" s="3"/>
    </row>
    <row r="72" spans="1:40" s="56" customFormat="1" ht="13.5" customHeight="1">
      <c r="A72" s="82">
        <v>22</v>
      </c>
      <c r="B72" s="109" t="s">
        <v>65</v>
      </c>
      <c r="C72" s="109"/>
      <c r="D72" s="109"/>
      <c r="E72" s="109"/>
      <c r="F72" s="109"/>
      <c r="G72" s="109"/>
      <c r="H72" s="109"/>
      <c r="I72" s="109"/>
      <c r="J72" s="109"/>
      <c r="K72" s="109"/>
      <c r="L72" s="109"/>
      <c r="M72" s="109"/>
      <c r="N72" s="109"/>
      <c r="O72" s="109"/>
      <c r="P72" s="109"/>
      <c r="Q72" s="109"/>
      <c r="R72" s="109"/>
      <c r="S72" s="109"/>
      <c r="T72" s="109"/>
      <c r="U72" s="109"/>
      <c r="V72" s="109"/>
      <c r="W72" s="109"/>
      <c r="X72" s="109"/>
      <c r="Y72" s="109"/>
      <c r="Z72" s="109"/>
      <c r="AA72" s="109"/>
      <c r="AB72" s="109"/>
      <c r="AC72" s="109"/>
      <c r="AD72" s="109"/>
      <c r="AE72" s="109"/>
      <c r="AF72" s="109"/>
      <c r="AG72" s="109"/>
      <c r="AH72" s="109"/>
      <c r="AI72" s="109"/>
      <c r="AJ72" s="109"/>
      <c r="AK72" s="102"/>
      <c r="AL72" s="102"/>
      <c r="AM72" s="102"/>
    </row>
    <row r="73" spans="1:40" s="6" customFormat="1" ht="12.75">
      <c r="H73" s="36"/>
      <c r="K73" s="33"/>
      <c r="L73" s="33"/>
      <c r="M73" s="33"/>
      <c r="N73" s="33"/>
      <c r="O73" s="83"/>
      <c r="P73" s="110">
        <v>24</v>
      </c>
      <c r="Q73" s="110"/>
      <c r="R73" s="110"/>
      <c r="S73" s="27" t="s">
        <v>66</v>
      </c>
      <c r="T73" s="51"/>
      <c r="U73" s="51"/>
      <c r="V73" s="99" t="s">
        <v>8</v>
      </c>
      <c r="W73" s="99"/>
      <c r="X73" s="99"/>
      <c r="Y73" s="98">
        <v>70.34</v>
      </c>
      <c r="Z73" s="98"/>
      <c r="AA73" s="98"/>
      <c r="AB73" s="98"/>
      <c r="AC73" s="27"/>
      <c r="AD73" s="27" t="s">
        <v>67</v>
      </c>
      <c r="AE73" s="27"/>
      <c r="AF73" s="27"/>
      <c r="AG73" s="27"/>
      <c r="AH73" s="100" t="s">
        <v>9</v>
      </c>
      <c r="AI73" s="100"/>
      <c r="AK73" s="101">
        <f>ROUND(P73*Y73,0)</f>
        <v>1688</v>
      </c>
      <c r="AL73" s="101"/>
      <c r="AM73" s="101"/>
      <c r="AN73" s="30" t="s">
        <v>10</v>
      </c>
    </row>
    <row r="74" spans="1:40" s="2" customFormat="1" ht="15">
      <c r="B74" s="97" t="s">
        <v>68</v>
      </c>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c r="AC74" s="97"/>
      <c r="AD74" s="97"/>
      <c r="AE74" s="97"/>
      <c r="AF74" s="97"/>
      <c r="AG74" s="97"/>
      <c r="AH74" s="97"/>
      <c r="AI74" s="97"/>
      <c r="AJ74" s="97"/>
      <c r="AK74" s="3"/>
      <c r="AL74" s="3"/>
      <c r="AM74" s="3"/>
    </row>
    <row r="75" spans="1:40" s="5" customFormat="1" ht="13.5" customHeight="1">
      <c r="A75" s="93">
        <v>23</v>
      </c>
      <c r="B75" s="20" t="s">
        <v>90</v>
      </c>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113"/>
      <c r="AL75" s="113"/>
      <c r="AM75" s="113"/>
    </row>
    <row r="76" spans="1:40" s="6" customFormat="1" ht="13.5" customHeight="1">
      <c r="K76" s="33"/>
      <c r="L76" s="33"/>
      <c r="M76" s="33"/>
      <c r="N76" s="33"/>
      <c r="O76" s="98">
        <v>9943</v>
      </c>
      <c r="P76" s="98"/>
      <c r="Q76" s="98"/>
      <c r="R76" s="98"/>
      <c r="S76" s="27" t="s">
        <v>22</v>
      </c>
      <c r="T76" s="51"/>
      <c r="U76" s="51"/>
      <c r="V76" s="99" t="s">
        <v>8</v>
      </c>
      <c r="W76" s="99"/>
      <c r="X76" s="99"/>
      <c r="Y76" s="98">
        <v>226.88</v>
      </c>
      <c r="Z76" s="98"/>
      <c r="AA76" s="98"/>
      <c r="AB76" s="98"/>
      <c r="AC76" s="27"/>
      <c r="AD76" s="27" t="s">
        <v>23</v>
      </c>
      <c r="AE76" s="27"/>
      <c r="AF76" s="27"/>
      <c r="AG76" s="27"/>
      <c r="AH76" s="100" t="s">
        <v>9</v>
      </c>
      <c r="AI76" s="100"/>
      <c r="AK76" s="101">
        <f>ROUND(O76*Y76/100,0)</f>
        <v>22559</v>
      </c>
      <c r="AL76" s="101"/>
      <c r="AM76" s="101"/>
      <c r="AN76" s="30" t="s">
        <v>10</v>
      </c>
    </row>
    <row r="77" spans="1:40" s="2" customFormat="1" ht="15">
      <c r="B77" s="97" t="s">
        <v>91</v>
      </c>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c r="AC77" s="97"/>
      <c r="AD77" s="97"/>
      <c r="AE77" s="97"/>
      <c r="AF77" s="97"/>
      <c r="AG77" s="97"/>
      <c r="AH77" s="97"/>
      <c r="AI77" s="97"/>
      <c r="AJ77" s="97"/>
      <c r="AK77" s="3"/>
      <c r="AL77" s="3"/>
      <c r="AM77" s="3"/>
    </row>
    <row r="78" spans="1:40" s="5" customFormat="1" ht="13.5" customHeight="1">
      <c r="A78" s="93">
        <v>24</v>
      </c>
      <c r="B78" s="20" t="s">
        <v>92</v>
      </c>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113"/>
      <c r="AL78" s="113"/>
      <c r="AM78" s="113"/>
    </row>
    <row r="79" spans="1:40" s="6" customFormat="1" ht="13.5" customHeight="1">
      <c r="K79" s="33"/>
      <c r="L79" s="33"/>
      <c r="M79" s="33"/>
      <c r="N79" s="33"/>
      <c r="O79" s="98">
        <v>3533</v>
      </c>
      <c r="P79" s="98"/>
      <c r="Q79" s="98"/>
      <c r="R79" s="98"/>
      <c r="S79" s="27" t="s">
        <v>22</v>
      </c>
      <c r="T79" s="51"/>
      <c r="U79" s="51"/>
      <c r="V79" s="99" t="s">
        <v>8</v>
      </c>
      <c r="W79" s="99"/>
      <c r="X79" s="99"/>
      <c r="Y79" s="98">
        <v>425.84</v>
      </c>
      <c r="Z79" s="98"/>
      <c r="AA79" s="98"/>
      <c r="AB79" s="98"/>
      <c r="AC79" s="27"/>
      <c r="AD79" s="27" t="s">
        <v>23</v>
      </c>
      <c r="AE79" s="27"/>
      <c r="AF79" s="27"/>
      <c r="AG79" s="27"/>
      <c r="AH79" s="100" t="s">
        <v>9</v>
      </c>
      <c r="AI79" s="100"/>
      <c r="AK79" s="101">
        <f>ROUND(O79*Y79/100,0)</f>
        <v>15045</v>
      </c>
      <c r="AL79" s="101"/>
      <c r="AM79" s="101"/>
      <c r="AN79" s="30" t="s">
        <v>10</v>
      </c>
    </row>
    <row r="80" spans="1:40" s="2" customFormat="1" ht="15">
      <c r="B80" s="97" t="s">
        <v>93</v>
      </c>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97"/>
      <c r="AC80" s="97"/>
      <c r="AD80" s="97"/>
      <c r="AE80" s="97"/>
      <c r="AF80" s="97"/>
      <c r="AG80" s="97"/>
      <c r="AH80" s="97"/>
      <c r="AI80" s="97"/>
      <c r="AJ80" s="97"/>
      <c r="AK80" s="3"/>
      <c r="AL80" s="3"/>
      <c r="AM80" s="3"/>
    </row>
    <row r="81" spans="1:40" s="56" customFormat="1" ht="13.5" customHeight="1">
      <c r="A81" s="47">
        <v>25</v>
      </c>
      <c r="B81" s="57" t="s">
        <v>94</v>
      </c>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102"/>
      <c r="AL81" s="102"/>
      <c r="AM81" s="102"/>
    </row>
    <row r="82" spans="1:40" s="6" customFormat="1" ht="13.5" customHeight="1">
      <c r="K82" s="33"/>
      <c r="L82" s="33"/>
      <c r="M82" s="33"/>
      <c r="N82" s="33"/>
      <c r="O82" s="98">
        <v>9943</v>
      </c>
      <c r="P82" s="98"/>
      <c r="Q82" s="98"/>
      <c r="R82" s="98"/>
      <c r="S82" s="27" t="s">
        <v>22</v>
      </c>
      <c r="T82" s="51"/>
      <c r="U82" s="51"/>
      <c r="V82" s="99" t="s">
        <v>8</v>
      </c>
      <c r="W82" s="99"/>
      <c r="X82" s="99"/>
      <c r="Y82" s="98">
        <v>1043.9000000000001</v>
      </c>
      <c r="Z82" s="98"/>
      <c r="AA82" s="98"/>
      <c r="AB82" s="98"/>
      <c r="AC82" s="27"/>
      <c r="AD82" s="27" t="s">
        <v>23</v>
      </c>
      <c r="AE82" s="27"/>
      <c r="AF82" s="27"/>
      <c r="AG82" s="27"/>
      <c r="AH82" s="100" t="s">
        <v>9</v>
      </c>
      <c r="AI82" s="100"/>
      <c r="AK82" s="101">
        <f>ROUND(O82*Y82/100,0)</f>
        <v>103795</v>
      </c>
      <c r="AL82" s="101"/>
      <c r="AM82" s="101"/>
      <c r="AN82" s="30" t="s">
        <v>10</v>
      </c>
    </row>
    <row r="83" spans="1:40" s="2" customFormat="1" ht="15">
      <c r="B83" s="97" t="s">
        <v>95</v>
      </c>
      <c r="C83" s="97"/>
      <c r="D83" s="97"/>
      <c r="E83" s="97"/>
      <c r="F83" s="97"/>
      <c r="G83" s="97"/>
      <c r="H83" s="97"/>
      <c r="I83" s="97"/>
      <c r="J83" s="97"/>
      <c r="K83" s="97"/>
      <c r="L83" s="97"/>
      <c r="M83" s="97"/>
      <c r="N83" s="97"/>
      <c r="O83" s="97"/>
      <c r="P83" s="97"/>
      <c r="Q83" s="97"/>
      <c r="R83" s="97"/>
      <c r="S83" s="97"/>
      <c r="T83" s="97"/>
      <c r="U83" s="97"/>
      <c r="V83" s="97"/>
      <c r="W83" s="97"/>
      <c r="X83" s="97"/>
      <c r="Y83" s="97"/>
      <c r="Z83" s="97"/>
      <c r="AA83" s="97"/>
      <c r="AB83" s="97"/>
      <c r="AC83" s="97"/>
      <c r="AD83" s="97"/>
      <c r="AE83" s="97"/>
      <c r="AF83" s="97"/>
      <c r="AG83" s="97"/>
      <c r="AH83" s="97"/>
      <c r="AI83" s="97"/>
      <c r="AJ83" s="97"/>
      <c r="AK83" s="3"/>
      <c r="AL83" s="3"/>
      <c r="AM83" s="3"/>
    </row>
    <row r="84" spans="1:40" s="56" customFormat="1" ht="13.5" customHeight="1">
      <c r="A84" s="47">
        <v>26</v>
      </c>
      <c r="B84" s="57" t="s">
        <v>28</v>
      </c>
      <c r="C84" s="57"/>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102"/>
      <c r="AL84" s="102"/>
      <c r="AM84" s="102"/>
    </row>
    <row r="85" spans="1:40" s="6" customFormat="1" ht="13.5" customHeight="1">
      <c r="K85" s="33"/>
      <c r="L85" s="33"/>
      <c r="M85" s="33"/>
      <c r="N85" s="33"/>
      <c r="O85" s="98">
        <v>4516</v>
      </c>
      <c r="P85" s="98"/>
      <c r="Q85" s="98"/>
      <c r="R85" s="98"/>
      <c r="S85" s="27" t="s">
        <v>22</v>
      </c>
      <c r="T85" s="51"/>
      <c r="U85" s="51"/>
      <c r="V85" s="99" t="s">
        <v>8</v>
      </c>
      <c r="W85" s="99"/>
      <c r="X85" s="99"/>
      <c r="Y85" s="98">
        <v>1276.53</v>
      </c>
      <c r="Z85" s="98"/>
      <c r="AA85" s="98"/>
      <c r="AB85" s="98"/>
      <c r="AC85" s="27"/>
      <c r="AD85" s="27" t="s">
        <v>23</v>
      </c>
      <c r="AE85" s="27"/>
      <c r="AF85" s="27"/>
      <c r="AG85" s="27"/>
      <c r="AH85" s="100" t="s">
        <v>9</v>
      </c>
      <c r="AI85" s="100"/>
      <c r="AK85" s="101">
        <f>ROUND(O85*Y85/100,0)</f>
        <v>57648</v>
      </c>
      <c r="AL85" s="101"/>
      <c r="AM85" s="101"/>
      <c r="AN85" s="30" t="s">
        <v>10</v>
      </c>
    </row>
    <row r="86" spans="1:40" s="2" customFormat="1" ht="15">
      <c r="B86" s="97" t="s">
        <v>50</v>
      </c>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c r="AC86" s="97"/>
      <c r="AD86" s="97"/>
      <c r="AE86" s="97"/>
      <c r="AF86" s="97"/>
      <c r="AG86" s="97"/>
      <c r="AH86" s="97"/>
      <c r="AI86" s="97"/>
      <c r="AJ86" s="97"/>
      <c r="AK86" s="3"/>
      <c r="AL86" s="3"/>
      <c r="AM86" s="3"/>
    </row>
    <row r="87" spans="1:40" s="56" customFormat="1" ht="13.5" customHeight="1">
      <c r="A87" s="47">
        <v>27</v>
      </c>
      <c r="B87" s="57" t="s">
        <v>72</v>
      </c>
      <c r="C87" s="57"/>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c r="AK87" s="102"/>
      <c r="AL87" s="102"/>
      <c r="AM87" s="102"/>
    </row>
    <row r="88" spans="1:40" s="6" customFormat="1" ht="13.5" customHeight="1">
      <c r="K88" s="33"/>
      <c r="L88" s="33"/>
      <c r="M88" s="33"/>
      <c r="N88" s="33"/>
      <c r="O88" s="98">
        <v>7530</v>
      </c>
      <c r="P88" s="98"/>
      <c r="Q88" s="98"/>
      <c r="R88" s="98"/>
      <c r="S88" s="27" t="s">
        <v>22</v>
      </c>
      <c r="T88" s="51"/>
      <c r="U88" s="51"/>
      <c r="V88" s="99" t="s">
        <v>8</v>
      </c>
      <c r="W88" s="99"/>
      <c r="X88" s="99"/>
      <c r="Y88" s="98">
        <v>859.9</v>
      </c>
      <c r="Z88" s="98"/>
      <c r="AA88" s="98"/>
      <c r="AB88" s="98"/>
      <c r="AC88" s="27"/>
      <c r="AD88" s="27" t="s">
        <v>23</v>
      </c>
      <c r="AE88" s="27"/>
      <c r="AF88" s="27"/>
      <c r="AG88" s="27"/>
      <c r="AH88" s="100" t="s">
        <v>9</v>
      </c>
      <c r="AI88" s="100"/>
      <c r="AK88" s="101">
        <f>ROUND(O88*Y88/100,0)</f>
        <v>64750</v>
      </c>
      <c r="AL88" s="101"/>
      <c r="AM88" s="101"/>
      <c r="AN88" s="30" t="s">
        <v>10</v>
      </c>
    </row>
    <row r="89" spans="1:40" s="2" customFormat="1" ht="15">
      <c r="B89" s="97" t="s">
        <v>73</v>
      </c>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3"/>
      <c r="AL89" s="3"/>
      <c r="AM89" s="3"/>
    </row>
    <row r="90" spans="1:40" s="56" customFormat="1" ht="13.5" customHeight="1">
      <c r="A90" s="47">
        <v>28</v>
      </c>
      <c r="B90" s="57" t="s">
        <v>96</v>
      </c>
      <c r="C90" s="57"/>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7"/>
      <c r="AI90" s="57"/>
      <c r="AJ90" s="57"/>
      <c r="AK90" s="102"/>
      <c r="AL90" s="102"/>
      <c r="AM90" s="102"/>
    </row>
    <row r="91" spans="1:40" s="6" customFormat="1" ht="13.5" customHeight="1">
      <c r="K91" s="33"/>
      <c r="L91" s="33"/>
      <c r="M91" s="33"/>
      <c r="N91" s="33"/>
      <c r="O91" s="98">
        <v>151</v>
      </c>
      <c r="P91" s="98"/>
      <c r="Q91" s="98"/>
      <c r="R91" s="98"/>
      <c r="S91" s="27" t="s">
        <v>22</v>
      </c>
      <c r="T91" s="51"/>
      <c r="U91" s="51"/>
      <c r="V91" s="99" t="s">
        <v>8</v>
      </c>
      <c r="W91" s="99"/>
      <c r="X91" s="99"/>
      <c r="Y91" s="98">
        <v>2116.41</v>
      </c>
      <c r="Z91" s="98"/>
      <c r="AA91" s="98"/>
      <c r="AB91" s="98"/>
      <c r="AC91" s="27"/>
      <c r="AD91" s="27" t="s">
        <v>23</v>
      </c>
      <c r="AE91" s="27"/>
      <c r="AF91" s="27"/>
      <c r="AG91" s="27"/>
      <c r="AH91" s="100" t="s">
        <v>9</v>
      </c>
      <c r="AI91" s="100"/>
      <c r="AK91" s="101">
        <f>ROUND(O91*Y91/100,0)</f>
        <v>3196</v>
      </c>
      <c r="AL91" s="101"/>
      <c r="AM91" s="101"/>
      <c r="AN91" s="30" t="s">
        <v>10</v>
      </c>
    </row>
    <row r="92" spans="1:40" s="2" customFormat="1" ht="15">
      <c r="B92" s="97" t="s">
        <v>97</v>
      </c>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3"/>
      <c r="AL92" s="3"/>
      <c r="AM92" s="3"/>
    </row>
    <row r="93" spans="1:40" s="56" customFormat="1" ht="15">
      <c r="A93" s="47">
        <v>29</v>
      </c>
      <c r="B93" s="144" t="s">
        <v>98</v>
      </c>
      <c r="C93" s="144"/>
      <c r="D93" s="144"/>
      <c r="E93" s="144"/>
      <c r="F93" s="144"/>
      <c r="G93" s="144"/>
      <c r="H93" s="144"/>
      <c r="I93" s="144"/>
      <c r="J93" s="144"/>
      <c r="K93" s="144"/>
      <c r="L93" s="144"/>
      <c r="M93" s="144"/>
      <c r="N93" s="144"/>
      <c r="O93" s="144"/>
      <c r="P93" s="144"/>
      <c r="Q93" s="144"/>
      <c r="R93" s="144"/>
      <c r="S93" s="144"/>
      <c r="T93" s="144"/>
      <c r="U93" s="144"/>
      <c r="V93" s="144"/>
      <c r="W93" s="144"/>
      <c r="X93" s="144"/>
      <c r="Y93" s="144"/>
      <c r="Z93" s="144"/>
      <c r="AA93" s="144"/>
      <c r="AB93" s="144"/>
      <c r="AC93" s="144"/>
      <c r="AD93" s="144"/>
      <c r="AE93" s="144"/>
      <c r="AF93" s="144"/>
      <c r="AG93" s="144"/>
      <c r="AH93" s="144"/>
      <c r="AI93" s="144"/>
      <c r="AJ93" s="144"/>
      <c r="AK93" s="57"/>
      <c r="AL93" s="57"/>
      <c r="AM93" s="57"/>
      <c r="AN93" s="57"/>
    </row>
    <row r="94" spans="1:40" s="22" customFormat="1" ht="12.75">
      <c r="F94" s="31"/>
      <c r="G94" s="31"/>
      <c r="H94" s="32"/>
      <c r="I94" s="6"/>
      <c r="J94" s="6"/>
      <c r="K94" s="33"/>
      <c r="L94" s="33"/>
      <c r="M94" s="33"/>
      <c r="N94" s="33"/>
      <c r="O94" s="98">
        <v>1199</v>
      </c>
      <c r="P94" s="98"/>
      <c r="Q94" s="98"/>
      <c r="R94" s="98"/>
      <c r="S94" s="29" t="s">
        <v>22</v>
      </c>
      <c r="T94" s="35"/>
      <c r="U94" s="35"/>
      <c r="V94" s="88"/>
      <c r="W94" s="99" t="s">
        <v>8</v>
      </c>
      <c r="X94" s="99"/>
      <c r="Y94" s="99"/>
      <c r="Z94" s="98">
        <v>1160.06</v>
      </c>
      <c r="AA94" s="98"/>
      <c r="AB94" s="98"/>
      <c r="AC94" s="98"/>
      <c r="AE94" s="27" t="s">
        <v>23</v>
      </c>
      <c r="AF94" s="27"/>
      <c r="AG94" s="27"/>
      <c r="AH94" s="27"/>
      <c r="AI94" s="100" t="s">
        <v>9</v>
      </c>
      <c r="AJ94" s="100"/>
      <c r="AK94" s="101">
        <f>ROUND(O94*Z94/100,0)</f>
        <v>13909</v>
      </c>
      <c r="AL94" s="101"/>
      <c r="AM94" s="101"/>
      <c r="AN94" s="30" t="s">
        <v>10</v>
      </c>
    </row>
    <row r="95" spans="1:40" s="2" customFormat="1" ht="15">
      <c r="B95" s="97" t="s">
        <v>99</v>
      </c>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3"/>
      <c r="AL95" s="3"/>
      <c r="AM95" s="3"/>
    </row>
    <row r="96" spans="1:40" s="5" customFormat="1" ht="31.5" customHeight="1">
      <c r="A96" s="19">
        <v>30</v>
      </c>
      <c r="B96" s="109" t="s">
        <v>29</v>
      </c>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c r="AD96" s="109"/>
      <c r="AE96" s="109"/>
      <c r="AF96" s="109"/>
      <c r="AG96" s="109"/>
      <c r="AH96" s="109"/>
      <c r="AI96" s="109"/>
      <c r="AJ96" s="109"/>
      <c r="AK96" s="113"/>
      <c r="AL96" s="113"/>
      <c r="AM96" s="113"/>
    </row>
    <row r="97" spans="1:42" s="6" customFormat="1" ht="13.5" customHeight="1">
      <c r="H97" s="36"/>
      <c r="K97" s="33"/>
      <c r="L97" s="33"/>
      <c r="M97" s="33"/>
      <c r="N97" s="33"/>
      <c r="O97" s="98">
        <v>35</v>
      </c>
      <c r="P97" s="98"/>
      <c r="Q97" s="98"/>
      <c r="R97" s="98"/>
      <c r="S97" s="27" t="s">
        <v>22</v>
      </c>
      <c r="T97" s="51"/>
      <c r="U97" s="51"/>
      <c r="V97" s="99" t="s">
        <v>8</v>
      </c>
      <c r="W97" s="99"/>
      <c r="X97" s="99"/>
      <c r="Y97" s="112">
        <v>1270.83</v>
      </c>
      <c r="Z97" s="112"/>
      <c r="AA97" s="112"/>
      <c r="AB97" s="112"/>
      <c r="AC97" s="27"/>
      <c r="AD97" s="27" t="s">
        <v>23</v>
      </c>
      <c r="AE97" s="27"/>
      <c r="AF97" s="27"/>
      <c r="AG97" s="27"/>
      <c r="AH97" s="100" t="s">
        <v>9</v>
      </c>
      <c r="AI97" s="100"/>
      <c r="AK97" s="101">
        <f>ROUND(O97*Y97/100,0)</f>
        <v>445</v>
      </c>
      <c r="AL97" s="101"/>
      <c r="AM97" s="101"/>
      <c r="AN97" s="30" t="s">
        <v>10</v>
      </c>
    </row>
    <row r="98" spans="1:42" s="2" customFormat="1" ht="15">
      <c r="B98" s="97" t="s">
        <v>51</v>
      </c>
      <c r="C98" s="97"/>
      <c r="D98" s="97"/>
      <c r="E98" s="97"/>
      <c r="F98" s="97"/>
      <c r="G98" s="97"/>
      <c r="H98" s="97"/>
      <c r="I98" s="97"/>
      <c r="J98" s="97"/>
      <c r="K98" s="97"/>
      <c r="L98" s="97"/>
      <c r="M98" s="97"/>
      <c r="N98" s="97"/>
      <c r="O98" s="97"/>
      <c r="P98" s="97"/>
      <c r="Q98" s="97"/>
      <c r="R98" s="97"/>
      <c r="S98" s="97"/>
      <c r="T98" s="97"/>
      <c r="U98" s="97"/>
      <c r="V98" s="97"/>
      <c r="W98" s="97"/>
      <c r="X98" s="97"/>
      <c r="Y98" s="97"/>
      <c r="Z98" s="97"/>
      <c r="AA98" s="97"/>
      <c r="AB98" s="97"/>
      <c r="AC98" s="97"/>
      <c r="AD98" s="97"/>
      <c r="AE98" s="97"/>
      <c r="AF98" s="97"/>
      <c r="AG98" s="97"/>
      <c r="AH98" s="97"/>
      <c r="AI98" s="97"/>
      <c r="AJ98" s="97"/>
      <c r="AK98" s="3"/>
      <c r="AL98" s="3"/>
      <c r="AM98" s="3"/>
    </row>
    <row r="99" spans="1:42" s="5" customFormat="1" ht="31.5" customHeight="1">
      <c r="A99" s="47">
        <v>31</v>
      </c>
      <c r="B99" s="109" t="s">
        <v>40</v>
      </c>
      <c r="C99" s="109"/>
      <c r="D99" s="109"/>
      <c r="E99" s="109"/>
      <c r="F99" s="109"/>
      <c r="G99" s="109"/>
      <c r="H99" s="109"/>
      <c r="I99" s="109"/>
      <c r="J99" s="109"/>
      <c r="K99" s="109"/>
      <c r="L99" s="109"/>
      <c r="M99" s="109"/>
      <c r="N99" s="109"/>
      <c r="O99" s="109"/>
      <c r="P99" s="109"/>
      <c r="Q99" s="109"/>
      <c r="R99" s="109"/>
      <c r="S99" s="109"/>
      <c r="T99" s="109"/>
      <c r="U99" s="109"/>
      <c r="V99" s="109"/>
      <c r="W99" s="109"/>
      <c r="X99" s="109"/>
      <c r="Y99" s="109"/>
      <c r="Z99" s="109"/>
      <c r="AA99" s="109"/>
      <c r="AB99" s="109"/>
      <c r="AC99" s="109"/>
      <c r="AD99" s="109"/>
      <c r="AE99" s="109"/>
      <c r="AF99" s="109"/>
      <c r="AG99" s="109"/>
      <c r="AH99" s="109"/>
      <c r="AI99" s="109"/>
      <c r="AJ99" s="109"/>
      <c r="AK99" s="113"/>
      <c r="AL99" s="113"/>
      <c r="AM99" s="113"/>
    </row>
    <row r="100" spans="1:42" s="6" customFormat="1" ht="15" customHeight="1">
      <c r="H100" s="36"/>
      <c r="K100" s="33"/>
      <c r="L100" s="33"/>
      <c r="M100" s="33"/>
      <c r="N100" s="33"/>
      <c r="O100" s="98">
        <v>3077</v>
      </c>
      <c r="P100" s="98"/>
      <c r="Q100" s="98"/>
      <c r="R100" s="98"/>
      <c r="S100" s="27" t="s">
        <v>22</v>
      </c>
      <c r="T100" s="51"/>
      <c r="U100" s="51"/>
      <c r="V100" s="99" t="s">
        <v>8</v>
      </c>
      <c r="W100" s="99"/>
      <c r="X100" s="99"/>
      <c r="Y100" s="98">
        <v>674.6</v>
      </c>
      <c r="Z100" s="98"/>
      <c r="AA100" s="98"/>
      <c r="AB100" s="98"/>
      <c r="AC100" s="27"/>
      <c r="AD100" s="27" t="s">
        <v>23</v>
      </c>
      <c r="AE100" s="27"/>
      <c r="AF100" s="27"/>
      <c r="AG100" s="27"/>
      <c r="AH100" s="100" t="s">
        <v>9</v>
      </c>
      <c r="AI100" s="100"/>
      <c r="AK100" s="101">
        <f>ROUND(O100*Y100/100,0)</f>
        <v>20757</v>
      </c>
      <c r="AL100" s="101"/>
      <c r="AM100" s="101"/>
      <c r="AN100" s="30" t="s">
        <v>10</v>
      </c>
    </row>
    <row r="101" spans="1:42" s="2" customFormat="1" ht="15">
      <c r="B101" s="97" t="s">
        <v>52</v>
      </c>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c r="AA101" s="97"/>
      <c r="AB101" s="97"/>
      <c r="AC101" s="97"/>
      <c r="AD101" s="97"/>
      <c r="AE101" s="97"/>
      <c r="AF101" s="97"/>
      <c r="AG101" s="97"/>
      <c r="AH101" s="97"/>
      <c r="AI101" s="97"/>
      <c r="AJ101" s="97"/>
      <c r="AK101" s="3"/>
      <c r="AL101" s="3"/>
      <c r="AM101" s="3"/>
    </row>
    <row r="102" spans="1:42" s="31" customFormat="1" ht="15" customHeight="1">
      <c r="AC102" s="130" t="s">
        <v>30</v>
      </c>
      <c r="AD102" s="130"/>
      <c r="AE102" s="130"/>
      <c r="AF102" s="130"/>
      <c r="AG102" s="130"/>
      <c r="AH102" s="37" t="s">
        <v>9</v>
      </c>
      <c r="AI102" s="37"/>
      <c r="AJ102" s="58"/>
      <c r="AK102" s="131">
        <f>SUM(AK5:AM100)</f>
        <v>1420496.25</v>
      </c>
      <c r="AL102" s="131"/>
      <c r="AM102" s="131"/>
      <c r="AN102" s="74" t="s">
        <v>10</v>
      </c>
      <c r="AO102" s="128" t="e">
        <f>#REF!+#REF!+#REF!+AK6+#REF!+#REF!+AK18+AK22+AK25+#REF!+#REF!+#REF!+#REF!+#REF!+#REF!+#REF!+AK49+AK52+#REF!+#REF!+#REF!+AK85+#REF!+AK97+#REF!+AK100</f>
        <v>#REF!</v>
      </c>
      <c r="AP102" s="128"/>
    </row>
    <row r="105" spans="1:42" ht="42" customHeight="1">
      <c r="A105" s="7" t="s">
        <v>31</v>
      </c>
      <c r="B105" s="8"/>
      <c r="C105" s="8"/>
      <c r="D105" s="8"/>
      <c r="E105" s="8"/>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9"/>
      <c r="AG105" s="9"/>
      <c r="AH105" s="9"/>
      <c r="AI105" s="9"/>
      <c r="AJ105" s="9"/>
      <c r="AK105" s="9"/>
      <c r="AL105" s="9"/>
      <c r="AM105" s="9"/>
      <c r="AN105" s="10"/>
      <c r="AO105" s="10"/>
    </row>
    <row r="106" spans="1:42" ht="13.5" thickBo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row>
    <row r="107" spans="1:42" ht="15.75">
      <c r="A107" s="11"/>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c r="AB107" s="11"/>
      <c r="AC107" s="132" t="s">
        <v>30</v>
      </c>
      <c r="AD107" s="132"/>
      <c r="AE107" s="132"/>
      <c r="AF107" s="132"/>
      <c r="AG107" s="132"/>
      <c r="AH107" s="12" t="s">
        <v>9</v>
      </c>
      <c r="AI107" s="12"/>
      <c r="AJ107" s="133"/>
      <c r="AK107" s="133"/>
      <c r="AL107" s="133"/>
      <c r="AM107" s="133"/>
      <c r="AN107" s="129"/>
      <c r="AO107" s="129"/>
    </row>
    <row r="108" spans="1:42" ht="15">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c r="AD108" s="13"/>
      <c r="AE108" s="10"/>
      <c r="AF108" s="10"/>
      <c r="AG108" s="10"/>
      <c r="AH108" s="10"/>
      <c r="AI108" s="10"/>
      <c r="AJ108" s="10"/>
      <c r="AK108" s="10"/>
      <c r="AL108" s="10"/>
      <c r="AM108" s="10"/>
      <c r="AN108" s="10"/>
      <c r="AO108" s="10"/>
    </row>
    <row r="109" spans="1:42" ht="15.75">
      <c r="A109" s="8"/>
      <c r="B109" s="7" t="s">
        <v>69</v>
      </c>
      <c r="C109" s="8"/>
      <c r="D109" s="8"/>
      <c r="E109" s="8"/>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9"/>
      <c r="AF109" s="9"/>
      <c r="AG109" s="9"/>
      <c r="AH109" s="9"/>
      <c r="AI109" s="9"/>
      <c r="AJ109" s="9"/>
      <c r="AK109" s="9"/>
      <c r="AL109" s="10"/>
      <c r="AM109" s="10"/>
      <c r="AN109" s="10"/>
      <c r="AO109" s="10"/>
    </row>
    <row r="110" spans="1:42" ht="15.75">
      <c r="A110" s="8"/>
      <c r="B110" s="8"/>
      <c r="C110" s="8"/>
      <c r="D110" s="8"/>
      <c r="E110" s="8"/>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9"/>
      <c r="AF110" s="9"/>
      <c r="AG110" s="9"/>
      <c r="AH110" s="9"/>
      <c r="AI110" s="9"/>
      <c r="AJ110" s="9"/>
      <c r="AK110" s="9"/>
      <c r="AL110" s="10"/>
      <c r="AM110" s="10"/>
      <c r="AN110" s="10"/>
      <c r="AO110" s="10"/>
    </row>
    <row r="111" spans="1:42" ht="78.75" customHeight="1">
      <c r="A111" s="8"/>
      <c r="B111" s="7" t="s">
        <v>32</v>
      </c>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9"/>
      <c r="AF111" s="9"/>
      <c r="AG111" s="9"/>
      <c r="AH111" s="9"/>
      <c r="AI111" s="9"/>
      <c r="AJ111" s="9"/>
      <c r="AK111" s="9"/>
      <c r="AL111" s="10"/>
      <c r="AM111" s="10"/>
      <c r="AN111" s="10"/>
      <c r="AO111" s="10"/>
    </row>
    <row r="112" spans="1:42" ht="15.75">
      <c r="A112" s="14"/>
      <c r="B112" s="14"/>
      <c r="C112" s="14"/>
      <c r="D112" s="14"/>
      <c r="E112" s="14"/>
      <c r="F112" s="14"/>
      <c r="G112" s="14"/>
      <c r="H112" s="14"/>
      <c r="I112" s="14"/>
      <c r="J112" s="14"/>
      <c r="K112" s="14"/>
      <c r="L112" s="14"/>
      <c r="M112" s="14"/>
      <c r="N112" s="15"/>
      <c r="O112" s="15"/>
      <c r="P112" s="15"/>
      <c r="Q112" s="15"/>
      <c r="R112" s="15"/>
      <c r="S112" s="14"/>
      <c r="T112" s="14"/>
      <c r="U112" s="14"/>
      <c r="V112" s="14"/>
      <c r="W112" s="14"/>
      <c r="X112" s="14"/>
      <c r="Y112" s="14"/>
      <c r="Z112" s="14"/>
      <c r="AA112" s="14"/>
      <c r="AB112" s="14"/>
      <c r="AC112" s="14"/>
      <c r="AD112" s="14"/>
      <c r="AE112" s="16"/>
      <c r="AF112" s="16"/>
      <c r="AG112" s="16"/>
      <c r="AH112" s="16"/>
      <c r="AI112" s="16"/>
      <c r="AJ112" s="16"/>
      <c r="AK112" s="16"/>
    </row>
    <row r="113" spans="1:40" ht="15.75">
      <c r="A113" s="14"/>
      <c r="B113" s="8"/>
      <c r="C113" s="8"/>
      <c r="D113" s="8"/>
      <c r="E113" s="8"/>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9"/>
      <c r="AF113" s="9"/>
      <c r="AG113" s="9"/>
      <c r="AH113" s="9"/>
      <c r="AI113" s="9"/>
      <c r="AJ113" s="16"/>
      <c r="AK113" s="16"/>
    </row>
    <row r="114" spans="1:40" ht="12.75">
      <c r="A114" s="1"/>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row>
    <row r="115" spans="1:40">
      <c r="A115" s="1"/>
      <c r="B115" s="118" t="s">
        <v>33</v>
      </c>
      <c r="C115" s="118"/>
      <c r="D115" s="118"/>
      <c r="E115" s="118"/>
      <c r="F115" s="118"/>
      <c r="G115" s="118"/>
      <c r="H115" s="118"/>
      <c r="I115" s="118"/>
      <c r="J115" s="118"/>
      <c r="K115" s="118"/>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row>
    <row r="116" spans="1:40" ht="15">
      <c r="A116" s="1"/>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0"/>
    </row>
    <row r="118" spans="1:40" ht="15">
      <c r="A118" s="1"/>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row>
    <row r="119" spans="1:40" ht="15">
      <c r="A119" s="1"/>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0"/>
    </row>
    <row r="120" spans="1:40" s="63" customFormat="1" ht="15">
      <c r="A120" s="59"/>
      <c r="B120" s="119" t="s">
        <v>41</v>
      </c>
      <c r="C120" s="119"/>
      <c r="D120" s="119"/>
      <c r="E120" s="119"/>
      <c r="F120" s="119"/>
      <c r="G120" s="119"/>
      <c r="H120" s="119"/>
      <c r="I120" s="119"/>
      <c r="J120" s="60"/>
      <c r="K120" s="61"/>
      <c r="L120" s="60">
        <v>1</v>
      </c>
      <c r="M120" s="61" t="s">
        <v>35</v>
      </c>
      <c r="N120" s="120">
        <v>41.12</v>
      </c>
      <c r="O120" s="120"/>
      <c r="P120" s="62" t="s">
        <v>35</v>
      </c>
      <c r="Q120" s="121">
        <v>5.92</v>
      </c>
      <c r="R120" s="121"/>
      <c r="S120" s="60"/>
      <c r="T120" s="121"/>
      <c r="U120" s="121"/>
      <c r="AA120" s="63" t="s">
        <v>36</v>
      </c>
      <c r="AB120" s="121">
        <f>ROUND(L120*N120*Q120,0)</f>
        <v>243</v>
      </c>
      <c r="AC120" s="121"/>
      <c r="AD120" s="121"/>
      <c r="AE120" s="121"/>
      <c r="AF120" s="122" t="s">
        <v>22</v>
      </c>
      <c r="AG120" s="122"/>
      <c r="AK120" s="123"/>
      <c r="AL120" s="123"/>
      <c r="AM120" s="123"/>
      <c r="AN120" s="64"/>
    </row>
    <row r="121" spans="1:40" s="65" customFormat="1" ht="15">
      <c r="I121" s="66"/>
      <c r="J121" s="67"/>
      <c r="K121" s="66"/>
      <c r="M121" s="68"/>
      <c r="N121" s="69"/>
      <c r="O121" s="69"/>
      <c r="P121" s="66"/>
      <c r="Q121" s="70"/>
      <c r="R121" s="70"/>
      <c r="S121" s="71"/>
      <c r="T121" s="70"/>
      <c r="U121" s="70"/>
      <c r="V121" s="114" t="s">
        <v>38</v>
      </c>
      <c r="W121" s="114"/>
      <c r="X121" s="114"/>
      <c r="Y121" s="114"/>
      <c r="Z121" s="114"/>
      <c r="AA121" s="72" t="s">
        <v>36</v>
      </c>
      <c r="AB121" s="115">
        <f>SUM(AB118:AB120)</f>
        <v>243</v>
      </c>
      <c r="AC121" s="115"/>
      <c r="AD121" s="115"/>
      <c r="AE121" s="115"/>
      <c r="AF121" s="116" t="s">
        <v>22</v>
      </c>
      <c r="AG121" s="116"/>
      <c r="AH121" s="71"/>
      <c r="AI121" s="73"/>
      <c r="AJ121" s="73"/>
      <c r="AK121" s="117"/>
      <c r="AL121" s="117"/>
      <c r="AM121" s="117"/>
      <c r="AN121" s="73"/>
    </row>
  </sheetData>
  <mergeCells count="277">
    <mergeCell ref="B92:AJ92"/>
    <mergeCell ref="B93:AJ93"/>
    <mergeCell ref="O94:R94"/>
    <mergeCell ref="W94:Y94"/>
    <mergeCell ref="Z94:AC94"/>
    <mergeCell ref="AI94:AJ94"/>
    <mergeCell ref="AK94:AM94"/>
    <mergeCell ref="B95:AJ95"/>
    <mergeCell ref="E3:AN3"/>
    <mergeCell ref="AK81:AM81"/>
    <mergeCell ref="O82:R82"/>
    <mergeCell ref="V82:X82"/>
    <mergeCell ref="Y82:AB82"/>
    <mergeCell ref="AH82:AI82"/>
    <mergeCell ref="AK82:AM82"/>
    <mergeCell ref="B83:AJ83"/>
    <mergeCell ref="AK90:AM90"/>
    <mergeCell ref="O91:R91"/>
    <mergeCell ref="V91:X91"/>
    <mergeCell ref="Y91:AB91"/>
    <mergeCell ref="AH91:AI91"/>
    <mergeCell ref="AK91:AM91"/>
    <mergeCell ref="AK76:AM76"/>
    <mergeCell ref="B77:AJ77"/>
    <mergeCell ref="AK78:AM78"/>
    <mergeCell ref="O79:R79"/>
    <mergeCell ref="V79:X79"/>
    <mergeCell ref="Y79:AB79"/>
    <mergeCell ref="AH79:AI79"/>
    <mergeCell ref="AK79:AM79"/>
    <mergeCell ref="B80:AJ80"/>
    <mergeCell ref="B66:AJ66"/>
    <mergeCell ref="AK66:AM66"/>
    <mergeCell ref="P67:R67"/>
    <mergeCell ref="V67:X67"/>
    <mergeCell ref="Y67:AB67"/>
    <mergeCell ref="AH67:AI67"/>
    <mergeCell ref="AK67:AM67"/>
    <mergeCell ref="B68:AJ68"/>
    <mergeCell ref="AK75:AM75"/>
    <mergeCell ref="AK43:AM43"/>
    <mergeCell ref="B44:AJ44"/>
    <mergeCell ref="AK45:AM45"/>
    <mergeCell ref="O46:R46"/>
    <mergeCell ref="S46:T46"/>
    <mergeCell ref="W46:Y46"/>
    <mergeCell ref="Z46:AC46"/>
    <mergeCell ref="AI46:AJ46"/>
    <mergeCell ref="AK46:AM46"/>
    <mergeCell ref="AK39:AM39"/>
    <mergeCell ref="O40:R40"/>
    <mergeCell ref="V40:X40"/>
    <mergeCell ref="Y40:AB40"/>
    <mergeCell ref="AH40:AI40"/>
    <mergeCell ref="AK40:AM40"/>
    <mergeCell ref="B41:AJ41"/>
    <mergeCell ref="B42:AJ42"/>
    <mergeCell ref="AK42:AM42"/>
    <mergeCell ref="AK31:AM31"/>
    <mergeCell ref="B32:AJ32"/>
    <mergeCell ref="V34:X34"/>
    <mergeCell ref="Y34:AB34"/>
    <mergeCell ref="AH34:AI34"/>
    <mergeCell ref="B36:AJ36"/>
    <mergeCell ref="AK36:AM36"/>
    <mergeCell ref="O37:R37"/>
    <mergeCell ref="V37:X37"/>
    <mergeCell ref="Y37:AB37"/>
    <mergeCell ref="AH37:AI37"/>
    <mergeCell ref="AK37:AM37"/>
    <mergeCell ref="B16:AJ16"/>
    <mergeCell ref="AK27:AM27"/>
    <mergeCell ref="O28:R28"/>
    <mergeCell ref="S28:T28"/>
    <mergeCell ref="W28:Y28"/>
    <mergeCell ref="Z28:AC28"/>
    <mergeCell ref="AI28:AJ28"/>
    <mergeCell ref="AK28:AM28"/>
    <mergeCell ref="B29:AJ29"/>
    <mergeCell ref="AI12:AJ12"/>
    <mergeCell ref="B13:AJ13"/>
    <mergeCell ref="AK14:AM14"/>
    <mergeCell ref="O15:R15"/>
    <mergeCell ref="W15:Y15"/>
    <mergeCell ref="Z15:AC15"/>
    <mergeCell ref="AI15:AJ15"/>
    <mergeCell ref="AK15:AM15"/>
    <mergeCell ref="W9:Y9"/>
    <mergeCell ref="Z9:AC9"/>
    <mergeCell ref="AI9:AJ9"/>
    <mergeCell ref="AK8:AM8"/>
    <mergeCell ref="B7:AJ7"/>
    <mergeCell ref="B10:AJ10"/>
    <mergeCell ref="AK5:AM5"/>
    <mergeCell ref="O18:R18"/>
    <mergeCell ref="AK18:AM18"/>
    <mergeCell ref="B17:AJ17"/>
    <mergeCell ref="AK17:AM17"/>
    <mergeCell ref="AK9:AM9"/>
    <mergeCell ref="O9:R9"/>
    <mergeCell ref="O6:R6"/>
    <mergeCell ref="W6:Y6"/>
    <mergeCell ref="Z6:AC6"/>
    <mergeCell ref="AI6:AJ6"/>
    <mergeCell ref="AK6:AM6"/>
    <mergeCell ref="A1:AM1"/>
    <mergeCell ref="A2:D2"/>
    <mergeCell ref="E2:AN2"/>
    <mergeCell ref="B4:M4"/>
    <mergeCell ref="N4:V4"/>
    <mergeCell ref="W4:AB4"/>
    <mergeCell ref="AC4:AH4"/>
    <mergeCell ref="AI4:AN4"/>
    <mergeCell ref="AK22:AM22"/>
    <mergeCell ref="B20:AJ20"/>
    <mergeCell ref="AK20:AM20"/>
    <mergeCell ref="N21:O21"/>
    <mergeCell ref="Q21:R21"/>
    <mergeCell ref="T21:V21"/>
    <mergeCell ref="AB21:AE21"/>
    <mergeCell ref="AF21:AG21"/>
    <mergeCell ref="AK21:AM21"/>
    <mergeCell ref="P25:R25"/>
    <mergeCell ref="V25:X25"/>
    <mergeCell ref="Y25:AB25"/>
    <mergeCell ref="AI25:AJ25"/>
    <mergeCell ref="AK25:AM25"/>
    <mergeCell ref="N24:O24"/>
    <mergeCell ref="B23:AJ23"/>
    <mergeCell ref="AI22:AJ22"/>
    <mergeCell ref="B26:AJ26"/>
    <mergeCell ref="AK30:AM30"/>
    <mergeCell ref="P31:R31"/>
    <mergeCell ref="V31:X31"/>
    <mergeCell ref="Y31:AB31"/>
    <mergeCell ref="AH31:AI31"/>
    <mergeCell ref="AO102:AP102"/>
    <mergeCell ref="AN107:AO107"/>
    <mergeCell ref="O100:R100"/>
    <mergeCell ref="V100:X100"/>
    <mergeCell ref="Y100:AB100"/>
    <mergeCell ref="AH100:AI100"/>
    <mergeCell ref="AK100:AM100"/>
    <mergeCell ref="AC102:AG102"/>
    <mergeCell ref="AK102:AM102"/>
    <mergeCell ref="AC107:AG107"/>
    <mergeCell ref="AJ107:AM107"/>
    <mergeCell ref="V121:Z121"/>
    <mergeCell ref="AB121:AE121"/>
    <mergeCell ref="AF121:AG121"/>
    <mergeCell ref="AK121:AM121"/>
    <mergeCell ref="B96:AJ96"/>
    <mergeCell ref="AK96:AM96"/>
    <mergeCell ref="B99:AJ99"/>
    <mergeCell ref="AK99:AM99"/>
    <mergeCell ref="O97:R97"/>
    <mergeCell ref="V97:X97"/>
    <mergeCell ref="Y97:AB97"/>
    <mergeCell ref="AH97:AI97"/>
    <mergeCell ref="AK97:AM97"/>
    <mergeCell ref="B115:K115"/>
    <mergeCell ref="B120:I120"/>
    <mergeCell ref="N120:O120"/>
    <mergeCell ref="Q120:R120"/>
    <mergeCell ref="T120:U120"/>
    <mergeCell ref="AB120:AE120"/>
    <mergeCell ref="AF120:AG120"/>
    <mergeCell ref="AK120:AM120"/>
    <mergeCell ref="B98:AJ98"/>
    <mergeCell ref="B101:AJ101"/>
    <mergeCell ref="V85:X85"/>
    <mergeCell ref="Y85:AB85"/>
    <mergeCell ref="AH85:AI85"/>
    <mergeCell ref="V73:X73"/>
    <mergeCell ref="Y73:AB73"/>
    <mergeCell ref="AH73:AI73"/>
    <mergeCell ref="O85:R85"/>
    <mergeCell ref="O76:R76"/>
    <mergeCell ref="V76:X76"/>
    <mergeCell ref="Y76:AB76"/>
    <mergeCell ref="AH76:AI76"/>
    <mergeCell ref="AK52:AM52"/>
    <mergeCell ref="O49:R49"/>
    <mergeCell ref="V49:X49"/>
    <mergeCell ref="V64:X64"/>
    <mergeCell ref="Y64:AB64"/>
    <mergeCell ref="AH64:AI64"/>
    <mergeCell ref="AK64:AM64"/>
    <mergeCell ref="B65:AJ65"/>
    <mergeCell ref="Y52:AB52"/>
    <mergeCell ref="AH52:AI52"/>
    <mergeCell ref="V58:X58"/>
    <mergeCell ref="Y58:AB58"/>
    <mergeCell ref="AH58:AI58"/>
    <mergeCell ref="AK58:AM58"/>
    <mergeCell ref="B50:AJ50"/>
    <mergeCell ref="O64:R64"/>
    <mergeCell ref="P70:R70"/>
    <mergeCell ref="B72:AJ72"/>
    <mergeCell ref="B59:AJ59"/>
    <mergeCell ref="B69:AJ69"/>
    <mergeCell ref="B60:AJ60"/>
    <mergeCell ref="P61:R61"/>
    <mergeCell ref="P22:R22"/>
    <mergeCell ref="V22:X22"/>
    <mergeCell ref="Y22:AB22"/>
    <mergeCell ref="S18:T18"/>
    <mergeCell ref="W18:Y18"/>
    <mergeCell ref="Z18:AC18"/>
    <mergeCell ref="AI18:AJ18"/>
    <mergeCell ref="Q24:R24"/>
    <mergeCell ref="T24:V24"/>
    <mergeCell ref="AB24:AE24"/>
    <mergeCell ref="AF24:AG24"/>
    <mergeCell ref="B19:AJ19"/>
    <mergeCell ref="B38:AJ38"/>
    <mergeCell ref="B39:AJ39"/>
    <mergeCell ref="O43:R43"/>
    <mergeCell ref="V43:X43"/>
    <mergeCell ref="Y43:AB43"/>
    <mergeCell ref="AH43:AI43"/>
    <mergeCell ref="B47:AJ47"/>
    <mergeCell ref="AK72:AM72"/>
    <mergeCell ref="AK73:AM73"/>
    <mergeCell ref="Y70:AB70"/>
    <mergeCell ref="AH70:AI70"/>
    <mergeCell ref="AK70:AM70"/>
    <mergeCell ref="B71:AJ71"/>
    <mergeCell ref="AK51:AM51"/>
    <mergeCell ref="B53:AJ53"/>
    <mergeCell ref="O52:R52"/>
    <mergeCell ref="V52:X52"/>
    <mergeCell ref="V61:X61"/>
    <mergeCell ref="Y61:AB61"/>
    <mergeCell ref="B62:AJ62"/>
    <mergeCell ref="AK48:AM48"/>
    <mergeCell ref="Y49:AB49"/>
    <mergeCell ref="AH49:AI49"/>
    <mergeCell ref="AK49:AM49"/>
    <mergeCell ref="AK63:AM63"/>
    <mergeCell ref="AH61:AI61"/>
    <mergeCell ref="AK61:AM61"/>
    <mergeCell ref="AK60:AM60"/>
    <mergeCell ref="AK54:AM54"/>
    <mergeCell ref="AK33:AM33"/>
    <mergeCell ref="O34:R34"/>
    <mergeCell ref="AK34:AM34"/>
    <mergeCell ref="B35:AJ35"/>
    <mergeCell ref="AK24:AM24"/>
    <mergeCell ref="AK11:AM11"/>
    <mergeCell ref="AK12:AM12"/>
    <mergeCell ref="O12:R12"/>
    <mergeCell ref="W12:Y12"/>
    <mergeCell ref="Z12:AC12"/>
    <mergeCell ref="B89:AJ89"/>
    <mergeCell ref="O55:R55"/>
    <mergeCell ref="V55:X55"/>
    <mergeCell ref="Y55:AB55"/>
    <mergeCell ref="AH55:AI55"/>
    <mergeCell ref="AK55:AM55"/>
    <mergeCell ref="B56:AJ56"/>
    <mergeCell ref="AK87:AM87"/>
    <mergeCell ref="O88:R88"/>
    <mergeCell ref="V88:X88"/>
    <mergeCell ref="Y88:AB88"/>
    <mergeCell ref="AH88:AI88"/>
    <mergeCell ref="AK88:AM88"/>
    <mergeCell ref="B57:AJ57"/>
    <mergeCell ref="AK57:AM57"/>
    <mergeCell ref="P58:R58"/>
    <mergeCell ref="AK85:AM85"/>
    <mergeCell ref="AK84:AM84"/>
    <mergeCell ref="B74:AJ74"/>
    <mergeCell ref="P73:R73"/>
    <mergeCell ref="B86:AJ86"/>
    <mergeCell ref="AK69:AM69"/>
    <mergeCell ref="V70:X70"/>
  </mergeCells>
  <pageMargins left="0.45" right="0.1" top="0.32" bottom="0.69" header="0.26" footer="0.25"/>
  <pageSetup paperSize="5" scale="80" orientation="portrait" horizontalDpi="300" verticalDpi="300" r:id="rId1"/>
  <headerFooter alignWithMargins="0"/>
  <rowBreaks count="1" manualBreakCount="1">
    <brk id="71" max="39" man="1"/>
  </rowBreaks>
</worksheet>
</file>

<file path=xl/worksheets/sheet2.xml><?xml version="1.0" encoding="utf-8"?>
<worksheet xmlns="http://schemas.openxmlformats.org/spreadsheetml/2006/main" xmlns:r="http://schemas.openxmlformats.org/officeDocument/2006/relationships">
  <sheetPr>
    <tabColor rgb="FF00B050"/>
  </sheetPr>
  <dimension ref="A1:AP71"/>
  <sheetViews>
    <sheetView view="pageBreakPreview" topLeftCell="A52" zoomScaleSheetLayoutView="100" workbookViewId="0">
      <selection activeCell="N61" sqref="N61"/>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35" t="s">
        <v>0</v>
      </c>
      <c r="B1" s="135"/>
      <c r="C1" s="135"/>
      <c r="D1" s="135"/>
      <c r="E1" s="135"/>
      <c r="F1" s="135"/>
      <c r="G1" s="135"/>
      <c r="H1" s="135"/>
      <c r="I1" s="135"/>
      <c r="J1" s="135"/>
      <c r="K1" s="135"/>
      <c r="L1" s="135"/>
      <c r="M1" s="135"/>
      <c r="N1" s="135"/>
      <c r="O1" s="135"/>
      <c r="P1" s="135"/>
      <c r="Q1" s="135"/>
      <c r="R1" s="135"/>
      <c r="S1" s="135"/>
      <c r="T1" s="135"/>
      <c r="U1" s="135"/>
      <c r="V1" s="135"/>
      <c r="W1" s="135"/>
      <c r="X1" s="135"/>
      <c r="Y1" s="135"/>
      <c r="Z1" s="135"/>
      <c r="AA1" s="135"/>
      <c r="AB1" s="135"/>
      <c r="AC1" s="135"/>
      <c r="AD1" s="135"/>
      <c r="AE1" s="135"/>
      <c r="AF1" s="135"/>
      <c r="AG1" s="135"/>
      <c r="AH1" s="135"/>
      <c r="AI1" s="135"/>
      <c r="AJ1" s="135"/>
      <c r="AK1" s="135"/>
      <c r="AL1" s="135"/>
      <c r="AM1" s="135"/>
    </row>
    <row r="2" spans="1:40" ht="37.5" customHeight="1">
      <c r="A2" s="136" t="s">
        <v>34</v>
      </c>
      <c r="B2" s="136"/>
      <c r="C2" s="136"/>
      <c r="D2" s="136"/>
      <c r="E2" s="137" t="str">
        <f>'DWE MBldg'!E2:AN2</f>
        <v>Maintenance &amp; Repair of Secondary School Building in District Tharparkar (2016-17 Programme) @ GGHS Chachro U.C, Taluka Chachro.</v>
      </c>
      <c r="F2" s="154"/>
      <c r="G2" s="154"/>
      <c r="H2" s="154"/>
      <c r="I2" s="154"/>
      <c r="J2" s="154"/>
      <c r="K2" s="154"/>
      <c r="L2" s="154"/>
      <c r="M2" s="154"/>
      <c r="N2" s="154"/>
      <c r="O2" s="154"/>
      <c r="P2" s="154"/>
      <c r="Q2" s="154"/>
      <c r="R2" s="154"/>
      <c r="S2" s="154"/>
      <c r="T2" s="154"/>
      <c r="U2" s="154"/>
      <c r="V2" s="154"/>
      <c r="W2" s="154"/>
      <c r="X2" s="154"/>
      <c r="Y2" s="154"/>
      <c r="Z2" s="154"/>
      <c r="AA2" s="154"/>
      <c r="AB2" s="154"/>
      <c r="AC2" s="154"/>
      <c r="AD2" s="154"/>
      <c r="AE2" s="154"/>
      <c r="AF2" s="154"/>
      <c r="AG2" s="154"/>
      <c r="AH2" s="154"/>
      <c r="AI2" s="154"/>
      <c r="AJ2" s="154"/>
      <c r="AK2" s="154"/>
      <c r="AL2" s="154"/>
      <c r="AM2" s="154"/>
      <c r="AN2" s="154"/>
    </row>
    <row r="3" spans="1:40" ht="20.25" customHeight="1" thickBot="1">
      <c r="E3" s="146" t="s">
        <v>100</v>
      </c>
      <c r="F3" s="146"/>
      <c r="G3" s="146"/>
      <c r="H3" s="146"/>
      <c r="I3" s="146"/>
      <c r="J3" s="146"/>
      <c r="K3" s="146"/>
      <c r="L3" s="146"/>
      <c r="M3" s="146"/>
      <c r="N3" s="146"/>
      <c r="O3" s="146"/>
      <c r="P3" s="146"/>
      <c r="Q3" s="146"/>
      <c r="R3" s="146"/>
      <c r="S3" s="146"/>
      <c r="T3" s="146"/>
      <c r="U3" s="146"/>
      <c r="V3" s="146"/>
      <c r="W3" s="146"/>
      <c r="X3" s="146"/>
      <c r="Y3" s="146"/>
      <c r="Z3" s="146"/>
      <c r="AA3" s="146"/>
      <c r="AB3" s="146"/>
      <c r="AC3" s="146"/>
      <c r="AD3" s="146"/>
      <c r="AE3" s="146"/>
      <c r="AF3" s="146"/>
      <c r="AG3" s="146"/>
      <c r="AH3" s="146"/>
      <c r="AI3" s="146"/>
      <c r="AJ3" s="146"/>
      <c r="AK3" s="146"/>
      <c r="AL3" s="146"/>
      <c r="AM3" s="146"/>
      <c r="AN3" s="146"/>
    </row>
    <row r="4" spans="1:40" s="81" customFormat="1" ht="17.25" customHeight="1" thickTop="1" thickBot="1">
      <c r="A4" s="80" t="s">
        <v>1</v>
      </c>
      <c r="B4" s="138" t="s">
        <v>2</v>
      </c>
      <c r="C4" s="138"/>
      <c r="D4" s="138"/>
      <c r="E4" s="138"/>
      <c r="F4" s="138"/>
      <c r="G4" s="138"/>
      <c r="H4" s="138"/>
      <c r="I4" s="138"/>
      <c r="J4" s="138"/>
      <c r="K4" s="138"/>
      <c r="L4" s="138"/>
      <c r="M4" s="138"/>
      <c r="N4" s="139" t="s">
        <v>3</v>
      </c>
      <c r="O4" s="140"/>
      <c r="P4" s="140"/>
      <c r="Q4" s="140"/>
      <c r="R4" s="140"/>
      <c r="S4" s="140"/>
      <c r="T4" s="140"/>
      <c r="U4" s="140"/>
      <c r="V4" s="141"/>
      <c r="W4" s="139" t="s">
        <v>4</v>
      </c>
      <c r="X4" s="140"/>
      <c r="Y4" s="140"/>
      <c r="Z4" s="140"/>
      <c r="AA4" s="140"/>
      <c r="AB4" s="141"/>
      <c r="AC4" s="140" t="s">
        <v>5</v>
      </c>
      <c r="AD4" s="140"/>
      <c r="AE4" s="140"/>
      <c r="AF4" s="140"/>
      <c r="AG4" s="140"/>
      <c r="AH4" s="140"/>
      <c r="AI4" s="139" t="s">
        <v>6</v>
      </c>
      <c r="AJ4" s="140"/>
      <c r="AK4" s="140"/>
      <c r="AL4" s="140"/>
      <c r="AM4" s="140"/>
      <c r="AN4" s="141"/>
    </row>
    <row r="5" spans="1:40" s="79" customFormat="1" ht="30" customHeight="1" thickTop="1">
      <c r="A5" s="91">
        <v>1</v>
      </c>
      <c r="B5" s="147" t="s">
        <v>101</v>
      </c>
      <c r="C5" s="147"/>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34"/>
      <c r="AL5" s="134"/>
      <c r="AM5" s="134"/>
    </row>
    <row r="6" spans="1:40" s="22" customFormat="1" ht="13.5" customHeight="1">
      <c r="F6" s="31"/>
      <c r="G6" s="31"/>
      <c r="H6" s="32"/>
      <c r="I6" s="6"/>
      <c r="J6" s="6"/>
      <c r="K6" s="33"/>
      <c r="L6" s="33"/>
      <c r="M6" s="33"/>
      <c r="N6" s="33"/>
      <c r="O6" s="98">
        <v>2</v>
      </c>
      <c r="P6" s="98"/>
      <c r="Q6" s="98"/>
      <c r="R6" s="98"/>
      <c r="S6" s="90" t="s">
        <v>102</v>
      </c>
      <c r="T6" s="35"/>
      <c r="U6" s="35"/>
      <c r="V6" s="88"/>
      <c r="W6" s="99" t="s">
        <v>8</v>
      </c>
      <c r="X6" s="99"/>
      <c r="Y6" s="99"/>
      <c r="Z6" s="98">
        <v>4846.6000000000004</v>
      </c>
      <c r="AA6" s="98"/>
      <c r="AB6" s="98"/>
      <c r="AC6" s="98"/>
      <c r="AE6" s="27" t="s">
        <v>103</v>
      </c>
      <c r="AF6" s="27"/>
      <c r="AG6" s="27"/>
      <c r="AH6" s="27"/>
      <c r="AI6" s="100" t="s">
        <v>9</v>
      </c>
      <c r="AJ6" s="100"/>
      <c r="AK6" s="101">
        <f>O6*Z6</f>
        <v>9693.2000000000007</v>
      </c>
      <c r="AL6" s="101"/>
      <c r="AM6" s="101"/>
      <c r="AN6" s="30" t="s">
        <v>10</v>
      </c>
    </row>
    <row r="7" spans="1:40" s="2" customFormat="1" ht="15">
      <c r="B7" s="97" t="s">
        <v>104</v>
      </c>
      <c r="C7" s="97"/>
      <c r="D7" s="97"/>
      <c r="E7" s="97"/>
      <c r="F7" s="97"/>
      <c r="G7" s="97"/>
      <c r="H7" s="97"/>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3"/>
      <c r="AL7" s="3"/>
      <c r="AM7" s="3"/>
    </row>
    <row r="8" spans="1:40" s="79" customFormat="1" ht="42.75" customHeight="1">
      <c r="A8" s="91">
        <v>2</v>
      </c>
      <c r="B8" s="148" t="s">
        <v>105</v>
      </c>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34"/>
      <c r="AL8" s="134"/>
      <c r="AM8" s="134"/>
    </row>
    <row r="9" spans="1:40" s="22" customFormat="1" ht="13.5" customHeight="1">
      <c r="F9" s="31"/>
      <c r="G9" s="31"/>
      <c r="H9" s="32"/>
      <c r="I9" s="6"/>
      <c r="J9" s="6"/>
      <c r="K9" s="33"/>
      <c r="L9" s="33"/>
      <c r="M9" s="33"/>
      <c r="N9" s="33"/>
      <c r="O9" s="98">
        <v>2</v>
      </c>
      <c r="P9" s="98"/>
      <c r="Q9" s="98"/>
      <c r="R9" s="98"/>
      <c r="S9" s="90" t="s">
        <v>102</v>
      </c>
      <c r="T9" s="35"/>
      <c r="U9" s="35"/>
      <c r="V9" s="88"/>
      <c r="W9" s="99" t="s">
        <v>8</v>
      </c>
      <c r="X9" s="99"/>
      <c r="Y9" s="99"/>
      <c r="Z9" s="98">
        <v>4694.8</v>
      </c>
      <c r="AA9" s="98"/>
      <c r="AB9" s="98"/>
      <c r="AC9" s="98"/>
      <c r="AE9" s="27" t="s">
        <v>103</v>
      </c>
      <c r="AF9" s="27"/>
      <c r="AG9" s="27"/>
      <c r="AH9" s="27"/>
      <c r="AI9" s="100" t="s">
        <v>9</v>
      </c>
      <c r="AJ9" s="100"/>
      <c r="AK9" s="101">
        <f>O9*Z9</f>
        <v>9389.6</v>
      </c>
      <c r="AL9" s="101"/>
      <c r="AM9" s="101"/>
      <c r="AN9" s="30" t="s">
        <v>10</v>
      </c>
    </row>
    <row r="10" spans="1:40" s="2" customFormat="1" ht="15">
      <c r="B10" s="97" t="s">
        <v>106</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3"/>
      <c r="AL10" s="3"/>
      <c r="AM10" s="3"/>
    </row>
    <row r="11" spans="1:40" s="79" customFormat="1" ht="27.75" customHeight="1">
      <c r="A11" s="91">
        <v>3</v>
      </c>
      <c r="B11" s="148" t="s">
        <v>107</v>
      </c>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48"/>
      <c r="AC11" s="148"/>
      <c r="AD11" s="148"/>
      <c r="AE11" s="148"/>
      <c r="AF11" s="148"/>
      <c r="AG11" s="148"/>
      <c r="AH11" s="148"/>
      <c r="AI11" s="148"/>
      <c r="AJ11" s="148"/>
      <c r="AK11" s="134"/>
      <c r="AL11" s="134"/>
      <c r="AM11" s="134"/>
    </row>
    <row r="12" spans="1:40" s="22" customFormat="1" ht="13.5" customHeight="1">
      <c r="F12" s="31"/>
      <c r="G12" s="31"/>
      <c r="H12" s="32"/>
      <c r="I12" s="6"/>
      <c r="J12" s="6"/>
      <c r="K12" s="33"/>
      <c r="L12" s="33"/>
      <c r="M12" s="33"/>
      <c r="N12" s="33"/>
      <c r="O12" s="98">
        <v>2</v>
      </c>
      <c r="P12" s="98"/>
      <c r="Q12" s="98"/>
      <c r="R12" s="98"/>
      <c r="S12" s="90" t="s">
        <v>102</v>
      </c>
      <c r="T12" s="35"/>
      <c r="U12" s="35"/>
      <c r="V12" s="88"/>
      <c r="W12" s="99" t="s">
        <v>8</v>
      </c>
      <c r="X12" s="99"/>
      <c r="Y12" s="99"/>
      <c r="Z12" s="98">
        <v>2533.4699999999998</v>
      </c>
      <c r="AA12" s="98"/>
      <c r="AB12" s="98"/>
      <c r="AC12" s="98"/>
      <c r="AE12" s="27" t="s">
        <v>103</v>
      </c>
      <c r="AF12" s="27"/>
      <c r="AG12" s="27"/>
      <c r="AH12" s="27"/>
      <c r="AI12" s="100" t="s">
        <v>9</v>
      </c>
      <c r="AJ12" s="100"/>
      <c r="AK12" s="101">
        <f>O12*Z12</f>
        <v>5066.9399999999996</v>
      </c>
      <c r="AL12" s="101"/>
      <c r="AM12" s="101"/>
      <c r="AN12" s="30" t="s">
        <v>10</v>
      </c>
    </row>
    <row r="13" spans="1:40" s="2" customFormat="1" ht="15">
      <c r="B13" s="97" t="s">
        <v>108</v>
      </c>
      <c r="C13" s="97"/>
      <c r="D13" s="97"/>
      <c r="E13" s="97"/>
      <c r="F13" s="97"/>
      <c r="G13" s="97"/>
      <c r="H13" s="97"/>
      <c r="I13" s="97"/>
      <c r="J13" s="97"/>
      <c r="K13" s="97"/>
      <c r="L13" s="97"/>
      <c r="M13" s="97"/>
      <c r="N13" s="97"/>
      <c r="O13" s="97"/>
      <c r="P13" s="97"/>
      <c r="Q13" s="97"/>
      <c r="R13" s="97"/>
      <c r="S13" s="97"/>
      <c r="T13" s="97"/>
      <c r="U13" s="97"/>
      <c r="V13" s="97"/>
      <c r="W13" s="97"/>
      <c r="X13" s="97"/>
      <c r="Y13" s="97"/>
      <c r="Z13" s="97"/>
      <c r="AA13" s="97"/>
      <c r="AB13" s="97"/>
      <c r="AC13" s="97"/>
      <c r="AD13" s="97"/>
      <c r="AE13" s="97"/>
      <c r="AF13" s="97"/>
      <c r="AG13" s="97"/>
      <c r="AH13" s="97"/>
      <c r="AI13" s="97"/>
      <c r="AJ13" s="97"/>
      <c r="AK13" s="3"/>
      <c r="AL13" s="3"/>
      <c r="AM13" s="3"/>
    </row>
    <row r="14" spans="1:40" s="79" customFormat="1" ht="45.75" customHeight="1">
      <c r="A14" s="91">
        <v>4</v>
      </c>
      <c r="B14" s="148" t="s">
        <v>109</v>
      </c>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34"/>
      <c r="AL14" s="134"/>
      <c r="AM14" s="134"/>
    </row>
    <row r="15" spans="1:40" s="22" customFormat="1" ht="13.5" customHeight="1">
      <c r="F15" s="31"/>
      <c r="G15" s="31"/>
      <c r="H15" s="32"/>
      <c r="I15" s="6"/>
      <c r="J15" s="6"/>
      <c r="K15" s="33"/>
      <c r="L15" s="33"/>
      <c r="M15" s="33"/>
      <c r="N15" s="33"/>
      <c r="O15" s="98">
        <v>2</v>
      </c>
      <c r="P15" s="98"/>
      <c r="Q15" s="98"/>
      <c r="R15" s="98"/>
      <c r="S15" s="90" t="s">
        <v>102</v>
      </c>
      <c r="T15" s="35"/>
      <c r="U15" s="35"/>
      <c r="V15" s="88"/>
      <c r="W15" s="99" t="s">
        <v>8</v>
      </c>
      <c r="X15" s="99"/>
      <c r="Y15" s="99"/>
      <c r="Z15" s="98">
        <v>1671.58</v>
      </c>
      <c r="AA15" s="98"/>
      <c r="AB15" s="98"/>
      <c r="AC15" s="98"/>
      <c r="AE15" s="27" t="s">
        <v>103</v>
      </c>
      <c r="AF15" s="27"/>
      <c r="AG15" s="27"/>
      <c r="AH15" s="27"/>
      <c r="AI15" s="100" t="s">
        <v>9</v>
      </c>
      <c r="AJ15" s="100"/>
      <c r="AK15" s="101">
        <f>O15*Z15</f>
        <v>3343.16</v>
      </c>
      <c r="AL15" s="101"/>
      <c r="AM15" s="101"/>
      <c r="AN15" s="30" t="s">
        <v>10</v>
      </c>
    </row>
    <row r="16" spans="1:40" s="2" customFormat="1" ht="15">
      <c r="B16" s="97" t="s">
        <v>108</v>
      </c>
      <c r="C16" s="97"/>
      <c r="D16" s="97"/>
      <c r="E16" s="97"/>
      <c r="F16" s="97"/>
      <c r="G16" s="97"/>
      <c r="H16" s="97"/>
      <c r="I16" s="97"/>
      <c r="J16" s="97"/>
      <c r="K16" s="97"/>
      <c r="L16" s="97"/>
      <c r="M16" s="97"/>
      <c r="N16" s="97"/>
      <c r="O16" s="97"/>
      <c r="P16" s="97"/>
      <c r="Q16" s="97"/>
      <c r="R16" s="97"/>
      <c r="S16" s="97"/>
      <c r="T16" s="97"/>
      <c r="U16" s="97"/>
      <c r="V16" s="97"/>
      <c r="W16" s="97"/>
      <c r="X16" s="97"/>
      <c r="Y16" s="97"/>
      <c r="Z16" s="97"/>
      <c r="AA16" s="97"/>
      <c r="AB16" s="97"/>
      <c r="AC16" s="97"/>
      <c r="AD16" s="97"/>
      <c r="AE16" s="97"/>
      <c r="AF16" s="97"/>
      <c r="AG16" s="97"/>
      <c r="AH16" s="97"/>
      <c r="AI16" s="97"/>
      <c r="AJ16" s="97"/>
      <c r="AK16" s="3"/>
      <c r="AL16" s="3"/>
      <c r="AM16" s="3"/>
    </row>
    <row r="17" spans="1:40" s="79" customFormat="1" ht="28.5" customHeight="1">
      <c r="A17" s="91">
        <v>5</v>
      </c>
      <c r="B17" s="148" t="s">
        <v>110</v>
      </c>
      <c r="C17" s="148"/>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48"/>
      <c r="AC17" s="148"/>
      <c r="AD17" s="148"/>
      <c r="AE17" s="148"/>
      <c r="AF17" s="148"/>
      <c r="AG17" s="148"/>
      <c r="AH17" s="148"/>
      <c r="AI17" s="148"/>
      <c r="AJ17" s="148"/>
      <c r="AK17" s="134"/>
      <c r="AL17" s="134"/>
      <c r="AM17" s="134"/>
    </row>
    <row r="18" spans="1:40" s="22" customFormat="1" ht="13.5" customHeight="1">
      <c r="F18" s="31"/>
      <c r="G18" s="31"/>
      <c r="H18" s="32"/>
      <c r="I18" s="6"/>
      <c r="J18" s="6"/>
      <c r="K18" s="33"/>
      <c r="L18" s="33"/>
      <c r="M18" s="33"/>
      <c r="N18" s="33"/>
      <c r="O18" s="98">
        <v>2</v>
      </c>
      <c r="P18" s="98"/>
      <c r="Q18" s="98"/>
      <c r="R18" s="98"/>
      <c r="S18" s="90" t="s">
        <v>102</v>
      </c>
      <c r="T18" s="35"/>
      <c r="U18" s="35"/>
      <c r="V18" s="88"/>
      <c r="W18" s="99" t="s">
        <v>8</v>
      </c>
      <c r="X18" s="99"/>
      <c r="Y18" s="99"/>
      <c r="Z18" s="98">
        <v>447.15</v>
      </c>
      <c r="AA18" s="98"/>
      <c r="AB18" s="98"/>
      <c r="AC18" s="98"/>
      <c r="AE18" s="27" t="s">
        <v>103</v>
      </c>
      <c r="AF18" s="27"/>
      <c r="AG18" s="27"/>
      <c r="AH18" s="27"/>
      <c r="AI18" s="100" t="s">
        <v>9</v>
      </c>
      <c r="AJ18" s="100"/>
      <c r="AK18" s="101">
        <f>O18*Z18</f>
        <v>894.3</v>
      </c>
      <c r="AL18" s="101"/>
      <c r="AM18" s="101"/>
      <c r="AN18" s="30" t="s">
        <v>10</v>
      </c>
    </row>
    <row r="19" spans="1:40" s="2" customFormat="1" ht="15">
      <c r="B19" s="97" t="s">
        <v>111</v>
      </c>
      <c r="C19" s="97"/>
      <c r="D19" s="97"/>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3"/>
      <c r="AL19" s="3"/>
      <c r="AM19" s="3"/>
    </row>
    <row r="20" spans="1:40" s="79" customFormat="1" ht="28.5" customHeight="1">
      <c r="A20" s="91">
        <v>6</v>
      </c>
      <c r="B20" s="148" t="s">
        <v>112</v>
      </c>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48"/>
      <c r="AH20" s="148"/>
      <c r="AI20" s="148"/>
      <c r="AJ20" s="148"/>
      <c r="AK20" s="134"/>
      <c r="AL20" s="134"/>
      <c r="AM20" s="134"/>
    </row>
    <row r="21" spans="1:40" s="22" customFormat="1" ht="13.5" customHeight="1">
      <c r="F21" s="31"/>
      <c r="G21" s="31"/>
      <c r="H21" s="32"/>
      <c r="I21" s="6"/>
      <c r="J21" s="6"/>
      <c r="K21" s="33"/>
      <c r="L21" s="33"/>
      <c r="M21" s="33"/>
      <c r="N21" s="33"/>
      <c r="O21" s="98">
        <v>2</v>
      </c>
      <c r="P21" s="98"/>
      <c r="Q21" s="98"/>
      <c r="R21" s="98"/>
      <c r="S21" s="90" t="s">
        <v>102</v>
      </c>
      <c r="T21" s="35"/>
      <c r="U21" s="35"/>
      <c r="V21" s="88"/>
      <c r="W21" s="99" t="s">
        <v>8</v>
      </c>
      <c r="X21" s="99"/>
      <c r="Y21" s="99"/>
      <c r="Z21" s="98">
        <v>1269.95</v>
      </c>
      <c r="AA21" s="98"/>
      <c r="AB21" s="98"/>
      <c r="AC21" s="98"/>
      <c r="AE21" s="27" t="s">
        <v>103</v>
      </c>
      <c r="AF21" s="27"/>
      <c r="AG21" s="27"/>
      <c r="AH21" s="27"/>
      <c r="AI21" s="100" t="s">
        <v>9</v>
      </c>
      <c r="AJ21" s="100"/>
      <c r="AK21" s="101">
        <f>O21*Z21</f>
        <v>2539.9</v>
      </c>
      <c r="AL21" s="101"/>
      <c r="AM21" s="101"/>
      <c r="AN21" s="30" t="s">
        <v>10</v>
      </c>
    </row>
    <row r="22" spans="1:40" s="2" customFormat="1" ht="15">
      <c r="B22" s="97" t="s">
        <v>113</v>
      </c>
      <c r="C22" s="97"/>
      <c r="D22" s="97"/>
      <c r="E22" s="97"/>
      <c r="F22" s="97"/>
      <c r="G22" s="97"/>
      <c r="H22" s="97"/>
      <c r="I22" s="97"/>
      <c r="J22" s="97"/>
      <c r="K22" s="97"/>
      <c r="L22" s="97"/>
      <c r="M22" s="97"/>
      <c r="N22" s="97"/>
      <c r="O22" s="97"/>
      <c r="P22" s="97"/>
      <c r="Q22" s="97"/>
      <c r="R22" s="97"/>
      <c r="S22" s="97"/>
      <c r="T22" s="97"/>
      <c r="U22" s="97"/>
      <c r="V22" s="97"/>
      <c r="W22" s="97"/>
      <c r="X22" s="97"/>
      <c r="Y22" s="97"/>
      <c r="Z22" s="97"/>
      <c r="AA22" s="97"/>
      <c r="AB22" s="97"/>
      <c r="AC22" s="97"/>
      <c r="AD22" s="97"/>
      <c r="AE22" s="97"/>
      <c r="AF22" s="97"/>
      <c r="AG22" s="97"/>
      <c r="AH22" s="97"/>
      <c r="AI22" s="97"/>
      <c r="AJ22" s="97"/>
      <c r="AK22" s="3"/>
      <c r="AL22" s="3"/>
      <c r="AM22" s="3"/>
    </row>
    <row r="23" spans="1:40" s="79" customFormat="1" ht="63" customHeight="1">
      <c r="A23" s="91">
        <v>7</v>
      </c>
      <c r="B23" s="148" t="s">
        <v>114</v>
      </c>
      <c r="C23" s="148"/>
      <c r="D23" s="148"/>
      <c r="E23" s="148"/>
      <c r="F23" s="148"/>
      <c r="G23" s="148"/>
      <c r="H23" s="148"/>
      <c r="I23" s="148"/>
      <c r="J23" s="148"/>
      <c r="K23" s="148"/>
      <c r="L23" s="148"/>
      <c r="M23" s="148"/>
      <c r="N23" s="148"/>
      <c r="O23" s="148"/>
      <c r="P23" s="148"/>
      <c r="Q23" s="148"/>
      <c r="R23" s="148"/>
      <c r="S23" s="148"/>
      <c r="T23" s="148"/>
      <c r="U23" s="148"/>
      <c r="V23" s="148"/>
      <c r="W23" s="148"/>
      <c r="X23" s="148"/>
      <c r="Y23" s="148"/>
      <c r="Z23" s="148"/>
      <c r="AA23" s="148"/>
      <c r="AB23" s="148"/>
      <c r="AC23" s="148"/>
      <c r="AD23" s="148"/>
      <c r="AE23" s="148"/>
      <c r="AF23" s="148"/>
      <c r="AG23" s="148"/>
      <c r="AH23" s="148"/>
      <c r="AI23" s="148"/>
      <c r="AJ23" s="148"/>
      <c r="AK23" s="134"/>
      <c r="AL23" s="134"/>
      <c r="AM23" s="134"/>
    </row>
    <row r="24" spans="1:40" s="22" customFormat="1" ht="13.5" customHeight="1">
      <c r="A24" s="87" t="s">
        <v>115</v>
      </c>
      <c r="F24" s="31"/>
      <c r="G24" s="31"/>
      <c r="H24" s="32"/>
      <c r="I24" s="6"/>
      <c r="J24" s="6"/>
      <c r="K24" s="33"/>
      <c r="L24" s="33"/>
      <c r="M24" s="33"/>
      <c r="N24" s="33"/>
      <c r="O24" s="98">
        <v>70</v>
      </c>
      <c r="P24" s="98"/>
      <c r="Q24" s="98"/>
      <c r="R24" s="98"/>
      <c r="S24" s="90" t="s">
        <v>116</v>
      </c>
      <c r="T24" s="35"/>
      <c r="U24" s="35"/>
      <c r="V24" s="88"/>
      <c r="W24" s="99" t="s">
        <v>8</v>
      </c>
      <c r="X24" s="99"/>
      <c r="Y24" s="99"/>
      <c r="Z24" s="98">
        <v>73.209999999999994</v>
      </c>
      <c r="AA24" s="98"/>
      <c r="AB24" s="98"/>
      <c r="AC24" s="98"/>
      <c r="AE24" s="27" t="s">
        <v>117</v>
      </c>
      <c r="AF24" s="27"/>
      <c r="AG24" s="27"/>
      <c r="AH24" s="27"/>
      <c r="AI24" s="100" t="s">
        <v>9</v>
      </c>
      <c r="AJ24" s="100"/>
      <c r="AK24" s="101">
        <f>O24*Z24</f>
        <v>5124.7</v>
      </c>
      <c r="AL24" s="101"/>
      <c r="AM24" s="101"/>
      <c r="AN24" s="30" t="s">
        <v>10</v>
      </c>
    </row>
    <row r="25" spans="1:40" s="2" customFormat="1" ht="15">
      <c r="B25" s="97" t="s">
        <v>118</v>
      </c>
      <c r="C25" s="97"/>
      <c r="D25" s="97"/>
      <c r="E25" s="97"/>
      <c r="F25" s="97"/>
      <c r="G25" s="97"/>
      <c r="H25" s="97"/>
      <c r="I25" s="97"/>
      <c r="J25" s="97"/>
      <c r="K25" s="97"/>
      <c r="L25" s="97"/>
      <c r="M25" s="97"/>
      <c r="N25" s="97"/>
      <c r="O25" s="97"/>
      <c r="P25" s="97"/>
      <c r="Q25" s="97"/>
      <c r="R25" s="97"/>
      <c r="S25" s="97"/>
      <c r="T25" s="97"/>
      <c r="U25" s="97"/>
      <c r="V25" s="97"/>
      <c r="W25" s="97"/>
      <c r="X25" s="97"/>
      <c r="Y25" s="97"/>
      <c r="Z25" s="97"/>
      <c r="AA25" s="97"/>
      <c r="AB25" s="97"/>
      <c r="AC25" s="97"/>
      <c r="AD25" s="97"/>
      <c r="AE25" s="97"/>
      <c r="AF25" s="97"/>
      <c r="AG25" s="97"/>
      <c r="AH25" s="97"/>
      <c r="AI25" s="97"/>
      <c r="AJ25" s="97"/>
      <c r="AK25" s="3"/>
      <c r="AL25" s="3"/>
      <c r="AM25" s="3"/>
    </row>
    <row r="26" spans="1:40" s="22" customFormat="1" ht="13.5" customHeight="1">
      <c r="A26" s="87" t="s">
        <v>119</v>
      </c>
      <c r="F26" s="31"/>
      <c r="G26" s="31"/>
      <c r="H26" s="32"/>
      <c r="I26" s="6"/>
      <c r="J26" s="6"/>
      <c r="K26" s="33"/>
      <c r="L26" s="33"/>
      <c r="M26" s="33"/>
      <c r="N26" s="33"/>
      <c r="O26" s="98">
        <v>55</v>
      </c>
      <c r="P26" s="98"/>
      <c r="Q26" s="98"/>
      <c r="R26" s="98"/>
      <c r="S26" s="90" t="s">
        <v>116</v>
      </c>
      <c r="T26" s="35"/>
      <c r="U26" s="35"/>
      <c r="V26" s="88"/>
      <c r="W26" s="99" t="s">
        <v>8</v>
      </c>
      <c r="X26" s="99"/>
      <c r="Y26" s="99"/>
      <c r="Z26" s="98">
        <v>95.79</v>
      </c>
      <c r="AA26" s="98"/>
      <c r="AB26" s="98"/>
      <c r="AC26" s="98"/>
      <c r="AE26" s="27" t="s">
        <v>117</v>
      </c>
      <c r="AF26" s="27"/>
      <c r="AG26" s="27"/>
      <c r="AH26" s="27"/>
      <c r="AI26" s="100" t="s">
        <v>9</v>
      </c>
      <c r="AJ26" s="100"/>
      <c r="AK26" s="101">
        <f>O26*Z26</f>
        <v>5268.4500000000007</v>
      </c>
      <c r="AL26" s="101"/>
      <c r="AM26" s="101"/>
      <c r="AN26" s="30" t="s">
        <v>10</v>
      </c>
    </row>
    <row r="27" spans="1:40" s="2" customFormat="1" ht="15">
      <c r="B27" s="97" t="s">
        <v>120</v>
      </c>
      <c r="C27" s="97"/>
      <c r="D27" s="97"/>
      <c r="E27" s="97"/>
      <c r="F27" s="97"/>
      <c r="G27" s="97"/>
      <c r="H27" s="97"/>
      <c r="I27" s="97"/>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3"/>
      <c r="AL27" s="3"/>
      <c r="AM27" s="3"/>
    </row>
    <row r="28" spans="1:40" s="79" customFormat="1" ht="16.5">
      <c r="A28" s="91">
        <v>8</v>
      </c>
      <c r="B28" s="148" t="s">
        <v>121</v>
      </c>
      <c r="C28" s="148"/>
      <c r="D28" s="148"/>
      <c r="E28" s="148"/>
      <c r="F28" s="148"/>
      <c r="G28" s="148"/>
      <c r="H28" s="148"/>
      <c r="I28" s="148"/>
      <c r="J28" s="148"/>
      <c r="K28" s="148"/>
      <c r="L28" s="148"/>
      <c r="M28" s="148"/>
      <c r="N28" s="148"/>
      <c r="O28" s="148"/>
      <c r="P28" s="148"/>
      <c r="Q28" s="148"/>
      <c r="R28" s="148"/>
      <c r="S28" s="148"/>
      <c r="T28" s="148"/>
      <c r="U28" s="148"/>
      <c r="V28" s="148"/>
      <c r="W28" s="148"/>
      <c r="X28" s="148"/>
      <c r="Y28" s="148"/>
      <c r="Z28" s="148"/>
      <c r="AA28" s="148"/>
      <c r="AB28" s="148"/>
      <c r="AC28" s="148"/>
      <c r="AD28" s="148"/>
      <c r="AE28" s="148"/>
      <c r="AF28" s="148"/>
      <c r="AG28" s="148"/>
      <c r="AH28" s="148"/>
      <c r="AI28" s="148"/>
      <c r="AJ28" s="148"/>
      <c r="AK28" s="134"/>
      <c r="AL28" s="134"/>
      <c r="AM28" s="134"/>
    </row>
    <row r="29" spans="1:40" s="22" customFormat="1" ht="13.5" customHeight="1">
      <c r="A29" s="87"/>
      <c r="F29" s="31"/>
      <c r="G29" s="31"/>
      <c r="H29" s="32"/>
      <c r="I29" s="6"/>
      <c r="J29" s="6"/>
      <c r="K29" s="33"/>
      <c r="L29" s="33"/>
      <c r="M29" s="33"/>
      <c r="N29" s="33"/>
      <c r="O29" s="98">
        <v>3</v>
      </c>
      <c r="P29" s="98"/>
      <c r="Q29" s="98"/>
      <c r="R29" s="98"/>
      <c r="S29" s="90" t="s">
        <v>102</v>
      </c>
      <c r="T29" s="35"/>
      <c r="U29" s="35"/>
      <c r="V29" s="88"/>
      <c r="W29" s="99" t="s">
        <v>8</v>
      </c>
      <c r="X29" s="99"/>
      <c r="Y29" s="99"/>
      <c r="Z29" s="98">
        <v>1109.46</v>
      </c>
      <c r="AA29" s="98"/>
      <c r="AB29" s="98"/>
      <c r="AC29" s="98"/>
      <c r="AE29" s="27" t="s">
        <v>103</v>
      </c>
      <c r="AF29" s="27"/>
      <c r="AG29" s="27"/>
      <c r="AH29" s="27"/>
      <c r="AI29" s="100" t="s">
        <v>9</v>
      </c>
      <c r="AJ29" s="100"/>
      <c r="AK29" s="101">
        <f>O29*Z29</f>
        <v>3328.38</v>
      </c>
      <c r="AL29" s="101"/>
      <c r="AM29" s="101"/>
      <c r="AN29" s="30" t="s">
        <v>10</v>
      </c>
    </row>
    <row r="30" spans="1:40" s="2" customFormat="1" ht="15">
      <c r="B30" s="97" t="s">
        <v>122</v>
      </c>
      <c r="C30" s="97"/>
      <c r="D30" s="97"/>
      <c r="E30" s="97"/>
      <c r="F30" s="97"/>
      <c r="G30" s="97"/>
      <c r="H30" s="97"/>
      <c r="I30" s="97"/>
      <c r="J30" s="97"/>
      <c r="K30" s="97"/>
      <c r="L30" s="97"/>
      <c r="M30" s="97"/>
      <c r="N30" s="97"/>
      <c r="O30" s="97"/>
      <c r="P30" s="97"/>
      <c r="Q30" s="97"/>
      <c r="R30" s="97"/>
      <c r="S30" s="97"/>
      <c r="T30" s="97"/>
      <c r="U30" s="97"/>
      <c r="V30" s="97"/>
      <c r="W30" s="97"/>
      <c r="X30" s="97"/>
      <c r="Y30" s="97"/>
      <c r="Z30" s="97"/>
      <c r="AA30" s="97"/>
      <c r="AB30" s="97"/>
      <c r="AC30" s="97"/>
      <c r="AD30" s="97"/>
      <c r="AE30" s="97"/>
      <c r="AF30" s="97"/>
      <c r="AG30" s="97"/>
      <c r="AH30" s="97"/>
      <c r="AI30" s="97"/>
      <c r="AJ30" s="97"/>
      <c r="AK30" s="3"/>
      <c r="AL30" s="3"/>
      <c r="AM30" s="3"/>
    </row>
    <row r="31" spans="1:40" s="46" customFormat="1" ht="13.5" customHeight="1">
      <c r="A31" s="44">
        <v>9</v>
      </c>
      <c r="B31" s="148" t="s">
        <v>123</v>
      </c>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48"/>
      <c r="AH31" s="148"/>
      <c r="AI31" s="148"/>
      <c r="AJ31" s="148"/>
      <c r="AK31" s="142"/>
      <c r="AL31" s="142"/>
      <c r="AM31" s="142"/>
    </row>
    <row r="32" spans="1:40" s="22" customFormat="1" ht="13.5" customHeight="1">
      <c r="A32" s="87"/>
      <c r="F32" s="31"/>
      <c r="G32" s="31"/>
      <c r="H32" s="32"/>
      <c r="I32" s="6"/>
      <c r="J32" s="6"/>
      <c r="K32" s="33"/>
      <c r="L32" s="33"/>
      <c r="M32" s="33"/>
      <c r="N32" s="33"/>
      <c r="O32" s="98">
        <v>3</v>
      </c>
      <c r="P32" s="98"/>
      <c r="Q32" s="98"/>
      <c r="R32" s="98"/>
      <c r="S32" s="90" t="s">
        <v>102</v>
      </c>
      <c r="T32" s="35"/>
      <c r="U32" s="35"/>
      <c r="V32" s="88"/>
      <c r="W32" s="99" t="s">
        <v>8</v>
      </c>
      <c r="X32" s="99"/>
      <c r="Y32" s="99"/>
      <c r="Z32" s="98">
        <v>1384.24</v>
      </c>
      <c r="AA32" s="98"/>
      <c r="AB32" s="98"/>
      <c r="AC32" s="98"/>
      <c r="AE32" s="27" t="s">
        <v>103</v>
      </c>
      <c r="AF32" s="27"/>
      <c r="AG32" s="27"/>
      <c r="AH32" s="27"/>
      <c r="AI32" s="100" t="s">
        <v>9</v>
      </c>
      <c r="AJ32" s="100"/>
      <c r="AK32" s="101">
        <f>O32*Z32</f>
        <v>4152.72</v>
      </c>
      <c r="AL32" s="101"/>
      <c r="AM32" s="101"/>
      <c r="AN32" s="30" t="s">
        <v>10</v>
      </c>
    </row>
    <row r="33" spans="1:42" s="2" customFormat="1" ht="15">
      <c r="B33" s="97" t="s">
        <v>124</v>
      </c>
      <c r="C33" s="97"/>
      <c r="D33" s="97"/>
      <c r="E33" s="97"/>
      <c r="F33" s="97"/>
      <c r="G33" s="97"/>
      <c r="H33" s="97"/>
      <c r="I33" s="97"/>
      <c r="J33" s="97"/>
      <c r="K33" s="97"/>
      <c r="L33" s="97"/>
      <c r="M33" s="97"/>
      <c r="N33" s="97"/>
      <c r="O33" s="97"/>
      <c r="P33" s="97"/>
      <c r="Q33" s="97"/>
      <c r="R33" s="97"/>
      <c r="S33" s="97"/>
      <c r="T33" s="97"/>
      <c r="U33" s="97"/>
      <c r="V33" s="97"/>
      <c r="W33" s="97"/>
      <c r="X33" s="97"/>
      <c r="Y33" s="97"/>
      <c r="Z33" s="97"/>
      <c r="AA33" s="97"/>
      <c r="AB33" s="97"/>
      <c r="AC33" s="97"/>
      <c r="AD33" s="97"/>
      <c r="AE33" s="97"/>
      <c r="AF33" s="97"/>
      <c r="AG33" s="97"/>
      <c r="AH33" s="97"/>
      <c r="AI33" s="97"/>
      <c r="AJ33" s="97"/>
      <c r="AK33" s="3"/>
      <c r="AL33" s="3"/>
      <c r="AM33" s="3"/>
    </row>
    <row r="34" spans="1:42" s="46" customFormat="1" ht="13.5" customHeight="1">
      <c r="A34" s="44">
        <v>10</v>
      </c>
      <c r="B34" s="148" t="s">
        <v>125</v>
      </c>
      <c r="C34" s="148"/>
      <c r="D34" s="148"/>
      <c r="E34" s="148"/>
      <c r="F34" s="148"/>
      <c r="G34" s="148"/>
      <c r="H34" s="148"/>
      <c r="I34" s="148"/>
      <c r="J34" s="148"/>
      <c r="K34" s="148"/>
      <c r="L34" s="148"/>
      <c r="M34" s="148"/>
      <c r="N34" s="148"/>
      <c r="O34" s="148"/>
      <c r="P34" s="148"/>
      <c r="Q34" s="148"/>
      <c r="R34" s="148"/>
      <c r="S34" s="148"/>
      <c r="T34" s="148"/>
      <c r="U34" s="148"/>
      <c r="V34" s="148"/>
      <c r="W34" s="148"/>
      <c r="X34" s="148"/>
      <c r="Y34" s="148"/>
      <c r="Z34" s="148"/>
      <c r="AA34" s="148"/>
      <c r="AB34" s="148"/>
      <c r="AC34" s="148"/>
      <c r="AD34" s="148"/>
      <c r="AE34" s="148"/>
      <c r="AF34" s="148"/>
      <c r="AG34" s="148"/>
      <c r="AH34" s="148"/>
      <c r="AI34" s="148"/>
      <c r="AJ34" s="148"/>
      <c r="AK34" s="142"/>
      <c r="AL34" s="142"/>
      <c r="AM34" s="142"/>
    </row>
    <row r="35" spans="1:42" s="22" customFormat="1" ht="13.5" customHeight="1">
      <c r="A35" s="87"/>
      <c r="F35" s="31"/>
      <c r="G35" s="31"/>
      <c r="H35" s="32"/>
      <c r="I35" s="6"/>
      <c r="J35" s="6"/>
      <c r="K35" s="33"/>
      <c r="L35" s="33"/>
      <c r="M35" s="33"/>
      <c r="N35" s="33"/>
      <c r="O35" s="98">
        <v>2</v>
      </c>
      <c r="P35" s="98"/>
      <c r="Q35" s="98"/>
      <c r="R35" s="98"/>
      <c r="S35" s="90" t="s">
        <v>102</v>
      </c>
      <c r="T35" s="35"/>
      <c r="U35" s="35"/>
      <c r="V35" s="88"/>
      <c r="W35" s="99" t="s">
        <v>8</v>
      </c>
      <c r="X35" s="99"/>
      <c r="Y35" s="99"/>
      <c r="Z35" s="98">
        <v>877.8</v>
      </c>
      <c r="AA35" s="98"/>
      <c r="AB35" s="98"/>
      <c r="AC35" s="98"/>
      <c r="AE35" s="27" t="s">
        <v>103</v>
      </c>
      <c r="AF35" s="27"/>
      <c r="AG35" s="27"/>
      <c r="AH35" s="27"/>
      <c r="AI35" s="100" t="s">
        <v>9</v>
      </c>
      <c r="AJ35" s="100"/>
      <c r="AK35" s="101">
        <f>O35*Z35</f>
        <v>1755.6</v>
      </c>
      <c r="AL35" s="101"/>
      <c r="AM35" s="101"/>
      <c r="AN35" s="30" t="s">
        <v>10</v>
      </c>
    </row>
    <row r="36" spans="1:42" s="2" customFormat="1" ht="15">
      <c r="B36" s="97" t="s">
        <v>126</v>
      </c>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97"/>
      <c r="AC36" s="97"/>
      <c r="AD36" s="97"/>
      <c r="AE36" s="97"/>
      <c r="AF36" s="97"/>
      <c r="AG36" s="97"/>
      <c r="AH36" s="97"/>
      <c r="AI36" s="97"/>
      <c r="AJ36" s="97"/>
      <c r="AK36" s="3"/>
      <c r="AL36" s="3"/>
      <c r="AM36" s="3"/>
    </row>
    <row r="37" spans="1:42" s="46" customFormat="1" ht="13.5" customHeight="1">
      <c r="A37" s="44">
        <v>11</v>
      </c>
      <c r="B37" s="148" t="s">
        <v>127</v>
      </c>
      <c r="C37" s="148"/>
      <c r="D37" s="148"/>
      <c r="E37" s="148"/>
      <c r="F37" s="148"/>
      <c r="G37" s="148"/>
      <c r="H37" s="148"/>
      <c r="I37" s="148"/>
      <c r="J37" s="148"/>
      <c r="K37" s="148"/>
      <c r="L37" s="148"/>
      <c r="M37" s="148"/>
      <c r="N37" s="148"/>
      <c r="O37" s="148"/>
      <c r="P37" s="148"/>
      <c r="Q37" s="148"/>
      <c r="R37" s="148"/>
      <c r="S37" s="148"/>
      <c r="T37" s="148"/>
      <c r="U37" s="148"/>
      <c r="V37" s="148"/>
      <c r="W37" s="148"/>
      <c r="X37" s="148"/>
      <c r="Y37" s="148"/>
      <c r="Z37" s="148"/>
      <c r="AA37" s="148"/>
      <c r="AB37" s="148"/>
      <c r="AC37" s="148"/>
      <c r="AD37" s="148"/>
      <c r="AE37" s="148"/>
      <c r="AF37" s="148"/>
      <c r="AG37" s="148"/>
      <c r="AH37" s="148"/>
      <c r="AI37" s="148"/>
      <c r="AJ37" s="148"/>
      <c r="AK37" s="142"/>
      <c r="AL37" s="142"/>
      <c r="AM37" s="142"/>
    </row>
    <row r="38" spans="1:42" s="22" customFormat="1" ht="13.5" customHeight="1">
      <c r="A38" s="87" t="s">
        <v>115</v>
      </c>
      <c r="F38" s="31"/>
      <c r="G38" s="31"/>
      <c r="H38" s="32"/>
      <c r="I38" s="6"/>
      <c r="J38" s="6"/>
      <c r="K38" s="33"/>
      <c r="L38" s="33"/>
      <c r="M38" s="33"/>
      <c r="N38" s="33"/>
      <c r="O38" s="98">
        <v>1</v>
      </c>
      <c r="P38" s="98"/>
      <c r="Q38" s="98"/>
      <c r="R38" s="98"/>
      <c r="S38" s="90" t="s">
        <v>102</v>
      </c>
      <c r="T38" s="35"/>
      <c r="U38" s="35"/>
      <c r="V38" s="88"/>
      <c r="W38" s="99" t="s">
        <v>8</v>
      </c>
      <c r="X38" s="99"/>
      <c r="Y38" s="99"/>
      <c r="Z38" s="98">
        <v>200.42</v>
      </c>
      <c r="AA38" s="98"/>
      <c r="AB38" s="98"/>
      <c r="AC38" s="98"/>
      <c r="AE38" s="27" t="s">
        <v>103</v>
      </c>
      <c r="AF38" s="27"/>
      <c r="AG38" s="27"/>
      <c r="AH38" s="27"/>
      <c r="AI38" s="100" t="s">
        <v>9</v>
      </c>
      <c r="AJ38" s="100"/>
      <c r="AK38" s="101">
        <f>O38*Z38</f>
        <v>200.42</v>
      </c>
      <c r="AL38" s="101"/>
      <c r="AM38" s="101"/>
      <c r="AN38" s="30" t="s">
        <v>10</v>
      </c>
    </row>
    <row r="39" spans="1:42" s="2" customFormat="1" ht="15">
      <c r="B39" s="97" t="s">
        <v>128</v>
      </c>
      <c r="C39" s="97"/>
      <c r="D39" s="97"/>
      <c r="E39" s="97"/>
      <c r="F39" s="97"/>
      <c r="G39" s="97"/>
      <c r="H39" s="97"/>
      <c r="I39" s="97"/>
      <c r="J39" s="97"/>
      <c r="K39" s="97"/>
      <c r="L39" s="97"/>
      <c r="M39" s="97"/>
      <c r="N39" s="97"/>
      <c r="O39" s="97"/>
      <c r="P39" s="97"/>
      <c r="Q39" s="97"/>
      <c r="R39" s="97"/>
      <c r="S39" s="97"/>
      <c r="T39" s="97"/>
      <c r="U39" s="97"/>
      <c r="V39" s="97"/>
      <c r="W39" s="97"/>
      <c r="X39" s="97"/>
      <c r="Y39" s="97"/>
      <c r="Z39" s="97"/>
      <c r="AA39" s="97"/>
      <c r="AB39" s="97"/>
      <c r="AC39" s="97"/>
      <c r="AD39" s="97"/>
      <c r="AE39" s="97"/>
      <c r="AF39" s="97"/>
      <c r="AG39" s="97"/>
      <c r="AH39" s="97"/>
      <c r="AI39" s="97"/>
      <c r="AJ39" s="97"/>
      <c r="AK39" s="3"/>
      <c r="AL39" s="3"/>
      <c r="AM39" s="3"/>
    </row>
    <row r="40" spans="1:42" s="22" customFormat="1" ht="13.5" customHeight="1">
      <c r="A40" s="87" t="s">
        <v>119</v>
      </c>
      <c r="F40" s="31"/>
      <c r="G40" s="31"/>
      <c r="H40" s="32"/>
      <c r="I40" s="6"/>
      <c r="J40" s="6"/>
      <c r="K40" s="33"/>
      <c r="L40" s="33"/>
      <c r="M40" s="33"/>
      <c r="N40" s="33"/>
      <c r="O40" s="98">
        <v>1</v>
      </c>
      <c r="P40" s="98"/>
      <c r="Q40" s="98"/>
      <c r="R40" s="98"/>
      <c r="S40" s="90" t="s">
        <v>102</v>
      </c>
      <c r="T40" s="35"/>
      <c r="U40" s="35"/>
      <c r="V40" s="88"/>
      <c r="W40" s="99" t="s">
        <v>8</v>
      </c>
      <c r="X40" s="99"/>
      <c r="Y40" s="99"/>
      <c r="Z40" s="98">
        <v>271.92</v>
      </c>
      <c r="AA40" s="98"/>
      <c r="AB40" s="98"/>
      <c r="AC40" s="98"/>
      <c r="AE40" s="27" t="s">
        <v>103</v>
      </c>
      <c r="AF40" s="27"/>
      <c r="AG40" s="27"/>
      <c r="AH40" s="27"/>
      <c r="AI40" s="100" t="s">
        <v>9</v>
      </c>
      <c r="AJ40" s="100"/>
      <c r="AK40" s="101">
        <f>O40*Z40</f>
        <v>271.92</v>
      </c>
      <c r="AL40" s="101"/>
      <c r="AM40" s="101"/>
      <c r="AN40" s="30" t="s">
        <v>10</v>
      </c>
    </row>
    <row r="41" spans="1:42" s="2" customFormat="1" ht="15">
      <c r="B41" s="97" t="s">
        <v>129</v>
      </c>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c r="AC41" s="97"/>
      <c r="AD41" s="97"/>
      <c r="AE41" s="97"/>
      <c r="AF41" s="97"/>
      <c r="AG41" s="97"/>
      <c r="AH41" s="97"/>
      <c r="AI41" s="97"/>
      <c r="AJ41" s="97"/>
      <c r="AK41" s="3"/>
      <c r="AL41" s="3"/>
      <c r="AM41" s="3"/>
    </row>
    <row r="42" spans="1:42" s="79" customFormat="1" ht="42.75" customHeight="1">
      <c r="A42" s="149">
        <v>12</v>
      </c>
      <c r="B42" s="148" t="s">
        <v>130</v>
      </c>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48"/>
      <c r="AH42" s="148"/>
      <c r="AI42" s="148"/>
      <c r="AJ42" s="148"/>
      <c r="AK42" s="134"/>
      <c r="AL42" s="134"/>
      <c r="AM42" s="134"/>
    </row>
    <row r="43" spans="1:42" s="22" customFormat="1" ht="13.5" customHeight="1">
      <c r="A43" s="87"/>
      <c r="F43" s="31"/>
      <c r="G43" s="31"/>
      <c r="H43" s="32"/>
      <c r="I43" s="6"/>
      <c r="J43" s="6"/>
      <c r="K43" s="33"/>
      <c r="L43" s="33"/>
      <c r="M43" s="33"/>
      <c r="N43" s="33"/>
      <c r="O43" s="98">
        <v>25</v>
      </c>
      <c r="P43" s="98"/>
      <c r="Q43" s="98"/>
      <c r="R43" s="98"/>
      <c r="S43" s="90" t="s">
        <v>116</v>
      </c>
      <c r="T43" s="35"/>
      <c r="U43" s="35"/>
      <c r="V43" s="88"/>
      <c r="W43" s="99" t="s">
        <v>8</v>
      </c>
      <c r="X43" s="99"/>
      <c r="Y43" s="99"/>
      <c r="Z43" s="98">
        <v>146.57</v>
      </c>
      <c r="AA43" s="98"/>
      <c r="AB43" s="98"/>
      <c r="AC43" s="98"/>
      <c r="AE43" s="27" t="s">
        <v>117</v>
      </c>
      <c r="AF43" s="27"/>
      <c r="AG43" s="27"/>
      <c r="AH43" s="27"/>
      <c r="AI43" s="100" t="s">
        <v>9</v>
      </c>
      <c r="AJ43" s="100"/>
      <c r="AK43" s="101">
        <f>O43*Z43</f>
        <v>3664.25</v>
      </c>
      <c r="AL43" s="101"/>
      <c r="AM43" s="101"/>
      <c r="AN43" s="30" t="s">
        <v>10</v>
      </c>
    </row>
    <row r="44" spans="1:42" s="2" customFormat="1" ht="15">
      <c r="B44" s="97" t="s">
        <v>131</v>
      </c>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3"/>
      <c r="AL44" s="3"/>
      <c r="AM44" s="3"/>
    </row>
    <row r="45" spans="1:42" s="46" customFormat="1" ht="42.75" customHeight="1">
      <c r="A45" s="93">
        <v>13</v>
      </c>
      <c r="B45" s="148" t="s">
        <v>132</v>
      </c>
      <c r="C45" s="148"/>
      <c r="D45" s="148"/>
      <c r="E45" s="148"/>
      <c r="F45" s="148"/>
      <c r="G45" s="148"/>
      <c r="H45" s="148"/>
      <c r="I45" s="148"/>
      <c r="J45" s="148"/>
      <c r="K45" s="148"/>
      <c r="L45" s="148"/>
      <c r="M45" s="148"/>
      <c r="N45" s="148"/>
      <c r="O45" s="148"/>
      <c r="P45" s="148"/>
      <c r="Q45" s="148"/>
      <c r="R45" s="148"/>
      <c r="S45" s="148"/>
      <c r="T45" s="148"/>
      <c r="U45" s="148"/>
      <c r="V45" s="148"/>
      <c r="W45" s="148"/>
      <c r="X45" s="148"/>
      <c r="Y45" s="148"/>
      <c r="Z45" s="148"/>
      <c r="AA45" s="148"/>
      <c r="AB45" s="148"/>
      <c r="AC45" s="148"/>
      <c r="AD45" s="148"/>
      <c r="AE45" s="148"/>
      <c r="AF45" s="148"/>
      <c r="AG45" s="148"/>
      <c r="AH45" s="148"/>
      <c r="AI45" s="148"/>
      <c r="AJ45" s="148"/>
      <c r="AK45" s="142"/>
      <c r="AL45" s="142"/>
      <c r="AM45" s="142"/>
    </row>
    <row r="46" spans="1:42" s="22" customFormat="1" ht="13.5" customHeight="1">
      <c r="A46" s="87"/>
      <c r="F46" s="31"/>
      <c r="G46" s="31"/>
      <c r="H46" s="32"/>
      <c r="I46" s="6"/>
      <c r="J46" s="6"/>
      <c r="K46" s="33"/>
      <c r="L46" s="33"/>
      <c r="M46" s="33"/>
      <c r="N46" s="33"/>
      <c r="O46" s="98">
        <v>1</v>
      </c>
      <c r="P46" s="98"/>
      <c r="Q46" s="98"/>
      <c r="R46" s="98"/>
      <c r="S46" s="90" t="s">
        <v>102</v>
      </c>
      <c r="T46" s="35"/>
      <c r="U46" s="35"/>
      <c r="V46" s="88"/>
      <c r="W46" s="99" t="s">
        <v>8</v>
      </c>
      <c r="X46" s="99"/>
      <c r="Y46" s="99"/>
      <c r="Z46" s="98">
        <v>21989.61</v>
      </c>
      <c r="AA46" s="98"/>
      <c r="AB46" s="98"/>
      <c r="AC46" s="98"/>
      <c r="AE46" s="27" t="s">
        <v>103</v>
      </c>
      <c r="AF46" s="27"/>
      <c r="AG46" s="27"/>
      <c r="AH46" s="27"/>
      <c r="AI46" s="100" t="s">
        <v>9</v>
      </c>
      <c r="AJ46" s="100"/>
      <c r="AK46" s="101">
        <f>O46*Z46</f>
        <v>21989.61</v>
      </c>
      <c r="AL46" s="101"/>
      <c r="AM46" s="101"/>
      <c r="AN46" s="30" t="s">
        <v>10</v>
      </c>
    </row>
    <row r="47" spans="1:42" s="2" customFormat="1" ht="15">
      <c r="B47" s="97" t="s">
        <v>133</v>
      </c>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7"/>
      <c r="AC47" s="97"/>
      <c r="AD47" s="97"/>
      <c r="AE47" s="97"/>
      <c r="AF47" s="97"/>
      <c r="AG47" s="97"/>
      <c r="AH47" s="97"/>
      <c r="AI47" s="97"/>
      <c r="AJ47" s="97"/>
      <c r="AK47" s="3"/>
      <c r="AL47" s="3"/>
      <c r="AM47" s="3"/>
    </row>
    <row r="48" spans="1:42" s="31" customFormat="1" ht="15" customHeight="1">
      <c r="V48" s="150" t="s">
        <v>134</v>
      </c>
      <c r="W48" s="150"/>
      <c r="X48" s="150"/>
      <c r="Y48" s="150"/>
      <c r="Z48" s="150"/>
      <c r="AA48" s="150"/>
      <c r="AB48" s="150"/>
      <c r="AC48" s="150"/>
      <c r="AD48" s="150"/>
      <c r="AE48" s="150"/>
      <c r="AF48" s="150"/>
      <c r="AG48" s="150"/>
      <c r="AH48" s="37" t="s">
        <v>9</v>
      </c>
      <c r="AI48" s="37"/>
      <c r="AJ48" s="58"/>
      <c r="AK48" s="131">
        <f>SUM(AK6:AM46)</f>
        <v>76683.149999999994</v>
      </c>
      <c r="AL48" s="131"/>
      <c r="AM48" s="131"/>
      <c r="AN48" s="74" t="s">
        <v>10</v>
      </c>
      <c r="AO48" s="128" t="e">
        <f>#REF!+#REF!+#REF!+#REF!+#REF!+#REF!+#REF!+#REF!+#REF!+#REF!+#REF!+#REF!+#REF!+#REF!+#REF!+#REF!+#REF!+#REF!+#REF!+#REF!+#REF!+#REF!+#REF!+#REF!+#REF!+#REF!</f>
        <v>#REF!</v>
      </c>
      <c r="AP48" s="128"/>
    </row>
    <row r="49" spans="1:42" s="2" customFormat="1" ht="15">
      <c r="A49" s="151" t="s">
        <v>135</v>
      </c>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c r="AC49" s="151"/>
      <c r="AD49" s="151"/>
      <c r="AE49" s="151"/>
      <c r="AF49" s="151"/>
      <c r="AG49" s="151"/>
      <c r="AH49" s="151"/>
      <c r="AI49" s="151"/>
      <c r="AJ49" s="151"/>
      <c r="AK49" s="3"/>
      <c r="AL49" s="3"/>
      <c r="AM49" s="3"/>
    </row>
    <row r="50" spans="1:42" s="46" customFormat="1" ht="18" customHeight="1">
      <c r="A50" s="93">
        <v>14</v>
      </c>
      <c r="B50" s="148" t="s">
        <v>136</v>
      </c>
      <c r="C50" s="148"/>
      <c r="D50" s="148"/>
      <c r="E50" s="148"/>
      <c r="F50" s="148"/>
      <c r="G50" s="148"/>
      <c r="H50" s="148"/>
      <c r="I50" s="148"/>
      <c r="J50" s="148"/>
      <c r="K50" s="148"/>
      <c r="L50" s="148"/>
      <c r="M50" s="148"/>
      <c r="N50" s="148"/>
      <c r="O50" s="148"/>
      <c r="P50" s="148"/>
      <c r="Q50" s="148"/>
      <c r="R50" s="148"/>
      <c r="S50" s="148"/>
      <c r="T50" s="148"/>
      <c r="U50" s="148"/>
      <c r="V50" s="148"/>
      <c r="W50" s="148"/>
      <c r="X50" s="148"/>
      <c r="Y50" s="148"/>
      <c r="Z50" s="148"/>
      <c r="AA50" s="148"/>
      <c r="AB50" s="148"/>
      <c r="AC50" s="148"/>
      <c r="AD50" s="148"/>
      <c r="AE50" s="148"/>
      <c r="AF50" s="148"/>
      <c r="AG50" s="148"/>
      <c r="AH50" s="148"/>
      <c r="AI50" s="148"/>
      <c r="AJ50" s="148"/>
      <c r="AK50" s="142"/>
      <c r="AL50" s="142"/>
      <c r="AM50" s="142"/>
    </row>
    <row r="51" spans="1:42" s="22" customFormat="1" ht="13.5" customHeight="1">
      <c r="A51" s="87"/>
      <c r="F51" s="31"/>
      <c r="G51" s="31"/>
      <c r="H51" s="32"/>
      <c r="I51" s="6"/>
      <c r="J51" s="6"/>
      <c r="K51" s="33"/>
      <c r="L51" s="33"/>
      <c r="M51" s="33"/>
      <c r="N51" s="33"/>
      <c r="O51" s="98">
        <v>1</v>
      </c>
      <c r="P51" s="98"/>
      <c r="Q51" s="98"/>
      <c r="R51" s="98"/>
      <c r="S51" s="90" t="s">
        <v>102</v>
      </c>
      <c r="T51" s="35"/>
      <c r="U51" s="35"/>
      <c r="V51" s="88"/>
      <c r="W51" s="99" t="s">
        <v>8</v>
      </c>
      <c r="X51" s="99"/>
      <c r="Y51" s="99"/>
      <c r="Z51" s="98">
        <v>14417.62</v>
      </c>
      <c r="AA51" s="98"/>
      <c r="AB51" s="98"/>
      <c r="AC51" s="98"/>
      <c r="AE51" s="27" t="s">
        <v>103</v>
      </c>
      <c r="AF51" s="27"/>
      <c r="AG51" s="27"/>
      <c r="AH51" s="27"/>
      <c r="AI51" s="100" t="s">
        <v>9</v>
      </c>
      <c r="AJ51" s="100"/>
      <c r="AK51" s="101">
        <f>O51*Z51</f>
        <v>14417.62</v>
      </c>
      <c r="AL51" s="101"/>
      <c r="AM51" s="101"/>
      <c r="AN51" s="30" t="s">
        <v>10</v>
      </c>
    </row>
    <row r="52" spans="1:42" s="2" customFormat="1" ht="15">
      <c r="B52" s="97" t="s">
        <v>137</v>
      </c>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c r="AC52" s="97"/>
      <c r="AD52" s="97"/>
      <c r="AE52" s="97"/>
      <c r="AF52" s="97"/>
      <c r="AG52" s="97"/>
      <c r="AH52" s="97"/>
      <c r="AI52" s="97"/>
      <c r="AJ52" s="97"/>
      <c r="AK52" s="3"/>
      <c r="AL52" s="3"/>
      <c r="AM52" s="3"/>
    </row>
    <row r="53" spans="1:42" s="31" customFormat="1" ht="15" customHeight="1">
      <c r="V53" s="150" t="s">
        <v>138</v>
      </c>
      <c r="W53" s="150"/>
      <c r="X53" s="150"/>
      <c r="Y53" s="150"/>
      <c r="Z53" s="150"/>
      <c r="AA53" s="150"/>
      <c r="AB53" s="150"/>
      <c r="AC53" s="150"/>
      <c r="AD53" s="150"/>
      <c r="AE53" s="150"/>
      <c r="AF53" s="150"/>
      <c r="AG53" s="150"/>
      <c r="AH53" s="37" t="s">
        <v>9</v>
      </c>
      <c r="AI53" s="37"/>
      <c r="AJ53" s="58"/>
      <c r="AK53" s="131">
        <f>AK51</f>
        <v>14417.62</v>
      </c>
      <c r="AL53" s="131"/>
      <c r="AM53" s="131"/>
      <c r="AN53" s="74" t="s">
        <v>10</v>
      </c>
      <c r="AO53" s="128" t="e">
        <f>#REF!+#REF!+#REF!+#REF!+#REF!+#REF!+#REF!+#REF!+#REF!+#REF!+#REF!+#REF!+#REF!+#REF!+#REF!+#REF!+#REF!+#REF!+#REF!+#REF!+#REF!+#REF!+#REF!+#REF!+#REF!+#REF!</f>
        <v>#REF!</v>
      </c>
      <c r="AP53" s="128"/>
    </row>
    <row r="54" spans="1:42" s="31" customFormat="1" ht="15" customHeight="1">
      <c r="V54" s="150" t="s">
        <v>139</v>
      </c>
      <c r="W54" s="150"/>
      <c r="X54" s="150"/>
      <c r="Y54" s="150"/>
      <c r="Z54" s="150"/>
      <c r="AA54" s="150"/>
      <c r="AB54" s="150"/>
      <c r="AC54" s="150"/>
      <c r="AD54" s="150"/>
      <c r="AE54" s="150"/>
      <c r="AF54" s="150"/>
      <c r="AG54" s="150"/>
      <c r="AH54" s="37" t="s">
        <v>9</v>
      </c>
      <c r="AI54" s="37"/>
      <c r="AJ54" s="58"/>
      <c r="AK54" s="152">
        <f>AK48+AK51</f>
        <v>91100.76999999999</v>
      </c>
      <c r="AL54" s="152"/>
      <c r="AM54" s="152"/>
      <c r="AN54" s="74" t="s">
        <v>10</v>
      </c>
      <c r="AO54" s="128" t="e">
        <f>#REF!+#REF!+#REF!+#REF!+#REF!+#REF!+#REF!+#REF!+#REF!+#REF!+#REF!+#REF!+#REF!+#REF!+#REF!+#REF!+#REF!+#REF!+#REF!+#REF!+#REF!+#REF!+#REF!+#REF!+#REF!+#REF!</f>
        <v>#REF!</v>
      </c>
      <c r="AP54" s="128"/>
    </row>
    <row r="56" spans="1:42" ht="42" customHeight="1">
      <c r="A56" s="7" t="s">
        <v>31</v>
      </c>
      <c r="B56" s="8"/>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9"/>
      <c r="AG56" s="9"/>
      <c r="AH56" s="9"/>
      <c r="AI56" s="9"/>
      <c r="AJ56" s="9"/>
      <c r="AK56" s="9"/>
      <c r="AL56" s="9"/>
      <c r="AM56" s="9"/>
      <c r="AN56" s="10"/>
      <c r="AO56" s="10"/>
    </row>
    <row r="57" spans="1:42" ht="13.5" thickBo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row>
    <row r="58" spans="1:42" ht="15.75">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32" t="s">
        <v>30</v>
      </c>
      <c r="AD58" s="132"/>
      <c r="AE58" s="132"/>
      <c r="AF58" s="132"/>
      <c r="AG58" s="132"/>
      <c r="AH58" s="12" t="s">
        <v>9</v>
      </c>
      <c r="AI58" s="12"/>
      <c r="AJ58" s="133"/>
      <c r="AK58" s="133"/>
      <c r="AL58" s="133"/>
      <c r="AM58" s="133"/>
      <c r="AN58" s="129"/>
      <c r="AO58" s="129"/>
    </row>
    <row r="59" spans="1:42" ht="15">
      <c r="A59" s="13"/>
      <c r="B59" s="13"/>
      <c r="C59" s="13"/>
      <c r="D59" s="13"/>
      <c r="E59" s="13"/>
      <c r="F59" s="13"/>
      <c r="G59" s="13"/>
      <c r="H59" s="13"/>
      <c r="I59" s="13"/>
      <c r="J59" s="13"/>
      <c r="K59" s="13"/>
      <c r="L59" s="13"/>
      <c r="M59" s="13"/>
      <c r="N59" s="13"/>
      <c r="O59" s="13"/>
      <c r="P59" s="13"/>
      <c r="Q59" s="13"/>
      <c r="R59" s="13"/>
      <c r="S59" s="13"/>
      <c r="T59" s="13"/>
      <c r="U59" s="13"/>
      <c r="V59" s="13"/>
      <c r="W59" s="13"/>
      <c r="X59" s="13"/>
      <c r="Y59" s="13"/>
      <c r="Z59" s="13"/>
      <c r="AA59" s="13"/>
      <c r="AB59" s="13"/>
      <c r="AC59" s="153"/>
      <c r="AD59" s="153"/>
      <c r="AE59" s="153"/>
      <c r="AF59" s="153"/>
      <c r="AG59" s="153"/>
      <c r="AH59" s="153"/>
      <c r="AI59" s="153"/>
      <c r="AJ59" s="153"/>
      <c r="AK59" s="153"/>
      <c r="AL59" s="153"/>
      <c r="AM59" s="153"/>
      <c r="AN59" s="10"/>
      <c r="AO59" s="10"/>
    </row>
    <row r="60" spans="1:42" ht="15.75">
      <c r="A60" s="8"/>
      <c r="B60" s="7" t="s">
        <v>140</v>
      </c>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9"/>
      <c r="AF60" s="9"/>
      <c r="AG60" s="9"/>
      <c r="AH60" s="9"/>
      <c r="AI60" s="9"/>
      <c r="AJ60" s="9"/>
      <c r="AK60" s="9"/>
      <c r="AL60" s="10"/>
      <c r="AM60" s="10"/>
      <c r="AN60" s="10"/>
      <c r="AO60" s="10"/>
    </row>
    <row r="61" spans="1:42" ht="49.5" customHeight="1">
      <c r="A61" s="8"/>
      <c r="B61" s="7" t="s">
        <v>32</v>
      </c>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9"/>
      <c r="AF61" s="9"/>
      <c r="AG61" s="9"/>
      <c r="AH61" s="9"/>
      <c r="AI61" s="9"/>
      <c r="AJ61" s="9"/>
      <c r="AK61" s="9"/>
      <c r="AL61" s="10"/>
      <c r="AM61" s="10"/>
      <c r="AN61" s="10"/>
      <c r="AO61" s="10"/>
    </row>
    <row r="62" spans="1:42" ht="15.75">
      <c r="A62" s="14"/>
      <c r="B62" s="14"/>
      <c r="C62" s="14"/>
      <c r="D62" s="14"/>
      <c r="E62" s="14"/>
      <c r="F62" s="14"/>
      <c r="G62" s="14"/>
      <c r="H62" s="14"/>
      <c r="I62" s="14"/>
      <c r="J62" s="14"/>
      <c r="K62" s="14"/>
      <c r="L62" s="14"/>
      <c r="M62" s="14"/>
      <c r="N62" s="15"/>
      <c r="O62" s="15"/>
      <c r="P62" s="15"/>
      <c r="Q62" s="15"/>
      <c r="R62" s="15"/>
      <c r="S62" s="14"/>
      <c r="T62" s="14"/>
      <c r="U62" s="14"/>
      <c r="V62" s="14"/>
      <c r="W62" s="14"/>
      <c r="X62" s="14"/>
      <c r="Y62" s="14"/>
      <c r="Z62" s="14"/>
      <c r="AA62" s="14"/>
      <c r="AB62" s="14"/>
      <c r="AC62" s="14"/>
      <c r="AD62" s="14"/>
      <c r="AE62" s="16"/>
      <c r="AF62" s="16"/>
      <c r="AG62" s="16"/>
      <c r="AH62" s="16"/>
      <c r="AI62" s="16"/>
      <c r="AJ62" s="16"/>
      <c r="AK62" s="16"/>
    </row>
    <row r="63" spans="1:42" ht="15.75">
      <c r="A63" s="14"/>
      <c r="B63" s="8"/>
      <c r="C63" s="8"/>
      <c r="D63" s="8"/>
      <c r="E63" s="8"/>
      <c r="F63" s="8"/>
      <c r="G63" s="8"/>
      <c r="H63" s="8"/>
      <c r="I63" s="8"/>
      <c r="J63" s="8"/>
      <c r="K63" s="8"/>
      <c r="L63" s="8"/>
      <c r="M63" s="8"/>
      <c r="N63" s="8"/>
      <c r="O63" s="8"/>
      <c r="P63" s="8"/>
      <c r="Q63" s="8"/>
      <c r="R63" s="8"/>
      <c r="S63" s="8"/>
      <c r="T63" s="8"/>
      <c r="U63" s="8"/>
      <c r="V63" s="8"/>
      <c r="W63" s="8"/>
      <c r="X63" s="8"/>
      <c r="Y63" s="8"/>
      <c r="Z63" s="8"/>
      <c r="AA63" s="8"/>
      <c r="AB63" s="8"/>
      <c r="AC63" s="8"/>
      <c r="AD63" s="8"/>
      <c r="AE63" s="9"/>
      <c r="AF63" s="9"/>
      <c r="AG63" s="9"/>
      <c r="AH63" s="9"/>
      <c r="AI63" s="9"/>
      <c r="AJ63" s="16"/>
      <c r="AK63" s="16"/>
    </row>
    <row r="64" spans="1:42" ht="12.75">
      <c r="A64" s="1"/>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row>
    <row r="65" spans="1:40">
      <c r="A65" s="1"/>
      <c r="B65" s="118" t="s">
        <v>33</v>
      </c>
      <c r="C65" s="118"/>
      <c r="D65" s="118"/>
      <c r="E65" s="118"/>
      <c r="F65" s="118"/>
      <c r="G65" s="118"/>
      <c r="H65" s="118"/>
      <c r="I65" s="118"/>
      <c r="J65" s="118"/>
      <c r="K65" s="118"/>
      <c r="L65" s="10"/>
      <c r="M65" s="10"/>
      <c r="N65" s="10"/>
      <c r="O65" s="10"/>
      <c r="P65" s="10"/>
      <c r="Q65" s="10"/>
      <c r="R65" s="10"/>
      <c r="S65" s="10"/>
      <c r="T65" s="10"/>
      <c r="U65" s="10"/>
      <c r="V65" s="10"/>
      <c r="W65" s="10"/>
      <c r="X65" s="10"/>
      <c r="Y65" s="10"/>
      <c r="Z65" s="10"/>
      <c r="AA65" s="10"/>
      <c r="AB65" s="10"/>
      <c r="AC65" s="10"/>
      <c r="AD65" s="10"/>
      <c r="AE65" s="10"/>
      <c r="AF65" s="10"/>
      <c r="AG65" s="10"/>
      <c r="AH65" s="10"/>
      <c r="AI65" s="10"/>
    </row>
    <row r="66" spans="1:40" ht="15">
      <c r="A66" s="1"/>
      <c r="L66" s="17"/>
      <c r="M66" s="17"/>
      <c r="N66" s="17"/>
      <c r="O66" s="17"/>
      <c r="P66" s="17"/>
      <c r="Q66" s="17"/>
      <c r="R66" s="17"/>
      <c r="S66" s="17"/>
      <c r="T66" s="17"/>
      <c r="U66" s="17"/>
      <c r="V66" s="17"/>
      <c r="W66" s="17"/>
      <c r="X66" s="17"/>
      <c r="Y66" s="17"/>
      <c r="Z66" s="17"/>
      <c r="AA66" s="17"/>
      <c r="AB66" s="17"/>
      <c r="AC66" s="17"/>
      <c r="AD66" s="17"/>
      <c r="AE66" s="17"/>
      <c r="AF66" s="17"/>
      <c r="AG66" s="17"/>
      <c r="AH66" s="17"/>
      <c r="AI66" s="10"/>
    </row>
    <row r="68" spans="1:40" ht="15">
      <c r="A68" s="1"/>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row>
    <row r="69" spans="1:40" ht="15">
      <c r="A69" s="1"/>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0"/>
    </row>
    <row r="70" spans="1:40" s="63" customFormat="1" ht="15">
      <c r="A70" s="59"/>
      <c r="B70" s="119" t="s">
        <v>41</v>
      </c>
      <c r="C70" s="119"/>
      <c r="D70" s="119"/>
      <c r="E70" s="119"/>
      <c r="F70" s="119"/>
      <c r="G70" s="119"/>
      <c r="H70" s="119"/>
      <c r="I70" s="119"/>
      <c r="J70" s="95"/>
      <c r="K70" s="94"/>
      <c r="L70" s="95">
        <v>1</v>
      </c>
      <c r="M70" s="94" t="s">
        <v>35</v>
      </c>
      <c r="N70" s="120">
        <v>41.12</v>
      </c>
      <c r="O70" s="120"/>
      <c r="P70" s="62" t="s">
        <v>35</v>
      </c>
      <c r="Q70" s="121">
        <v>5.92</v>
      </c>
      <c r="R70" s="121"/>
      <c r="S70" s="95"/>
      <c r="T70" s="121"/>
      <c r="U70" s="121"/>
      <c r="AA70" s="63" t="s">
        <v>36</v>
      </c>
      <c r="AB70" s="121">
        <f>ROUND(L70*N70*Q70,0)</f>
        <v>243</v>
      </c>
      <c r="AC70" s="121"/>
      <c r="AD70" s="121"/>
      <c r="AE70" s="121"/>
      <c r="AF70" s="122" t="s">
        <v>22</v>
      </c>
      <c r="AG70" s="122"/>
      <c r="AK70" s="123"/>
      <c r="AL70" s="123"/>
      <c r="AM70" s="123"/>
      <c r="AN70" s="64"/>
    </row>
    <row r="71" spans="1:40" s="65" customFormat="1" ht="15">
      <c r="I71" s="66"/>
      <c r="J71" s="67"/>
      <c r="K71" s="66"/>
      <c r="M71" s="68"/>
      <c r="N71" s="69"/>
      <c r="O71" s="69"/>
      <c r="P71" s="66"/>
      <c r="Q71" s="70"/>
      <c r="R71" s="70"/>
      <c r="S71" s="71"/>
      <c r="T71" s="70"/>
      <c r="U71" s="70"/>
      <c r="V71" s="114" t="s">
        <v>38</v>
      </c>
      <c r="W71" s="114"/>
      <c r="X71" s="114"/>
      <c r="Y71" s="114"/>
      <c r="Z71" s="114"/>
      <c r="AA71" s="72" t="s">
        <v>36</v>
      </c>
      <c r="AB71" s="115">
        <f>SUM(AB68:AB70)</f>
        <v>243</v>
      </c>
      <c r="AC71" s="115"/>
      <c r="AD71" s="115"/>
      <c r="AE71" s="115"/>
      <c r="AF71" s="116" t="s">
        <v>22</v>
      </c>
      <c r="AG71" s="116"/>
      <c r="AH71" s="71"/>
      <c r="AI71" s="73"/>
      <c r="AJ71" s="73"/>
      <c r="AK71" s="117"/>
      <c r="AL71" s="117"/>
      <c r="AM71" s="117"/>
      <c r="AN71" s="73"/>
    </row>
  </sheetData>
  <mergeCells count="158">
    <mergeCell ref="AK70:AM70"/>
    <mergeCell ref="V71:Z71"/>
    <mergeCell ref="AB71:AE71"/>
    <mergeCell ref="AF71:AG71"/>
    <mergeCell ref="AK71:AM71"/>
    <mergeCell ref="AC58:AG58"/>
    <mergeCell ref="AJ58:AM58"/>
    <mergeCell ref="AN58:AO58"/>
    <mergeCell ref="B65:K65"/>
    <mergeCell ref="B70:I70"/>
    <mergeCell ref="N70:O70"/>
    <mergeCell ref="Q70:R70"/>
    <mergeCell ref="T70:U70"/>
    <mergeCell ref="AB70:AE70"/>
    <mergeCell ref="AF70:AG70"/>
    <mergeCell ref="V53:AG53"/>
    <mergeCell ref="AK53:AM53"/>
    <mergeCell ref="AO53:AP53"/>
    <mergeCell ref="V54:AG54"/>
    <mergeCell ref="AK54:AM54"/>
    <mergeCell ref="AO54:AP54"/>
    <mergeCell ref="O51:R51"/>
    <mergeCell ref="W51:Y51"/>
    <mergeCell ref="Z51:AC51"/>
    <mergeCell ref="AI51:AJ51"/>
    <mergeCell ref="AK51:AM51"/>
    <mergeCell ref="B52:AJ52"/>
    <mergeCell ref="B47:AJ47"/>
    <mergeCell ref="V48:AG48"/>
    <mergeCell ref="AK48:AM48"/>
    <mergeCell ref="AO48:AP48"/>
    <mergeCell ref="A49:AJ49"/>
    <mergeCell ref="B50:AJ50"/>
    <mergeCell ref="AK50:AM50"/>
    <mergeCell ref="B44:AJ44"/>
    <mergeCell ref="B45:AJ45"/>
    <mergeCell ref="AK45:AM45"/>
    <mergeCell ref="O46:R46"/>
    <mergeCell ref="W46:Y46"/>
    <mergeCell ref="Z46:AC46"/>
    <mergeCell ref="AI46:AJ46"/>
    <mergeCell ref="AK46:AM46"/>
    <mergeCell ref="B41:AJ41"/>
    <mergeCell ref="B42:AJ42"/>
    <mergeCell ref="AK42:AM42"/>
    <mergeCell ref="O43:R43"/>
    <mergeCell ref="W43:Y43"/>
    <mergeCell ref="Z43:AC43"/>
    <mergeCell ref="AI43:AJ43"/>
    <mergeCell ref="AK43:AM43"/>
    <mergeCell ref="B39:AJ39"/>
    <mergeCell ref="O40:R40"/>
    <mergeCell ref="W40:Y40"/>
    <mergeCell ref="Z40:AC40"/>
    <mergeCell ref="AI40:AJ40"/>
    <mergeCell ref="AK40:AM40"/>
    <mergeCell ref="B36:AJ36"/>
    <mergeCell ref="B37:AJ37"/>
    <mergeCell ref="AK37:AM37"/>
    <mergeCell ref="O38:R38"/>
    <mergeCell ref="W38:Y38"/>
    <mergeCell ref="Z38:AC38"/>
    <mergeCell ref="AI38:AJ38"/>
    <mergeCell ref="AK38:AM38"/>
    <mergeCell ref="B33:AJ33"/>
    <mergeCell ref="B34:AJ34"/>
    <mergeCell ref="AK34:AM34"/>
    <mergeCell ref="O35:R35"/>
    <mergeCell ref="W35:Y35"/>
    <mergeCell ref="Z35:AC35"/>
    <mergeCell ref="AI35:AJ35"/>
    <mergeCell ref="AK35:AM35"/>
    <mergeCell ref="B30:AJ30"/>
    <mergeCell ref="B31:AJ31"/>
    <mergeCell ref="AK31:AM31"/>
    <mergeCell ref="O32:R32"/>
    <mergeCell ref="W32:Y32"/>
    <mergeCell ref="Z32:AC32"/>
    <mergeCell ref="AI32:AJ32"/>
    <mergeCell ref="AK32:AM32"/>
    <mergeCell ref="B27:AJ27"/>
    <mergeCell ref="B28:AJ28"/>
    <mergeCell ref="AK28:AM28"/>
    <mergeCell ref="O29:R29"/>
    <mergeCell ref="W29:Y29"/>
    <mergeCell ref="Z29:AC29"/>
    <mergeCell ref="AI29:AJ29"/>
    <mergeCell ref="AK29:AM29"/>
    <mergeCell ref="B25:AJ25"/>
    <mergeCell ref="O26:R26"/>
    <mergeCell ref="W26:Y26"/>
    <mergeCell ref="Z26:AC26"/>
    <mergeCell ref="AI26:AJ26"/>
    <mergeCell ref="AK26:AM26"/>
    <mergeCell ref="B22:AJ22"/>
    <mergeCell ref="B23:AJ23"/>
    <mergeCell ref="AK23:AM23"/>
    <mergeCell ref="O24:R24"/>
    <mergeCell ref="W24:Y24"/>
    <mergeCell ref="Z24:AC24"/>
    <mergeCell ref="AI24:AJ24"/>
    <mergeCell ref="AK24:AM24"/>
    <mergeCell ref="B19:AJ19"/>
    <mergeCell ref="B20:AJ20"/>
    <mergeCell ref="AK20:AM20"/>
    <mergeCell ref="O21:R21"/>
    <mergeCell ref="W21:Y21"/>
    <mergeCell ref="Z21:AC21"/>
    <mergeCell ref="AI21:AJ21"/>
    <mergeCell ref="AK21:AM21"/>
    <mergeCell ref="B16:AJ16"/>
    <mergeCell ref="B17:AJ17"/>
    <mergeCell ref="AK17:AM17"/>
    <mergeCell ref="O18:R18"/>
    <mergeCell ref="W18:Y18"/>
    <mergeCell ref="Z18:AC18"/>
    <mergeCell ref="AI18:AJ18"/>
    <mergeCell ref="AK18:AM18"/>
    <mergeCell ref="B13:AJ13"/>
    <mergeCell ref="B14:AJ14"/>
    <mergeCell ref="AK14:AM14"/>
    <mergeCell ref="O15:R15"/>
    <mergeCell ref="W15:Y15"/>
    <mergeCell ref="Z15:AC15"/>
    <mergeCell ref="AI15:AJ15"/>
    <mergeCell ref="AK15:AM15"/>
    <mergeCell ref="B10:AJ10"/>
    <mergeCell ref="B11:AJ11"/>
    <mergeCell ref="AK11:AM11"/>
    <mergeCell ref="O12:R12"/>
    <mergeCell ref="W12:Y12"/>
    <mergeCell ref="Z12:AC12"/>
    <mergeCell ref="AI12:AJ12"/>
    <mergeCell ref="AK12:AM12"/>
    <mergeCell ref="B7:AJ7"/>
    <mergeCell ref="B8:AJ8"/>
    <mergeCell ref="AK8:AM8"/>
    <mergeCell ref="O9:R9"/>
    <mergeCell ref="W9:Y9"/>
    <mergeCell ref="Z9:AC9"/>
    <mergeCell ref="AI9:AJ9"/>
    <mergeCell ref="AK9:AM9"/>
    <mergeCell ref="B5:AJ5"/>
    <mergeCell ref="AK5:AM5"/>
    <mergeCell ref="O6:R6"/>
    <mergeCell ref="W6:Y6"/>
    <mergeCell ref="Z6:AC6"/>
    <mergeCell ref="AI6:AJ6"/>
    <mergeCell ref="AK6:AM6"/>
    <mergeCell ref="A1:AM1"/>
    <mergeCell ref="A2:D2"/>
    <mergeCell ref="E2:AN2"/>
    <mergeCell ref="E3:AN3"/>
    <mergeCell ref="B4:M4"/>
    <mergeCell ref="N4:V4"/>
    <mergeCell ref="W4:AB4"/>
    <mergeCell ref="AC4:AH4"/>
    <mergeCell ref="AI4:AN4"/>
  </mergeCells>
  <pageMargins left="0.64" right="0.1" top="0.32" bottom="0.23" header="0.16" footer="0.16"/>
  <pageSetup paperSize="5" scale="78" orientation="portrait" horizontalDpi="300" verticalDpi="300" r:id="rId1"/>
  <headerFooter alignWithMargins="0">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DWE MBldg</vt:lpstr>
      <vt:lpstr>W.S &amp; S.F</vt:lpstr>
      <vt:lpstr>'DWE MBldg'!Print_Area</vt:lpstr>
      <vt:lpstr>'W.S &amp; S.F'!Print_Area</vt:lpstr>
      <vt:lpstr>'DWE MBldg'!Print_Titles</vt:lpstr>
      <vt:lpstr>'W.S &amp; S.F'!Print_Titles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2017-05-04T08:34:55Z</dcterms:modified>
</cp:coreProperties>
</file>