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MBldg'!$A$1:$AN$98</definedName>
    <definedName name="_xlnm.Print_Titles" localSheetId="0">'DWE MBldg'!$4:$4</definedName>
  </definedNames>
  <calcPr calcId="124519"/>
</workbook>
</file>

<file path=xl/calcChain.xml><?xml version="1.0" encoding="utf-8"?>
<calcChain xmlns="http://schemas.openxmlformats.org/spreadsheetml/2006/main">
  <c r="AK84" i="5"/>
  <c r="AK82"/>
  <c r="AK64"/>
  <c r="AK27"/>
  <c r="AK6" l="1"/>
  <c r="O58" l="1"/>
  <c r="AK70" l="1"/>
  <c r="AK67"/>
  <c r="AK52" l="1"/>
  <c r="AK61"/>
  <c r="AK24" l="1"/>
  <c r="AK18"/>
  <c r="AB102" l="1"/>
  <c r="AK30" l="1"/>
  <c r="AB103"/>
  <c r="AK9"/>
  <c r="AK21"/>
  <c r="AK49"/>
  <c r="AK73"/>
  <c r="AK79"/>
  <c r="AK15"/>
  <c r="AK40"/>
  <c r="AK12"/>
  <c r="AK46" l="1"/>
  <c r="AK37"/>
  <c r="AK34"/>
  <c r="AK55"/>
  <c r="AK43" l="1"/>
  <c r="AO40" s="1"/>
  <c r="AK76"/>
  <c r="AK58"/>
  <c r="AO84" l="1"/>
</calcChain>
</file>

<file path=xl/sharedStrings.xml><?xml version="1.0" encoding="utf-8"?>
<sst xmlns="http://schemas.openxmlformats.org/spreadsheetml/2006/main" count="211" uniqueCount="88">
  <si>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</si>
  <si>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</si>
  <si>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</si>
  <si>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</si>
  <si>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</si>
  <si>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</si>
  <si>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</si>
  <si>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</si>
  <si>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</si>
  <si>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</si>
  <si>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</si>
  <si>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</si>
  <si>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</si>
  <si>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</si>
  <si>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</si>
  <si>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</si>
  <si>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</si>
  <si>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</si>
  <si>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</si>
  <si>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</si>
  <si>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</si>
  <si>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</si>
  <si>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</si>
  <si>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</si>
  <si>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</si>
  <si>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</si>
  <si>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</si>
  <si>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</si>
  <si>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</si>
  <si>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</si>
  <si>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</si>
  <si>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</si>
  <si>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</si>
  <si>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</si>
  <si>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</si>
  <si>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</si>
  <si>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</si>
  <si>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</si>
  <si>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</si>
  <si>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</si>
  <si>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</si>
  <si>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</si>
  <si>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</si>
  <si>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</si>
  <si>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</si>
  <si>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</si>
  <si>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</si>
  <si>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</si>
  <si>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</si>
  <si>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</si>
  <si>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</si>
  <si>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</si>
  <si>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</si>
  <si>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</si>
  <si>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</si>
  <si>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</si>
  <si>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</si>
  <si>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</si>
  <si>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</si>
  <si>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</si>
  <si>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</si>
  <si>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</si>
  <si>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</si>
  <si>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</si>
  <si>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</si>
  <si>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</si>
  <si>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</si>
  <si>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</si>
  <si>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</si>
  <si>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</si>
  <si>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</si>
  <si>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</si>
  <si>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</si>
  <si>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</si>
  <si>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</si>
  <si>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</si>
  <si>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</si>
  <si>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</si>
  <si>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</si>
  <si>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</si>
  <si>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</si>
  <si>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</si>
  <si>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Dismantling pacca brick work in lime or cement mortor. (S.I.No: 13-P-10).</t>
  </si>
  <si>
    <t>(Rs. One Thousand Two Hundred Eighty Five &amp; Sixty Three only)</t>
  </si>
  <si>
    <t>Pacca brick work in ground floor in cemnet sand mortar (1:6) ratio. (S.I.No. 5-e, P.No: 21).</t>
  </si>
  <si>
    <t>(Rs. Twelve Thousand Six Hundred Seventy Four &amp; Thirty Six Paisa only)</t>
  </si>
  <si>
    <t>Total (A\ = in words &amp; figures_______________________________________________________________</t>
  </si>
  <si>
    <r>
      <t xml:space="preserve">Maintenance &amp; Repair of Primary School Building in District Tharparkar (2016-17 Programme) </t>
    </r>
    <r>
      <rPr>
        <b/>
        <u/>
        <sz val="14"/>
        <rFont val="Times New Roman"/>
        <family val="1"/>
      </rPr>
      <t>@ GBPS Henjtal U.C Chachro, Taluka Chachro</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</si>
</sst>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6" fillId="0" borderId="0" xfId="1" applyFont="1" applyBorder="1" applyAlignment="1">
      <alignment horizontal="center" vertical="center"/>
    </xf>
    <xf numFmtId="0" fontId="17" fillId="0" borderId="0" xfId="1" applyFont="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1" fontId="17" fillId="0" borderId="0" xfId="1" applyNumberFormat="1" applyFont="1" applyBorder="1" applyAlignment="1">
      <alignment horizontal="right"/>
    </xf>
    <xf numFmtId="0" fontId="1" fillId="0" borderId="0" xfId="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4"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 fillId="0" borderId="0" xfId="1" applyFont="1" applyBorder="1" applyAlignment="1">
      <alignment horizontal="right" vertical="center"/>
    </xf>
    <xf numFmtId="0" fontId="17" fillId="0" borderId="0" xfId="1" applyFont="1" applyFill="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3"/>
  <sheetViews>
    <sheetView tabSelected="1" view="pageBreakPreview" zoomScaleSheetLayoutView="100" workbookViewId="0">
      <selection activeCell="B7" sqref="B7:AJ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3" t="s">
        <v>0</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row>
    <row r="2" spans="1:40" ht="41.25" customHeight="1">
      <c r="A2" s="104" t="s">
        <v>39</v>
      </c>
      <c r="B2" s="104"/>
      <c r="C2" s="104"/>
      <c r="D2" s="104"/>
      <c r="E2" s="105" t="s">
        <v>87</v>
      </c>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row>
    <row r="3" spans="1:40" ht="6" customHeight="1" thickBot="1"/>
    <row r="4" spans="1:40" s="82" customFormat="1" ht="17.25" customHeight="1" thickTop="1" thickBot="1">
      <c r="A4" s="81" t="s">
        <v>1</v>
      </c>
      <c r="B4" s="107" t="s">
        <v>2</v>
      </c>
      <c r="C4" s="107"/>
      <c r="D4" s="107"/>
      <c r="E4" s="107"/>
      <c r="F4" s="107"/>
      <c r="G4" s="107"/>
      <c r="H4" s="107"/>
      <c r="I4" s="107"/>
      <c r="J4" s="107"/>
      <c r="K4" s="107"/>
      <c r="L4" s="107"/>
      <c r="M4" s="107"/>
      <c r="N4" s="108" t="s">
        <v>3</v>
      </c>
      <c r="O4" s="109"/>
      <c r="P4" s="109"/>
      <c r="Q4" s="109"/>
      <c r="R4" s="109"/>
      <c r="S4" s="109"/>
      <c r="T4" s="109"/>
      <c r="U4" s="109"/>
      <c r="V4" s="110"/>
      <c r="W4" s="108" t="s">
        <v>4</v>
      </c>
      <c r="X4" s="109"/>
      <c r="Y4" s="109"/>
      <c r="Z4" s="109"/>
      <c r="AA4" s="109"/>
      <c r="AB4" s="110"/>
      <c r="AC4" s="109" t="s">
        <v>5</v>
      </c>
      <c r="AD4" s="109"/>
      <c r="AE4" s="109"/>
      <c r="AF4" s="109"/>
      <c r="AG4" s="109"/>
      <c r="AH4" s="109"/>
      <c r="AI4" s="108" t="s">
        <v>6</v>
      </c>
      <c r="AJ4" s="109"/>
      <c r="AK4" s="109"/>
      <c r="AL4" s="109"/>
      <c r="AM4" s="109"/>
      <c r="AN4" s="110"/>
    </row>
    <row r="5" spans="1:40" s="22" customFormat="1" ht="14.25" customHeight="1" thickTop="1">
      <c r="A5" s="88">
        <v>1</v>
      </c>
      <c r="B5" s="20" t="s">
        <v>82</v>
      </c>
      <c r="C5" s="21"/>
      <c r="D5" s="21"/>
      <c r="E5" s="21"/>
      <c r="F5" s="21"/>
      <c r="G5" s="21"/>
      <c r="H5" s="21"/>
      <c r="I5" s="21"/>
      <c r="J5" s="21"/>
      <c r="K5" s="21"/>
      <c r="L5" s="21"/>
      <c r="AK5" s="95"/>
      <c r="AL5" s="95"/>
      <c r="AM5" s="95"/>
    </row>
    <row r="6" spans="1:40" s="23" customFormat="1" ht="12.75" customHeight="1">
      <c r="A6" s="6"/>
      <c r="N6" s="27"/>
      <c r="O6" s="92">
        <v>731</v>
      </c>
      <c r="P6" s="92"/>
      <c r="Q6" s="92"/>
      <c r="R6" s="92"/>
      <c r="S6" s="111" t="s">
        <v>7</v>
      </c>
      <c r="T6" s="111"/>
      <c r="U6" s="28"/>
      <c r="V6" s="86"/>
      <c r="W6" s="93" t="s">
        <v>8</v>
      </c>
      <c r="X6" s="93"/>
      <c r="Y6" s="93"/>
      <c r="Z6" s="112">
        <v>1285.6300000000001</v>
      </c>
      <c r="AA6" s="112"/>
      <c r="AB6" s="112"/>
      <c r="AC6" s="112"/>
      <c r="AD6" s="28"/>
      <c r="AE6" s="30" t="s">
        <v>12</v>
      </c>
      <c r="AF6" s="28"/>
      <c r="AG6" s="28"/>
      <c r="AH6" s="28"/>
      <c r="AI6" s="91" t="s">
        <v>9</v>
      </c>
      <c r="AJ6" s="91"/>
      <c r="AK6" s="94">
        <f>ROUND(O6*Z6/100,0)</f>
        <v>9398</v>
      </c>
      <c r="AL6" s="94"/>
      <c r="AM6" s="94"/>
      <c r="AN6" s="31" t="s">
        <v>10</v>
      </c>
    </row>
    <row r="7" spans="1:40" s="2" customFormat="1" ht="15">
      <c r="B7" s="90" t="s">
        <v>83</v>
      </c>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3"/>
      <c r="AL7" s="3"/>
      <c r="AM7" s="3"/>
    </row>
    <row r="8" spans="1:40" s="22" customFormat="1" ht="13.5" customHeight="1">
      <c r="A8" s="19">
        <v>2</v>
      </c>
      <c r="B8" s="20" t="s">
        <v>42</v>
      </c>
      <c r="C8" s="4"/>
      <c r="D8" s="4"/>
      <c r="E8" s="4"/>
      <c r="F8" s="4"/>
      <c r="G8" s="4"/>
      <c r="H8" s="4"/>
      <c r="I8" s="4"/>
      <c r="J8" s="4"/>
      <c r="K8" s="4"/>
      <c r="L8" s="4"/>
      <c r="M8" s="4"/>
      <c r="N8" s="4"/>
      <c r="AK8" s="95"/>
      <c r="AL8" s="95"/>
      <c r="AM8" s="95"/>
    </row>
    <row r="9" spans="1:40" s="23" customFormat="1" ht="13.5" customHeight="1">
      <c r="F9" s="32"/>
      <c r="G9" s="32"/>
      <c r="H9" s="33"/>
      <c r="I9" s="6"/>
      <c r="J9" s="6"/>
      <c r="K9" s="34"/>
      <c r="L9" s="34"/>
      <c r="M9" s="34"/>
      <c r="N9" s="34"/>
      <c r="O9" s="92">
        <v>807</v>
      </c>
      <c r="P9" s="92"/>
      <c r="Q9" s="92"/>
      <c r="R9" s="92"/>
      <c r="S9" s="35" t="s">
        <v>26</v>
      </c>
      <c r="T9" s="36"/>
      <c r="U9" s="36"/>
      <c r="V9" s="93" t="s">
        <v>8</v>
      </c>
      <c r="W9" s="93"/>
      <c r="X9" s="93"/>
      <c r="Y9" s="98">
        <v>378.13</v>
      </c>
      <c r="Z9" s="98"/>
      <c r="AA9" s="98"/>
      <c r="AB9" s="98"/>
      <c r="AC9" s="28"/>
      <c r="AD9" s="28" t="s">
        <v>27</v>
      </c>
      <c r="AE9" s="28"/>
      <c r="AF9" s="28"/>
      <c r="AG9" s="28"/>
      <c r="AH9" s="28"/>
      <c r="AI9" s="91" t="s">
        <v>9</v>
      </c>
      <c r="AJ9" s="91"/>
      <c r="AK9" s="94">
        <f>O9*Y9/100</f>
        <v>3051.5090999999998</v>
      </c>
      <c r="AL9" s="94"/>
      <c r="AM9" s="94"/>
      <c r="AN9" s="31" t="s">
        <v>10</v>
      </c>
    </row>
    <row r="10" spans="1:40" s="2" customFormat="1" ht="15">
      <c r="B10" s="90" t="s">
        <v>49</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3"/>
      <c r="AL10" s="3"/>
      <c r="AM10" s="3"/>
    </row>
    <row r="11" spans="1:40" s="22" customFormat="1" ht="13.5" customHeight="1">
      <c r="A11" s="19">
        <v>3</v>
      </c>
      <c r="B11" s="20" t="s">
        <v>43</v>
      </c>
      <c r="C11" s="4"/>
      <c r="D11" s="4"/>
      <c r="E11" s="4"/>
      <c r="F11" s="4"/>
      <c r="G11" s="4"/>
      <c r="H11" s="4"/>
      <c r="I11" s="4"/>
      <c r="J11" s="4"/>
      <c r="K11" s="4"/>
      <c r="L11" s="4"/>
      <c r="M11" s="4"/>
      <c r="N11" s="4"/>
      <c r="AK11" s="95"/>
      <c r="AL11" s="95"/>
      <c r="AM11" s="95"/>
    </row>
    <row r="12" spans="1:40" s="23" customFormat="1" ht="13.5" customHeight="1">
      <c r="F12" s="32"/>
      <c r="G12" s="32"/>
      <c r="H12" s="33"/>
      <c r="I12" s="6"/>
      <c r="J12" s="6"/>
      <c r="K12" s="34"/>
      <c r="L12" s="34"/>
      <c r="M12" s="34"/>
      <c r="N12" s="34"/>
      <c r="O12" s="92">
        <v>30.46</v>
      </c>
      <c r="P12" s="92"/>
      <c r="Q12" s="92"/>
      <c r="R12" s="92"/>
      <c r="S12" s="35" t="s">
        <v>18</v>
      </c>
      <c r="T12" s="36"/>
      <c r="U12" s="36"/>
      <c r="V12" s="93" t="s">
        <v>8</v>
      </c>
      <c r="W12" s="93"/>
      <c r="X12" s="93"/>
      <c r="Y12" s="92">
        <v>126.04</v>
      </c>
      <c r="Z12" s="92"/>
      <c r="AA12" s="92"/>
      <c r="AB12" s="92"/>
      <c r="AC12" s="28"/>
      <c r="AD12" s="28" t="s">
        <v>19</v>
      </c>
      <c r="AE12" s="28"/>
      <c r="AF12" s="28"/>
      <c r="AG12" s="28"/>
      <c r="AH12" s="28"/>
      <c r="AI12" s="91" t="s">
        <v>9</v>
      </c>
      <c r="AJ12" s="91"/>
      <c r="AK12" s="94">
        <f>ROUND(O12*Y12,0)</f>
        <v>3839</v>
      </c>
      <c r="AL12" s="94"/>
      <c r="AM12" s="94"/>
      <c r="AN12" s="31" t="s">
        <v>10</v>
      </c>
    </row>
    <row r="13" spans="1:40" s="2" customFormat="1" ht="15">
      <c r="B13" s="90" t="s">
        <v>50</v>
      </c>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3"/>
      <c r="AL13" s="3"/>
      <c r="AM13" s="3"/>
    </row>
    <row r="14" spans="1:40" s="22" customFormat="1" ht="13.5" customHeight="1">
      <c r="A14" s="19">
        <v>4</v>
      </c>
      <c r="B14" s="20" t="s">
        <v>44</v>
      </c>
      <c r="C14" s="4"/>
      <c r="D14" s="4"/>
      <c r="E14" s="4"/>
      <c r="F14" s="4"/>
      <c r="G14" s="4"/>
      <c r="H14" s="4"/>
      <c r="I14" s="4"/>
      <c r="J14" s="4"/>
      <c r="K14" s="4"/>
      <c r="L14" s="4"/>
      <c r="M14" s="4"/>
      <c r="N14" s="4"/>
      <c r="AK14" s="95"/>
      <c r="AL14" s="95"/>
      <c r="AM14" s="95"/>
      <c r="AN14" s="39"/>
    </row>
    <row r="15" spans="1:40" s="23" customFormat="1" ht="13.5" customHeight="1">
      <c r="F15" s="32"/>
      <c r="G15" s="32"/>
      <c r="H15" s="33"/>
      <c r="I15" s="6"/>
      <c r="J15" s="6"/>
      <c r="K15" s="34"/>
      <c r="L15" s="34"/>
      <c r="M15" s="34"/>
      <c r="N15" s="34"/>
      <c r="O15" s="92">
        <v>2180</v>
      </c>
      <c r="P15" s="92"/>
      <c r="Q15" s="92"/>
      <c r="R15" s="92"/>
      <c r="S15" s="35" t="s">
        <v>26</v>
      </c>
      <c r="T15" s="36"/>
      <c r="U15" s="36"/>
      <c r="V15" s="29"/>
      <c r="W15" s="93" t="s">
        <v>8</v>
      </c>
      <c r="X15" s="93"/>
      <c r="Y15" s="93"/>
      <c r="Z15" s="92">
        <v>121</v>
      </c>
      <c r="AA15" s="92"/>
      <c r="AB15" s="92"/>
      <c r="AC15" s="92"/>
      <c r="AE15" s="28" t="s">
        <v>27</v>
      </c>
      <c r="AF15" s="28"/>
      <c r="AG15" s="28"/>
      <c r="AH15" s="28"/>
      <c r="AI15" s="91" t="s">
        <v>9</v>
      </c>
      <c r="AJ15" s="91"/>
      <c r="AK15" s="94">
        <f>ROUND(O15*Z15/100,0)</f>
        <v>2638</v>
      </c>
      <c r="AL15" s="94"/>
      <c r="AM15" s="94"/>
      <c r="AN15" s="31" t="s">
        <v>10</v>
      </c>
    </row>
    <row r="16" spans="1:40" s="2" customFormat="1" ht="15">
      <c r="B16" s="90" t="s">
        <v>51</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3"/>
      <c r="AL16" s="3"/>
      <c r="AM16" s="3"/>
    </row>
    <row r="17" spans="1:40" s="80" customFormat="1" ht="16.5" customHeight="1">
      <c r="A17" s="79">
        <v>5</v>
      </c>
      <c r="B17" s="20" t="s">
        <v>66</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4"/>
      <c r="AL17" s="114"/>
      <c r="AM17" s="114"/>
    </row>
    <row r="18" spans="1:40" s="23" customFormat="1" ht="13.5" customHeight="1">
      <c r="F18" s="32"/>
      <c r="G18" s="32"/>
      <c r="H18" s="33"/>
      <c r="I18" s="6"/>
      <c r="J18" s="6"/>
      <c r="K18" s="34"/>
      <c r="L18" s="34"/>
      <c r="M18" s="34"/>
      <c r="N18" s="34"/>
      <c r="O18" s="92">
        <v>180</v>
      </c>
      <c r="P18" s="92"/>
      <c r="Q18" s="92"/>
      <c r="R18" s="92"/>
      <c r="S18" s="78" t="s">
        <v>7</v>
      </c>
      <c r="T18" s="36"/>
      <c r="U18" s="36"/>
      <c r="V18" s="76"/>
      <c r="W18" s="93" t="s">
        <v>8</v>
      </c>
      <c r="X18" s="93"/>
      <c r="Y18" s="93"/>
      <c r="Z18" s="92">
        <v>3176.25</v>
      </c>
      <c r="AA18" s="92"/>
      <c r="AB18" s="92"/>
      <c r="AC18" s="92"/>
      <c r="AE18" s="28" t="s">
        <v>67</v>
      </c>
      <c r="AF18" s="28"/>
      <c r="AG18" s="28"/>
      <c r="AH18" s="28"/>
      <c r="AI18" s="91" t="s">
        <v>9</v>
      </c>
      <c r="AJ18" s="91"/>
      <c r="AK18" s="94">
        <f>ROUND(O18*Z18/1000,0)</f>
        <v>572</v>
      </c>
      <c r="AL18" s="94"/>
      <c r="AM18" s="94"/>
      <c r="AN18" s="31" t="s">
        <v>10</v>
      </c>
    </row>
    <row r="19" spans="1:40" s="2" customFormat="1" ht="15">
      <c r="B19" s="90" t="s">
        <v>68</v>
      </c>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13"/>
      <c r="AL20" s="113"/>
      <c r="AM20" s="113"/>
    </row>
    <row r="21" spans="1:40" s="6" customFormat="1" ht="13.5" customHeight="1">
      <c r="N21" s="27"/>
      <c r="O21" s="92">
        <v>32</v>
      </c>
      <c r="P21" s="92"/>
      <c r="Q21" s="92"/>
      <c r="R21" s="92"/>
      <c r="S21" s="93" t="s">
        <v>7</v>
      </c>
      <c r="T21" s="93"/>
      <c r="U21" s="28"/>
      <c r="V21" s="29"/>
      <c r="W21" s="93" t="s">
        <v>8</v>
      </c>
      <c r="X21" s="93"/>
      <c r="Y21" s="93"/>
      <c r="Z21" s="92">
        <v>8694.9500000000007</v>
      </c>
      <c r="AA21" s="92"/>
      <c r="AB21" s="92"/>
      <c r="AC21" s="92"/>
      <c r="AD21" s="28"/>
      <c r="AE21" s="28" t="s">
        <v>12</v>
      </c>
      <c r="AF21" s="28"/>
      <c r="AG21" s="28"/>
      <c r="AH21" s="28"/>
      <c r="AI21" s="91" t="s">
        <v>9</v>
      </c>
      <c r="AJ21" s="91"/>
      <c r="AK21" s="94">
        <f>ROUND(O21*Z21/100,0)</f>
        <v>2782</v>
      </c>
      <c r="AL21" s="94"/>
      <c r="AM21" s="94"/>
      <c r="AN21" s="31" t="s">
        <v>10</v>
      </c>
    </row>
    <row r="22" spans="1:40" s="2" customFormat="1" ht="15">
      <c r="B22" s="90" t="s">
        <v>52</v>
      </c>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3"/>
      <c r="AL22" s="3"/>
      <c r="AM22" s="3"/>
    </row>
    <row r="23" spans="1:40" s="80" customFormat="1" ht="16.5" customHeight="1">
      <c r="A23" s="79">
        <v>7</v>
      </c>
      <c r="B23" s="20" t="s">
        <v>69</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4"/>
      <c r="AL23" s="114"/>
      <c r="AM23" s="114"/>
    </row>
    <row r="24" spans="1:40" s="23" customFormat="1" ht="13.5" customHeight="1">
      <c r="F24" s="32"/>
      <c r="G24" s="32"/>
      <c r="H24" s="33"/>
      <c r="I24" s="6"/>
      <c r="J24" s="6"/>
      <c r="K24" s="34"/>
      <c r="L24" s="34"/>
      <c r="M24" s="34"/>
      <c r="N24" s="34"/>
      <c r="O24" s="92">
        <v>139</v>
      </c>
      <c r="P24" s="92"/>
      <c r="Q24" s="92"/>
      <c r="R24" s="92"/>
      <c r="S24" s="78" t="s">
        <v>7</v>
      </c>
      <c r="T24" s="36"/>
      <c r="U24" s="36"/>
      <c r="V24" s="76"/>
      <c r="W24" s="93" t="s">
        <v>8</v>
      </c>
      <c r="X24" s="93"/>
      <c r="Y24" s="93"/>
      <c r="Z24" s="92">
        <v>11948.36</v>
      </c>
      <c r="AA24" s="92"/>
      <c r="AB24" s="92"/>
      <c r="AC24" s="92"/>
      <c r="AE24" s="28" t="s">
        <v>12</v>
      </c>
      <c r="AF24" s="28"/>
      <c r="AG24" s="28"/>
      <c r="AH24" s="28"/>
      <c r="AI24" s="91" t="s">
        <v>9</v>
      </c>
      <c r="AJ24" s="91"/>
      <c r="AK24" s="94">
        <f>ROUND(O24*Z24/100,0)</f>
        <v>16608</v>
      </c>
      <c r="AL24" s="94"/>
      <c r="AM24" s="94"/>
      <c r="AN24" s="31" t="s">
        <v>10</v>
      </c>
    </row>
    <row r="25" spans="1:40" s="2" customFormat="1" ht="15">
      <c r="B25" s="90" t="s">
        <v>70</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3"/>
      <c r="AL25" s="3"/>
      <c r="AM25" s="3"/>
    </row>
    <row r="26" spans="1:40" s="56" customFormat="1" ht="13.5" customHeight="1">
      <c r="A26" s="53">
        <v>8</v>
      </c>
      <c r="B26" s="54" t="s">
        <v>84</v>
      </c>
      <c r="C26" s="55"/>
      <c r="D26" s="55"/>
      <c r="E26" s="55"/>
      <c r="F26" s="55"/>
      <c r="G26" s="55"/>
      <c r="H26" s="55"/>
      <c r="I26" s="55"/>
      <c r="J26" s="55"/>
      <c r="K26" s="55"/>
      <c r="L26" s="55"/>
      <c r="AK26" s="99"/>
      <c r="AL26" s="99"/>
      <c r="AM26" s="99"/>
    </row>
    <row r="27" spans="1:40" s="41" customFormat="1" ht="13.5" customHeight="1">
      <c r="N27" s="42"/>
      <c r="O27" s="100">
        <v>654</v>
      </c>
      <c r="P27" s="100"/>
      <c r="Q27" s="100"/>
      <c r="R27" s="100"/>
      <c r="S27" s="138" t="s">
        <v>7</v>
      </c>
      <c r="T27" s="138"/>
      <c r="U27" s="43"/>
      <c r="V27" s="87"/>
      <c r="W27" s="138" t="s">
        <v>8</v>
      </c>
      <c r="X27" s="138"/>
      <c r="Y27" s="138"/>
      <c r="Z27" s="100">
        <v>12674.36</v>
      </c>
      <c r="AA27" s="100"/>
      <c r="AB27" s="100"/>
      <c r="AC27" s="100"/>
      <c r="AD27" s="43"/>
      <c r="AE27" s="43" t="s">
        <v>12</v>
      </c>
      <c r="AF27" s="43"/>
      <c r="AG27" s="43"/>
      <c r="AH27" s="43"/>
      <c r="AI27" s="101" t="s">
        <v>9</v>
      </c>
      <c r="AJ27" s="101"/>
      <c r="AK27" s="102">
        <f>ROUND(O27*Z27/100,0)</f>
        <v>82890</v>
      </c>
      <c r="AL27" s="102"/>
      <c r="AM27" s="102"/>
      <c r="AN27" s="44" t="s">
        <v>10</v>
      </c>
    </row>
    <row r="28" spans="1:40" s="2" customFormat="1" ht="15">
      <c r="B28" s="90" t="s">
        <v>85</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3"/>
      <c r="AL28" s="3"/>
      <c r="AM28" s="3"/>
    </row>
    <row r="29" spans="1:40" s="22" customFormat="1" ht="76.5" customHeight="1">
      <c r="A29" s="48">
        <v>9</v>
      </c>
      <c r="B29" s="96" t="s">
        <v>13</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7"/>
      <c r="AL29" s="97"/>
      <c r="AM29" s="97"/>
    </row>
    <row r="30" spans="1:40" s="6" customFormat="1" ht="14.25" customHeight="1">
      <c r="N30" s="27"/>
      <c r="O30" s="92">
        <v>114</v>
      </c>
      <c r="P30" s="92"/>
      <c r="Q30" s="92"/>
      <c r="R30" s="92"/>
      <c r="S30" s="93" t="s">
        <v>7</v>
      </c>
      <c r="T30" s="93"/>
      <c r="U30" s="28"/>
      <c r="V30" s="29"/>
      <c r="W30" s="93" t="s">
        <v>8</v>
      </c>
      <c r="X30" s="93"/>
      <c r="Y30" s="93"/>
      <c r="Z30" s="92">
        <v>337</v>
      </c>
      <c r="AA30" s="92"/>
      <c r="AB30" s="92"/>
      <c r="AC30" s="92"/>
      <c r="AD30" s="28"/>
      <c r="AE30" s="28" t="s">
        <v>14</v>
      </c>
      <c r="AF30" s="28"/>
      <c r="AG30" s="28"/>
      <c r="AH30" s="28"/>
      <c r="AI30" s="91" t="s">
        <v>9</v>
      </c>
      <c r="AJ30" s="91"/>
      <c r="AK30" s="94">
        <f>O30*Z30</f>
        <v>38418</v>
      </c>
      <c r="AL30" s="94"/>
      <c r="AM30" s="94"/>
      <c r="AN30" s="31" t="s">
        <v>10</v>
      </c>
    </row>
    <row r="31" spans="1:40" s="2" customFormat="1" ht="15">
      <c r="B31" s="90" t="s">
        <v>53</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3"/>
      <c r="AL31" s="3"/>
      <c r="AM31" s="3"/>
    </row>
    <row r="32" spans="1:40" s="22" customFormat="1" ht="30" customHeight="1">
      <c r="A32" s="48">
        <v>10</v>
      </c>
      <c r="B32" s="96" t="s">
        <v>15</v>
      </c>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7"/>
      <c r="AL32" s="97"/>
      <c r="AM32" s="97"/>
    </row>
    <row r="33" spans="1:41" s="23" customFormat="1" ht="13.5" customHeight="1">
      <c r="A33" s="49" t="s">
        <v>16</v>
      </c>
      <c r="B33" s="50" t="s">
        <v>17</v>
      </c>
      <c r="L33" s="24"/>
      <c r="M33" s="25"/>
      <c r="N33" s="115"/>
      <c r="O33" s="115"/>
      <c r="P33" s="26"/>
      <c r="Q33" s="116"/>
      <c r="R33" s="116"/>
      <c r="S33" s="25"/>
      <c r="T33" s="117"/>
      <c r="U33" s="117"/>
      <c r="V33" s="117"/>
      <c r="AB33" s="118"/>
      <c r="AC33" s="118"/>
      <c r="AD33" s="118"/>
      <c r="AE33" s="118"/>
      <c r="AF33" s="115"/>
      <c r="AG33" s="115"/>
      <c r="AK33" s="95"/>
      <c r="AL33" s="95"/>
      <c r="AM33" s="95"/>
      <c r="AN33" s="40"/>
    </row>
    <row r="34" spans="1:41" s="23" customFormat="1" ht="13.5" customHeight="1">
      <c r="F34" s="32"/>
      <c r="G34" s="32"/>
      <c r="H34" s="33"/>
      <c r="I34" s="6"/>
      <c r="J34" s="45"/>
      <c r="K34" s="51"/>
      <c r="L34" s="34"/>
      <c r="M34" s="34"/>
      <c r="N34" s="34"/>
      <c r="O34" s="24"/>
      <c r="P34" s="92">
        <v>4.07</v>
      </c>
      <c r="Q34" s="92"/>
      <c r="R34" s="92"/>
      <c r="S34" s="30" t="s">
        <v>18</v>
      </c>
      <c r="T34" s="36"/>
      <c r="U34" s="36"/>
      <c r="V34" s="93" t="s">
        <v>8</v>
      </c>
      <c r="W34" s="93"/>
      <c r="X34" s="93"/>
      <c r="Y34" s="92">
        <v>5001.7</v>
      </c>
      <c r="Z34" s="92"/>
      <c r="AA34" s="92"/>
      <c r="AB34" s="92"/>
      <c r="AC34" s="28"/>
      <c r="AD34" s="28" t="s">
        <v>19</v>
      </c>
      <c r="AE34" s="28"/>
      <c r="AF34" s="28"/>
      <c r="AG34" s="28"/>
      <c r="AH34" s="28"/>
      <c r="AI34" s="91" t="s">
        <v>9</v>
      </c>
      <c r="AJ34" s="91"/>
      <c r="AK34" s="94">
        <f>ROUND(P34*Y34,0)</f>
        <v>20357</v>
      </c>
      <c r="AL34" s="94"/>
      <c r="AM34" s="94"/>
      <c r="AN34" s="31" t="s">
        <v>10</v>
      </c>
    </row>
    <row r="35" spans="1:41" s="2" customFormat="1" ht="15">
      <c r="B35" s="90" t="s">
        <v>54</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3"/>
      <c r="AL35" s="3"/>
      <c r="AM35" s="3"/>
    </row>
    <row r="36" spans="1:41" s="23" customFormat="1" ht="13.5" customHeight="1">
      <c r="A36" s="49" t="s">
        <v>20</v>
      </c>
      <c r="B36" s="50" t="s">
        <v>21</v>
      </c>
      <c r="J36" s="45"/>
      <c r="K36" s="45"/>
      <c r="L36" s="24"/>
      <c r="M36" s="25"/>
      <c r="N36" s="115"/>
      <c r="O36" s="115"/>
      <c r="P36" s="26"/>
      <c r="Q36" s="116"/>
      <c r="R36" s="116"/>
      <c r="S36" s="25"/>
      <c r="T36" s="117"/>
      <c r="U36" s="117"/>
      <c r="V36" s="117"/>
      <c r="AB36" s="118"/>
      <c r="AC36" s="118"/>
      <c r="AD36" s="118"/>
      <c r="AE36" s="118"/>
      <c r="AF36" s="115"/>
      <c r="AG36" s="115"/>
      <c r="AK36" s="95"/>
      <c r="AL36" s="95"/>
      <c r="AM36" s="95"/>
      <c r="AN36" s="40"/>
    </row>
    <row r="37" spans="1:41" s="6" customFormat="1" ht="13.5" customHeight="1">
      <c r="H37" s="37"/>
      <c r="K37" s="34"/>
      <c r="L37" s="34"/>
      <c r="M37" s="34"/>
      <c r="N37" s="34"/>
      <c r="O37" s="24"/>
      <c r="P37" s="92">
        <v>0.51</v>
      </c>
      <c r="Q37" s="92"/>
      <c r="R37" s="92"/>
      <c r="S37" s="28" t="s">
        <v>18</v>
      </c>
      <c r="T37" s="52"/>
      <c r="U37" s="52"/>
      <c r="V37" s="93" t="s">
        <v>8</v>
      </c>
      <c r="W37" s="93"/>
      <c r="X37" s="93"/>
      <c r="Y37" s="92">
        <v>4820.2</v>
      </c>
      <c r="Z37" s="92"/>
      <c r="AA37" s="92"/>
      <c r="AB37" s="92"/>
      <c r="AC37" s="28"/>
      <c r="AD37" s="28" t="s">
        <v>19</v>
      </c>
      <c r="AE37" s="28"/>
      <c r="AF37" s="28"/>
      <c r="AG37" s="28"/>
      <c r="AH37" s="28"/>
      <c r="AI37" s="91" t="s">
        <v>9</v>
      </c>
      <c r="AJ37" s="91"/>
      <c r="AK37" s="94">
        <f>ROUND(P37*Y37,0)</f>
        <v>2458</v>
      </c>
      <c r="AL37" s="94"/>
      <c r="AM37" s="94"/>
      <c r="AN37" s="31" t="s">
        <v>10</v>
      </c>
    </row>
    <row r="38" spans="1:41" s="2" customFormat="1" ht="15">
      <c r="B38" s="90" t="s">
        <v>55</v>
      </c>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3"/>
      <c r="AL38" s="3"/>
      <c r="AM38" s="3"/>
    </row>
    <row r="39" spans="1:41" s="5" customFormat="1" ht="15" customHeight="1">
      <c r="A39" s="19">
        <v>11</v>
      </c>
      <c r="B39" s="20" t="s">
        <v>22</v>
      </c>
      <c r="C39" s="20"/>
      <c r="D39" s="20"/>
      <c r="E39" s="20"/>
      <c r="F39" s="20"/>
      <c r="G39" s="20"/>
      <c r="H39" s="20"/>
      <c r="I39" s="20"/>
      <c r="J39" s="20"/>
      <c r="K39" s="20"/>
      <c r="L39" s="20"/>
      <c r="M39" s="20"/>
      <c r="N39" s="20"/>
      <c r="O39" s="20"/>
      <c r="P39" s="20"/>
      <c r="Q39" s="20"/>
      <c r="R39" s="20"/>
      <c r="S39" s="20"/>
      <c r="T39" s="20"/>
      <c r="U39" s="20"/>
      <c r="V39" s="20"/>
      <c r="W39" s="20"/>
      <c r="AK39" s="137"/>
      <c r="AL39" s="137"/>
      <c r="AM39" s="137"/>
    </row>
    <row r="40" spans="1:41" s="6" customFormat="1" ht="12.75">
      <c r="H40" s="37"/>
      <c r="K40" s="34"/>
      <c r="L40" s="34"/>
      <c r="M40" s="34"/>
      <c r="N40" s="34"/>
      <c r="O40" s="24"/>
      <c r="P40" s="92">
        <v>2.6</v>
      </c>
      <c r="Q40" s="92"/>
      <c r="R40" s="92"/>
      <c r="S40" s="28" t="s">
        <v>18</v>
      </c>
      <c r="T40" s="52"/>
      <c r="U40" s="52"/>
      <c r="V40" s="93" t="s">
        <v>8</v>
      </c>
      <c r="W40" s="93"/>
      <c r="X40" s="93"/>
      <c r="Y40" s="98">
        <v>3850</v>
      </c>
      <c r="Z40" s="98"/>
      <c r="AA40" s="98"/>
      <c r="AB40" s="98"/>
      <c r="AC40" s="28"/>
      <c r="AD40" s="28" t="s">
        <v>19</v>
      </c>
      <c r="AE40" s="28"/>
      <c r="AF40" s="28"/>
      <c r="AG40" s="28"/>
      <c r="AH40" s="91" t="s">
        <v>9</v>
      </c>
      <c r="AI40" s="91"/>
      <c r="AK40" s="94">
        <f>ROUND(P40*Y40,0)</f>
        <v>10010</v>
      </c>
      <c r="AL40" s="94"/>
      <c r="AM40" s="94"/>
      <c r="AN40" s="31" t="s">
        <v>10</v>
      </c>
      <c r="AO40" s="34">
        <f>AK30+AK34+AK37+AK43+AK40</f>
        <v>104741</v>
      </c>
    </row>
    <row r="41" spans="1:41" s="2" customFormat="1" ht="15">
      <c r="B41" s="90" t="s">
        <v>56</v>
      </c>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3"/>
      <c r="AL41" s="3"/>
      <c r="AM41" s="3"/>
    </row>
    <row r="42" spans="1:41" s="22" customFormat="1" ht="15" customHeight="1">
      <c r="A42" s="77">
        <v>12</v>
      </c>
      <c r="B42" s="20" t="s">
        <v>23</v>
      </c>
      <c r="C42" s="20"/>
      <c r="D42" s="20"/>
      <c r="E42" s="20"/>
      <c r="F42" s="20"/>
      <c r="G42" s="20"/>
      <c r="H42" s="20"/>
      <c r="I42" s="20"/>
      <c r="J42" s="20"/>
      <c r="K42" s="20"/>
      <c r="L42" s="20"/>
      <c r="M42" s="20"/>
      <c r="N42" s="20"/>
      <c r="O42" s="20"/>
      <c r="P42" s="20"/>
      <c r="Q42" s="20"/>
      <c r="R42" s="20"/>
      <c r="S42" s="20"/>
      <c r="T42" s="20"/>
      <c r="U42" s="20"/>
      <c r="V42" s="20"/>
      <c r="W42" s="20"/>
      <c r="AK42" s="95"/>
      <c r="AL42" s="95"/>
      <c r="AM42" s="95"/>
    </row>
    <row r="43" spans="1:41" s="6" customFormat="1" ht="12.75">
      <c r="H43" s="37"/>
      <c r="K43" s="34"/>
      <c r="L43" s="34"/>
      <c r="M43" s="34"/>
      <c r="N43" s="34"/>
      <c r="O43" s="24"/>
      <c r="P43" s="98">
        <v>9.3699999999999992</v>
      </c>
      <c r="Q43" s="98"/>
      <c r="R43" s="98"/>
      <c r="S43" s="28" t="s">
        <v>18</v>
      </c>
      <c r="T43" s="52"/>
      <c r="U43" s="52"/>
      <c r="V43" s="93" t="s">
        <v>8</v>
      </c>
      <c r="W43" s="93"/>
      <c r="X43" s="93"/>
      <c r="Y43" s="98">
        <v>3575</v>
      </c>
      <c r="Z43" s="98"/>
      <c r="AA43" s="98"/>
      <c r="AB43" s="98"/>
      <c r="AC43" s="28"/>
      <c r="AD43" s="28" t="s">
        <v>19</v>
      </c>
      <c r="AE43" s="28"/>
      <c r="AF43" s="28"/>
      <c r="AG43" s="28"/>
      <c r="AH43" s="91" t="s">
        <v>9</v>
      </c>
      <c r="AI43" s="91"/>
      <c r="AK43" s="94">
        <f>ROUND(P43*Y43,0)</f>
        <v>33498</v>
      </c>
      <c r="AL43" s="94"/>
      <c r="AM43" s="94"/>
      <c r="AN43" s="31" t="s">
        <v>10</v>
      </c>
    </row>
    <row r="44" spans="1:41" s="2" customFormat="1" ht="15">
      <c r="B44" s="90" t="s">
        <v>56</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3"/>
      <c r="AL44" s="3"/>
      <c r="AM44" s="3"/>
    </row>
    <row r="45" spans="1:41" s="5" customFormat="1" ht="15">
      <c r="A45" s="19">
        <v>13</v>
      </c>
      <c r="B45" s="96" t="s">
        <v>24</v>
      </c>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137"/>
      <c r="AL45" s="137"/>
      <c r="AM45" s="137"/>
    </row>
    <row r="46" spans="1:41" s="6" customFormat="1" ht="12.75">
      <c r="H46" s="37"/>
      <c r="K46" s="34"/>
      <c r="L46" s="34"/>
      <c r="M46" s="34"/>
      <c r="N46" s="34"/>
      <c r="O46" s="24"/>
      <c r="P46" s="92">
        <v>34.65</v>
      </c>
      <c r="Q46" s="92"/>
      <c r="R46" s="92"/>
      <c r="S46" s="28" t="s">
        <v>18</v>
      </c>
      <c r="T46" s="52"/>
      <c r="U46" s="52"/>
      <c r="V46" s="93" t="s">
        <v>8</v>
      </c>
      <c r="W46" s="93"/>
      <c r="X46" s="93"/>
      <c r="Y46" s="92">
        <v>186.34</v>
      </c>
      <c r="Z46" s="92"/>
      <c r="AA46" s="92"/>
      <c r="AB46" s="92"/>
      <c r="AC46" s="28"/>
      <c r="AD46" s="28" t="s">
        <v>19</v>
      </c>
      <c r="AE46" s="28"/>
      <c r="AF46" s="28"/>
      <c r="AG46" s="28"/>
      <c r="AH46" s="91" t="s">
        <v>9</v>
      </c>
      <c r="AI46" s="91"/>
      <c r="AK46" s="94">
        <f>ROUND(P46*Y46,0)</f>
        <v>6457</v>
      </c>
      <c r="AL46" s="94"/>
      <c r="AM46" s="94"/>
      <c r="AN46" s="31" t="s">
        <v>10</v>
      </c>
    </row>
    <row r="47" spans="1:41" s="2" customFormat="1" ht="15">
      <c r="B47" s="90" t="s">
        <v>57</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3"/>
      <c r="AL47" s="3"/>
      <c r="AM47" s="3"/>
    </row>
    <row r="48" spans="1:41" s="22" customFormat="1" ht="60" customHeight="1">
      <c r="A48" s="48">
        <v>14</v>
      </c>
      <c r="B48" s="96" t="s">
        <v>25</v>
      </c>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7"/>
      <c r="AL48" s="97"/>
      <c r="AM48" s="97"/>
    </row>
    <row r="49" spans="1:40" s="6" customFormat="1" ht="12.75">
      <c r="H49" s="37"/>
      <c r="K49" s="34"/>
      <c r="L49" s="34"/>
      <c r="M49" s="34"/>
      <c r="N49" s="34"/>
      <c r="O49" s="92">
        <v>807</v>
      </c>
      <c r="P49" s="92"/>
      <c r="Q49" s="92"/>
      <c r="R49" s="92"/>
      <c r="S49" s="28" t="s">
        <v>26</v>
      </c>
      <c r="T49" s="52"/>
      <c r="U49" s="52"/>
      <c r="V49" s="93" t="s">
        <v>8</v>
      </c>
      <c r="W49" s="93"/>
      <c r="X49" s="93"/>
      <c r="Y49" s="92">
        <v>11443.1</v>
      </c>
      <c r="Z49" s="92"/>
      <c r="AA49" s="92"/>
      <c r="AB49" s="92"/>
      <c r="AC49" s="28"/>
      <c r="AD49" s="28" t="s">
        <v>27</v>
      </c>
      <c r="AE49" s="28"/>
      <c r="AF49" s="28"/>
      <c r="AG49" s="28"/>
      <c r="AH49" s="91" t="s">
        <v>9</v>
      </c>
      <c r="AI49" s="91"/>
      <c r="AK49" s="94">
        <f>ROUND(O49*Y49/100,0)</f>
        <v>92346</v>
      </c>
      <c r="AL49" s="94"/>
      <c r="AM49" s="94"/>
      <c r="AN49" s="31" t="s">
        <v>10</v>
      </c>
    </row>
    <row r="50" spans="1:40" s="2" customFormat="1" ht="15">
      <c r="B50" s="90" t="s">
        <v>58</v>
      </c>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3"/>
      <c r="AL50" s="3"/>
      <c r="AM50" s="3"/>
    </row>
    <row r="51" spans="1:40" s="5" customFormat="1" ht="15.75" customHeight="1">
      <c r="A51" s="77">
        <v>15</v>
      </c>
      <c r="B51" s="20" t="s">
        <v>73</v>
      </c>
      <c r="C51" s="4"/>
      <c r="D51" s="4"/>
      <c r="E51" s="4"/>
      <c r="F51" s="4"/>
      <c r="G51" s="4"/>
      <c r="H51" s="4"/>
      <c r="I51" s="4"/>
      <c r="J51" s="4"/>
      <c r="K51" s="4"/>
      <c r="L51" s="4"/>
      <c r="M51" s="4"/>
      <c r="N51" s="4"/>
      <c r="AK51" s="137"/>
      <c r="AL51" s="137"/>
      <c r="AM51" s="137"/>
    </row>
    <row r="52" spans="1:40" s="6" customFormat="1" ht="12.75">
      <c r="H52" s="37"/>
      <c r="K52" s="34"/>
      <c r="L52" s="34"/>
      <c r="M52" s="34"/>
      <c r="N52" s="34"/>
      <c r="O52" s="92">
        <v>129</v>
      </c>
      <c r="P52" s="92">
        <v>164</v>
      </c>
      <c r="Q52" s="92"/>
      <c r="R52" s="92"/>
      <c r="S52" s="28" t="s">
        <v>28</v>
      </c>
      <c r="T52" s="52"/>
      <c r="U52" s="52"/>
      <c r="V52" s="93" t="s">
        <v>8</v>
      </c>
      <c r="W52" s="93"/>
      <c r="X52" s="93"/>
      <c r="Y52" s="92">
        <v>231.6</v>
      </c>
      <c r="Z52" s="92"/>
      <c r="AA52" s="92"/>
      <c r="AB52" s="92"/>
      <c r="AC52" s="28"/>
      <c r="AD52" s="28" t="s">
        <v>29</v>
      </c>
      <c r="AE52" s="28"/>
      <c r="AF52" s="28"/>
      <c r="AG52" s="28"/>
      <c r="AH52" s="91" t="s">
        <v>9</v>
      </c>
      <c r="AI52" s="91"/>
      <c r="AK52" s="94">
        <f>O52*Y52</f>
        <v>29876.399999999998</v>
      </c>
      <c r="AL52" s="94"/>
      <c r="AM52" s="94"/>
      <c r="AN52" s="31" t="s">
        <v>10</v>
      </c>
    </row>
    <row r="53" spans="1:40" s="2" customFormat="1" ht="15">
      <c r="B53" s="90" t="s">
        <v>74</v>
      </c>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3"/>
      <c r="AL53" s="3"/>
      <c r="AM53" s="3"/>
    </row>
    <row r="54" spans="1:40" s="5" customFormat="1" ht="15.75" customHeight="1">
      <c r="A54" s="19">
        <v>16</v>
      </c>
      <c r="B54" s="20" t="s">
        <v>30</v>
      </c>
      <c r="C54" s="4"/>
      <c r="D54" s="4"/>
      <c r="E54" s="4"/>
      <c r="F54" s="4"/>
      <c r="G54" s="4"/>
      <c r="H54" s="4"/>
      <c r="I54" s="4"/>
      <c r="J54" s="4"/>
      <c r="K54" s="4"/>
      <c r="L54" s="4"/>
      <c r="M54" s="4"/>
      <c r="N54" s="4"/>
      <c r="AK54" s="137"/>
      <c r="AL54" s="137"/>
      <c r="AM54" s="137"/>
    </row>
    <row r="55" spans="1:40" s="6" customFormat="1" ht="12.75">
      <c r="H55" s="37"/>
      <c r="K55" s="34"/>
      <c r="L55" s="34"/>
      <c r="M55" s="34"/>
      <c r="N55" s="34"/>
      <c r="O55" s="92">
        <v>4471</v>
      </c>
      <c r="P55" s="92"/>
      <c r="Q55" s="92"/>
      <c r="R55" s="92"/>
      <c r="S55" s="28" t="s">
        <v>26</v>
      </c>
      <c r="T55" s="52"/>
      <c r="U55" s="52"/>
      <c r="V55" s="93" t="s">
        <v>8</v>
      </c>
      <c r="W55" s="93"/>
      <c r="X55" s="93"/>
      <c r="Y55" s="92">
        <v>2206.6</v>
      </c>
      <c r="Z55" s="92"/>
      <c r="AA55" s="92"/>
      <c r="AB55" s="92"/>
      <c r="AC55" s="28"/>
      <c r="AD55" s="28" t="s">
        <v>27</v>
      </c>
      <c r="AE55" s="28"/>
      <c r="AF55" s="28"/>
      <c r="AG55" s="28"/>
      <c r="AH55" s="91" t="s">
        <v>9</v>
      </c>
      <c r="AI55" s="91"/>
      <c r="AK55" s="94">
        <f>ROUND(O55*Y55/100,0)</f>
        <v>98657</v>
      </c>
      <c r="AL55" s="94"/>
      <c r="AM55" s="94"/>
      <c r="AN55" s="31" t="s">
        <v>10</v>
      </c>
    </row>
    <row r="56" spans="1:40" s="2" customFormat="1" ht="15">
      <c r="B56" s="90" t="s">
        <v>59</v>
      </c>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3"/>
      <c r="AL56" s="3"/>
      <c r="AM56" s="3"/>
    </row>
    <row r="57" spans="1:40" s="5" customFormat="1" ht="15.75" customHeight="1">
      <c r="A57" s="19">
        <v>17</v>
      </c>
      <c r="B57" s="20" t="s">
        <v>31</v>
      </c>
      <c r="C57" s="4"/>
      <c r="D57" s="4"/>
      <c r="E57" s="4"/>
      <c r="F57" s="4"/>
      <c r="G57" s="4"/>
      <c r="H57" s="4"/>
      <c r="I57" s="4"/>
      <c r="J57" s="4"/>
      <c r="K57" s="4"/>
      <c r="L57" s="4"/>
      <c r="M57" s="4"/>
      <c r="N57" s="4"/>
      <c r="AK57" s="137"/>
      <c r="AL57" s="137"/>
      <c r="AM57" s="137"/>
    </row>
    <row r="58" spans="1:40" s="6" customFormat="1" ht="12.75">
      <c r="H58" s="37"/>
      <c r="K58" s="34"/>
      <c r="L58" s="34"/>
      <c r="M58" s="34"/>
      <c r="N58" s="34"/>
      <c r="O58" s="92">
        <f>O55</f>
        <v>4471</v>
      </c>
      <c r="P58" s="92"/>
      <c r="Q58" s="92"/>
      <c r="R58" s="92"/>
      <c r="S58" s="28" t="s">
        <v>26</v>
      </c>
      <c r="T58" s="52"/>
      <c r="U58" s="52"/>
      <c r="V58" s="93" t="s">
        <v>8</v>
      </c>
      <c r="W58" s="93"/>
      <c r="X58" s="93"/>
      <c r="Y58" s="92">
        <v>2197.52</v>
      </c>
      <c r="Z58" s="92"/>
      <c r="AA58" s="92"/>
      <c r="AB58" s="92"/>
      <c r="AC58" s="28"/>
      <c r="AD58" s="28" t="s">
        <v>27</v>
      </c>
      <c r="AE58" s="28"/>
      <c r="AF58" s="28"/>
      <c r="AG58" s="28"/>
      <c r="AH58" s="91" t="s">
        <v>9</v>
      </c>
      <c r="AI58" s="91"/>
      <c r="AK58" s="94">
        <f>ROUND(O58*Y58/100,0)</f>
        <v>98251</v>
      </c>
      <c r="AL58" s="94"/>
      <c r="AM58" s="94"/>
      <c r="AN58" s="31" t="s">
        <v>10</v>
      </c>
    </row>
    <row r="59" spans="1:40" s="2" customFormat="1" ht="15">
      <c r="B59" s="90" t="s">
        <v>60</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3"/>
      <c r="AL59" s="3"/>
      <c r="AM59" s="3"/>
    </row>
    <row r="60" spans="1:40" s="5" customFormat="1" ht="15.75" customHeight="1">
      <c r="A60" s="77">
        <v>18</v>
      </c>
      <c r="B60" s="20" t="s">
        <v>71</v>
      </c>
      <c r="C60" s="4"/>
      <c r="D60" s="4"/>
      <c r="E60" s="4"/>
      <c r="F60" s="4"/>
      <c r="G60" s="4"/>
      <c r="H60" s="4"/>
      <c r="I60" s="4"/>
      <c r="J60" s="4"/>
      <c r="K60" s="4"/>
      <c r="L60" s="4"/>
      <c r="M60" s="4"/>
      <c r="N60" s="4"/>
      <c r="AK60" s="137"/>
      <c r="AL60" s="137"/>
      <c r="AM60" s="137"/>
    </row>
    <row r="61" spans="1:40" s="6" customFormat="1" ht="12.75">
      <c r="H61" s="37"/>
      <c r="K61" s="34"/>
      <c r="L61" s="34"/>
      <c r="M61" s="34"/>
      <c r="N61" s="34"/>
      <c r="O61" s="92">
        <v>136</v>
      </c>
      <c r="P61" s="92"/>
      <c r="Q61" s="92"/>
      <c r="R61" s="92"/>
      <c r="S61" s="28" t="s">
        <v>26</v>
      </c>
      <c r="T61" s="52"/>
      <c r="U61" s="52"/>
      <c r="V61" s="93" t="s">
        <v>8</v>
      </c>
      <c r="W61" s="93"/>
      <c r="X61" s="93"/>
      <c r="Y61" s="92">
        <v>3056.35</v>
      </c>
      <c r="Z61" s="92"/>
      <c r="AA61" s="92"/>
      <c r="AB61" s="92"/>
      <c r="AC61" s="28"/>
      <c r="AD61" s="28" t="s">
        <v>27</v>
      </c>
      <c r="AE61" s="28"/>
      <c r="AF61" s="28"/>
      <c r="AG61" s="28"/>
      <c r="AH61" s="91" t="s">
        <v>9</v>
      </c>
      <c r="AI61" s="91"/>
      <c r="AK61" s="94">
        <f>ROUND(O61*Y61/100,0)</f>
        <v>4157</v>
      </c>
      <c r="AL61" s="94"/>
      <c r="AM61" s="94"/>
      <c r="AN61" s="31" t="s">
        <v>10</v>
      </c>
    </row>
    <row r="62" spans="1:40" s="2" customFormat="1" ht="15">
      <c r="B62" s="90" t="s">
        <v>72</v>
      </c>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3"/>
      <c r="AL62" s="3"/>
      <c r="AM62" s="3"/>
    </row>
    <row r="63" spans="1:40" s="57" customFormat="1" ht="13.5" customHeight="1">
      <c r="A63" s="85">
        <v>19</v>
      </c>
      <c r="B63" s="96" t="s">
        <v>46</v>
      </c>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7"/>
      <c r="AL63" s="97"/>
      <c r="AM63" s="97"/>
    </row>
    <row r="64" spans="1:40" s="6" customFormat="1" ht="12.75">
      <c r="H64" s="37"/>
      <c r="K64" s="34"/>
      <c r="L64" s="34"/>
      <c r="M64" s="34"/>
      <c r="N64" s="34"/>
      <c r="O64" s="89"/>
      <c r="P64" s="125">
        <v>771</v>
      </c>
      <c r="Q64" s="125"/>
      <c r="R64" s="125"/>
      <c r="S64" s="28" t="s">
        <v>26</v>
      </c>
      <c r="T64" s="52"/>
      <c r="U64" s="52"/>
      <c r="V64" s="93" t="s">
        <v>8</v>
      </c>
      <c r="W64" s="93"/>
      <c r="X64" s="93"/>
      <c r="Y64" s="92">
        <v>27678.86</v>
      </c>
      <c r="Z64" s="92"/>
      <c r="AA64" s="92"/>
      <c r="AB64" s="92"/>
      <c r="AC64" s="28"/>
      <c r="AD64" s="28" t="s">
        <v>27</v>
      </c>
      <c r="AE64" s="28"/>
      <c r="AF64" s="28"/>
      <c r="AG64" s="28"/>
      <c r="AH64" s="91" t="s">
        <v>9</v>
      </c>
      <c r="AI64" s="91"/>
      <c r="AK64" s="94">
        <f>ROUND(P64*Y64/100,0)</f>
        <v>213404</v>
      </c>
      <c r="AL64" s="94"/>
      <c r="AM64" s="94"/>
      <c r="AN64" s="31" t="s">
        <v>10</v>
      </c>
    </row>
    <row r="65" spans="1:40" s="2" customFormat="1" ht="15">
      <c r="B65" s="90" t="s">
        <v>61</v>
      </c>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3"/>
      <c r="AL65" s="3"/>
      <c r="AM65" s="3"/>
    </row>
    <row r="66" spans="1:40" s="57" customFormat="1" ht="13.5" customHeight="1">
      <c r="A66" s="83">
        <v>20</v>
      </c>
      <c r="B66" s="96" t="s">
        <v>75</v>
      </c>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7"/>
      <c r="AL66" s="97"/>
      <c r="AM66" s="97"/>
    </row>
    <row r="67" spans="1:40" s="6" customFormat="1" ht="12.75">
      <c r="H67" s="37"/>
      <c r="K67" s="34"/>
      <c r="L67" s="34"/>
      <c r="M67" s="34"/>
      <c r="N67" s="34"/>
      <c r="O67" s="84"/>
      <c r="P67" s="125">
        <v>64</v>
      </c>
      <c r="Q67" s="125"/>
      <c r="R67" s="125"/>
      <c r="S67" s="28" t="s">
        <v>26</v>
      </c>
      <c r="T67" s="52"/>
      <c r="U67" s="52"/>
      <c r="V67" s="93" t="s">
        <v>8</v>
      </c>
      <c r="W67" s="93"/>
      <c r="X67" s="93"/>
      <c r="Y67" s="92">
        <v>58.11</v>
      </c>
      <c r="Z67" s="92"/>
      <c r="AA67" s="92"/>
      <c r="AB67" s="92"/>
      <c r="AC67" s="28"/>
      <c r="AD67" s="28" t="s">
        <v>76</v>
      </c>
      <c r="AE67" s="28"/>
      <c r="AF67" s="28"/>
      <c r="AG67" s="28"/>
      <c r="AH67" s="91" t="s">
        <v>9</v>
      </c>
      <c r="AI67" s="91"/>
      <c r="AK67" s="94">
        <f>ROUND(P67*Y67,0)</f>
        <v>3719</v>
      </c>
      <c r="AL67" s="94"/>
      <c r="AM67" s="94"/>
      <c r="AN67" s="31" t="s">
        <v>10</v>
      </c>
    </row>
    <row r="68" spans="1:40" s="2" customFormat="1" ht="15">
      <c r="B68" s="90" t="s">
        <v>77</v>
      </c>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3"/>
      <c r="AL68" s="3"/>
      <c r="AM68" s="3"/>
    </row>
    <row r="69" spans="1:40" s="57" customFormat="1" ht="13.5" customHeight="1">
      <c r="A69" s="83">
        <v>21</v>
      </c>
      <c r="B69" s="96" t="s">
        <v>78</v>
      </c>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7"/>
      <c r="AL69" s="97"/>
      <c r="AM69" s="97"/>
    </row>
    <row r="70" spans="1:40" s="6" customFormat="1" ht="12.75">
      <c r="H70" s="37"/>
      <c r="K70" s="34"/>
      <c r="L70" s="34"/>
      <c r="M70" s="34"/>
      <c r="N70" s="34"/>
      <c r="O70" s="84"/>
      <c r="P70" s="125">
        <v>35</v>
      </c>
      <c r="Q70" s="125"/>
      <c r="R70" s="125"/>
      <c r="S70" s="28" t="s">
        <v>79</v>
      </c>
      <c r="T70" s="52"/>
      <c r="U70" s="52"/>
      <c r="V70" s="93" t="s">
        <v>8</v>
      </c>
      <c r="W70" s="93"/>
      <c r="X70" s="93"/>
      <c r="Y70" s="92">
        <v>70.34</v>
      </c>
      <c r="Z70" s="92"/>
      <c r="AA70" s="92"/>
      <c r="AB70" s="92"/>
      <c r="AC70" s="28"/>
      <c r="AD70" s="28" t="s">
        <v>80</v>
      </c>
      <c r="AE70" s="28"/>
      <c r="AF70" s="28"/>
      <c r="AG70" s="28"/>
      <c r="AH70" s="91" t="s">
        <v>9</v>
      </c>
      <c r="AI70" s="91"/>
      <c r="AK70" s="94">
        <f>ROUND(P70*Y70,0)</f>
        <v>2462</v>
      </c>
      <c r="AL70" s="94"/>
      <c r="AM70" s="94"/>
      <c r="AN70" s="31" t="s">
        <v>10</v>
      </c>
    </row>
    <row r="71" spans="1:40" s="2" customFormat="1" ht="15">
      <c r="B71" s="90" t="s">
        <v>81</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3"/>
      <c r="AL71" s="3"/>
      <c r="AM71" s="3"/>
    </row>
    <row r="72" spans="1:40" s="5" customFormat="1" ht="13.5" customHeight="1">
      <c r="A72" s="19">
        <v>22</v>
      </c>
      <c r="B72" s="20" t="s">
        <v>32</v>
      </c>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130"/>
      <c r="AL72" s="130"/>
      <c r="AM72" s="130"/>
    </row>
    <row r="73" spans="1:40" s="6" customFormat="1" ht="13.5" customHeight="1">
      <c r="K73" s="34"/>
      <c r="L73" s="34"/>
      <c r="M73" s="34"/>
      <c r="N73" s="34"/>
      <c r="O73" s="92">
        <v>765</v>
      </c>
      <c r="P73" s="92"/>
      <c r="Q73" s="92"/>
      <c r="R73" s="92"/>
      <c r="S73" s="28" t="s">
        <v>26</v>
      </c>
      <c r="T73" s="52"/>
      <c r="U73" s="52"/>
      <c r="V73" s="93" t="s">
        <v>8</v>
      </c>
      <c r="W73" s="93"/>
      <c r="X73" s="93"/>
      <c r="Y73" s="92">
        <v>829.95</v>
      </c>
      <c r="Z73" s="92"/>
      <c r="AA73" s="92"/>
      <c r="AB73" s="92"/>
      <c r="AC73" s="28"/>
      <c r="AD73" s="28" t="s">
        <v>27</v>
      </c>
      <c r="AE73" s="28"/>
      <c r="AF73" s="28"/>
      <c r="AG73" s="28"/>
      <c r="AH73" s="91" t="s">
        <v>9</v>
      </c>
      <c r="AI73" s="91"/>
      <c r="AK73" s="94">
        <f>ROUND(O73*Y73/100,0)</f>
        <v>6349</v>
      </c>
      <c r="AL73" s="94"/>
      <c r="AM73" s="94"/>
      <c r="AN73" s="31" t="s">
        <v>10</v>
      </c>
    </row>
    <row r="74" spans="1:40" s="2" customFormat="1" ht="15">
      <c r="B74" s="90" t="s">
        <v>62</v>
      </c>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3"/>
      <c r="AL74" s="3"/>
      <c r="AM74" s="3"/>
    </row>
    <row r="75" spans="1:40" s="57" customFormat="1" ht="13.5" customHeight="1">
      <c r="A75" s="48">
        <v>23</v>
      </c>
      <c r="B75" s="58" t="s">
        <v>33</v>
      </c>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97"/>
      <c r="AL75" s="97"/>
      <c r="AM75" s="97"/>
    </row>
    <row r="76" spans="1:40" s="6" customFormat="1" ht="13.5" customHeight="1">
      <c r="K76" s="34"/>
      <c r="L76" s="34"/>
      <c r="M76" s="34"/>
      <c r="N76" s="34"/>
      <c r="O76" s="92">
        <v>4200</v>
      </c>
      <c r="P76" s="92"/>
      <c r="Q76" s="92"/>
      <c r="R76" s="92"/>
      <c r="S76" s="28" t="s">
        <v>26</v>
      </c>
      <c r="T76" s="52"/>
      <c r="U76" s="52"/>
      <c r="V76" s="93" t="s">
        <v>8</v>
      </c>
      <c r="W76" s="93"/>
      <c r="X76" s="93"/>
      <c r="Y76" s="92">
        <v>1276.53</v>
      </c>
      <c r="Z76" s="92"/>
      <c r="AA76" s="92"/>
      <c r="AB76" s="92"/>
      <c r="AC76" s="28"/>
      <c r="AD76" s="28" t="s">
        <v>27</v>
      </c>
      <c r="AE76" s="28"/>
      <c r="AF76" s="28"/>
      <c r="AG76" s="28"/>
      <c r="AH76" s="91" t="s">
        <v>9</v>
      </c>
      <c r="AI76" s="91"/>
      <c r="AK76" s="94">
        <f>ROUND(O76*Y76/100,0)</f>
        <v>53614</v>
      </c>
      <c r="AL76" s="94"/>
      <c r="AM76" s="94"/>
      <c r="AN76" s="31" t="s">
        <v>10</v>
      </c>
    </row>
    <row r="77" spans="1:40" s="2" customFormat="1" ht="15">
      <c r="B77" s="90" t="s">
        <v>63</v>
      </c>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3"/>
      <c r="AL77" s="3"/>
      <c r="AM77" s="3"/>
    </row>
    <row r="78" spans="1:40" s="5" customFormat="1" ht="31.5" customHeight="1">
      <c r="A78" s="48">
        <v>24</v>
      </c>
      <c r="B78" s="96" t="s">
        <v>47</v>
      </c>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130"/>
      <c r="AL78" s="130"/>
      <c r="AM78" s="130"/>
    </row>
    <row r="79" spans="1:40" s="6" customFormat="1" ht="15" customHeight="1">
      <c r="H79" s="37"/>
      <c r="K79" s="34"/>
      <c r="L79" s="34"/>
      <c r="M79" s="34"/>
      <c r="N79" s="34"/>
      <c r="O79" s="92">
        <v>464</v>
      </c>
      <c r="P79" s="92"/>
      <c r="Q79" s="92"/>
      <c r="R79" s="92"/>
      <c r="S79" s="28" t="s">
        <v>26</v>
      </c>
      <c r="T79" s="52"/>
      <c r="U79" s="52"/>
      <c r="V79" s="93" t="s">
        <v>8</v>
      </c>
      <c r="W79" s="93"/>
      <c r="X79" s="93"/>
      <c r="Y79" s="92">
        <v>674.6</v>
      </c>
      <c r="Z79" s="92"/>
      <c r="AA79" s="92"/>
      <c r="AB79" s="92"/>
      <c r="AC79" s="28"/>
      <c r="AD79" s="28" t="s">
        <v>27</v>
      </c>
      <c r="AE79" s="28"/>
      <c r="AF79" s="28"/>
      <c r="AG79" s="28"/>
      <c r="AH79" s="91" t="s">
        <v>9</v>
      </c>
      <c r="AI79" s="91"/>
      <c r="AK79" s="94">
        <f>ROUND(O79*Y79/100,0)</f>
        <v>3130</v>
      </c>
      <c r="AL79" s="94"/>
      <c r="AM79" s="94"/>
      <c r="AN79" s="31" t="s">
        <v>10</v>
      </c>
    </row>
    <row r="80" spans="1:40" s="2" customFormat="1" ht="15">
      <c r="B80" s="90" t="s">
        <v>65</v>
      </c>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3"/>
      <c r="AL80" s="3"/>
      <c r="AM80" s="3"/>
    </row>
    <row r="81" spans="1:42" s="5" customFormat="1" ht="31.5" customHeight="1">
      <c r="A81" s="19">
        <v>25</v>
      </c>
      <c r="B81" s="96" t="s">
        <v>34</v>
      </c>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130"/>
      <c r="AL81" s="130"/>
      <c r="AM81" s="130"/>
    </row>
    <row r="82" spans="1:42" s="6" customFormat="1" ht="13.5" customHeight="1">
      <c r="H82" s="37"/>
      <c r="K82" s="34"/>
      <c r="L82" s="34"/>
      <c r="M82" s="34"/>
      <c r="N82" s="34"/>
      <c r="O82" s="92">
        <v>287</v>
      </c>
      <c r="P82" s="92"/>
      <c r="Q82" s="92"/>
      <c r="R82" s="92"/>
      <c r="S82" s="28" t="s">
        <v>26</v>
      </c>
      <c r="T82" s="52"/>
      <c r="U82" s="52"/>
      <c r="V82" s="93" t="s">
        <v>8</v>
      </c>
      <c r="W82" s="93"/>
      <c r="X82" s="93"/>
      <c r="Y82" s="98">
        <v>1270.83</v>
      </c>
      <c r="Z82" s="98"/>
      <c r="AA82" s="98"/>
      <c r="AB82" s="98"/>
      <c r="AC82" s="28"/>
      <c r="AD82" s="28" t="s">
        <v>27</v>
      </c>
      <c r="AE82" s="28"/>
      <c r="AF82" s="28"/>
      <c r="AG82" s="28"/>
      <c r="AH82" s="91" t="s">
        <v>9</v>
      </c>
      <c r="AI82" s="91"/>
      <c r="AK82" s="94">
        <f>ROUND(O82*Y82/100,0)</f>
        <v>3647</v>
      </c>
      <c r="AL82" s="94"/>
      <c r="AM82" s="94"/>
      <c r="AN82" s="31" t="s">
        <v>10</v>
      </c>
    </row>
    <row r="83" spans="1:42" s="2" customFormat="1" ht="15">
      <c r="B83" s="90" t="s">
        <v>64</v>
      </c>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3"/>
      <c r="AL83" s="3"/>
      <c r="AM83" s="3"/>
    </row>
    <row r="84" spans="1:42" s="32" customFormat="1" ht="15" customHeight="1">
      <c r="AC84" s="121" t="s">
        <v>35</v>
      </c>
      <c r="AD84" s="121"/>
      <c r="AE84" s="121"/>
      <c r="AF84" s="121"/>
      <c r="AG84" s="121"/>
      <c r="AH84" s="38" t="s">
        <v>9</v>
      </c>
      <c r="AI84" s="38"/>
      <c r="AJ84" s="59"/>
      <c r="AK84" s="122">
        <f>SUM(AK6:AM82)</f>
        <v>842588.90910000005</v>
      </c>
      <c r="AL84" s="122"/>
      <c r="AM84" s="122"/>
      <c r="AN84" s="75" t="s">
        <v>10</v>
      </c>
      <c r="AO84" s="119" t="e">
        <f>#REF!+AK9+AK12+AK15+#REF!+AK21+AK30+AK34+AK37+#REF!+AK43+AK40+AK46+AK49+#REF!+#REF!+AK55+AK58+#REF!+#REF!+AK73+AK76+#REF!+AK82+#REF!+AK79</f>
        <v>#REF!</v>
      </c>
      <c r="AP84" s="119"/>
    </row>
    <row r="87" spans="1:42" ht="42" customHeight="1">
      <c r="A87" s="7" t="s">
        <v>36</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c r="AO87" s="10"/>
    </row>
    <row r="88" spans="1:42"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row>
    <row r="89" spans="1:42"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23" t="s">
        <v>35</v>
      </c>
      <c r="AD89" s="123"/>
      <c r="AE89" s="123"/>
      <c r="AF89" s="123"/>
      <c r="AG89" s="123"/>
      <c r="AH89" s="12" t="s">
        <v>9</v>
      </c>
      <c r="AI89" s="12"/>
      <c r="AJ89" s="124"/>
      <c r="AK89" s="124"/>
      <c r="AL89" s="124"/>
      <c r="AM89" s="124"/>
      <c r="AN89" s="120"/>
      <c r="AO89" s="120"/>
    </row>
    <row r="90" spans="1:42"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c r="AO90" s="10"/>
    </row>
    <row r="91" spans="1:42" ht="15.75">
      <c r="A91" s="8"/>
      <c r="B91" s="7" t="s">
        <v>86</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c r="AO91" s="10"/>
    </row>
    <row r="92" spans="1:42"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c r="AO92" s="10"/>
    </row>
    <row r="93" spans="1:42" ht="78.75" customHeight="1">
      <c r="A93" s="8"/>
      <c r="B93" s="7" t="s">
        <v>37</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c r="AO93" s="10"/>
    </row>
    <row r="94" spans="1:42"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2"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2"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40">
      <c r="A97" s="1"/>
      <c r="B97" s="131" t="s">
        <v>38</v>
      </c>
      <c r="C97" s="131"/>
      <c r="D97" s="131"/>
      <c r="E97" s="131"/>
      <c r="F97" s="131"/>
      <c r="G97" s="131"/>
      <c r="H97" s="131"/>
      <c r="I97" s="131"/>
      <c r="J97" s="131"/>
      <c r="K97" s="131"/>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40" ht="15">
      <c r="A98" s="1"/>
      <c r="L98" s="17"/>
      <c r="M98" s="17"/>
      <c r="N98" s="17"/>
      <c r="O98" s="17"/>
      <c r="P98" s="17"/>
      <c r="Q98" s="17"/>
      <c r="R98" s="17"/>
      <c r="S98" s="17"/>
      <c r="T98" s="17"/>
      <c r="U98" s="17"/>
      <c r="V98" s="17"/>
      <c r="W98" s="17"/>
      <c r="X98" s="17"/>
      <c r="Y98" s="17"/>
      <c r="Z98" s="17"/>
      <c r="AA98" s="17"/>
      <c r="AB98" s="17"/>
      <c r="AC98" s="17"/>
      <c r="AD98" s="17"/>
      <c r="AE98" s="17"/>
      <c r="AF98" s="17"/>
      <c r="AG98" s="17"/>
      <c r="AH98" s="17"/>
      <c r="AI98" s="10"/>
    </row>
    <row r="100" spans="1:40"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40"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40" s="64" customFormat="1" ht="15">
      <c r="A102" s="60"/>
      <c r="B102" s="132" t="s">
        <v>48</v>
      </c>
      <c r="C102" s="132"/>
      <c r="D102" s="132"/>
      <c r="E102" s="132"/>
      <c r="F102" s="132"/>
      <c r="G102" s="132"/>
      <c r="H102" s="132"/>
      <c r="I102" s="132"/>
      <c r="J102" s="61"/>
      <c r="K102" s="62"/>
      <c r="L102" s="61">
        <v>1</v>
      </c>
      <c r="M102" s="62" t="s">
        <v>40</v>
      </c>
      <c r="N102" s="133">
        <v>41.12</v>
      </c>
      <c r="O102" s="133"/>
      <c r="P102" s="63" t="s">
        <v>40</v>
      </c>
      <c r="Q102" s="134">
        <v>5.92</v>
      </c>
      <c r="R102" s="134"/>
      <c r="S102" s="61"/>
      <c r="T102" s="134"/>
      <c r="U102" s="134"/>
      <c r="AA102" s="64" t="s">
        <v>41</v>
      </c>
      <c r="AB102" s="134">
        <f>ROUND(L102*N102*Q102,0)</f>
        <v>243</v>
      </c>
      <c r="AC102" s="134"/>
      <c r="AD102" s="134"/>
      <c r="AE102" s="134"/>
      <c r="AF102" s="135" t="s">
        <v>26</v>
      </c>
      <c r="AG102" s="135"/>
      <c r="AK102" s="136"/>
      <c r="AL102" s="136"/>
      <c r="AM102" s="136"/>
      <c r="AN102" s="65"/>
    </row>
    <row r="103" spans="1:40" s="66" customFormat="1" ht="15">
      <c r="I103" s="67"/>
      <c r="J103" s="68"/>
      <c r="K103" s="67"/>
      <c r="M103" s="69"/>
      <c r="N103" s="70"/>
      <c r="O103" s="70"/>
      <c r="P103" s="67"/>
      <c r="Q103" s="71"/>
      <c r="R103" s="71"/>
      <c r="S103" s="72"/>
      <c r="T103" s="71"/>
      <c r="U103" s="71"/>
      <c r="V103" s="126" t="s">
        <v>45</v>
      </c>
      <c r="W103" s="126"/>
      <c r="X103" s="126"/>
      <c r="Y103" s="126"/>
      <c r="Z103" s="126"/>
      <c r="AA103" s="73" t="s">
        <v>41</v>
      </c>
      <c r="AB103" s="127">
        <f>SUM(AB100:AB102)</f>
        <v>243</v>
      </c>
      <c r="AC103" s="127"/>
      <c r="AD103" s="127"/>
      <c r="AE103" s="127"/>
      <c r="AF103" s="128" t="s">
        <v>26</v>
      </c>
      <c r="AG103" s="128"/>
      <c r="AH103" s="72"/>
      <c r="AI103" s="74"/>
      <c r="AJ103" s="74"/>
      <c r="AK103" s="129"/>
      <c r="AL103" s="129"/>
      <c r="AM103" s="129"/>
      <c r="AN103" s="74"/>
    </row>
  </sheetData>
  <mergeCells count="232">
    <mergeCell ref="S27:T27"/>
    <mergeCell ref="W27:Y27"/>
    <mergeCell ref="Z27:AC27"/>
    <mergeCell ref="B63:AJ63"/>
    <mergeCell ref="AK63:AM63"/>
    <mergeCell ref="P64:R64"/>
    <mergeCell ref="AK76:AM76"/>
    <mergeCell ref="AK75:AM75"/>
    <mergeCell ref="O73:R73"/>
    <mergeCell ref="B71:AJ71"/>
    <mergeCell ref="P70:R70"/>
    <mergeCell ref="AK54:AM54"/>
    <mergeCell ref="Y55:AB55"/>
    <mergeCell ref="AH55:AI55"/>
    <mergeCell ref="AK55:AM55"/>
    <mergeCell ref="AK60:AM60"/>
    <mergeCell ref="B50:AJ50"/>
    <mergeCell ref="AH49:AI49"/>
    <mergeCell ref="AK49:AM49"/>
    <mergeCell ref="AH52:AI52"/>
    <mergeCell ref="O52:R52"/>
    <mergeCell ref="AK52:AM52"/>
    <mergeCell ref="AK51:AM51"/>
    <mergeCell ref="B77:AJ77"/>
    <mergeCell ref="AK66:AM66"/>
    <mergeCell ref="V67:X67"/>
    <mergeCell ref="Y67:AB67"/>
    <mergeCell ref="AH67:AI67"/>
    <mergeCell ref="AK67:AM67"/>
    <mergeCell ref="B68:AJ68"/>
    <mergeCell ref="AK43:AM43"/>
    <mergeCell ref="AK39:AM39"/>
    <mergeCell ref="AK42:AM42"/>
    <mergeCell ref="B44:AJ44"/>
    <mergeCell ref="P40:R40"/>
    <mergeCell ref="AK57:AM57"/>
    <mergeCell ref="B59:AJ59"/>
    <mergeCell ref="O58:R58"/>
    <mergeCell ref="V58:X58"/>
    <mergeCell ref="V52:X52"/>
    <mergeCell ref="Y52:AB52"/>
    <mergeCell ref="B53:AJ53"/>
    <mergeCell ref="O49:R49"/>
    <mergeCell ref="V49:X49"/>
    <mergeCell ref="Y49:AB49"/>
    <mergeCell ref="AK69:AM69"/>
    <mergeCell ref="AK70:AM70"/>
    <mergeCell ref="B48:AJ48"/>
    <mergeCell ref="AK48:AM48"/>
    <mergeCell ref="P46:R46"/>
    <mergeCell ref="V46:X46"/>
    <mergeCell ref="Y46:AB46"/>
    <mergeCell ref="AH46:AI46"/>
    <mergeCell ref="AK46:AM46"/>
    <mergeCell ref="B47:AJ47"/>
    <mergeCell ref="B41:AJ41"/>
    <mergeCell ref="B45:AJ45"/>
    <mergeCell ref="AK45:AM45"/>
    <mergeCell ref="P43:R43"/>
    <mergeCell ref="V43:X43"/>
    <mergeCell ref="Y43:AB43"/>
    <mergeCell ref="AH43:AI43"/>
    <mergeCell ref="P34:R34"/>
    <mergeCell ref="V34:X34"/>
    <mergeCell ref="Y34:AB34"/>
    <mergeCell ref="S30:T30"/>
    <mergeCell ref="W30:Y30"/>
    <mergeCell ref="Z30:AC30"/>
    <mergeCell ref="AI30:AJ30"/>
    <mergeCell ref="AK73:AM73"/>
    <mergeCell ref="AK72:AM72"/>
    <mergeCell ref="AK58:AM58"/>
    <mergeCell ref="O55:R55"/>
    <mergeCell ref="V55:X55"/>
    <mergeCell ref="V61:X61"/>
    <mergeCell ref="Y61:AB61"/>
    <mergeCell ref="AH61:AI61"/>
    <mergeCell ref="AK61:AM61"/>
    <mergeCell ref="B62:AJ62"/>
    <mergeCell ref="Y58:AB58"/>
    <mergeCell ref="AH58:AI58"/>
    <mergeCell ref="V64:X64"/>
    <mergeCell ref="Y64:AB64"/>
    <mergeCell ref="AH64:AI64"/>
    <mergeCell ref="AK64:AM64"/>
    <mergeCell ref="B56:AJ56"/>
    <mergeCell ref="V76:X76"/>
    <mergeCell ref="Y76:AB76"/>
    <mergeCell ref="AH76:AI76"/>
    <mergeCell ref="V70:X70"/>
    <mergeCell ref="Y70:AB70"/>
    <mergeCell ref="AH70:AI70"/>
    <mergeCell ref="B74:AJ74"/>
    <mergeCell ref="V73:X73"/>
    <mergeCell ref="Y73:AB73"/>
    <mergeCell ref="AH73:AI73"/>
    <mergeCell ref="V103:Z103"/>
    <mergeCell ref="AB103:AE103"/>
    <mergeCell ref="AF103:AG103"/>
    <mergeCell ref="AK103:AM103"/>
    <mergeCell ref="B81:AJ81"/>
    <mergeCell ref="AK81:AM81"/>
    <mergeCell ref="B78:AJ78"/>
    <mergeCell ref="AK78:AM78"/>
    <mergeCell ref="O82:R82"/>
    <mergeCell ref="V82:X82"/>
    <mergeCell ref="Y82:AB82"/>
    <mergeCell ref="AH82:AI82"/>
    <mergeCell ref="AK82:AM82"/>
    <mergeCell ref="B97:K97"/>
    <mergeCell ref="B102:I102"/>
    <mergeCell ref="N102:O102"/>
    <mergeCell ref="Q102:R102"/>
    <mergeCell ref="T102:U102"/>
    <mergeCell ref="AB102:AE102"/>
    <mergeCell ref="AF102:AG102"/>
    <mergeCell ref="AK102:AM102"/>
    <mergeCell ref="Q36:R36"/>
    <mergeCell ref="T36:V36"/>
    <mergeCell ref="AB36:AE36"/>
    <mergeCell ref="AF36:AG36"/>
    <mergeCell ref="AK36:AM36"/>
    <mergeCell ref="B83:AJ83"/>
    <mergeCell ref="B80:AJ80"/>
    <mergeCell ref="AO84:AP84"/>
    <mergeCell ref="AN89:AO89"/>
    <mergeCell ref="O79:R79"/>
    <mergeCell ref="V79:X79"/>
    <mergeCell ref="Y79:AB79"/>
    <mergeCell ref="AH79:AI79"/>
    <mergeCell ref="AK79:AM79"/>
    <mergeCell ref="AC84:AG84"/>
    <mergeCell ref="AK84:AM84"/>
    <mergeCell ref="AC89:AG89"/>
    <mergeCell ref="AJ89:AM89"/>
    <mergeCell ref="O61:R61"/>
    <mergeCell ref="P67:R67"/>
    <mergeCell ref="B69:AJ69"/>
    <mergeCell ref="B65:AJ65"/>
    <mergeCell ref="B66:AJ66"/>
    <mergeCell ref="O76:R76"/>
    <mergeCell ref="AK23:AM23"/>
    <mergeCell ref="AK24:AM24"/>
    <mergeCell ref="O24:R24"/>
    <mergeCell ref="W24:Y24"/>
    <mergeCell ref="Z24:AC24"/>
    <mergeCell ref="V40:X40"/>
    <mergeCell ref="Y40:AB40"/>
    <mergeCell ref="AH40:AI40"/>
    <mergeCell ref="AK40:AM40"/>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O6:R6"/>
    <mergeCell ref="S6:T6"/>
    <mergeCell ref="W6:Y6"/>
    <mergeCell ref="Z6:AC6"/>
    <mergeCell ref="AI6:AJ6"/>
    <mergeCell ref="AK6:AM6"/>
    <mergeCell ref="O12:R12"/>
    <mergeCell ref="V12:X12"/>
    <mergeCell ref="Y12:AB12"/>
    <mergeCell ref="B7:AJ7"/>
    <mergeCell ref="A1:AM1"/>
    <mergeCell ref="A2:D2"/>
    <mergeCell ref="E2:AN2"/>
    <mergeCell ref="B4:M4"/>
    <mergeCell ref="N4:V4"/>
    <mergeCell ref="W4:AB4"/>
    <mergeCell ref="AC4:AH4"/>
    <mergeCell ref="AI4:AN4"/>
    <mergeCell ref="AK5:AM5"/>
    <mergeCell ref="AK14:AM14"/>
    <mergeCell ref="O30:R30"/>
    <mergeCell ref="AK30:AM30"/>
    <mergeCell ref="B29:AJ29"/>
    <mergeCell ref="AK29:AM29"/>
    <mergeCell ref="AI12:AJ12"/>
    <mergeCell ref="AK12:AM12"/>
    <mergeCell ref="AK8:AM8"/>
    <mergeCell ref="B10:AJ10"/>
    <mergeCell ref="O9:R9"/>
    <mergeCell ref="V9:X9"/>
    <mergeCell ref="Y9:AB9"/>
    <mergeCell ref="AI9:AJ9"/>
    <mergeCell ref="AK9:AM9"/>
    <mergeCell ref="AK11:AM11"/>
    <mergeCell ref="AK26:AM26"/>
    <mergeCell ref="O27:R27"/>
    <mergeCell ref="AI27:AJ27"/>
    <mergeCell ref="AK27:AM27"/>
    <mergeCell ref="B28:AJ28"/>
    <mergeCell ref="B13:AJ13"/>
    <mergeCell ref="AK18:AM18"/>
    <mergeCell ref="AK20:AM20"/>
    <mergeCell ref="O18:R18"/>
    <mergeCell ref="B31:AJ31"/>
    <mergeCell ref="B35:AJ35"/>
    <mergeCell ref="AI34:AJ34"/>
    <mergeCell ref="B38:AJ38"/>
    <mergeCell ref="O15:R15"/>
    <mergeCell ref="W15:Y15"/>
    <mergeCell ref="Z15:AC15"/>
    <mergeCell ref="AI15:AJ15"/>
    <mergeCell ref="AK15:AM15"/>
    <mergeCell ref="W18:Y18"/>
    <mergeCell ref="Z18:AC18"/>
    <mergeCell ref="AI18:AJ18"/>
    <mergeCell ref="AK17:AM17"/>
    <mergeCell ref="B16:AJ16"/>
    <mergeCell ref="B19:AJ19"/>
    <mergeCell ref="O21:R21"/>
    <mergeCell ref="S21:T21"/>
    <mergeCell ref="W21:Y21"/>
    <mergeCell ref="Z21:AC21"/>
    <mergeCell ref="AI21:AJ21"/>
    <mergeCell ref="AK21:AM21"/>
    <mergeCell ref="AI24:AJ24"/>
    <mergeCell ref="B25:AJ25"/>
    <mergeCell ref="B22:AJ22"/>
  </mergeCells>
  <pageMargins left="0.45" right="0.1" top="0.32" bottom="0.69" header="0.26" footer="0.25"/>
  <pageSetup paperSize="5" scale="80" orientation="portrait" horizontalDpi="300" verticalDpi="300" r:id="rId1"/>
  <headerFooter alignWithMargins="0"/>
  <rowBreaks count="1" manualBreakCount="1">
    <brk id="74"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2017-05-04T07:46:17Z</dcterms:modified>
</cp:coreProperties>
</file>