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W.S &amp; S.F" sheetId="6" r:id="rId2"/>
  </sheets>
  <definedNames>
    <definedName name="_xlnm.Print_Area" localSheetId="0">'DWE MBldg'!$A$1:$AN$140</definedName>
    <definedName name="_xlnm.Print_Area" localSheetId="1">'W.S &amp; S.F'!$A$1:$AN$65</definedName>
    <definedName name="_xlnm.Print_Titles" localSheetId="0">'DWE MBldg'!$4:$4</definedName>
    <definedName name="_xlnm.Print_Titles" localSheetId="1">'W.S &amp; S.F'!$4:$4</definedName>
  </definedNames>
  <calcPr calcId="124519"/>
</workbook>
</file>

<file path=xl/calcChain.xml><?xml version="1.0" encoding="utf-8"?>
<calcChain xmlns="http://schemas.openxmlformats.org/spreadsheetml/2006/main">
  <c r="AK124" i="5"/>
  <c r="AK121"/>
  <c r="AK103"/>
  <c r="AK94"/>
  <c r="AK91"/>
  <c r="AK85"/>
  <c r="AK70"/>
  <c r="AK55"/>
  <c r="AK52"/>
  <c r="AK49"/>
  <c r="AK46"/>
  <c r="AK40"/>
  <c r="AK24"/>
  <c r="AK18"/>
  <c r="AK12"/>
  <c r="AK9"/>
  <c r="AK6"/>
  <c r="E2" i="6" l="1"/>
  <c r="AB70"/>
  <c r="AB71" s="1"/>
  <c r="AO54"/>
  <c r="AO53"/>
  <c r="AK51"/>
  <c r="AK53" s="1"/>
  <c r="AO48"/>
  <c r="AK46"/>
  <c r="AK43"/>
  <c r="AK40"/>
  <c r="AK38"/>
  <c r="AK35"/>
  <c r="AK32"/>
  <c r="AK29"/>
  <c r="AK26"/>
  <c r="AK24"/>
  <c r="AK21"/>
  <c r="AK18"/>
  <c r="AK15"/>
  <c r="AK12"/>
  <c r="AK9"/>
  <c r="AK6"/>
  <c r="AK48" s="1"/>
  <c r="AK54" s="1"/>
  <c r="AK106" i="5" l="1"/>
  <c r="AK88"/>
  <c r="AK67"/>
  <c r="AK64"/>
  <c r="AK61"/>
  <c r="AK58"/>
  <c r="AK43"/>
  <c r="AK112"/>
  <c r="AK79"/>
  <c r="AK115" l="1"/>
  <c r="AK82"/>
  <c r="AK100" l="1"/>
  <c r="AK97"/>
  <c r="AK27" l="1"/>
  <c r="AK21"/>
  <c r="AB144" l="1"/>
  <c r="AK30" l="1"/>
  <c r="AB145"/>
  <c r="AK118"/>
  <c r="AK15"/>
  <c r="AK37" l="1"/>
  <c r="AO46" s="1"/>
  <c r="AK34"/>
  <c r="AK73"/>
  <c r="AK109" l="1"/>
  <c r="AK76"/>
  <c r="AK126" s="1"/>
  <c r="AO126" l="1"/>
</calcChain>
</file>

<file path=xl/sharedStrings.xml><?xml version="1.0" encoding="utf-8"?>
<sst xmlns="http://schemas.openxmlformats.org/spreadsheetml/2006/main" count="457" uniqueCount="158">
  <si>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</si>
  <si>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</si>
  <si>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</si>
  <si>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</si>
  <si>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</si>
  <si>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</si>
  <si>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</si>
  <si>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</si>
  <si>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</si>
  <si>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</si>
  <si>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</si>
  <si>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</si>
  <si>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</si>
  <si>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</si>
  <si>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</si>
  <si>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</si>
  <si>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</si>
  <si>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</si>
  <si>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</si>
  <si>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</si>
  <si>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</si>
  <si>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</si>
  <si>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Sft.</t>
  </si>
  <si>
    <t>%Sft.</t>
  </si>
  <si>
    <t>Sft</t>
  </si>
  <si>
    <t>P.Sft</t>
  </si>
  <si>
    <t>Cement plaster 1:6 ratio 1/2" thick upto 12' ft height (S.I.No.13-b, P.No.52).</t>
  </si>
  <si>
    <t>Cement plaster 1:4 ratio 3/8"  thick upto 12' ft height (S.I.No.11-a, P.No. 52).</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</si>
  <si>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</si>
  <si>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</si>
  <si>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</si>
  <si>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</si>
  <si>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________________________________________________________________________________________________</t>
  </si>
  <si>
    <t>CONTRACTOR</t>
  </si>
  <si>
    <t>Name of work:-</t>
  </si>
  <si>
    <t>X</t>
  </si>
  <si>
    <t>=</t>
  </si>
  <si>
    <t>Removing cement plaster .(S.I.No: 53,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</si>
  <si>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</si>
  <si>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</si>
  <si>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</si>
  <si>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</si>
  <si>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One Hundred Twenty One only)</t>
  </si>
  <si>
    <t>(Rs. Eight Thousand Six Hundred Ninty Four &amp; Ninty Five Paisa only)</t>
  </si>
  <si>
    <t>(Rs. Three Hundred Thirt Seven only)</t>
  </si>
  <si>
    <t>(Rs. Five Thousand One &amp; Seventy Paisa only)</t>
  </si>
  <si>
    <t>(Rs. Four Thousand Eight Hundred Twenty &amp; Twenty Paisa only)</t>
  </si>
  <si>
    <t>(Rs. Two Thousand Two Hundred Six &amp; Sixty Paisa only)</t>
  </si>
  <si>
    <t>(Rs. Two Thousand One Hundred Ninty Seven &amp; Fifty Two Paisa only)</t>
  </si>
  <si>
    <t>(Rs. Twenty Seven Thousand Six Hundred Seventy Eight &amp; Eighty Six Paisa only)</t>
  </si>
  <si>
    <t>(Rs. One Thousand Two Hundred Seventy Six &amp; Fifty Three Paisa only)</t>
  </si>
  <si>
    <t>(Rs. One Thousand Two Hundred Seventy Six &amp; Eight Three Paisa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</si>
  <si>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</si>
  <si>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</si>
  <si>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</si>
  <si>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</si>
  <si>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</si>
  <si>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</si>
  <si>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Tiles (size 12"x6"x2") laid in 1:6 cement mortar over 3/4" thick cement mortar 1:6. (S.I.No.11, P.no.41).</t>
  </si>
  <si>
    <t>(Rupees:-Three thousend fifty six and thirty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</si>
  <si>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</si>
  <si>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</si>
  <si>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</si>
  <si>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</si>
  <si>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</si>
  <si>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</si>
  <si>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</si>
  <si>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</si>
  <si>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</si>
  <si>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Total (A\ = in words &amp; figures_______________________________________________________________</t>
  </si>
  <si>
    <t>White glazd tile thick 1/4" dodo jointed in white cement and laid over 1:2 cement sand morter ¾” thick included finishing (S.I.No.37, P.No.45).</t>
  </si>
  <si>
    <t>(Rs. Twenty Eight Thousand Two Hundred Fifty Three &amp; Sixty One Paisa only)</t>
  </si>
  <si>
    <t xml:space="preserve">Colour wash two coats .(S.I.No. 25-b, P.No. 54). </t>
  </si>
  <si>
    <t>(Rs. Eight Hundred Fifty Nine &amp; Ninty Paisa only)</t>
  </si>
  <si>
    <t>Pacca brick work other than building including striking of joints upto 20'ft height in (1:6) ratio. (S.I.No. 7-e, P.No: --).</t>
  </si>
  <si>
    <t>(Rs. Twelve Thousand Three Hundred Fourty Six &amp; Sixty Five Paisa only)</t>
  </si>
  <si>
    <t>Providing and fixing G.I frames/chowkats of size 7”x2” or 4 ½”x3” for doors using 20 guage G.I sheet i/c welded hings and fixing at site with necessary helds fasts, filling with cement sand slurry  of ratio 1:6 and repairing the jambs. The cost also i/c all carriage, tools and plants used in making and fixing.(S.I.No:29-P-98).</t>
  </si>
  <si>
    <t xml:space="preserve">                                (Rs. Two Hundred Twenty Eight &amp; Ninty PS. Only)</t>
  </si>
  <si>
    <t>Providing and fixing G.I frames/chowkats of size 7”x2” or 4 ½”x3” for window using 20 guage G.I sheet i/c welded hings and fixing at site with necessary helds fasts, filling with cement sand slurry  of ratio 1:6 and repairing the jambs. The cost also i/c all carriage, tools and plants used in making and fixing.(S.I.No:29-P-98).</t>
  </si>
  <si>
    <t xml:space="preserve">                                (Rs. Two Hundred Fourty &amp; Fifty PS.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</si>
  <si>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</si>
  <si>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</si>
  <si>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 xml:space="preserve">1st class deodar wood wrought joinary in doors and window etc fixed in position i/c chowakts helds fasts hings iron towers bolts cleats handles and cork with hocks etc deadar 1 ¾” thick.
 (S.I.No: 7-b-P-64) only shutter
</t>
  </si>
  <si>
    <t>(Rs. Nine Hundred Two &amp; Ninty Three Paisa only)</t>
  </si>
  <si>
    <t>Cement tiles (8"x8"x3/4") laid in 1:2 cement mortar over a bed of 3/4" thick cement mortar 1:2. (S.I.No. 13, P.No.41).</t>
  </si>
  <si>
    <t>(Rs. Ten Thousand Nine Hundred Sixteen &amp; Sixty Five Paisa only)</t>
  </si>
  <si>
    <t>White wash two coats. (S.I.No. 26-b,  P.No: 54 ).</t>
  </si>
  <si>
    <t>(Rs. Four Hundred Twenty Five &amp; Eighty Fourr Paisa only)</t>
  </si>
  <si>
    <t>Painting new surface doors and windows any type, (including edges)  three coats.(S.I.No: 5-c, P.No: 70)</t>
  </si>
  <si>
    <t>(Rs. Two Thousand One Hundred Sixteen &amp; Fourty One Paisa only)</t>
  </si>
  <si>
    <t>Painting old surface doors and windows any type, (including edges)  two coats.(S.I.No: 4-c, P.No: 68)</t>
  </si>
  <si>
    <t>(Rs. One Thousand One Hundred Sixty &amp; Six Paisa only)</t>
  </si>
  <si>
    <t>(b)-Water Supply &amp; Sanatary Fitting</t>
  </si>
  <si>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</si>
  <si>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</si>
  <si>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</si>
  <si>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(Rs. Four Thousand Eight Hundred Fourty Six &amp; Ps. Sixty only)</t>
  </si>
  <si>
    <t>Providing &amp; fixing 22"X16" lavatory basin in white glazed earthen ware complete with &amp; i/c the cost of W.I or C.I cantilever brackets 6" inches built into wall, painted white in two coats after a primary coat or red lead paint, a pair of 1/2" dia chrome plated brass taps 1-1/2" rubber plug &amp; chrome plated brass chain 1-1/4" dia malloable iron or c.p brass traps, malloable iron brass unions and making requisite number pipe connection and making good in cement concrete 1:2:4 (Standard Patterns)  (S#12/P-04 )</t>
  </si>
  <si>
    <t>(Rs. Four Thousand Six Hundred Ninty Four &amp; Ps. Eighty only)</t>
  </si>
  <si>
    <t>Add extra labour for  providing and fixing of earthen ware pedestal white or concealed glazed standard pattern. (S# 11 / P-03 )</t>
  </si>
  <si>
    <t>(Rs. Two Thousand Five Hundred Thirty Three &amp; Ps. Fourty Seven only)</t>
  </si>
  <si>
    <t>Providing &amp; fixing 6" x 2" or 6" x 3" C.I. floor trap of the approved selt cleaning design with a C.I scrrewed down gratting with or without a vent arm complete with &amp; I/c making requisite number of holes in walls, plinth &amp; floor for Pipe connections &amp; making good cement concrete 1:2:4. (S# 20 / P-06 )</t>
  </si>
  <si>
    <t>Providing &amp; fixing in position nyloon connetions complete with 1/2" dia, brass stop cock with pair of brass nuts and lining joints to nyloon connection. (S# 23 /P-06 )</t>
  </si>
  <si>
    <t>(Rs. Four Hundred Fourty Seven &amp; Ps.Fifteen only)</t>
  </si>
  <si>
    <t>Providing &amp; fixing chrome plated bars towel rail complete with brackets fixing on wooden cleats with I" long C.P bars screw (iii) Towel rails 24" lon (a) 3/4" dia round or squire pattern. (S# 1-iii /P-07 )</t>
  </si>
  <si>
    <t>(Rs. One Thousand Two Hundred Sixty Nine &amp; Ps.Ninty Five only)</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</si>
  <si>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</si>
  <si>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A-</t>
  </si>
  <si>
    <t>Rft</t>
  </si>
  <si>
    <t>P.Rft</t>
  </si>
  <si>
    <t>(Rs. Seventy Three &amp; Ps.Twenty One only)</t>
  </si>
  <si>
    <t>B-</t>
  </si>
  <si>
    <t>(Rs. Ninty Five &amp; Ps. Seventy Nine only)</t>
  </si>
  <si>
    <t>Supplying &amp; fixing long bib cock of superior quality with c.p head ½’ dia (S.I.No: 13a-p-19).</t>
  </si>
  <si>
    <t>(Rs. One Thousand Nine &amp; Ps. Fourty Six only)</t>
  </si>
  <si>
    <t>S/Fixing long bib-cock of crystal head with 1/2" dia. (S# 13-b / P-19 )</t>
  </si>
  <si>
    <t>(Rs. One Thousand Three Hundred Eighty Four &amp; Ps. Twenty Four only)</t>
  </si>
  <si>
    <t>S/Fixing swan type piller cock of supper quality with crystal head. (S# 16-b / P-19 )</t>
  </si>
  <si>
    <t>(Rs. Eight Hundred Seventy Seven &amp; Ps. Eighty only)</t>
  </si>
  <si>
    <t>Providing &amp; fixing Handle valves (china) (S.N.O: 5/P-17).</t>
  </si>
  <si>
    <t>(Rs. Two Hundred &amp; Ps. Fourty Two only)</t>
  </si>
  <si>
    <t>(Rs. Two Hundredd Seventy One &amp; Ps. Ninty Two only)</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</si>
  <si>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</si>
  <si>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(Rs. One Hundred Fourty Six &amp; Ps. Fifty Seven only)</t>
  </si>
  <si>
    <t>Supplying &amp; fixing bibre glass tank of approved quality and design and wall thickness as specified I/c cost of nuts, bolts and fixing in plateform of cement concrete 1:3:6 and makin connections for in-let, &amp; out-let &amp; over flow pipes etc, complete. (S# 03-b / P-21 ) 250 gallons</t>
  </si>
  <si>
    <t>(Rs. Twenty One Thousand Nine Hundred Eighty Nine &amp; Ps. Sixty One only)</t>
  </si>
  <si>
    <t>Shedule Items Total:-</t>
  </si>
  <si>
    <t>Non Shedule Item:-</t>
  </si>
  <si>
    <t xml:space="preserve">Water pumping set 1 H.P 2800 PRM single phase 220 volt 1-1/2'x1" suction and deliver 40 ft head including base plate and also making C.C 1:3:6 plate form of required size and fixing with nuts and boluts complete in all respect. </t>
  </si>
  <si>
    <t>(Rs. Fourteen Thousand Four Hundred Seventeen &amp; Ps. Sixty Two only)</t>
  </si>
  <si>
    <t>Non Shedule Items Total:-</t>
  </si>
  <si>
    <t>G.Total:-</t>
  </si>
  <si>
    <t>Total (A) = (a+b) in words &amp; figures_______________________________________________________________</t>
  </si>
  <si>
    <t>(a)-Civil Work</t>
  </si>
  <si>
    <r>
      <t xml:space="preserve">Maintenance &amp; Repair of Secondary School Building in District Tharparkar (2016-17 Programme) </t>
    </r>
    <r>
      <rPr>
        <b/>
        <u/>
        <sz val="12"/>
        <rFont val="Times New Roman"/>
        <family val="1"/>
      </rPr>
      <t>@ GBHS Sakrio, Taluka Chachro</t>
    </r>
    <r>
      <rPr>
        <u/>
        <sz val="12"/>
        <rFont val="Times New Roman"/>
        <family val="1"/>
      </rPr>
      <t>.</t>
    </r>
  </si>
  <si>
    <t>Dismantling brick work in mud morter .(S.I.No: 12, P.No: 10)</t>
  </si>
  <si>
    <t>(Rs. Five Hundred Twenty Nine &amp; Thirty Eight Paisa only)</t>
  </si>
  <si>
    <t>Dismantling 2nd class tile roofing .(S.I.No: 22-b, P.No: 11 )</t>
  </si>
  <si>
    <t>(Rs. Three Hundred Seventy Eight &amp; Thirteen Paisa only)</t>
  </si>
  <si>
    <t xml:space="preserve">Dismantling rolled steel beams, iron rails etc.(S.I.No: 42, P.No: 13) </t>
  </si>
  <si>
    <t>(Rs. One Hundred Twenty Six &amp; Four Paisa only)</t>
  </si>
  <si>
    <t>Dismantling cement concrete plain 1:2:4. (S.I.No: 19-c-10).</t>
  </si>
  <si>
    <t>(Rs. Three Thousand ThreeHundred Twenty Seven &amp; Fifty Paisa only)</t>
  </si>
  <si>
    <t>Pacca brick work in mud mortar in building in Ground floor. (S.I.No. 1-b, P.No: 20).</t>
  </si>
  <si>
    <t xml:space="preserve">                          (Rs. Nine Thousand Nine Hundred Fifty Four &amp; Ps. Thirty One Only)</t>
  </si>
  <si>
    <t>Supplying Girder .( Sh: of material Vol-III Part-III S.I.No.140, P.No:12).</t>
  </si>
  <si>
    <t>(Rs. Three Thousand Eight Hundred Fifty only)</t>
  </si>
  <si>
    <t>Supplying T-Iron .( Sh: of material Vol-III Part-III S.I.No.144, P.No:12).</t>
  </si>
  <si>
    <t>Errection rolled steel beams or old rails in roof etc, erection and fixing in position. (S.I.No. 6, P.No. 91).</t>
  </si>
  <si>
    <t>(Rs. One Hundred Eighty Six &amp; Thirty Four Paisa only)</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</si>
  <si>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</si>
  <si>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(Rs. Eleven Thousand Four Hundred Fourty Three &amp; Ten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</si>
  <si>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</si>
  <si>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</si>
  <si>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Providing and Laying 2' thick topping cement concrete (1:2:4) including surface finishing and dinviding intio panels. (S.I.No. 16-c, P.No.42).</t>
  </si>
  <si>
    <t>(Rs. Three Thousand Two Hundred Seventy Five &amp; Fifty Paisa only)</t>
  </si>
  <si>
    <t>White wash three coats. (S.I.No. 26-c,  P.No: 54 ).</t>
  </si>
  <si>
    <t>(Rs. Eight Hundred Twenty Nine &amp; Ninty Five Paisa only)</t>
  </si>
</sst>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u/>
      <sz val="12"/>
      <name val="Times New Roman"/>
      <family val="1"/>
    </font>
    <font>
      <b/>
      <u/>
      <sz val="12"/>
      <name val="Times New Roman"/>
      <family val="1"/>
    </font>
    <font>
      <b/>
      <sz val="11"/>
      <name val="Eras Medium ITC"/>
      <family val="2"/>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style="thick">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65">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8" fillId="2" borderId="1" xfId="1" applyFont="1" applyFill="1" applyBorder="1" applyAlignment="1">
      <alignment horizontal="center" vertical="center"/>
    </xf>
    <xf numFmtId="0" fontId="4" fillId="2" borderId="0" xfId="1" applyFont="1" applyFill="1" applyAlignment="1">
      <alignment vertical="center"/>
    </xf>
    <xf numFmtId="0" fontId="16" fillId="0" borderId="0" xfId="1" applyFont="1" applyBorder="1" applyAlignment="1">
      <alignment horizontal="center" vertical="top"/>
    </xf>
    <xf numFmtId="0" fontId="1" fillId="0" borderId="0" xfId="1" applyFont="1" applyBorder="1" applyAlignment="1">
      <alignment horizontal="center"/>
    </xf>
    <xf numFmtId="0" fontId="16" fillId="0" borderId="0" xfId="1" applyFont="1" applyBorder="1" applyAlignment="1">
      <alignment horizontal="center" vertical="top"/>
    </xf>
    <xf numFmtId="0" fontId="1"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right"/>
    </xf>
    <xf numFmtId="0" fontId="17" fillId="0" borderId="0" xfId="1" applyFont="1" applyBorder="1" applyAlignment="1">
      <alignment horizontal="center"/>
    </xf>
    <xf numFmtId="0" fontId="16" fillId="0" borderId="0" xfId="1" applyFont="1" applyBorder="1" applyAlignment="1">
      <alignment horizontal="center" vertical="top"/>
    </xf>
    <xf numFmtId="0" fontId="17" fillId="0" borderId="0" xfId="1" applyFont="1" applyBorder="1" applyAlignment="1">
      <alignment horizontal="left"/>
    </xf>
    <xf numFmtId="0" fontId="22" fillId="0" borderId="0" xfId="1" applyFont="1" applyBorder="1" applyAlignment="1">
      <alignment horizontal="center" vertical="top"/>
    </xf>
    <xf numFmtId="0" fontId="1" fillId="0" borderId="0" xfId="1" applyFont="1" applyBorder="1" applyAlignment="1">
      <alignment horizontal="center"/>
    </xf>
    <xf numFmtId="0" fontId="2" fillId="0" borderId="0" xfId="1" applyFont="1" applyBorder="1" applyAlignment="1">
      <alignment horizontal="center" vertical="center"/>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17" fillId="0" borderId="0" xfId="1" applyFont="1" applyFill="1" applyBorder="1" applyAlignment="1">
      <alignment horizontal="center"/>
    </xf>
    <xf numFmtId="0" fontId="17" fillId="0" borderId="0" xfId="1" applyFont="1" applyBorder="1" applyAlignment="1">
      <alignment horizontal="center"/>
    </xf>
    <xf numFmtId="0" fontId="16" fillId="0" borderId="0" xfId="1" applyFont="1" applyBorder="1" applyAlignment="1">
      <alignment horizontal="center" vertical="top"/>
    </xf>
    <xf numFmtId="0" fontId="17" fillId="0" borderId="0" xfId="1" applyFont="1" applyFill="1" applyBorder="1" applyAlignment="1">
      <alignment horizontal="center"/>
    </xf>
    <xf numFmtId="0" fontId="1" fillId="0" borderId="0" xfId="1" applyFont="1" applyBorder="1" applyAlignment="1">
      <alignment horizontal="center"/>
    </xf>
    <xf numFmtId="0" fontId="2" fillId="0" borderId="0" xfId="1" applyFont="1" applyBorder="1" applyAlignment="1">
      <alignment horizontal="center" vertical="center"/>
    </xf>
    <xf numFmtId="0" fontId="22" fillId="0" borderId="0" xfId="1" applyFont="1" applyBorder="1" applyAlignment="1">
      <alignment horizontal="center" vertical="top"/>
    </xf>
    <xf numFmtId="0" fontId="22" fillId="0" borderId="0" xfId="1" applyFont="1" applyBorder="1" applyAlignment="1">
      <alignment horizontal="center" vertical="center"/>
    </xf>
    <xf numFmtId="0" fontId="1" fillId="0" borderId="0" xfId="2" applyBorder="1"/>
    <xf numFmtId="0" fontId="9" fillId="0" borderId="0" xfId="1" applyFont="1" applyBorder="1" applyAlignment="1"/>
    <xf numFmtId="0" fontId="23" fillId="0" borderId="0" xfId="1" applyFont="1" applyBorder="1" applyAlignment="1">
      <alignment horizontal="justify" vertical="top"/>
    </xf>
    <xf numFmtId="0" fontId="6" fillId="0" borderId="0" xfId="1" applyFont="1" applyBorder="1" applyAlignment="1">
      <alignment horizontal="center" vertical="center"/>
    </xf>
    <xf numFmtId="0" fontId="17" fillId="0" borderId="0" xfId="1" applyFont="1" applyBorder="1" applyAlignment="1">
      <alignment horizontal="center"/>
    </xf>
    <xf numFmtId="2" fontId="17" fillId="0" borderId="0" xfId="1" applyNumberFormat="1" applyFont="1" applyBorder="1" applyAlignment="1">
      <alignment horizontal="right"/>
    </xf>
    <xf numFmtId="0" fontId="17" fillId="0" borderId="0" xfId="1" applyFont="1" applyBorder="1" applyAlignment="1">
      <alignment horizontal="right"/>
    </xf>
    <xf numFmtId="1" fontId="17" fillId="0" borderId="0" xfId="1" applyNumberFormat="1" applyFont="1" applyBorder="1" applyAlignment="1">
      <alignment horizontal="right"/>
    </xf>
    <xf numFmtId="0" fontId="16" fillId="0" borderId="0" xfId="1" applyFont="1" applyBorder="1" applyAlignment="1">
      <alignment horizontal="center" vertical="top"/>
    </xf>
    <xf numFmtId="0" fontId="16" fillId="0" borderId="0" xfId="1" applyFont="1" applyBorder="1" applyAlignment="1">
      <alignment horizontal="center" vertical="center"/>
    </xf>
    <xf numFmtId="0" fontId="16" fillId="0" borderId="0" xfId="1" applyFont="1" applyBorder="1" applyAlignment="1">
      <alignment horizontal="left" vertical="top"/>
    </xf>
    <xf numFmtId="0" fontId="1" fillId="0" borderId="0" xfId="1" applyFont="1" applyBorder="1" applyAlignment="1">
      <alignment horizontal="right" vertical="center"/>
    </xf>
    <xf numFmtId="0" fontId="16" fillId="0" borderId="0" xfId="1" applyFont="1" applyBorder="1" applyAlignment="1">
      <alignment horizontal="justify" vertical="top" wrapText="1"/>
    </xf>
    <xf numFmtId="0" fontId="16" fillId="0" borderId="0" xfId="1" applyFont="1" applyBorder="1" applyAlignment="1">
      <alignment horizontal="justify" vertical="top"/>
    </xf>
    <xf numFmtId="164" fontId="17" fillId="0" borderId="0" xfId="1" applyNumberFormat="1" applyFont="1" applyBorder="1" applyAlignment="1">
      <alignment horizontal="center"/>
    </xf>
    <xf numFmtId="0" fontId="1" fillId="0" borderId="0" xfId="1" applyFont="1" applyBorder="1" applyAlignment="1">
      <alignment horizontal="right"/>
    </xf>
    <xf numFmtId="2" fontId="17" fillId="0" borderId="0" xfId="1" applyNumberFormat="1" applyFont="1" applyBorder="1" applyAlignment="1">
      <alignment horizont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17" fillId="0" borderId="0" xfId="1" applyFont="1" applyBorder="1" applyAlignment="1">
      <alignment horizontal="left"/>
    </xf>
    <xf numFmtId="2" fontId="17" fillId="0" borderId="0" xfId="1" applyNumberFormat="1" applyFont="1" applyBorder="1" applyAlignment="1">
      <alignment horizontal="left"/>
    </xf>
    <xf numFmtId="0" fontId="16" fillId="0" borderId="0" xfId="1" applyFont="1" applyBorder="1" applyAlignment="1">
      <alignment horizontal="justify" vertical="justify" wrapText="1"/>
    </xf>
    <xf numFmtId="0" fontId="22" fillId="0" borderId="0" xfId="1" applyFont="1" applyBorder="1" applyAlignment="1">
      <alignment horizontal="center" vertical="top"/>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15" fillId="0" borderId="0" xfId="1" applyFont="1" applyAlignment="1">
      <alignment horizontal="center" vertical="center"/>
    </xf>
    <xf numFmtId="0" fontId="2" fillId="0" borderId="0" xfId="1" applyFont="1" applyAlignment="1">
      <alignment horizontal="left" vertical="top"/>
    </xf>
    <xf numFmtId="4" fontId="24" fillId="0" borderId="0" xfId="1" applyNumberFormat="1" applyFont="1" applyAlignment="1">
      <alignment horizontal="justify" vertical="top" wrapText="1"/>
    </xf>
    <xf numFmtId="0" fontId="24"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6" fillId="0" borderId="0" xfId="1" applyFont="1" applyBorder="1" applyAlignment="1">
      <alignment horizontal="center"/>
    </xf>
    <xf numFmtId="0" fontId="1" fillId="0" borderId="0" xfId="1" applyFont="1" applyFill="1" applyBorder="1" applyAlignment="1">
      <alignment horizontal="right" vertical="center"/>
    </xf>
    <xf numFmtId="4" fontId="21" fillId="0" borderId="0" xfId="1" applyNumberFormat="1" applyFont="1" applyAlignment="1">
      <alignment horizontal="center" vertical="top" wrapText="1"/>
    </xf>
    <xf numFmtId="4" fontId="20" fillId="0" borderId="0" xfId="1" applyNumberFormat="1" applyFont="1" applyAlignment="1">
      <alignment horizontal="justify" vertical="top" wrapText="1"/>
    </xf>
    <xf numFmtId="0" fontId="21" fillId="0" borderId="0" xfId="1" applyFont="1" applyAlignment="1">
      <alignment horizontal="justify" vertical="top" wrapText="1"/>
    </xf>
    <xf numFmtId="0" fontId="16" fillId="0" borderId="7" xfId="1" applyFont="1" applyBorder="1" applyAlignment="1">
      <alignment horizontal="justify" vertical="justify" wrapText="1"/>
    </xf>
    <xf numFmtId="0" fontId="2" fillId="0" borderId="0" xfId="1" applyFont="1" applyBorder="1" applyAlignment="1">
      <alignment horizontal="right" vertical="center"/>
    </xf>
    <xf numFmtId="0" fontId="26" fillId="0" borderId="0" xfId="1" applyFont="1" applyBorder="1" applyAlignment="1">
      <alignment horizontal="left" vertical="center"/>
    </xf>
    <xf numFmtId="1" fontId="8" fillId="0" borderId="5" xfId="1" applyNumberFormat="1" applyFont="1" applyBorder="1" applyAlignment="1">
      <alignment horizontal="right"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00B050"/>
  </sheetPr>
  <dimension ref="A1:AP145"/>
  <sheetViews>
    <sheetView tabSelected="1" view="pageBreakPreview" zoomScaleSheetLayoutView="100" workbookViewId="0">
      <selection activeCell="AK126" sqref="AK126:AM126"/>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44" t="s">
        <v>0</v>
      </c>
      <c r="B1" s="144"/>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row>
    <row r="2" spans="1:40" ht="36" customHeight="1">
      <c r="A2" s="145" t="s">
        <v>34</v>
      </c>
      <c r="B2" s="145"/>
      <c r="C2" s="145"/>
      <c r="D2" s="145"/>
      <c r="E2" s="146" t="s">
        <v>134</v>
      </c>
      <c r="F2" s="147"/>
      <c r="G2" s="147"/>
      <c r="H2" s="147"/>
      <c r="I2" s="147"/>
      <c r="J2" s="147"/>
      <c r="K2" s="147"/>
      <c r="L2" s="147"/>
      <c r="M2" s="147"/>
      <c r="N2" s="147"/>
      <c r="O2" s="147"/>
      <c r="P2" s="147"/>
      <c r="Q2" s="147"/>
      <c r="R2" s="147"/>
      <c r="S2" s="147"/>
      <c r="T2" s="147"/>
      <c r="U2" s="147"/>
      <c r="V2" s="147"/>
      <c r="W2" s="147"/>
      <c r="X2" s="147"/>
      <c r="Y2" s="147"/>
      <c r="Z2" s="147"/>
      <c r="AA2" s="147"/>
      <c r="AB2" s="147"/>
      <c r="AC2" s="147"/>
      <c r="AD2" s="147"/>
      <c r="AE2" s="147"/>
      <c r="AF2" s="147"/>
      <c r="AG2" s="147"/>
      <c r="AH2" s="147"/>
      <c r="AI2" s="147"/>
      <c r="AJ2" s="147"/>
      <c r="AK2" s="147"/>
      <c r="AL2" s="147"/>
      <c r="AM2" s="147"/>
      <c r="AN2" s="147"/>
    </row>
    <row r="3" spans="1:40" ht="21" customHeight="1" thickBot="1">
      <c r="E3" s="158" t="s">
        <v>133</v>
      </c>
      <c r="F3" s="158"/>
      <c r="G3" s="158"/>
      <c r="H3" s="158"/>
      <c r="I3" s="158"/>
      <c r="J3" s="158"/>
      <c r="K3" s="158"/>
      <c r="L3" s="158"/>
      <c r="M3" s="158"/>
      <c r="N3" s="158"/>
      <c r="O3" s="158"/>
      <c r="P3" s="158"/>
      <c r="Q3" s="158"/>
      <c r="R3" s="158"/>
      <c r="S3" s="158"/>
      <c r="T3" s="158"/>
      <c r="U3" s="158"/>
      <c r="V3" s="158"/>
      <c r="W3" s="158"/>
      <c r="X3" s="158"/>
      <c r="Y3" s="158"/>
      <c r="Z3" s="158"/>
      <c r="AA3" s="158"/>
      <c r="AB3" s="158"/>
      <c r="AC3" s="158"/>
      <c r="AD3" s="158"/>
      <c r="AE3" s="158"/>
      <c r="AF3" s="158"/>
      <c r="AG3" s="158"/>
      <c r="AH3" s="158"/>
      <c r="AI3" s="158"/>
      <c r="AJ3" s="158"/>
      <c r="AK3" s="158"/>
      <c r="AL3" s="158"/>
      <c r="AM3" s="158"/>
      <c r="AN3" s="158"/>
    </row>
    <row r="4" spans="1:40" s="80" customFormat="1" ht="17.25" customHeight="1" thickTop="1" thickBot="1">
      <c r="A4" s="79" t="s">
        <v>1</v>
      </c>
      <c r="B4" s="148" t="s">
        <v>2</v>
      </c>
      <c r="C4" s="148"/>
      <c r="D4" s="148"/>
      <c r="E4" s="148"/>
      <c r="F4" s="148"/>
      <c r="G4" s="148"/>
      <c r="H4" s="148"/>
      <c r="I4" s="148"/>
      <c r="J4" s="148"/>
      <c r="K4" s="148"/>
      <c r="L4" s="148"/>
      <c r="M4" s="148"/>
      <c r="N4" s="149" t="s">
        <v>3</v>
      </c>
      <c r="O4" s="150"/>
      <c r="P4" s="150"/>
      <c r="Q4" s="150"/>
      <c r="R4" s="150"/>
      <c r="S4" s="150"/>
      <c r="T4" s="150"/>
      <c r="U4" s="150"/>
      <c r="V4" s="151"/>
      <c r="W4" s="149" t="s">
        <v>4</v>
      </c>
      <c r="X4" s="150"/>
      <c r="Y4" s="150"/>
      <c r="Z4" s="150"/>
      <c r="AA4" s="150"/>
      <c r="AB4" s="151"/>
      <c r="AC4" s="150" t="s">
        <v>5</v>
      </c>
      <c r="AD4" s="150"/>
      <c r="AE4" s="150"/>
      <c r="AF4" s="150"/>
      <c r="AG4" s="150"/>
      <c r="AH4" s="150"/>
      <c r="AI4" s="149" t="s">
        <v>6</v>
      </c>
      <c r="AJ4" s="150"/>
      <c r="AK4" s="150"/>
      <c r="AL4" s="150"/>
      <c r="AM4" s="150"/>
      <c r="AN4" s="151"/>
    </row>
    <row r="5" spans="1:40" s="21" customFormat="1" ht="14.25" customHeight="1" thickTop="1">
      <c r="A5" s="100">
        <v>1</v>
      </c>
      <c r="B5" s="20" t="s">
        <v>135</v>
      </c>
      <c r="C5" s="104"/>
      <c r="D5" s="104"/>
      <c r="E5" s="104"/>
      <c r="F5" s="104"/>
      <c r="G5" s="104"/>
      <c r="H5" s="104"/>
      <c r="I5" s="104"/>
      <c r="J5" s="104"/>
      <c r="K5" s="104"/>
      <c r="L5" s="104"/>
      <c r="AK5" s="118"/>
      <c r="AL5" s="118"/>
      <c r="AM5" s="118"/>
    </row>
    <row r="6" spans="1:40" s="22" customFormat="1" ht="12.75" customHeight="1">
      <c r="A6" s="6"/>
      <c r="N6" s="26"/>
      <c r="O6" s="108">
        <v>776</v>
      </c>
      <c r="P6" s="108"/>
      <c r="Q6" s="108"/>
      <c r="R6" s="108"/>
      <c r="S6" s="124" t="s">
        <v>7</v>
      </c>
      <c r="T6" s="124"/>
      <c r="U6" s="27"/>
      <c r="V6" s="96"/>
      <c r="W6" s="107" t="s">
        <v>8</v>
      </c>
      <c r="X6" s="107"/>
      <c r="Y6" s="107"/>
      <c r="Z6" s="125">
        <v>529.38</v>
      </c>
      <c r="AA6" s="125"/>
      <c r="AB6" s="125"/>
      <c r="AC6" s="125"/>
      <c r="AD6" s="27"/>
      <c r="AE6" s="29" t="s">
        <v>12</v>
      </c>
      <c r="AF6" s="27"/>
      <c r="AG6" s="27"/>
      <c r="AH6" s="27"/>
      <c r="AI6" s="109" t="s">
        <v>9</v>
      </c>
      <c r="AJ6" s="109"/>
      <c r="AK6" s="110">
        <f>ROUND(O6*Z6/100,0)</f>
        <v>4108</v>
      </c>
      <c r="AL6" s="110"/>
      <c r="AM6" s="110"/>
      <c r="AN6" s="30" t="s">
        <v>10</v>
      </c>
    </row>
    <row r="7" spans="1:40" s="2" customFormat="1" ht="15">
      <c r="B7" s="106" t="s">
        <v>136</v>
      </c>
      <c r="C7" s="106"/>
      <c r="D7" s="106"/>
      <c r="E7" s="106"/>
      <c r="F7" s="106"/>
      <c r="G7" s="106"/>
      <c r="H7" s="106"/>
      <c r="I7" s="106"/>
      <c r="J7" s="106"/>
      <c r="K7" s="106"/>
      <c r="L7" s="106"/>
      <c r="M7" s="106"/>
      <c r="N7" s="106"/>
      <c r="O7" s="106"/>
      <c r="P7" s="106"/>
      <c r="Q7" s="106"/>
      <c r="R7" s="106"/>
      <c r="S7" s="106"/>
      <c r="T7" s="106"/>
      <c r="U7" s="106"/>
      <c r="V7" s="106"/>
      <c r="W7" s="106"/>
      <c r="X7" s="106"/>
      <c r="Y7" s="106"/>
      <c r="Z7" s="106"/>
      <c r="AA7" s="106"/>
      <c r="AB7" s="106"/>
      <c r="AC7" s="106"/>
      <c r="AD7" s="106"/>
      <c r="AE7" s="106"/>
      <c r="AF7" s="106"/>
      <c r="AG7" s="106"/>
      <c r="AH7" s="106"/>
      <c r="AI7" s="106"/>
      <c r="AJ7" s="106"/>
      <c r="AK7" s="3"/>
      <c r="AL7" s="3"/>
      <c r="AM7" s="3"/>
    </row>
    <row r="8" spans="1:40" s="21" customFormat="1" ht="13.5" customHeight="1">
      <c r="A8" s="100">
        <v>2</v>
      </c>
      <c r="B8" s="20" t="s">
        <v>137</v>
      </c>
      <c r="C8" s="4"/>
      <c r="D8" s="4"/>
      <c r="E8" s="4"/>
      <c r="F8" s="4"/>
      <c r="G8" s="4"/>
      <c r="H8" s="4"/>
      <c r="I8" s="4"/>
      <c r="J8" s="4"/>
      <c r="K8" s="4"/>
      <c r="L8" s="4"/>
      <c r="M8" s="4"/>
      <c r="N8" s="4"/>
      <c r="AK8" s="118"/>
      <c r="AL8" s="118"/>
      <c r="AM8" s="118"/>
    </row>
    <row r="9" spans="1:40" s="22" customFormat="1" ht="13.5" customHeight="1">
      <c r="F9" s="31"/>
      <c r="G9" s="31"/>
      <c r="H9" s="32"/>
      <c r="I9" s="6"/>
      <c r="J9" s="6"/>
      <c r="K9" s="33"/>
      <c r="L9" s="33"/>
      <c r="M9" s="33"/>
      <c r="N9" s="33"/>
      <c r="O9" s="108">
        <v>3067</v>
      </c>
      <c r="P9" s="108"/>
      <c r="Q9" s="108"/>
      <c r="R9" s="108"/>
      <c r="S9" s="89" t="s">
        <v>22</v>
      </c>
      <c r="T9" s="35"/>
      <c r="U9" s="35"/>
      <c r="V9" s="107" t="s">
        <v>8</v>
      </c>
      <c r="W9" s="107"/>
      <c r="X9" s="107"/>
      <c r="Y9" s="119">
        <v>378.13</v>
      </c>
      <c r="Z9" s="119"/>
      <c r="AA9" s="119"/>
      <c r="AB9" s="119"/>
      <c r="AC9" s="27"/>
      <c r="AD9" s="27" t="s">
        <v>23</v>
      </c>
      <c r="AE9" s="27"/>
      <c r="AF9" s="27"/>
      <c r="AG9" s="27"/>
      <c r="AH9" s="27"/>
      <c r="AI9" s="109" t="s">
        <v>9</v>
      </c>
      <c r="AJ9" s="109"/>
      <c r="AK9" s="110">
        <f>O9*Y9/100</f>
        <v>11597.247100000001</v>
      </c>
      <c r="AL9" s="110"/>
      <c r="AM9" s="110"/>
      <c r="AN9" s="30" t="s">
        <v>10</v>
      </c>
    </row>
    <row r="10" spans="1:40" s="2" customFormat="1" ht="15">
      <c r="B10" s="106" t="s">
        <v>138</v>
      </c>
      <c r="C10" s="106"/>
      <c r="D10" s="106"/>
      <c r="E10" s="106"/>
      <c r="F10" s="106"/>
      <c r="G10" s="106"/>
      <c r="H10" s="106"/>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6"/>
      <c r="AH10" s="106"/>
      <c r="AI10" s="106"/>
      <c r="AJ10" s="106"/>
      <c r="AK10" s="3"/>
      <c r="AL10" s="3"/>
      <c r="AM10" s="3"/>
    </row>
    <row r="11" spans="1:40" s="21" customFormat="1" ht="13.5" customHeight="1">
      <c r="A11" s="100">
        <v>3</v>
      </c>
      <c r="B11" s="20" t="s">
        <v>139</v>
      </c>
      <c r="C11" s="4"/>
      <c r="D11" s="4"/>
      <c r="E11" s="4"/>
      <c r="F11" s="4"/>
      <c r="G11" s="4"/>
      <c r="H11" s="4"/>
      <c r="I11" s="4"/>
      <c r="J11" s="4"/>
      <c r="K11" s="4"/>
      <c r="L11" s="4"/>
      <c r="M11" s="4"/>
      <c r="N11" s="4"/>
      <c r="AK11" s="118"/>
      <c r="AL11" s="118"/>
      <c r="AM11" s="118"/>
    </row>
    <row r="12" spans="1:40" s="22" customFormat="1" ht="13.5" customHeight="1">
      <c r="F12" s="31"/>
      <c r="G12" s="31"/>
      <c r="H12" s="32"/>
      <c r="I12" s="6"/>
      <c r="J12" s="6"/>
      <c r="K12" s="33"/>
      <c r="L12" s="33"/>
      <c r="M12" s="33"/>
      <c r="N12" s="33"/>
      <c r="O12" s="108">
        <v>111.54</v>
      </c>
      <c r="P12" s="108"/>
      <c r="Q12" s="108"/>
      <c r="R12" s="108"/>
      <c r="S12" s="89" t="s">
        <v>18</v>
      </c>
      <c r="T12" s="35"/>
      <c r="U12" s="35"/>
      <c r="V12" s="107" t="s">
        <v>8</v>
      </c>
      <c r="W12" s="107"/>
      <c r="X12" s="107"/>
      <c r="Y12" s="108">
        <v>126.04</v>
      </c>
      <c r="Z12" s="108"/>
      <c r="AA12" s="108"/>
      <c r="AB12" s="108"/>
      <c r="AC12" s="27"/>
      <c r="AD12" s="27" t="s">
        <v>19</v>
      </c>
      <c r="AE12" s="27"/>
      <c r="AF12" s="27"/>
      <c r="AG12" s="27"/>
      <c r="AH12" s="27"/>
      <c r="AI12" s="109" t="s">
        <v>9</v>
      </c>
      <c r="AJ12" s="109"/>
      <c r="AK12" s="110">
        <f>ROUND(O12*Y12,0)</f>
        <v>14059</v>
      </c>
      <c r="AL12" s="110"/>
      <c r="AM12" s="110"/>
      <c r="AN12" s="30" t="s">
        <v>10</v>
      </c>
    </row>
    <row r="13" spans="1:40" s="2" customFormat="1" ht="15">
      <c r="B13" s="106" t="s">
        <v>140</v>
      </c>
      <c r="C13" s="106"/>
      <c r="D13" s="106"/>
      <c r="E13" s="106"/>
      <c r="F13" s="106"/>
      <c r="G13" s="106"/>
      <c r="H13" s="106"/>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3"/>
      <c r="AL13" s="3"/>
      <c r="AM13" s="3"/>
    </row>
    <row r="14" spans="1:40" s="21" customFormat="1" ht="13.5" customHeight="1">
      <c r="A14" s="19">
        <v>4</v>
      </c>
      <c r="B14" s="20" t="s">
        <v>37</v>
      </c>
      <c r="C14" s="4"/>
      <c r="D14" s="4"/>
      <c r="E14" s="4"/>
      <c r="F14" s="4"/>
      <c r="G14" s="4"/>
      <c r="H14" s="4"/>
      <c r="I14" s="4"/>
      <c r="J14" s="4"/>
      <c r="K14" s="4"/>
      <c r="L14" s="4"/>
      <c r="M14" s="4"/>
      <c r="N14" s="4"/>
      <c r="AK14" s="118"/>
      <c r="AL14" s="118"/>
      <c r="AM14" s="118"/>
      <c r="AN14" s="38"/>
    </row>
    <row r="15" spans="1:40" s="22" customFormat="1" ht="13.5" customHeight="1">
      <c r="F15" s="31"/>
      <c r="G15" s="31"/>
      <c r="H15" s="32"/>
      <c r="I15" s="6"/>
      <c r="J15" s="6"/>
      <c r="K15" s="33"/>
      <c r="L15" s="33"/>
      <c r="M15" s="33"/>
      <c r="N15" s="33"/>
      <c r="O15" s="108">
        <v>6298</v>
      </c>
      <c r="P15" s="108"/>
      <c r="Q15" s="108"/>
      <c r="R15" s="108"/>
      <c r="S15" s="34" t="s">
        <v>22</v>
      </c>
      <c r="T15" s="35"/>
      <c r="U15" s="35"/>
      <c r="V15" s="28"/>
      <c r="W15" s="107" t="s">
        <v>8</v>
      </c>
      <c r="X15" s="107"/>
      <c r="Y15" s="107"/>
      <c r="Z15" s="108">
        <v>121</v>
      </c>
      <c r="AA15" s="108"/>
      <c r="AB15" s="108"/>
      <c r="AC15" s="108"/>
      <c r="AE15" s="27" t="s">
        <v>23</v>
      </c>
      <c r="AF15" s="27"/>
      <c r="AG15" s="27"/>
      <c r="AH15" s="27"/>
      <c r="AI15" s="109" t="s">
        <v>9</v>
      </c>
      <c r="AJ15" s="109"/>
      <c r="AK15" s="110">
        <f>ROUND(O15*Z15/100,0)</f>
        <v>7621</v>
      </c>
      <c r="AL15" s="110"/>
      <c r="AM15" s="110"/>
      <c r="AN15" s="30" t="s">
        <v>10</v>
      </c>
    </row>
    <row r="16" spans="1:40" s="2" customFormat="1" ht="15">
      <c r="B16" s="106" t="s">
        <v>42</v>
      </c>
      <c r="C16" s="106"/>
      <c r="D16" s="106"/>
      <c r="E16" s="106"/>
      <c r="F16" s="106"/>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3"/>
      <c r="AL16" s="3"/>
      <c r="AM16" s="3"/>
    </row>
    <row r="17" spans="1:40" s="21" customFormat="1" ht="14.25" customHeight="1">
      <c r="A17" s="100">
        <v>5</v>
      </c>
      <c r="B17" s="20" t="s">
        <v>141</v>
      </c>
      <c r="C17" s="104"/>
      <c r="D17" s="104"/>
      <c r="E17" s="104"/>
      <c r="F17" s="104"/>
      <c r="G17" s="104"/>
      <c r="H17" s="104"/>
      <c r="I17" s="104"/>
      <c r="J17" s="104"/>
      <c r="K17" s="104"/>
      <c r="L17" s="104"/>
      <c r="AK17" s="118"/>
      <c r="AL17" s="118"/>
      <c r="AM17" s="118"/>
    </row>
    <row r="18" spans="1:40" s="22" customFormat="1" ht="12.75" customHeight="1">
      <c r="A18" s="6"/>
      <c r="N18" s="26"/>
      <c r="O18" s="108">
        <v>476</v>
      </c>
      <c r="P18" s="108"/>
      <c r="Q18" s="108"/>
      <c r="R18" s="108"/>
      <c r="S18" s="124" t="s">
        <v>7</v>
      </c>
      <c r="T18" s="124"/>
      <c r="U18" s="27"/>
      <c r="V18" s="96"/>
      <c r="W18" s="107" t="s">
        <v>8</v>
      </c>
      <c r="X18" s="107"/>
      <c r="Y18" s="107"/>
      <c r="Z18" s="125">
        <v>3327.5</v>
      </c>
      <c r="AA18" s="125"/>
      <c r="AB18" s="125"/>
      <c r="AC18" s="125"/>
      <c r="AD18" s="27"/>
      <c r="AE18" s="29" t="s">
        <v>12</v>
      </c>
      <c r="AF18" s="27"/>
      <c r="AG18" s="27"/>
      <c r="AH18" s="27"/>
      <c r="AI18" s="109" t="s">
        <v>9</v>
      </c>
      <c r="AJ18" s="109"/>
      <c r="AK18" s="110">
        <f>ROUND(O18*Z18/100,0)</f>
        <v>15839</v>
      </c>
      <c r="AL18" s="110"/>
      <c r="AM18" s="110"/>
      <c r="AN18" s="30" t="s">
        <v>10</v>
      </c>
    </row>
    <row r="19" spans="1:40" s="2" customFormat="1" ht="15">
      <c r="B19" s="106" t="s">
        <v>142</v>
      </c>
      <c r="C19" s="106"/>
      <c r="D19" s="106"/>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3"/>
      <c r="AL19" s="3"/>
      <c r="AM19" s="3"/>
    </row>
    <row r="20" spans="1:40" s="78" customFormat="1" ht="16.5" customHeight="1">
      <c r="A20" s="77">
        <v>6</v>
      </c>
      <c r="B20" s="20" t="s">
        <v>53</v>
      </c>
      <c r="C20" s="20"/>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127"/>
      <c r="AL20" s="127"/>
      <c r="AM20" s="127"/>
    </row>
    <row r="21" spans="1:40" s="22" customFormat="1" ht="13.5" customHeight="1">
      <c r="F21" s="31"/>
      <c r="G21" s="31"/>
      <c r="H21" s="32"/>
      <c r="I21" s="6"/>
      <c r="J21" s="6"/>
      <c r="K21" s="33"/>
      <c r="L21" s="33"/>
      <c r="M21" s="33"/>
      <c r="N21" s="33"/>
      <c r="O21" s="108">
        <v>195</v>
      </c>
      <c r="P21" s="108"/>
      <c r="Q21" s="108"/>
      <c r="R21" s="108"/>
      <c r="S21" s="76" t="s">
        <v>7</v>
      </c>
      <c r="T21" s="35"/>
      <c r="U21" s="35"/>
      <c r="V21" s="75"/>
      <c r="W21" s="107" t="s">
        <v>8</v>
      </c>
      <c r="X21" s="107"/>
      <c r="Y21" s="107"/>
      <c r="Z21" s="108">
        <v>3176.25</v>
      </c>
      <c r="AA21" s="108"/>
      <c r="AB21" s="108"/>
      <c r="AC21" s="108"/>
      <c r="AE21" s="27" t="s">
        <v>54</v>
      </c>
      <c r="AF21" s="27"/>
      <c r="AG21" s="27"/>
      <c r="AH21" s="27"/>
      <c r="AI21" s="109" t="s">
        <v>9</v>
      </c>
      <c r="AJ21" s="109"/>
      <c r="AK21" s="110">
        <f>ROUND(O21*Z21/1000,0)</f>
        <v>619</v>
      </c>
      <c r="AL21" s="110"/>
      <c r="AM21" s="110"/>
      <c r="AN21" s="30" t="s">
        <v>10</v>
      </c>
    </row>
    <row r="22" spans="1:40" s="2" customFormat="1" ht="15">
      <c r="B22" s="106" t="s">
        <v>55</v>
      </c>
      <c r="C22" s="106"/>
      <c r="D22" s="106"/>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6"/>
      <c r="AG22" s="106"/>
      <c r="AH22" s="106"/>
      <c r="AI22" s="106"/>
      <c r="AJ22" s="106"/>
      <c r="AK22" s="3"/>
      <c r="AL22" s="3"/>
      <c r="AM22" s="3"/>
    </row>
    <row r="23" spans="1:40" s="46" customFormat="1" ht="13.5" customHeight="1">
      <c r="A23" s="44">
        <v>7</v>
      </c>
      <c r="B23" s="45" t="s">
        <v>11</v>
      </c>
      <c r="C23" s="45"/>
      <c r="D23" s="45"/>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156"/>
      <c r="AL23" s="156"/>
      <c r="AM23" s="156"/>
    </row>
    <row r="24" spans="1:40" s="6" customFormat="1" ht="13.5" customHeight="1">
      <c r="N24" s="26"/>
      <c r="O24" s="108">
        <v>32</v>
      </c>
      <c r="P24" s="108"/>
      <c r="Q24" s="108"/>
      <c r="R24" s="108"/>
      <c r="S24" s="107" t="s">
        <v>7</v>
      </c>
      <c r="T24" s="107"/>
      <c r="U24" s="27"/>
      <c r="V24" s="96"/>
      <c r="W24" s="107" t="s">
        <v>8</v>
      </c>
      <c r="X24" s="107"/>
      <c r="Y24" s="107"/>
      <c r="Z24" s="108">
        <v>8694.9500000000007</v>
      </c>
      <c r="AA24" s="108"/>
      <c r="AB24" s="108"/>
      <c r="AC24" s="108"/>
      <c r="AD24" s="27"/>
      <c r="AE24" s="27" t="s">
        <v>12</v>
      </c>
      <c r="AF24" s="27"/>
      <c r="AG24" s="27"/>
      <c r="AH24" s="27"/>
      <c r="AI24" s="109" t="s">
        <v>9</v>
      </c>
      <c r="AJ24" s="109"/>
      <c r="AK24" s="110">
        <f>ROUND(O24*Z24/100,0)</f>
        <v>2782</v>
      </c>
      <c r="AL24" s="110"/>
      <c r="AM24" s="110"/>
      <c r="AN24" s="30" t="s">
        <v>10</v>
      </c>
    </row>
    <row r="25" spans="1:40" s="2" customFormat="1" ht="15">
      <c r="B25" s="106" t="s">
        <v>43</v>
      </c>
      <c r="C25" s="106"/>
      <c r="D25" s="106"/>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6"/>
      <c r="AH25" s="106"/>
      <c r="AI25" s="106"/>
      <c r="AJ25" s="106"/>
      <c r="AK25" s="3"/>
      <c r="AL25" s="3"/>
      <c r="AM25" s="3"/>
    </row>
    <row r="26" spans="1:40" s="78" customFormat="1" ht="16.5" customHeight="1">
      <c r="A26" s="77">
        <v>8</v>
      </c>
      <c r="B26" s="20" t="s">
        <v>56</v>
      </c>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127"/>
      <c r="AL26" s="127"/>
      <c r="AM26" s="127"/>
    </row>
    <row r="27" spans="1:40" s="22" customFormat="1" ht="13.5" customHeight="1">
      <c r="F27" s="31"/>
      <c r="G27" s="31"/>
      <c r="H27" s="32"/>
      <c r="I27" s="6"/>
      <c r="J27" s="6"/>
      <c r="K27" s="33"/>
      <c r="L27" s="33"/>
      <c r="M27" s="33"/>
      <c r="N27" s="33"/>
      <c r="O27" s="108">
        <v>86</v>
      </c>
      <c r="P27" s="108"/>
      <c r="Q27" s="108"/>
      <c r="R27" s="108"/>
      <c r="S27" s="76" t="s">
        <v>7</v>
      </c>
      <c r="T27" s="35"/>
      <c r="U27" s="35"/>
      <c r="V27" s="75"/>
      <c r="W27" s="107" t="s">
        <v>8</v>
      </c>
      <c r="X27" s="107"/>
      <c r="Y27" s="107"/>
      <c r="Z27" s="108">
        <v>11948.36</v>
      </c>
      <c r="AA27" s="108"/>
      <c r="AB27" s="108"/>
      <c r="AC27" s="108"/>
      <c r="AE27" s="27" t="s">
        <v>12</v>
      </c>
      <c r="AF27" s="27"/>
      <c r="AG27" s="27"/>
      <c r="AH27" s="27"/>
      <c r="AI27" s="109" t="s">
        <v>9</v>
      </c>
      <c r="AJ27" s="109"/>
      <c r="AK27" s="110">
        <f>ROUND(O27*Z27/100,0)</f>
        <v>10276</v>
      </c>
      <c r="AL27" s="110"/>
      <c r="AM27" s="110"/>
      <c r="AN27" s="30" t="s">
        <v>10</v>
      </c>
    </row>
    <row r="28" spans="1:40" s="2" customFormat="1" ht="15">
      <c r="B28" s="106" t="s">
        <v>57</v>
      </c>
      <c r="C28" s="106"/>
      <c r="D28" s="106"/>
      <c r="E28" s="106"/>
      <c r="F28" s="106"/>
      <c r="G28" s="10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6"/>
      <c r="AH28" s="106"/>
      <c r="AI28" s="106"/>
      <c r="AJ28" s="106"/>
      <c r="AK28" s="3"/>
      <c r="AL28" s="3"/>
      <c r="AM28" s="3"/>
    </row>
    <row r="29" spans="1:40" s="21" customFormat="1" ht="76.5" customHeight="1">
      <c r="A29" s="47">
        <v>9</v>
      </c>
      <c r="B29" s="116" t="s">
        <v>13</v>
      </c>
      <c r="C29" s="116"/>
      <c r="D29" s="116"/>
      <c r="E29" s="116"/>
      <c r="F29" s="116"/>
      <c r="G29" s="116"/>
      <c r="H29" s="116"/>
      <c r="I29" s="116"/>
      <c r="J29" s="116"/>
      <c r="K29" s="116"/>
      <c r="L29" s="116"/>
      <c r="M29" s="116"/>
      <c r="N29" s="116"/>
      <c r="O29" s="116"/>
      <c r="P29" s="116"/>
      <c r="Q29" s="116"/>
      <c r="R29" s="116"/>
      <c r="S29" s="116"/>
      <c r="T29" s="116"/>
      <c r="U29" s="116"/>
      <c r="V29" s="116"/>
      <c r="W29" s="116"/>
      <c r="X29" s="116"/>
      <c r="Y29" s="116"/>
      <c r="Z29" s="116"/>
      <c r="AA29" s="116"/>
      <c r="AB29" s="116"/>
      <c r="AC29" s="116"/>
      <c r="AD29" s="116"/>
      <c r="AE29" s="116"/>
      <c r="AF29" s="116"/>
      <c r="AG29" s="116"/>
      <c r="AH29" s="116"/>
      <c r="AI29" s="116"/>
      <c r="AJ29" s="116"/>
      <c r="AK29" s="111"/>
      <c r="AL29" s="111"/>
      <c r="AM29" s="111"/>
    </row>
    <row r="30" spans="1:40" s="6" customFormat="1" ht="14.25" customHeight="1">
      <c r="N30" s="26"/>
      <c r="O30" s="108">
        <v>263</v>
      </c>
      <c r="P30" s="108"/>
      <c r="Q30" s="108"/>
      <c r="R30" s="108"/>
      <c r="S30" s="107" t="s">
        <v>7</v>
      </c>
      <c r="T30" s="107"/>
      <c r="U30" s="27"/>
      <c r="V30" s="28"/>
      <c r="W30" s="107" t="s">
        <v>8</v>
      </c>
      <c r="X30" s="107"/>
      <c r="Y30" s="107"/>
      <c r="Z30" s="108">
        <v>337</v>
      </c>
      <c r="AA30" s="108"/>
      <c r="AB30" s="108"/>
      <c r="AC30" s="108"/>
      <c r="AD30" s="27"/>
      <c r="AE30" s="27" t="s">
        <v>14</v>
      </c>
      <c r="AF30" s="27"/>
      <c r="AG30" s="27"/>
      <c r="AH30" s="27"/>
      <c r="AI30" s="109" t="s">
        <v>9</v>
      </c>
      <c r="AJ30" s="109"/>
      <c r="AK30" s="110">
        <f>O30*Z30</f>
        <v>88631</v>
      </c>
      <c r="AL30" s="110"/>
      <c r="AM30" s="110"/>
      <c r="AN30" s="30" t="s">
        <v>10</v>
      </c>
    </row>
    <row r="31" spans="1:40" s="2" customFormat="1" ht="15">
      <c r="B31" s="106" t="s">
        <v>44</v>
      </c>
      <c r="C31" s="106"/>
      <c r="D31" s="106"/>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6"/>
      <c r="AH31" s="106"/>
      <c r="AI31" s="106"/>
      <c r="AJ31" s="106"/>
      <c r="AK31" s="3"/>
      <c r="AL31" s="3"/>
      <c r="AM31" s="3"/>
    </row>
    <row r="32" spans="1:40" s="21" customFormat="1" ht="30" customHeight="1">
      <c r="A32" s="47">
        <v>10</v>
      </c>
      <c r="B32" s="116" t="s">
        <v>15</v>
      </c>
      <c r="C32" s="116"/>
      <c r="D32" s="116"/>
      <c r="E32" s="116"/>
      <c r="F32" s="116"/>
      <c r="G32" s="116"/>
      <c r="H32" s="116"/>
      <c r="I32" s="116"/>
      <c r="J32" s="116"/>
      <c r="K32" s="116"/>
      <c r="L32" s="116"/>
      <c r="M32" s="116"/>
      <c r="N32" s="116"/>
      <c r="O32" s="116"/>
      <c r="P32" s="116"/>
      <c r="Q32" s="116"/>
      <c r="R32" s="116"/>
      <c r="S32" s="116"/>
      <c r="T32" s="116"/>
      <c r="U32" s="116"/>
      <c r="V32" s="116"/>
      <c r="W32" s="116"/>
      <c r="X32" s="116"/>
      <c r="Y32" s="116"/>
      <c r="Z32" s="116"/>
      <c r="AA32" s="116"/>
      <c r="AB32" s="116"/>
      <c r="AC32" s="116"/>
      <c r="AD32" s="116"/>
      <c r="AE32" s="116"/>
      <c r="AF32" s="116"/>
      <c r="AG32" s="116"/>
      <c r="AH32" s="116"/>
      <c r="AI32" s="116"/>
      <c r="AJ32" s="116"/>
      <c r="AK32" s="111"/>
      <c r="AL32" s="111"/>
      <c r="AM32" s="111"/>
    </row>
    <row r="33" spans="1:41" s="22" customFormat="1" ht="13.5" customHeight="1">
      <c r="A33" s="48" t="s">
        <v>16</v>
      </c>
      <c r="B33" s="49" t="s">
        <v>17</v>
      </c>
      <c r="L33" s="23"/>
      <c r="M33" s="24"/>
      <c r="N33" s="152"/>
      <c r="O33" s="152"/>
      <c r="P33" s="25"/>
      <c r="Q33" s="153"/>
      <c r="R33" s="153"/>
      <c r="S33" s="24"/>
      <c r="T33" s="154"/>
      <c r="U33" s="154"/>
      <c r="V33" s="154"/>
      <c r="AB33" s="155"/>
      <c r="AC33" s="155"/>
      <c r="AD33" s="155"/>
      <c r="AE33" s="155"/>
      <c r="AF33" s="152"/>
      <c r="AG33" s="152"/>
      <c r="AK33" s="118"/>
      <c r="AL33" s="118"/>
      <c r="AM33" s="118"/>
      <c r="AN33" s="39"/>
    </row>
    <row r="34" spans="1:41" s="22" customFormat="1" ht="13.5" customHeight="1">
      <c r="F34" s="31"/>
      <c r="G34" s="31"/>
      <c r="H34" s="32"/>
      <c r="I34" s="6"/>
      <c r="J34" s="44"/>
      <c r="K34" s="50"/>
      <c r="L34" s="33"/>
      <c r="M34" s="33"/>
      <c r="N34" s="33"/>
      <c r="O34" s="23"/>
      <c r="P34" s="108">
        <v>10.57</v>
      </c>
      <c r="Q34" s="108"/>
      <c r="R34" s="108"/>
      <c r="S34" s="29" t="s">
        <v>18</v>
      </c>
      <c r="T34" s="35"/>
      <c r="U34" s="35"/>
      <c r="V34" s="107" t="s">
        <v>8</v>
      </c>
      <c r="W34" s="107"/>
      <c r="X34" s="107"/>
      <c r="Y34" s="108">
        <v>5001.7</v>
      </c>
      <c r="Z34" s="108"/>
      <c r="AA34" s="108"/>
      <c r="AB34" s="108"/>
      <c r="AC34" s="27"/>
      <c r="AD34" s="27" t="s">
        <v>19</v>
      </c>
      <c r="AE34" s="27"/>
      <c r="AF34" s="27"/>
      <c r="AG34" s="27"/>
      <c r="AH34" s="27"/>
      <c r="AI34" s="109" t="s">
        <v>9</v>
      </c>
      <c r="AJ34" s="109"/>
      <c r="AK34" s="110">
        <f>ROUND(P34*Y34,0)</f>
        <v>52868</v>
      </c>
      <c r="AL34" s="110"/>
      <c r="AM34" s="110"/>
      <c r="AN34" s="30" t="s">
        <v>10</v>
      </c>
    </row>
    <row r="35" spans="1:41" s="2" customFormat="1" ht="15">
      <c r="B35" s="106" t="s">
        <v>45</v>
      </c>
      <c r="C35" s="106"/>
      <c r="D35" s="106"/>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6"/>
      <c r="AH35" s="106"/>
      <c r="AI35" s="106"/>
      <c r="AJ35" s="106"/>
      <c r="AK35" s="3"/>
      <c r="AL35" s="3"/>
      <c r="AM35" s="3"/>
    </row>
    <row r="36" spans="1:41" s="22" customFormat="1" ht="13.5" customHeight="1">
      <c r="A36" s="48" t="s">
        <v>20</v>
      </c>
      <c r="B36" s="49" t="s">
        <v>21</v>
      </c>
      <c r="J36" s="44"/>
      <c r="K36" s="44"/>
      <c r="L36" s="23"/>
      <c r="M36" s="24"/>
      <c r="N36" s="152"/>
      <c r="O36" s="152"/>
      <c r="P36" s="25"/>
      <c r="Q36" s="153"/>
      <c r="R36" s="153"/>
      <c r="S36" s="24"/>
      <c r="T36" s="154"/>
      <c r="U36" s="154"/>
      <c r="V36" s="154"/>
      <c r="AB36" s="155"/>
      <c r="AC36" s="155"/>
      <c r="AD36" s="155"/>
      <c r="AE36" s="155"/>
      <c r="AF36" s="152"/>
      <c r="AG36" s="152"/>
      <c r="AK36" s="118"/>
      <c r="AL36" s="118"/>
      <c r="AM36" s="118"/>
      <c r="AN36" s="39"/>
    </row>
    <row r="37" spans="1:41" s="6" customFormat="1" ht="13.5" customHeight="1">
      <c r="H37" s="36"/>
      <c r="K37" s="33"/>
      <c r="L37" s="33"/>
      <c r="M37" s="33"/>
      <c r="N37" s="33"/>
      <c r="O37" s="23"/>
      <c r="P37" s="108">
        <v>2.35</v>
      </c>
      <c r="Q37" s="108"/>
      <c r="R37" s="108"/>
      <c r="S37" s="27" t="s">
        <v>18</v>
      </c>
      <c r="T37" s="51"/>
      <c r="U37" s="51"/>
      <c r="V37" s="107" t="s">
        <v>8</v>
      </c>
      <c r="W37" s="107"/>
      <c r="X37" s="107"/>
      <c r="Y37" s="108">
        <v>4820.2</v>
      </c>
      <c r="Z37" s="108"/>
      <c r="AA37" s="108"/>
      <c r="AB37" s="108"/>
      <c r="AC37" s="27"/>
      <c r="AD37" s="27" t="s">
        <v>19</v>
      </c>
      <c r="AE37" s="27"/>
      <c r="AF37" s="27"/>
      <c r="AG37" s="27"/>
      <c r="AH37" s="27"/>
      <c r="AI37" s="109" t="s">
        <v>9</v>
      </c>
      <c r="AJ37" s="109"/>
      <c r="AK37" s="110">
        <f>ROUND(P37*Y37,0)</f>
        <v>11327</v>
      </c>
      <c r="AL37" s="110"/>
      <c r="AM37" s="110"/>
      <c r="AN37" s="30" t="s">
        <v>10</v>
      </c>
    </row>
    <row r="38" spans="1:41" s="2" customFormat="1" ht="15">
      <c r="B38" s="106" t="s">
        <v>46</v>
      </c>
      <c r="C38" s="106"/>
      <c r="D38" s="106"/>
      <c r="E38" s="106"/>
      <c r="F38" s="106"/>
      <c r="G38" s="106"/>
      <c r="H38" s="106"/>
      <c r="I38" s="106"/>
      <c r="J38" s="106"/>
      <c r="K38" s="106"/>
      <c r="L38" s="106"/>
      <c r="M38" s="106"/>
      <c r="N38" s="106"/>
      <c r="O38" s="106"/>
      <c r="P38" s="106"/>
      <c r="Q38" s="106"/>
      <c r="R38" s="106"/>
      <c r="S38" s="106"/>
      <c r="T38" s="106"/>
      <c r="U38" s="106"/>
      <c r="V38" s="106"/>
      <c r="W38" s="106"/>
      <c r="X38" s="106"/>
      <c r="Y38" s="106"/>
      <c r="Z38" s="106"/>
      <c r="AA38" s="106"/>
      <c r="AB38" s="106"/>
      <c r="AC38" s="106"/>
      <c r="AD38" s="106"/>
      <c r="AE38" s="106"/>
      <c r="AF38" s="106"/>
      <c r="AG38" s="106"/>
      <c r="AH38" s="106"/>
      <c r="AI38" s="106"/>
      <c r="AJ38" s="106"/>
      <c r="AK38" s="3"/>
      <c r="AL38" s="3"/>
      <c r="AM38" s="3"/>
    </row>
    <row r="39" spans="1:41" s="55" customFormat="1" ht="13.5" customHeight="1">
      <c r="A39" s="52">
        <v>11</v>
      </c>
      <c r="B39" s="53" t="s">
        <v>143</v>
      </c>
      <c r="C39" s="54"/>
      <c r="D39" s="54"/>
      <c r="E39" s="54"/>
      <c r="F39" s="54"/>
      <c r="G39" s="54"/>
      <c r="H39" s="54"/>
      <c r="I39" s="54"/>
      <c r="J39" s="54"/>
      <c r="K39" s="54"/>
      <c r="L39" s="54"/>
      <c r="AK39" s="157"/>
      <c r="AL39" s="157"/>
      <c r="AM39" s="157"/>
    </row>
    <row r="40" spans="1:41" s="40" customFormat="1" ht="13.5" customHeight="1">
      <c r="N40" s="41"/>
      <c r="O40" s="120">
        <v>933</v>
      </c>
      <c r="P40" s="120"/>
      <c r="Q40" s="120"/>
      <c r="R40" s="120"/>
      <c r="S40" s="121" t="s">
        <v>7</v>
      </c>
      <c r="T40" s="121"/>
      <c r="U40" s="42"/>
      <c r="V40" s="98"/>
      <c r="W40" s="121" t="s">
        <v>8</v>
      </c>
      <c r="X40" s="121"/>
      <c r="Y40" s="121"/>
      <c r="Z40" s="120">
        <v>9954.31</v>
      </c>
      <c r="AA40" s="120"/>
      <c r="AB40" s="120"/>
      <c r="AC40" s="120"/>
      <c r="AD40" s="42"/>
      <c r="AE40" s="42" t="s">
        <v>12</v>
      </c>
      <c r="AF40" s="42"/>
      <c r="AG40" s="42"/>
      <c r="AH40" s="42"/>
      <c r="AI40" s="122" t="s">
        <v>9</v>
      </c>
      <c r="AJ40" s="122"/>
      <c r="AK40" s="123">
        <f>ROUND(O40*Z40/100,0)</f>
        <v>92874</v>
      </c>
      <c r="AL40" s="123"/>
      <c r="AM40" s="123"/>
      <c r="AN40" s="43" t="s">
        <v>10</v>
      </c>
    </row>
    <row r="41" spans="1:41" s="2" customFormat="1" ht="15">
      <c r="B41" s="106" t="s">
        <v>144</v>
      </c>
      <c r="C41" s="106"/>
      <c r="D41" s="106"/>
      <c r="E41" s="106"/>
      <c r="F41" s="106"/>
      <c r="G41" s="106"/>
      <c r="H41" s="106"/>
      <c r="I41" s="106"/>
      <c r="J41" s="106"/>
      <c r="K41" s="106"/>
      <c r="L41" s="106"/>
      <c r="M41" s="106"/>
      <c r="N41" s="106"/>
      <c r="O41" s="106"/>
      <c r="P41" s="106"/>
      <c r="Q41" s="106"/>
      <c r="R41" s="106"/>
      <c r="S41" s="106"/>
      <c r="T41" s="106"/>
      <c r="U41" s="106"/>
      <c r="V41" s="106"/>
      <c r="W41" s="106"/>
      <c r="X41" s="106"/>
      <c r="Y41" s="106"/>
      <c r="Z41" s="106"/>
      <c r="AA41" s="106"/>
      <c r="AB41" s="106"/>
      <c r="AC41" s="106"/>
      <c r="AD41" s="106"/>
      <c r="AE41" s="106"/>
      <c r="AF41" s="106"/>
      <c r="AG41" s="106"/>
      <c r="AH41" s="106"/>
      <c r="AI41" s="106"/>
      <c r="AJ41" s="106"/>
      <c r="AK41" s="3"/>
      <c r="AL41" s="3"/>
      <c r="AM41" s="3"/>
    </row>
    <row r="42" spans="1:41" s="55" customFormat="1" ht="13.5" customHeight="1">
      <c r="A42" s="52">
        <v>12</v>
      </c>
      <c r="B42" s="53" t="s">
        <v>74</v>
      </c>
      <c r="C42" s="54"/>
      <c r="D42" s="54"/>
      <c r="E42" s="54"/>
      <c r="F42" s="54"/>
      <c r="G42" s="54"/>
      <c r="H42" s="54"/>
      <c r="I42" s="54"/>
      <c r="J42" s="54"/>
      <c r="K42" s="54"/>
      <c r="L42" s="54"/>
      <c r="AK42" s="157"/>
      <c r="AL42" s="157"/>
      <c r="AM42" s="157"/>
    </row>
    <row r="43" spans="1:41" s="40" customFormat="1" ht="13.5" customHeight="1">
      <c r="N43" s="41"/>
      <c r="O43" s="120">
        <v>49</v>
      </c>
      <c r="P43" s="120"/>
      <c r="Q43" s="120"/>
      <c r="R43" s="120"/>
      <c r="S43" s="121" t="s">
        <v>7</v>
      </c>
      <c r="T43" s="121"/>
      <c r="U43" s="42"/>
      <c r="V43" s="95"/>
      <c r="W43" s="121" t="s">
        <v>8</v>
      </c>
      <c r="X43" s="121"/>
      <c r="Y43" s="121"/>
      <c r="Z43" s="120">
        <v>12346.65</v>
      </c>
      <c r="AA43" s="120"/>
      <c r="AB43" s="120"/>
      <c r="AC43" s="120"/>
      <c r="AD43" s="42"/>
      <c r="AE43" s="42" t="s">
        <v>12</v>
      </c>
      <c r="AF43" s="42"/>
      <c r="AG43" s="42"/>
      <c r="AH43" s="42"/>
      <c r="AI43" s="122" t="s">
        <v>9</v>
      </c>
      <c r="AJ43" s="122"/>
      <c r="AK43" s="123">
        <f>ROUND(O43*Z43/100,0)</f>
        <v>6050</v>
      </c>
      <c r="AL43" s="123"/>
      <c r="AM43" s="123"/>
      <c r="AN43" s="43" t="s">
        <v>10</v>
      </c>
    </row>
    <row r="44" spans="1:41" s="2" customFormat="1" ht="15">
      <c r="B44" s="106" t="s">
        <v>75</v>
      </c>
      <c r="C44" s="106"/>
      <c r="D44" s="106"/>
      <c r="E44" s="106"/>
      <c r="F44" s="106"/>
      <c r="G44" s="106"/>
      <c r="H44" s="106"/>
      <c r="I44" s="106"/>
      <c r="J44" s="106"/>
      <c r="K44" s="106"/>
      <c r="L44" s="106"/>
      <c r="M44" s="106"/>
      <c r="N44" s="106"/>
      <c r="O44" s="106"/>
      <c r="P44" s="106"/>
      <c r="Q44" s="106"/>
      <c r="R44" s="106"/>
      <c r="S44" s="106"/>
      <c r="T44" s="106"/>
      <c r="U44" s="106"/>
      <c r="V44" s="106"/>
      <c r="W44" s="106"/>
      <c r="X44" s="106"/>
      <c r="Y44" s="106"/>
      <c r="Z44" s="106"/>
      <c r="AA44" s="106"/>
      <c r="AB44" s="106"/>
      <c r="AC44" s="106"/>
      <c r="AD44" s="106"/>
      <c r="AE44" s="106"/>
      <c r="AF44" s="106"/>
      <c r="AG44" s="106"/>
      <c r="AH44" s="106"/>
      <c r="AI44" s="106"/>
      <c r="AJ44" s="106"/>
      <c r="AK44" s="3"/>
      <c r="AL44" s="3"/>
      <c r="AM44" s="3"/>
    </row>
    <row r="45" spans="1:41" s="5" customFormat="1" ht="15" customHeight="1">
      <c r="A45" s="100">
        <v>13</v>
      </c>
      <c r="B45" s="20" t="s">
        <v>145</v>
      </c>
      <c r="C45" s="20"/>
      <c r="D45" s="20"/>
      <c r="E45" s="20"/>
      <c r="F45" s="20"/>
      <c r="G45" s="20"/>
      <c r="H45" s="20"/>
      <c r="I45" s="20"/>
      <c r="J45" s="20"/>
      <c r="K45" s="20"/>
      <c r="L45" s="20"/>
      <c r="M45" s="20"/>
      <c r="N45" s="20"/>
      <c r="O45" s="20"/>
      <c r="P45" s="20"/>
      <c r="Q45" s="20"/>
      <c r="R45" s="20"/>
      <c r="S45" s="20"/>
      <c r="T45" s="20"/>
      <c r="U45" s="20"/>
      <c r="V45" s="20"/>
      <c r="W45" s="20"/>
      <c r="AK45" s="114"/>
      <c r="AL45" s="114"/>
      <c r="AM45" s="114"/>
    </row>
    <row r="46" spans="1:41" s="6" customFormat="1" ht="12.75">
      <c r="H46" s="36"/>
      <c r="K46" s="33"/>
      <c r="L46" s="33"/>
      <c r="M46" s="33"/>
      <c r="N46" s="33"/>
      <c r="O46" s="99"/>
      <c r="P46" s="108">
        <v>18.79</v>
      </c>
      <c r="Q46" s="108"/>
      <c r="R46" s="108"/>
      <c r="S46" s="27" t="s">
        <v>18</v>
      </c>
      <c r="T46" s="51"/>
      <c r="U46" s="51"/>
      <c r="V46" s="107" t="s">
        <v>8</v>
      </c>
      <c r="W46" s="107"/>
      <c r="X46" s="107"/>
      <c r="Y46" s="119">
        <v>3850</v>
      </c>
      <c r="Z46" s="119"/>
      <c r="AA46" s="119"/>
      <c r="AB46" s="119"/>
      <c r="AC46" s="27"/>
      <c r="AD46" s="27" t="s">
        <v>19</v>
      </c>
      <c r="AE46" s="27"/>
      <c r="AF46" s="27"/>
      <c r="AG46" s="27"/>
      <c r="AH46" s="109" t="s">
        <v>9</v>
      </c>
      <c r="AI46" s="109"/>
      <c r="AK46" s="110">
        <f>ROUND(P46*Y46,0)</f>
        <v>72342</v>
      </c>
      <c r="AL46" s="110"/>
      <c r="AM46" s="110"/>
      <c r="AN46" s="30" t="s">
        <v>10</v>
      </c>
      <c r="AO46" s="33">
        <f>AK33+AK37+AK40+AK49+AK46</f>
        <v>309891</v>
      </c>
    </row>
    <row r="47" spans="1:41" s="2" customFormat="1" ht="15">
      <c r="B47" s="106" t="s">
        <v>146</v>
      </c>
      <c r="C47" s="106"/>
      <c r="D47" s="106"/>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6"/>
      <c r="AH47" s="106"/>
      <c r="AI47" s="106"/>
      <c r="AJ47" s="106"/>
      <c r="AK47" s="3"/>
      <c r="AL47" s="3"/>
      <c r="AM47" s="3"/>
    </row>
    <row r="48" spans="1:41" s="21" customFormat="1" ht="15" customHeight="1">
      <c r="A48" s="100">
        <v>14</v>
      </c>
      <c r="B48" s="20" t="s">
        <v>147</v>
      </c>
      <c r="C48" s="20"/>
      <c r="D48" s="20"/>
      <c r="E48" s="20"/>
      <c r="F48" s="20"/>
      <c r="G48" s="20"/>
      <c r="H48" s="20"/>
      <c r="I48" s="20"/>
      <c r="J48" s="20"/>
      <c r="K48" s="20"/>
      <c r="L48" s="20"/>
      <c r="M48" s="20"/>
      <c r="N48" s="20"/>
      <c r="O48" s="20"/>
      <c r="P48" s="20"/>
      <c r="Q48" s="20"/>
      <c r="R48" s="20"/>
      <c r="S48" s="20"/>
      <c r="T48" s="20"/>
      <c r="U48" s="20"/>
      <c r="V48" s="20"/>
      <c r="W48" s="20"/>
      <c r="AK48" s="118"/>
      <c r="AL48" s="118"/>
      <c r="AM48" s="118"/>
    </row>
    <row r="49" spans="1:40" s="6" customFormat="1" ht="12.75">
      <c r="H49" s="36"/>
      <c r="K49" s="33"/>
      <c r="L49" s="33"/>
      <c r="M49" s="33"/>
      <c r="N49" s="33"/>
      <c r="O49" s="99"/>
      <c r="P49" s="119">
        <v>37.299999999999997</v>
      </c>
      <c r="Q49" s="119"/>
      <c r="R49" s="119"/>
      <c r="S49" s="27" t="s">
        <v>18</v>
      </c>
      <c r="T49" s="51"/>
      <c r="U49" s="51"/>
      <c r="V49" s="107" t="s">
        <v>8</v>
      </c>
      <c r="W49" s="107"/>
      <c r="X49" s="107"/>
      <c r="Y49" s="119">
        <v>3575</v>
      </c>
      <c r="Z49" s="119"/>
      <c r="AA49" s="119"/>
      <c r="AB49" s="119"/>
      <c r="AC49" s="27"/>
      <c r="AD49" s="27" t="s">
        <v>19</v>
      </c>
      <c r="AE49" s="27"/>
      <c r="AF49" s="27"/>
      <c r="AG49" s="27"/>
      <c r="AH49" s="109" t="s">
        <v>9</v>
      </c>
      <c r="AI49" s="109"/>
      <c r="AK49" s="110">
        <f>ROUND(P49*Y49,0)</f>
        <v>133348</v>
      </c>
      <c r="AL49" s="110"/>
      <c r="AM49" s="110"/>
      <c r="AN49" s="30" t="s">
        <v>10</v>
      </c>
    </row>
    <row r="50" spans="1:40" s="2" customFormat="1" ht="15">
      <c r="B50" s="106" t="s">
        <v>146</v>
      </c>
      <c r="C50" s="106"/>
      <c r="D50" s="106"/>
      <c r="E50" s="106"/>
      <c r="F50" s="106"/>
      <c r="G50" s="106"/>
      <c r="H50" s="106"/>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6"/>
      <c r="AH50" s="106"/>
      <c r="AI50" s="106"/>
      <c r="AJ50" s="106"/>
      <c r="AK50" s="3"/>
      <c r="AL50" s="3"/>
      <c r="AM50" s="3"/>
    </row>
    <row r="51" spans="1:40" s="5" customFormat="1" ht="15">
      <c r="A51" s="100">
        <v>15</v>
      </c>
      <c r="B51" s="116" t="s">
        <v>148</v>
      </c>
      <c r="C51" s="116"/>
      <c r="D51" s="116"/>
      <c r="E51" s="116"/>
      <c r="F51" s="116"/>
      <c r="G51" s="116"/>
      <c r="H51" s="116"/>
      <c r="I51" s="116"/>
      <c r="J51" s="116"/>
      <c r="K51" s="116"/>
      <c r="L51" s="116"/>
      <c r="M51" s="116"/>
      <c r="N51" s="116"/>
      <c r="O51" s="116"/>
      <c r="P51" s="116"/>
      <c r="Q51" s="116"/>
      <c r="R51" s="116"/>
      <c r="S51" s="116"/>
      <c r="T51" s="116"/>
      <c r="U51" s="116"/>
      <c r="V51" s="116"/>
      <c r="W51" s="116"/>
      <c r="X51" s="116"/>
      <c r="Y51" s="116"/>
      <c r="Z51" s="116"/>
      <c r="AA51" s="116"/>
      <c r="AB51" s="116"/>
      <c r="AC51" s="116"/>
      <c r="AD51" s="116"/>
      <c r="AE51" s="116"/>
      <c r="AF51" s="116"/>
      <c r="AG51" s="116"/>
      <c r="AH51" s="116"/>
      <c r="AI51" s="116"/>
      <c r="AJ51" s="116"/>
      <c r="AK51" s="114"/>
      <c r="AL51" s="114"/>
      <c r="AM51" s="114"/>
    </row>
    <row r="52" spans="1:40" s="6" customFormat="1" ht="12.75">
      <c r="H52" s="36"/>
      <c r="K52" s="33"/>
      <c r="L52" s="33"/>
      <c r="M52" s="33"/>
      <c r="N52" s="33"/>
      <c r="O52" s="99"/>
      <c r="P52" s="108">
        <v>128.54</v>
      </c>
      <c r="Q52" s="108"/>
      <c r="R52" s="108"/>
      <c r="S52" s="27" t="s">
        <v>18</v>
      </c>
      <c r="T52" s="51"/>
      <c r="U52" s="51"/>
      <c r="V52" s="107" t="s">
        <v>8</v>
      </c>
      <c r="W52" s="107"/>
      <c r="X52" s="107"/>
      <c r="Y52" s="108">
        <v>186.34</v>
      </c>
      <c r="Z52" s="108"/>
      <c r="AA52" s="108"/>
      <c r="AB52" s="108"/>
      <c r="AC52" s="27"/>
      <c r="AD52" s="27" t="s">
        <v>19</v>
      </c>
      <c r="AE52" s="27"/>
      <c r="AF52" s="27"/>
      <c r="AG52" s="27"/>
      <c r="AH52" s="109" t="s">
        <v>9</v>
      </c>
      <c r="AI52" s="109"/>
      <c r="AK52" s="110">
        <f>ROUND(P52*Y52,0)</f>
        <v>23952</v>
      </c>
      <c r="AL52" s="110"/>
      <c r="AM52" s="110"/>
      <c r="AN52" s="30" t="s">
        <v>10</v>
      </c>
    </row>
    <row r="53" spans="1:40" s="2" customFormat="1" ht="15">
      <c r="B53" s="106" t="s">
        <v>149</v>
      </c>
      <c r="C53" s="106"/>
      <c r="D53" s="106"/>
      <c r="E53" s="106"/>
      <c r="F53" s="106"/>
      <c r="G53" s="106"/>
      <c r="H53" s="106"/>
      <c r="I53" s="106"/>
      <c r="J53" s="106"/>
      <c r="K53" s="106"/>
      <c r="L53" s="106"/>
      <c r="M53" s="106"/>
      <c r="N53" s="106"/>
      <c r="O53" s="106"/>
      <c r="P53" s="106"/>
      <c r="Q53" s="106"/>
      <c r="R53" s="106"/>
      <c r="S53" s="106"/>
      <c r="T53" s="106"/>
      <c r="U53" s="106"/>
      <c r="V53" s="106"/>
      <c r="W53" s="106"/>
      <c r="X53" s="106"/>
      <c r="Y53" s="106"/>
      <c r="Z53" s="106"/>
      <c r="AA53" s="106"/>
      <c r="AB53" s="106"/>
      <c r="AC53" s="106"/>
      <c r="AD53" s="106"/>
      <c r="AE53" s="106"/>
      <c r="AF53" s="106"/>
      <c r="AG53" s="106"/>
      <c r="AH53" s="106"/>
      <c r="AI53" s="106"/>
      <c r="AJ53" s="106"/>
      <c r="AK53" s="3"/>
      <c r="AL53" s="3"/>
      <c r="AM53" s="3"/>
    </row>
    <row r="54" spans="1:40" s="21" customFormat="1" ht="60" customHeight="1">
      <c r="A54" s="47">
        <v>16</v>
      </c>
      <c r="B54" s="116" t="s">
        <v>150</v>
      </c>
      <c r="C54" s="116"/>
      <c r="D54" s="116"/>
      <c r="E54" s="116"/>
      <c r="F54" s="116"/>
      <c r="G54" s="116"/>
      <c r="H54" s="116"/>
      <c r="I54" s="116"/>
      <c r="J54" s="116"/>
      <c r="K54" s="116"/>
      <c r="L54" s="116"/>
      <c r="M54" s="116"/>
      <c r="N54" s="116"/>
      <c r="O54" s="116"/>
      <c r="P54" s="116"/>
      <c r="Q54" s="116"/>
      <c r="R54" s="116"/>
      <c r="S54" s="116"/>
      <c r="T54" s="116"/>
      <c r="U54" s="116"/>
      <c r="V54" s="116"/>
      <c r="W54" s="116"/>
      <c r="X54" s="116"/>
      <c r="Y54" s="116"/>
      <c r="Z54" s="116"/>
      <c r="AA54" s="116"/>
      <c r="AB54" s="116"/>
      <c r="AC54" s="116"/>
      <c r="AD54" s="116"/>
      <c r="AE54" s="116"/>
      <c r="AF54" s="116"/>
      <c r="AG54" s="116"/>
      <c r="AH54" s="116"/>
      <c r="AI54" s="116"/>
      <c r="AJ54" s="116"/>
      <c r="AK54" s="111"/>
      <c r="AL54" s="111"/>
      <c r="AM54" s="111"/>
    </row>
    <row r="55" spans="1:40" s="6" customFormat="1" ht="12.75">
      <c r="H55" s="36"/>
      <c r="K55" s="33"/>
      <c r="L55" s="33"/>
      <c r="M55" s="33"/>
      <c r="N55" s="33"/>
      <c r="O55" s="108">
        <v>3067</v>
      </c>
      <c r="P55" s="108"/>
      <c r="Q55" s="108"/>
      <c r="R55" s="108"/>
      <c r="S55" s="27" t="s">
        <v>22</v>
      </c>
      <c r="T55" s="51"/>
      <c r="U55" s="51"/>
      <c r="V55" s="107" t="s">
        <v>8</v>
      </c>
      <c r="W55" s="107"/>
      <c r="X55" s="107"/>
      <c r="Y55" s="108">
        <v>11443.1</v>
      </c>
      <c r="Z55" s="108"/>
      <c r="AA55" s="108"/>
      <c r="AB55" s="108"/>
      <c r="AC55" s="27"/>
      <c r="AD55" s="27" t="s">
        <v>23</v>
      </c>
      <c r="AE55" s="27"/>
      <c r="AF55" s="27"/>
      <c r="AG55" s="27"/>
      <c r="AH55" s="109" t="s">
        <v>9</v>
      </c>
      <c r="AI55" s="109"/>
      <c r="AK55" s="110">
        <f>ROUND(O55*Y55/100,0)</f>
        <v>350960</v>
      </c>
      <c r="AL55" s="110"/>
      <c r="AM55" s="110"/>
      <c r="AN55" s="30" t="s">
        <v>10</v>
      </c>
    </row>
    <row r="56" spans="1:40" s="2" customFormat="1" ht="15">
      <c r="B56" s="106" t="s">
        <v>151</v>
      </c>
      <c r="C56" s="106"/>
      <c r="D56" s="106"/>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c r="AC56" s="106"/>
      <c r="AD56" s="106"/>
      <c r="AE56" s="106"/>
      <c r="AF56" s="106"/>
      <c r="AG56" s="106"/>
      <c r="AH56" s="106"/>
      <c r="AI56" s="106"/>
      <c r="AJ56" s="106"/>
      <c r="AK56" s="3"/>
      <c r="AL56" s="3"/>
      <c r="AM56" s="3"/>
    </row>
    <row r="57" spans="1:40" s="5" customFormat="1" ht="15.75" customHeight="1">
      <c r="A57" s="92">
        <v>17</v>
      </c>
      <c r="B57" s="20" t="s">
        <v>60</v>
      </c>
      <c r="C57" s="4"/>
      <c r="D57" s="4"/>
      <c r="E57" s="4"/>
      <c r="F57" s="4"/>
      <c r="G57" s="4"/>
      <c r="H57" s="4"/>
      <c r="I57" s="4"/>
      <c r="J57" s="4"/>
      <c r="K57" s="4"/>
      <c r="L57" s="4"/>
      <c r="M57" s="4"/>
      <c r="N57" s="4"/>
      <c r="AK57" s="114"/>
      <c r="AL57" s="114"/>
      <c r="AM57" s="114"/>
    </row>
    <row r="58" spans="1:40" s="6" customFormat="1" ht="12.75">
      <c r="H58" s="36"/>
      <c r="K58" s="33"/>
      <c r="L58" s="33"/>
      <c r="M58" s="33"/>
      <c r="N58" s="33"/>
      <c r="O58" s="108">
        <v>82</v>
      </c>
      <c r="P58" s="108">
        <v>164</v>
      </c>
      <c r="Q58" s="108"/>
      <c r="R58" s="108"/>
      <c r="S58" s="27" t="s">
        <v>24</v>
      </c>
      <c r="T58" s="51"/>
      <c r="U58" s="51"/>
      <c r="V58" s="107" t="s">
        <v>8</v>
      </c>
      <c r="W58" s="107"/>
      <c r="X58" s="107"/>
      <c r="Y58" s="108">
        <v>231.6</v>
      </c>
      <c r="Z58" s="108"/>
      <c r="AA58" s="108"/>
      <c r="AB58" s="108"/>
      <c r="AC58" s="27"/>
      <c r="AD58" s="27" t="s">
        <v>25</v>
      </c>
      <c r="AE58" s="27"/>
      <c r="AF58" s="27"/>
      <c r="AG58" s="27"/>
      <c r="AH58" s="109" t="s">
        <v>9</v>
      </c>
      <c r="AI58" s="109"/>
      <c r="AK58" s="110">
        <f>O58*Y58</f>
        <v>18991.2</v>
      </c>
      <c r="AL58" s="110"/>
      <c r="AM58" s="110"/>
      <c r="AN58" s="30" t="s">
        <v>10</v>
      </c>
    </row>
    <row r="59" spans="1:40" s="2" customFormat="1" ht="15">
      <c r="B59" s="106" t="s">
        <v>61</v>
      </c>
      <c r="C59" s="106"/>
      <c r="D59" s="106"/>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6"/>
      <c r="AH59" s="106"/>
      <c r="AI59" s="106"/>
      <c r="AJ59" s="106"/>
      <c r="AK59" s="3"/>
      <c r="AL59" s="3"/>
      <c r="AM59" s="3"/>
    </row>
    <row r="60" spans="1:40" s="21" customFormat="1" ht="30" customHeight="1">
      <c r="A60" s="47">
        <v>18</v>
      </c>
      <c r="B60" s="116" t="s">
        <v>76</v>
      </c>
      <c r="C60" s="116"/>
      <c r="D60" s="116"/>
      <c r="E60" s="116"/>
      <c r="F60" s="116"/>
      <c r="G60" s="116"/>
      <c r="H60" s="116"/>
      <c r="I60" s="116"/>
      <c r="J60" s="116"/>
      <c r="K60" s="116"/>
      <c r="L60" s="116"/>
      <c r="M60" s="116"/>
      <c r="N60" s="116"/>
      <c r="O60" s="116"/>
      <c r="P60" s="116"/>
      <c r="Q60" s="116"/>
      <c r="R60" s="116"/>
      <c r="S60" s="116"/>
      <c r="T60" s="116"/>
      <c r="U60" s="116"/>
      <c r="V60" s="116"/>
      <c r="W60" s="116"/>
      <c r="X60" s="116"/>
      <c r="Y60" s="116"/>
      <c r="Z60" s="116"/>
      <c r="AA60" s="116"/>
      <c r="AB60" s="116"/>
      <c r="AC60" s="116"/>
      <c r="AD60" s="116"/>
      <c r="AE60" s="116"/>
      <c r="AF60" s="116"/>
      <c r="AG60" s="116"/>
      <c r="AH60" s="116"/>
      <c r="AI60" s="116"/>
      <c r="AJ60" s="116"/>
      <c r="AK60" s="111"/>
      <c r="AL60" s="111"/>
      <c r="AM60" s="111"/>
    </row>
    <row r="61" spans="1:40" s="6" customFormat="1" ht="12.75">
      <c r="H61" s="36"/>
      <c r="K61" s="33"/>
      <c r="L61" s="33"/>
      <c r="M61" s="33"/>
      <c r="N61" s="33"/>
      <c r="O61" s="108">
        <v>35</v>
      </c>
      <c r="P61" s="108"/>
      <c r="Q61" s="108"/>
      <c r="R61" s="108"/>
      <c r="S61" s="27" t="s">
        <v>24</v>
      </c>
      <c r="T61" s="51"/>
      <c r="U61" s="51"/>
      <c r="V61" s="107" t="s">
        <v>8</v>
      </c>
      <c r="W61" s="107"/>
      <c r="X61" s="107"/>
      <c r="Y61" s="108">
        <v>228.9</v>
      </c>
      <c r="Z61" s="108"/>
      <c r="AA61" s="108"/>
      <c r="AB61" s="108"/>
      <c r="AC61" s="27"/>
      <c r="AD61" s="27" t="s">
        <v>25</v>
      </c>
      <c r="AE61" s="27"/>
      <c r="AF61" s="27"/>
      <c r="AG61" s="27"/>
      <c r="AH61" s="109" t="s">
        <v>9</v>
      </c>
      <c r="AI61" s="109"/>
      <c r="AK61" s="110">
        <f>ROUND(O61*Y61,0)</f>
        <v>8012</v>
      </c>
      <c r="AL61" s="110"/>
      <c r="AM61" s="110"/>
      <c r="AN61" s="30" t="s">
        <v>10</v>
      </c>
    </row>
    <row r="62" spans="1:40" s="2" customFormat="1" ht="15">
      <c r="B62" s="106" t="s">
        <v>77</v>
      </c>
      <c r="C62" s="106"/>
      <c r="D62" s="106"/>
      <c r="E62" s="106"/>
      <c r="F62" s="106"/>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3"/>
      <c r="AL62" s="3"/>
      <c r="AM62" s="3"/>
    </row>
    <row r="63" spans="1:40" s="21" customFormat="1" ht="30" customHeight="1">
      <c r="A63" s="47">
        <v>19</v>
      </c>
      <c r="B63" s="116" t="s">
        <v>78</v>
      </c>
      <c r="C63" s="116"/>
      <c r="D63" s="116"/>
      <c r="E63" s="116"/>
      <c r="F63" s="116"/>
      <c r="G63" s="116"/>
      <c r="H63" s="116"/>
      <c r="I63" s="116"/>
      <c r="J63" s="116"/>
      <c r="K63" s="116"/>
      <c r="L63" s="116"/>
      <c r="M63" s="116"/>
      <c r="N63" s="116"/>
      <c r="O63" s="116"/>
      <c r="P63" s="116"/>
      <c r="Q63" s="116"/>
      <c r="R63" s="116"/>
      <c r="S63" s="116"/>
      <c r="T63" s="116"/>
      <c r="U63" s="116"/>
      <c r="V63" s="116"/>
      <c r="W63" s="116"/>
      <c r="X63" s="116"/>
      <c r="Y63" s="116"/>
      <c r="Z63" s="116"/>
      <c r="AA63" s="116"/>
      <c r="AB63" s="116"/>
      <c r="AC63" s="116"/>
      <c r="AD63" s="116"/>
      <c r="AE63" s="116"/>
      <c r="AF63" s="116"/>
      <c r="AG63" s="116"/>
      <c r="AH63" s="116"/>
      <c r="AI63" s="116"/>
      <c r="AJ63" s="116"/>
      <c r="AK63" s="111"/>
      <c r="AL63" s="111"/>
      <c r="AM63" s="111"/>
    </row>
    <row r="64" spans="1:40" s="6" customFormat="1" ht="12.75">
      <c r="H64" s="36"/>
      <c r="K64" s="33"/>
      <c r="L64" s="33"/>
      <c r="M64" s="33"/>
      <c r="N64" s="33"/>
      <c r="O64" s="108">
        <v>118</v>
      </c>
      <c r="P64" s="108"/>
      <c r="Q64" s="108"/>
      <c r="R64" s="108"/>
      <c r="S64" s="27" t="s">
        <v>24</v>
      </c>
      <c r="T64" s="51"/>
      <c r="U64" s="51"/>
      <c r="V64" s="107" t="s">
        <v>8</v>
      </c>
      <c r="W64" s="107"/>
      <c r="X64" s="107"/>
      <c r="Y64" s="108">
        <v>240.5</v>
      </c>
      <c r="Z64" s="108"/>
      <c r="AA64" s="108"/>
      <c r="AB64" s="108"/>
      <c r="AC64" s="27"/>
      <c r="AD64" s="27" t="s">
        <v>25</v>
      </c>
      <c r="AE64" s="27"/>
      <c r="AF64" s="27"/>
      <c r="AG64" s="27"/>
      <c r="AH64" s="109" t="s">
        <v>9</v>
      </c>
      <c r="AI64" s="109"/>
      <c r="AK64" s="110">
        <f>ROUND(O64*Y64,0)</f>
        <v>28379</v>
      </c>
      <c r="AL64" s="110"/>
      <c r="AM64" s="110"/>
      <c r="AN64" s="30" t="s">
        <v>10</v>
      </c>
    </row>
    <row r="65" spans="1:40" s="2" customFormat="1" ht="15">
      <c r="B65" s="106" t="s">
        <v>79</v>
      </c>
      <c r="C65" s="106"/>
      <c r="D65" s="106"/>
      <c r="E65" s="106"/>
      <c r="F65" s="106"/>
      <c r="G65" s="106"/>
      <c r="H65" s="106"/>
      <c r="I65" s="106"/>
      <c r="J65" s="106"/>
      <c r="K65" s="106"/>
      <c r="L65" s="106"/>
      <c r="M65" s="106"/>
      <c r="N65" s="106"/>
      <c r="O65" s="106"/>
      <c r="P65" s="106"/>
      <c r="Q65" s="106"/>
      <c r="R65" s="106"/>
      <c r="S65" s="106"/>
      <c r="T65" s="106"/>
      <c r="U65" s="106"/>
      <c r="V65" s="106"/>
      <c r="W65" s="106"/>
      <c r="X65" s="106"/>
      <c r="Y65" s="106"/>
      <c r="Z65" s="106"/>
      <c r="AA65" s="106"/>
      <c r="AB65" s="106"/>
      <c r="AC65" s="106"/>
      <c r="AD65" s="106"/>
      <c r="AE65" s="106"/>
      <c r="AF65" s="106"/>
      <c r="AG65" s="106"/>
      <c r="AH65" s="106"/>
      <c r="AI65" s="106"/>
      <c r="AJ65" s="106"/>
      <c r="AK65" s="3"/>
      <c r="AL65" s="3"/>
      <c r="AM65" s="3"/>
    </row>
    <row r="66" spans="1:40" s="21" customFormat="1" ht="30" customHeight="1">
      <c r="A66" s="47">
        <v>20</v>
      </c>
      <c r="B66" s="116" t="s">
        <v>80</v>
      </c>
      <c r="C66" s="116"/>
      <c r="D66" s="116"/>
      <c r="E66" s="116"/>
      <c r="F66" s="116"/>
      <c r="G66" s="116"/>
      <c r="H66" s="116"/>
      <c r="I66" s="116"/>
      <c r="J66" s="116"/>
      <c r="K66" s="116"/>
      <c r="L66" s="116"/>
      <c r="M66" s="116"/>
      <c r="N66" s="116"/>
      <c r="O66" s="116"/>
      <c r="P66" s="116"/>
      <c r="Q66" s="116"/>
      <c r="R66" s="116"/>
      <c r="S66" s="116"/>
      <c r="T66" s="116"/>
      <c r="U66" s="116"/>
      <c r="V66" s="116"/>
      <c r="W66" s="116"/>
      <c r="X66" s="116"/>
      <c r="Y66" s="116"/>
      <c r="Z66" s="116"/>
      <c r="AA66" s="116"/>
      <c r="AB66" s="116"/>
      <c r="AC66" s="116"/>
      <c r="AD66" s="116"/>
      <c r="AE66" s="116"/>
      <c r="AF66" s="116"/>
      <c r="AG66" s="116"/>
      <c r="AH66" s="116"/>
      <c r="AI66" s="116"/>
      <c r="AJ66" s="116"/>
      <c r="AK66" s="111"/>
      <c r="AL66" s="111"/>
      <c r="AM66" s="111"/>
    </row>
    <row r="67" spans="1:40" s="6" customFormat="1" ht="12.75">
      <c r="H67" s="36"/>
      <c r="K67" s="33"/>
      <c r="L67" s="33"/>
      <c r="M67" s="33"/>
      <c r="N67" s="33"/>
      <c r="O67" s="108">
        <v>63</v>
      </c>
      <c r="P67" s="108"/>
      <c r="Q67" s="108"/>
      <c r="R67" s="108"/>
      <c r="S67" s="27" t="s">
        <v>24</v>
      </c>
      <c r="T67" s="51"/>
      <c r="U67" s="51"/>
      <c r="V67" s="107" t="s">
        <v>8</v>
      </c>
      <c r="W67" s="107"/>
      <c r="X67" s="107"/>
      <c r="Y67" s="108">
        <v>180.5</v>
      </c>
      <c r="Z67" s="108"/>
      <c r="AA67" s="108"/>
      <c r="AB67" s="108"/>
      <c r="AC67" s="27"/>
      <c r="AD67" s="27" t="s">
        <v>25</v>
      </c>
      <c r="AE67" s="27"/>
      <c r="AF67" s="27"/>
      <c r="AG67" s="27"/>
      <c r="AH67" s="109" t="s">
        <v>9</v>
      </c>
      <c r="AI67" s="109"/>
      <c r="AK67" s="110">
        <f>ROUND(O67*Y67,0)</f>
        <v>11372</v>
      </c>
      <c r="AL67" s="110"/>
      <c r="AM67" s="110"/>
      <c r="AN67" s="30" t="s">
        <v>10</v>
      </c>
    </row>
    <row r="68" spans="1:40" s="2" customFormat="1" ht="15">
      <c r="B68" s="106" t="s">
        <v>81</v>
      </c>
      <c r="C68" s="106"/>
      <c r="D68" s="106"/>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106"/>
      <c r="AE68" s="106"/>
      <c r="AF68" s="106"/>
      <c r="AG68" s="106"/>
      <c r="AH68" s="106"/>
      <c r="AI68" s="106"/>
      <c r="AJ68" s="106"/>
      <c r="AK68" s="3"/>
      <c r="AL68" s="3"/>
      <c r="AM68" s="3"/>
    </row>
    <row r="69" spans="1:40" s="56" customFormat="1" ht="13.5" customHeight="1">
      <c r="A69" s="97">
        <v>21</v>
      </c>
      <c r="B69" s="115" t="s">
        <v>82</v>
      </c>
      <c r="C69" s="116"/>
      <c r="D69" s="116"/>
      <c r="E69" s="116"/>
      <c r="F69" s="116"/>
      <c r="G69" s="116"/>
      <c r="H69" s="116"/>
      <c r="I69" s="116"/>
      <c r="J69" s="116"/>
      <c r="K69" s="116"/>
      <c r="L69" s="116"/>
      <c r="M69" s="116"/>
      <c r="N69" s="116"/>
      <c r="O69" s="116"/>
      <c r="P69" s="116"/>
      <c r="Q69" s="116"/>
      <c r="R69" s="116"/>
      <c r="S69" s="116"/>
      <c r="T69" s="116"/>
      <c r="U69" s="116"/>
      <c r="V69" s="116"/>
      <c r="W69" s="116"/>
      <c r="X69" s="116"/>
      <c r="Y69" s="116"/>
      <c r="Z69" s="116"/>
      <c r="AA69" s="116"/>
      <c r="AB69" s="116"/>
      <c r="AC69" s="116"/>
      <c r="AD69" s="116"/>
      <c r="AE69" s="116"/>
      <c r="AF69" s="116"/>
      <c r="AG69" s="116"/>
      <c r="AH69" s="116"/>
      <c r="AI69" s="116"/>
      <c r="AJ69" s="116"/>
      <c r="AK69" s="111"/>
      <c r="AL69" s="111"/>
      <c r="AM69" s="111"/>
    </row>
    <row r="70" spans="1:40" s="6" customFormat="1" ht="12.75">
      <c r="H70" s="36"/>
      <c r="K70" s="33"/>
      <c r="L70" s="33"/>
      <c r="M70" s="33"/>
      <c r="N70" s="33"/>
      <c r="O70" s="99"/>
      <c r="P70" s="117">
        <v>116</v>
      </c>
      <c r="Q70" s="117"/>
      <c r="R70" s="117"/>
      <c r="S70" s="27" t="s">
        <v>22</v>
      </c>
      <c r="T70" s="51"/>
      <c r="U70" s="51"/>
      <c r="V70" s="107" t="s">
        <v>8</v>
      </c>
      <c r="W70" s="107"/>
      <c r="X70" s="107"/>
      <c r="Y70" s="108">
        <v>902.93</v>
      </c>
      <c r="Z70" s="108"/>
      <c r="AA70" s="108"/>
      <c r="AB70" s="108"/>
      <c r="AC70" s="27"/>
      <c r="AD70" s="27" t="s">
        <v>63</v>
      </c>
      <c r="AE70" s="27"/>
      <c r="AF70" s="27"/>
      <c r="AG70" s="27"/>
      <c r="AH70" s="109" t="s">
        <v>9</v>
      </c>
      <c r="AI70" s="109"/>
      <c r="AK70" s="110">
        <f>P70*Y70</f>
        <v>104739.87999999999</v>
      </c>
      <c r="AL70" s="110"/>
      <c r="AM70" s="110"/>
      <c r="AN70" s="30" t="s">
        <v>10</v>
      </c>
    </row>
    <row r="71" spans="1:40" s="2" customFormat="1" ht="15">
      <c r="B71" s="106" t="s">
        <v>83</v>
      </c>
      <c r="C71" s="106"/>
      <c r="D71" s="106"/>
      <c r="E71" s="106"/>
      <c r="F71" s="106"/>
      <c r="G71" s="106"/>
      <c r="H71" s="106"/>
      <c r="I71" s="106"/>
      <c r="J71" s="106"/>
      <c r="K71" s="106"/>
      <c r="L71" s="106"/>
      <c r="M71" s="106"/>
      <c r="N71" s="106"/>
      <c r="O71" s="106"/>
      <c r="P71" s="106"/>
      <c r="Q71" s="106"/>
      <c r="R71" s="106"/>
      <c r="S71" s="106"/>
      <c r="T71" s="106"/>
      <c r="U71" s="106"/>
      <c r="V71" s="106"/>
      <c r="W71" s="106"/>
      <c r="X71" s="106"/>
      <c r="Y71" s="106"/>
      <c r="Z71" s="106"/>
      <c r="AA71" s="106"/>
      <c r="AB71" s="106"/>
      <c r="AC71" s="106"/>
      <c r="AD71" s="106"/>
      <c r="AE71" s="106"/>
      <c r="AF71" s="106"/>
      <c r="AG71" s="106"/>
      <c r="AH71" s="106"/>
      <c r="AI71" s="106"/>
      <c r="AJ71" s="106"/>
      <c r="AK71" s="3"/>
      <c r="AL71" s="3"/>
      <c r="AM71" s="3"/>
    </row>
    <row r="72" spans="1:40" s="5" customFormat="1" ht="15.75" customHeight="1">
      <c r="A72" s="19">
        <v>22</v>
      </c>
      <c r="B72" s="20" t="s">
        <v>26</v>
      </c>
      <c r="C72" s="4"/>
      <c r="D72" s="4"/>
      <c r="E72" s="4"/>
      <c r="F72" s="4"/>
      <c r="G72" s="4"/>
      <c r="H72" s="4"/>
      <c r="I72" s="4"/>
      <c r="J72" s="4"/>
      <c r="K72" s="4"/>
      <c r="L72" s="4"/>
      <c r="M72" s="4"/>
      <c r="N72" s="4"/>
      <c r="AK72" s="114"/>
      <c r="AL72" s="114"/>
      <c r="AM72" s="114"/>
    </row>
    <row r="73" spans="1:40" s="6" customFormat="1" ht="12.75">
      <c r="H73" s="36"/>
      <c r="K73" s="33"/>
      <c r="L73" s="33"/>
      <c r="M73" s="33"/>
      <c r="N73" s="33"/>
      <c r="O73" s="108">
        <v>9009</v>
      </c>
      <c r="P73" s="108"/>
      <c r="Q73" s="108"/>
      <c r="R73" s="108"/>
      <c r="S73" s="27" t="s">
        <v>22</v>
      </c>
      <c r="T73" s="51"/>
      <c r="U73" s="51"/>
      <c r="V73" s="107" t="s">
        <v>8</v>
      </c>
      <c r="W73" s="107"/>
      <c r="X73" s="107"/>
      <c r="Y73" s="108">
        <v>2206.6</v>
      </c>
      <c r="Z73" s="108"/>
      <c r="AA73" s="108"/>
      <c r="AB73" s="108"/>
      <c r="AC73" s="27"/>
      <c r="AD73" s="27" t="s">
        <v>23</v>
      </c>
      <c r="AE73" s="27"/>
      <c r="AF73" s="27"/>
      <c r="AG73" s="27"/>
      <c r="AH73" s="109" t="s">
        <v>9</v>
      </c>
      <c r="AI73" s="109"/>
      <c r="AK73" s="110">
        <f>ROUND(O73*Y73/100,0)</f>
        <v>198793</v>
      </c>
      <c r="AL73" s="110"/>
      <c r="AM73" s="110"/>
      <c r="AN73" s="30" t="s">
        <v>10</v>
      </c>
    </row>
    <row r="74" spans="1:40" s="2" customFormat="1" ht="15">
      <c r="B74" s="106" t="s">
        <v>47</v>
      </c>
      <c r="C74" s="106"/>
      <c r="D74" s="106"/>
      <c r="E74" s="106"/>
      <c r="F74" s="106"/>
      <c r="G74" s="106"/>
      <c r="H74" s="106"/>
      <c r="I74" s="106"/>
      <c r="J74" s="106"/>
      <c r="K74" s="106"/>
      <c r="L74" s="106"/>
      <c r="M74" s="106"/>
      <c r="N74" s="106"/>
      <c r="O74" s="106"/>
      <c r="P74" s="106"/>
      <c r="Q74" s="106"/>
      <c r="R74" s="106"/>
      <c r="S74" s="106"/>
      <c r="T74" s="106"/>
      <c r="U74" s="106"/>
      <c r="V74" s="106"/>
      <c r="W74" s="106"/>
      <c r="X74" s="106"/>
      <c r="Y74" s="106"/>
      <c r="Z74" s="106"/>
      <c r="AA74" s="106"/>
      <c r="AB74" s="106"/>
      <c r="AC74" s="106"/>
      <c r="AD74" s="106"/>
      <c r="AE74" s="106"/>
      <c r="AF74" s="106"/>
      <c r="AG74" s="106"/>
      <c r="AH74" s="106"/>
      <c r="AI74" s="106"/>
      <c r="AJ74" s="106"/>
      <c r="AK74" s="3"/>
      <c r="AL74" s="3"/>
      <c r="AM74" s="3"/>
    </row>
    <row r="75" spans="1:40" s="5" customFormat="1" ht="15.75" customHeight="1">
      <c r="A75" s="19">
        <v>23</v>
      </c>
      <c r="B75" s="20" t="s">
        <v>27</v>
      </c>
      <c r="C75" s="4"/>
      <c r="D75" s="4"/>
      <c r="E75" s="4"/>
      <c r="F75" s="4"/>
      <c r="G75" s="4"/>
      <c r="H75" s="4"/>
      <c r="I75" s="4"/>
      <c r="J75" s="4"/>
      <c r="K75" s="4"/>
      <c r="L75" s="4"/>
      <c r="M75" s="4"/>
      <c r="N75" s="4"/>
      <c r="AK75" s="114"/>
      <c r="AL75" s="114"/>
      <c r="AM75" s="114"/>
    </row>
    <row r="76" spans="1:40" s="6" customFormat="1" ht="12.75">
      <c r="H76" s="36"/>
      <c r="K76" s="33"/>
      <c r="L76" s="33"/>
      <c r="M76" s="33"/>
      <c r="N76" s="33"/>
      <c r="O76" s="108">
        <v>9009</v>
      </c>
      <c r="P76" s="108"/>
      <c r="Q76" s="108"/>
      <c r="R76" s="108"/>
      <c r="S76" s="27" t="s">
        <v>22</v>
      </c>
      <c r="T76" s="51"/>
      <c r="U76" s="51"/>
      <c r="V76" s="107" t="s">
        <v>8</v>
      </c>
      <c r="W76" s="107"/>
      <c r="X76" s="107"/>
      <c r="Y76" s="108">
        <v>2197.52</v>
      </c>
      <c r="Z76" s="108"/>
      <c r="AA76" s="108"/>
      <c r="AB76" s="108"/>
      <c r="AC76" s="27"/>
      <c r="AD76" s="27" t="s">
        <v>23</v>
      </c>
      <c r="AE76" s="27"/>
      <c r="AF76" s="27"/>
      <c r="AG76" s="27"/>
      <c r="AH76" s="109" t="s">
        <v>9</v>
      </c>
      <c r="AI76" s="109"/>
      <c r="AK76" s="110">
        <f>ROUND(O76*Y76/100,0)</f>
        <v>197975</v>
      </c>
      <c r="AL76" s="110"/>
      <c r="AM76" s="110"/>
      <c r="AN76" s="30" t="s">
        <v>10</v>
      </c>
    </row>
    <row r="77" spans="1:40" s="2" customFormat="1" ht="15">
      <c r="B77" s="106" t="s">
        <v>48</v>
      </c>
      <c r="C77" s="106"/>
      <c r="D77" s="106"/>
      <c r="E77" s="106"/>
      <c r="F77" s="106"/>
      <c r="G77" s="106"/>
      <c r="H77" s="106"/>
      <c r="I77" s="106"/>
      <c r="J77" s="106"/>
      <c r="K77" s="106"/>
      <c r="L77" s="106"/>
      <c r="M77" s="106"/>
      <c r="N77" s="106"/>
      <c r="O77" s="106"/>
      <c r="P77" s="106"/>
      <c r="Q77" s="106"/>
      <c r="R77" s="106"/>
      <c r="S77" s="106"/>
      <c r="T77" s="106"/>
      <c r="U77" s="106"/>
      <c r="V77" s="106"/>
      <c r="W77" s="106"/>
      <c r="X77" s="106"/>
      <c r="Y77" s="106"/>
      <c r="Z77" s="106"/>
      <c r="AA77" s="106"/>
      <c r="AB77" s="106"/>
      <c r="AC77" s="106"/>
      <c r="AD77" s="106"/>
      <c r="AE77" s="106"/>
      <c r="AF77" s="106"/>
      <c r="AG77" s="106"/>
      <c r="AH77" s="106"/>
      <c r="AI77" s="106"/>
      <c r="AJ77" s="106"/>
      <c r="AK77" s="3"/>
      <c r="AL77" s="3"/>
      <c r="AM77" s="3"/>
    </row>
    <row r="78" spans="1:40" s="5" customFormat="1" ht="15.75" customHeight="1">
      <c r="A78" s="85">
        <v>24</v>
      </c>
      <c r="B78" s="20" t="s">
        <v>70</v>
      </c>
      <c r="C78" s="4"/>
      <c r="D78" s="4"/>
      <c r="E78" s="4"/>
      <c r="F78" s="4"/>
      <c r="G78" s="4"/>
      <c r="H78" s="4"/>
      <c r="I78" s="4"/>
      <c r="J78" s="4"/>
      <c r="K78" s="4"/>
      <c r="L78" s="4"/>
      <c r="M78" s="4"/>
      <c r="N78" s="4"/>
      <c r="AK78" s="114"/>
      <c r="AL78" s="114"/>
      <c r="AM78" s="114"/>
    </row>
    <row r="79" spans="1:40" s="6" customFormat="1" ht="12.75">
      <c r="H79" s="36"/>
      <c r="K79" s="33"/>
      <c r="L79" s="33"/>
      <c r="M79" s="33"/>
      <c r="N79" s="33"/>
      <c r="O79" s="108">
        <v>34</v>
      </c>
      <c r="P79" s="108"/>
      <c r="Q79" s="108"/>
      <c r="R79" s="108"/>
      <c r="S79" s="27" t="s">
        <v>22</v>
      </c>
      <c r="T79" s="51"/>
      <c r="U79" s="51"/>
      <c r="V79" s="107" t="s">
        <v>8</v>
      </c>
      <c r="W79" s="107"/>
      <c r="X79" s="107"/>
      <c r="Y79" s="108">
        <v>28253.61</v>
      </c>
      <c r="Z79" s="108"/>
      <c r="AA79" s="108"/>
      <c r="AB79" s="108"/>
      <c r="AC79" s="27"/>
      <c r="AD79" s="27" t="s">
        <v>23</v>
      </c>
      <c r="AE79" s="27"/>
      <c r="AF79" s="27"/>
      <c r="AG79" s="27"/>
      <c r="AH79" s="109" t="s">
        <v>9</v>
      </c>
      <c r="AI79" s="109"/>
      <c r="AK79" s="110">
        <f>ROUND(O79*Y79/100,0)</f>
        <v>9606</v>
      </c>
      <c r="AL79" s="110"/>
      <c r="AM79" s="110"/>
      <c r="AN79" s="30" t="s">
        <v>10</v>
      </c>
    </row>
    <row r="80" spans="1:40" s="2" customFormat="1" ht="15">
      <c r="B80" s="106" t="s">
        <v>71</v>
      </c>
      <c r="C80" s="106"/>
      <c r="D80" s="106"/>
      <c r="E80" s="106"/>
      <c r="F80" s="106"/>
      <c r="G80" s="106"/>
      <c r="H80" s="106"/>
      <c r="I80" s="106"/>
      <c r="J80" s="106"/>
      <c r="K80" s="106"/>
      <c r="L80" s="106"/>
      <c r="M80" s="106"/>
      <c r="N80" s="106"/>
      <c r="O80" s="106"/>
      <c r="P80" s="106"/>
      <c r="Q80" s="106"/>
      <c r="R80" s="106"/>
      <c r="S80" s="106"/>
      <c r="T80" s="106"/>
      <c r="U80" s="106"/>
      <c r="V80" s="106"/>
      <c r="W80" s="106"/>
      <c r="X80" s="106"/>
      <c r="Y80" s="106"/>
      <c r="Z80" s="106"/>
      <c r="AA80" s="106"/>
      <c r="AB80" s="106"/>
      <c r="AC80" s="106"/>
      <c r="AD80" s="106"/>
      <c r="AE80" s="106"/>
      <c r="AF80" s="106"/>
      <c r="AG80" s="106"/>
      <c r="AH80" s="106"/>
      <c r="AI80" s="106"/>
      <c r="AJ80" s="106"/>
      <c r="AK80" s="3"/>
      <c r="AL80" s="3"/>
      <c r="AM80" s="3"/>
    </row>
    <row r="81" spans="1:40" s="56" customFormat="1" ht="13.5" customHeight="1">
      <c r="A81" s="83">
        <v>25</v>
      </c>
      <c r="B81" s="116" t="s">
        <v>39</v>
      </c>
      <c r="C81" s="116"/>
      <c r="D81" s="116"/>
      <c r="E81" s="116"/>
      <c r="F81" s="116"/>
      <c r="G81" s="116"/>
      <c r="H81" s="116"/>
      <c r="I81" s="116"/>
      <c r="J81" s="116"/>
      <c r="K81" s="116"/>
      <c r="L81" s="116"/>
      <c r="M81" s="116"/>
      <c r="N81" s="116"/>
      <c r="O81" s="116"/>
      <c r="P81" s="116"/>
      <c r="Q81" s="116"/>
      <c r="R81" s="116"/>
      <c r="S81" s="116"/>
      <c r="T81" s="116"/>
      <c r="U81" s="116"/>
      <c r="V81" s="116"/>
      <c r="W81" s="116"/>
      <c r="X81" s="116"/>
      <c r="Y81" s="116"/>
      <c r="Z81" s="116"/>
      <c r="AA81" s="116"/>
      <c r="AB81" s="116"/>
      <c r="AC81" s="116"/>
      <c r="AD81" s="116"/>
      <c r="AE81" s="116"/>
      <c r="AF81" s="116"/>
      <c r="AG81" s="116"/>
      <c r="AH81" s="116"/>
      <c r="AI81" s="116"/>
      <c r="AJ81" s="116"/>
      <c r="AK81" s="111"/>
      <c r="AL81" s="111"/>
      <c r="AM81" s="111"/>
    </row>
    <row r="82" spans="1:40" s="6" customFormat="1" ht="12.75">
      <c r="H82" s="36"/>
      <c r="K82" s="33"/>
      <c r="L82" s="33"/>
      <c r="M82" s="33"/>
      <c r="N82" s="33"/>
      <c r="O82" s="84"/>
      <c r="P82" s="117">
        <v>2799</v>
      </c>
      <c r="Q82" s="117"/>
      <c r="R82" s="117"/>
      <c r="S82" s="27" t="s">
        <v>22</v>
      </c>
      <c r="T82" s="51"/>
      <c r="U82" s="51"/>
      <c r="V82" s="107" t="s">
        <v>8</v>
      </c>
      <c r="W82" s="107"/>
      <c r="X82" s="107"/>
      <c r="Y82" s="108">
        <v>27678.86</v>
      </c>
      <c r="Z82" s="108"/>
      <c r="AA82" s="108"/>
      <c r="AB82" s="108"/>
      <c r="AC82" s="27"/>
      <c r="AD82" s="27" t="s">
        <v>23</v>
      </c>
      <c r="AE82" s="27"/>
      <c r="AF82" s="27"/>
      <c r="AG82" s="27"/>
      <c r="AH82" s="109" t="s">
        <v>9</v>
      </c>
      <c r="AI82" s="109"/>
      <c r="AK82" s="110">
        <f>ROUND(P82*Y82/100,0)</f>
        <v>774731</v>
      </c>
      <c r="AL82" s="110"/>
      <c r="AM82" s="110"/>
      <c r="AN82" s="30" t="s">
        <v>10</v>
      </c>
    </row>
    <row r="83" spans="1:40" s="2" customFormat="1" ht="15">
      <c r="B83" s="106" t="s">
        <v>49</v>
      </c>
      <c r="C83" s="106"/>
      <c r="D83" s="106"/>
      <c r="E83" s="106"/>
      <c r="F83" s="106"/>
      <c r="G83" s="106"/>
      <c r="H83" s="106"/>
      <c r="I83" s="106"/>
      <c r="J83" s="106"/>
      <c r="K83" s="106"/>
      <c r="L83" s="106"/>
      <c r="M83" s="106"/>
      <c r="N83" s="106"/>
      <c r="O83" s="106"/>
      <c r="P83" s="106"/>
      <c r="Q83" s="106"/>
      <c r="R83" s="106"/>
      <c r="S83" s="106"/>
      <c r="T83" s="106"/>
      <c r="U83" s="106"/>
      <c r="V83" s="106"/>
      <c r="W83" s="106"/>
      <c r="X83" s="106"/>
      <c r="Y83" s="106"/>
      <c r="Z83" s="106"/>
      <c r="AA83" s="106"/>
      <c r="AB83" s="106"/>
      <c r="AC83" s="106"/>
      <c r="AD83" s="106"/>
      <c r="AE83" s="106"/>
      <c r="AF83" s="106"/>
      <c r="AG83" s="106"/>
      <c r="AH83" s="106"/>
      <c r="AI83" s="106"/>
      <c r="AJ83" s="106"/>
      <c r="AK83" s="3"/>
      <c r="AL83" s="3"/>
      <c r="AM83" s="3"/>
    </row>
    <row r="84" spans="1:40" s="105" customFormat="1" ht="60.75" customHeight="1">
      <c r="A84" s="101">
        <v>26</v>
      </c>
      <c r="B84" s="126" t="s">
        <v>152</v>
      </c>
      <c r="C84" s="126"/>
      <c r="D84" s="126"/>
      <c r="E84" s="126"/>
      <c r="F84" s="126"/>
      <c r="G84" s="126"/>
      <c r="H84" s="126"/>
      <c r="I84" s="126"/>
      <c r="J84" s="126"/>
      <c r="K84" s="126"/>
      <c r="L84" s="126"/>
      <c r="M84" s="126"/>
      <c r="N84" s="126"/>
      <c r="O84" s="126"/>
      <c r="P84" s="126"/>
      <c r="Q84" s="126"/>
      <c r="R84" s="126"/>
      <c r="S84" s="126"/>
      <c r="T84" s="126"/>
      <c r="U84" s="126"/>
      <c r="V84" s="126"/>
      <c r="W84" s="126"/>
      <c r="X84" s="126"/>
      <c r="Y84" s="126"/>
      <c r="Z84" s="126"/>
      <c r="AA84" s="126"/>
      <c r="AB84" s="126"/>
      <c r="AC84" s="126"/>
      <c r="AD84" s="126"/>
      <c r="AE84" s="126"/>
      <c r="AF84" s="126"/>
      <c r="AG84" s="126"/>
      <c r="AH84" s="126"/>
      <c r="AI84" s="126"/>
      <c r="AJ84" s="126"/>
      <c r="AK84" s="127"/>
      <c r="AL84" s="127"/>
      <c r="AM84" s="127"/>
    </row>
    <row r="85" spans="1:40" s="6" customFormat="1" ht="12.75">
      <c r="H85" s="36"/>
      <c r="K85" s="33"/>
      <c r="L85" s="33"/>
      <c r="M85" s="33"/>
      <c r="N85" s="33"/>
      <c r="O85" s="108">
        <v>56</v>
      </c>
      <c r="P85" s="108"/>
      <c r="Q85" s="108"/>
      <c r="R85" s="108"/>
      <c r="S85" s="27" t="s">
        <v>22</v>
      </c>
      <c r="T85" s="51"/>
      <c r="U85" s="51"/>
      <c r="V85" s="107" t="s">
        <v>8</v>
      </c>
      <c r="W85" s="107"/>
      <c r="X85" s="107"/>
      <c r="Y85" s="108">
        <v>34520.31</v>
      </c>
      <c r="Z85" s="108"/>
      <c r="AA85" s="108"/>
      <c r="AB85" s="108"/>
      <c r="AC85" s="27"/>
      <c r="AD85" s="27" t="s">
        <v>23</v>
      </c>
      <c r="AE85" s="27"/>
      <c r="AF85" s="27"/>
      <c r="AG85" s="27"/>
      <c r="AH85" s="109" t="s">
        <v>9</v>
      </c>
      <c r="AI85" s="109"/>
      <c r="AK85" s="110">
        <f>ROUND(O85*Y85/100,0)</f>
        <v>19331</v>
      </c>
      <c r="AL85" s="110"/>
      <c r="AM85" s="110"/>
      <c r="AN85" s="30" t="s">
        <v>10</v>
      </c>
    </row>
    <row r="86" spans="1:40" s="2" customFormat="1" ht="15">
      <c r="B86" s="106" t="s">
        <v>153</v>
      </c>
      <c r="C86" s="106"/>
      <c r="D86" s="106"/>
      <c r="E86" s="106"/>
      <c r="F86" s="106"/>
      <c r="G86" s="106"/>
      <c r="H86" s="106"/>
      <c r="I86" s="106"/>
      <c r="J86" s="106"/>
      <c r="K86" s="106"/>
      <c r="L86" s="106"/>
      <c r="M86" s="106"/>
      <c r="N86" s="106"/>
      <c r="O86" s="106"/>
      <c r="P86" s="106"/>
      <c r="Q86" s="106"/>
      <c r="R86" s="106"/>
      <c r="S86" s="106"/>
      <c r="T86" s="106"/>
      <c r="U86" s="106"/>
      <c r="V86" s="106"/>
      <c r="W86" s="106"/>
      <c r="X86" s="106"/>
      <c r="Y86" s="106"/>
      <c r="Z86" s="106"/>
      <c r="AA86" s="106"/>
      <c r="AB86" s="106"/>
      <c r="AC86" s="106"/>
      <c r="AD86" s="106"/>
      <c r="AE86" s="106"/>
      <c r="AF86" s="106"/>
      <c r="AG86" s="106"/>
      <c r="AH86" s="106"/>
      <c r="AI86" s="106"/>
      <c r="AJ86" s="106"/>
      <c r="AK86" s="3"/>
      <c r="AL86" s="3"/>
      <c r="AM86" s="3"/>
    </row>
    <row r="87" spans="1:40" s="56" customFormat="1" ht="13.5" customHeight="1">
      <c r="A87" s="88">
        <v>27</v>
      </c>
      <c r="B87" s="116" t="s">
        <v>84</v>
      </c>
      <c r="C87" s="116"/>
      <c r="D87" s="116"/>
      <c r="E87" s="116"/>
      <c r="F87" s="116"/>
      <c r="G87" s="116"/>
      <c r="H87" s="116"/>
      <c r="I87" s="116"/>
      <c r="J87" s="116"/>
      <c r="K87" s="116"/>
      <c r="L87" s="116"/>
      <c r="M87" s="116"/>
      <c r="N87" s="116"/>
      <c r="O87" s="116"/>
      <c r="P87" s="116"/>
      <c r="Q87" s="116"/>
      <c r="R87" s="116"/>
      <c r="S87" s="116"/>
      <c r="T87" s="116"/>
      <c r="U87" s="116"/>
      <c r="V87" s="116"/>
      <c r="W87" s="116"/>
      <c r="X87" s="116"/>
      <c r="Y87" s="116"/>
      <c r="Z87" s="116"/>
      <c r="AA87" s="116"/>
      <c r="AB87" s="116"/>
      <c r="AC87" s="116"/>
      <c r="AD87" s="116"/>
      <c r="AE87" s="116"/>
      <c r="AF87" s="116"/>
      <c r="AG87" s="116"/>
      <c r="AH87" s="116"/>
      <c r="AI87" s="116"/>
      <c r="AJ87" s="116"/>
      <c r="AK87" s="111"/>
      <c r="AL87" s="111"/>
      <c r="AM87" s="111"/>
    </row>
    <row r="88" spans="1:40" s="6" customFormat="1" ht="12.75">
      <c r="H88" s="36"/>
      <c r="K88" s="33"/>
      <c r="L88" s="33"/>
      <c r="M88" s="33"/>
      <c r="N88" s="33"/>
      <c r="O88" s="91"/>
      <c r="P88" s="117">
        <v>126</v>
      </c>
      <c r="Q88" s="117"/>
      <c r="R88" s="117"/>
      <c r="S88" s="27" t="s">
        <v>22</v>
      </c>
      <c r="T88" s="51"/>
      <c r="U88" s="51"/>
      <c r="V88" s="107" t="s">
        <v>8</v>
      </c>
      <c r="W88" s="107"/>
      <c r="X88" s="107"/>
      <c r="Y88" s="108">
        <v>10916.65</v>
      </c>
      <c r="Z88" s="108"/>
      <c r="AA88" s="108"/>
      <c r="AB88" s="108"/>
      <c r="AC88" s="27"/>
      <c r="AD88" s="27" t="s">
        <v>23</v>
      </c>
      <c r="AE88" s="27"/>
      <c r="AF88" s="27"/>
      <c r="AG88" s="27"/>
      <c r="AH88" s="109" t="s">
        <v>9</v>
      </c>
      <c r="AI88" s="109"/>
      <c r="AK88" s="110">
        <f>ROUND(P88*Y88/100,0)</f>
        <v>13755</v>
      </c>
      <c r="AL88" s="110"/>
      <c r="AM88" s="110"/>
      <c r="AN88" s="30" t="s">
        <v>10</v>
      </c>
    </row>
    <row r="89" spans="1:40" s="2" customFormat="1" ht="15">
      <c r="B89" s="106" t="s">
        <v>85</v>
      </c>
      <c r="C89" s="106"/>
      <c r="D89" s="106"/>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3"/>
      <c r="AL89" s="3"/>
      <c r="AM89" s="3"/>
    </row>
    <row r="90" spans="1:40" s="56" customFormat="1" ht="13.5" customHeight="1">
      <c r="A90" s="97">
        <v>28</v>
      </c>
      <c r="B90" s="116" t="s">
        <v>154</v>
      </c>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111"/>
      <c r="AL90" s="111"/>
      <c r="AM90" s="111"/>
    </row>
    <row r="91" spans="1:40" s="6" customFormat="1" ht="12.75">
      <c r="H91" s="36"/>
      <c r="K91" s="33"/>
      <c r="L91" s="33"/>
      <c r="M91" s="33"/>
      <c r="N91" s="33"/>
      <c r="O91" s="99"/>
      <c r="P91" s="117">
        <v>30</v>
      </c>
      <c r="Q91" s="117"/>
      <c r="R91" s="117"/>
      <c r="S91" s="27" t="s">
        <v>22</v>
      </c>
      <c r="T91" s="51"/>
      <c r="U91" s="51"/>
      <c r="V91" s="107" t="s">
        <v>8</v>
      </c>
      <c r="W91" s="107"/>
      <c r="X91" s="107"/>
      <c r="Y91" s="108">
        <v>3275.5</v>
      </c>
      <c r="Z91" s="108"/>
      <c r="AA91" s="108"/>
      <c r="AB91" s="108"/>
      <c r="AC91" s="27"/>
      <c r="AD91" s="27" t="s">
        <v>23</v>
      </c>
      <c r="AE91" s="27"/>
      <c r="AF91" s="27"/>
      <c r="AG91" s="27"/>
      <c r="AH91" s="109" t="s">
        <v>9</v>
      </c>
      <c r="AI91" s="109"/>
      <c r="AK91" s="110">
        <f>ROUND(P91*Y91/100,0)</f>
        <v>983</v>
      </c>
      <c r="AL91" s="110"/>
      <c r="AM91" s="110"/>
      <c r="AN91" s="30" t="s">
        <v>10</v>
      </c>
    </row>
    <row r="92" spans="1:40" s="2" customFormat="1" ht="15">
      <c r="B92" s="106" t="s">
        <v>155</v>
      </c>
      <c r="C92" s="106"/>
      <c r="D92" s="106"/>
      <c r="E92" s="106"/>
      <c r="F92" s="106"/>
      <c r="G92" s="106"/>
      <c r="H92" s="106"/>
      <c r="I92" s="106"/>
      <c r="J92" s="106"/>
      <c r="K92" s="106"/>
      <c r="L92" s="106"/>
      <c r="M92" s="106"/>
      <c r="N92" s="106"/>
      <c r="O92" s="106"/>
      <c r="P92" s="106"/>
      <c r="Q92" s="106"/>
      <c r="R92" s="106"/>
      <c r="S92" s="106"/>
      <c r="T92" s="106"/>
      <c r="U92" s="106"/>
      <c r="V92" s="106"/>
      <c r="W92" s="106"/>
      <c r="X92" s="106"/>
      <c r="Y92" s="106"/>
      <c r="Z92" s="106"/>
      <c r="AA92" s="106"/>
      <c r="AB92" s="106"/>
      <c r="AC92" s="106"/>
      <c r="AD92" s="106"/>
      <c r="AE92" s="106"/>
      <c r="AF92" s="106"/>
      <c r="AG92" s="106"/>
      <c r="AH92" s="106"/>
      <c r="AI92" s="106"/>
      <c r="AJ92" s="106"/>
      <c r="AK92" s="3"/>
      <c r="AL92" s="3"/>
      <c r="AM92" s="3"/>
    </row>
    <row r="93" spans="1:40" s="5" customFormat="1" ht="15.75" customHeight="1">
      <c r="A93" s="100">
        <v>29</v>
      </c>
      <c r="B93" s="20" t="s">
        <v>58</v>
      </c>
      <c r="C93" s="4"/>
      <c r="D93" s="4"/>
      <c r="E93" s="4"/>
      <c r="F93" s="4"/>
      <c r="G93" s="4"/>
      <c r="H93" s="4"/>
      <c r="I93" s="4"/>
      <c r="J93" s="4"/>
      <c r="K93" s="4"/>
      <c r="L93" s="4"/>
      <c r="M93" s="4"/>
      <c r="N93" s="4"/>
      <c r="AK93" s="114"/>
      <c r="AL93" s="114"/>
      <c r="AM93" s="114"/>
    </row>
    <row r="94" spans="1:40" s="6" customFormat="1" ht="12.75">
      <c r="H94" s="36"/>
      <c r="K94" s="33"/>
      <c r="L94" s="33"/>
      <c r="M94" s="33"/>
      <c r="N94" s="33"/>
      <c r="O94" s="108">
        <v>189</v>
      </c>
      <c r="P94" s="108"/>
      <c r="Q94" s="108"/>
      <c r="R94" s="108"/>
      <c r="S94" s="27" t="s">
        <v>22</v>
      </c>
      <c r="T94" s="51"/>
      <c r="U94" s="51"/>
      <c r="V94" s="107" t="s">
        <v>8</v>
      </c>
      <c r="W94" s="107"/>
      <c r="X94" s="107"/>
      <c r="Y94" s="108">
        <v>3056.35</v>
      </c>
      <c r="Z94" s="108"/>
      <c r="AA94" s="108"/>
      <c r="AB94" s="108"/>
      <c r="AC94" s="27"/>
      <c r="AD94" s="27" t="s">
        <v>23</v>
      </c>
      <c r="AE94" s="27"/>
      <c r="AF94" s="27"/>
      <c r="AG94" s="27"/>
      <c r="AH94" s="109" t="s">
        <v>9</v>
      </c>
      <c r="AI94" s="109"/>
      <c r="AK94" s="110">
        <f>ROUND(O94*Y94/100,0)</f>
        <v>5777</v>
      </c>
      <c r="AL94" s="110"/>
      <c r="AM94" s="110"/>
      <c r="AN94" s="30" t="s">
        <v>10</v>
      </c>
    </row>
    <row r="95" spans="1:40" s="2" customFormat="1" ht="15">
      <c r="B95" s="106" t="s">
        <v>59</v>
      </c>
      <c r="C95" s="106"/>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3"/>
      <c r="AL95" s="3"/>
      <c r="AM95" s="3"/>
    </row>
    <row r="96" spans="1:40" s="56" customFormat="1" ht="13.5" customHeight="1">
      <c r="A96" s="81">
        <v>30</v>
      </c>
      <c r="B96" s="116" t="s">
        <v>62</v>
      </c>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1"/>
      <c r="AL96" s="111"/>
      <c r="AM96" s="111"/>
    </row>
    <row r="97" spans="1:40" s="6" customFormat="1" ht="12.75">
      <c r="H97" s="36"/>
      <c r="K97" s="33"/>
      <c r="L97" s="33"/>
      <c r="M97" s="33"/>
      <c r="N97" s="33"/>
      <c r="O97" s="82"/>
      <c r="P97" s="117">
        <v>32</v>
      </c>
      <c r="Q97" s="117"/>
      <c r="R97" s="117"/>
      <c r="S97" s="27" t="s">
        <v>22</v>
      </c>
      <c r="T97" s="51"/>
      <c r="U97" s="51"/>
      <c r="V97" s="107" t="s">
        <v>8</v>
      </c>
      <c r="W97" s="107"/>
      <c r="X97" s="107"/>
      <c r="Y97" s="108">
        <v>58.11</v>
      </c>
      <c r="Z97" s="108"/>
      <c r="AA97" s="108"/>
      <c r="AB97" s="108"/>
      <c r="AC97" s="27"/>
      <c r="AD97" s="27" t="s">
        <v>63</v>
      </c>
      <c r="AE97" s="27"/>
      <c r="AF97" s="27"/>
      <c r="AG97" s="27"/>
      <c r="AH97" s="109" t="s">
        <v>9</v>
      </c>
      <c r="AI97" s="109"/>
      <c r="AK97" s="110">
        <f>ROUND(P97*Y97,0)</f>
        <v>1860</v>
      </c>
      <c r="AL97" s="110"/>
      <c r="AM97" s="110"/>
      <c r="AN97" s="30" t="s">
        <v>10</v>
      </c>
    </row>
    <row r="98" spans="1:40" s="2" customFormat="1" ht="15">
      <c r="B98" s="106" t="s">
        <v>64</v>
      </c>
      <c r="C98" s="106"/>
      <c r="D98" s="106"/>
      <c r="E98" s="106"/>
      <c r="F98" s="106"/>
      <c r="G98" s="106"/>
      <c r="H98" s="106"/>
      <c r="I98" s="106"/>
      <c r="J98" s="106"/>
      <c r="K98" s="106"/>
      <c r="L98" s="106"/>
      <c r="M98" s="106"/>
      <c r="N98" s="106"/>
      <c r="O98" s="106"/>
      <c r="P98" s="106"/>
      <c r="Q98" s="106"/>
      <c r="R98" s="106"/>
      <c r="S98" s="106"/>
      <c r="T98" s="106"/>
      <c r="U98" s="106"/>
      <c r="V98" s="106"/>
      <c r="W98" s="106"/>
      <c r="X98" s="106"/>
      <c r="Y98" s="106"/>
      <c r="Z98" s="106"/>
      <c r="AA98" s="106"/>
      <c r="AB98" s="106"/>
      <c r="AC98" s="106"/>
      <c r="AD98" s="106"/>
      <c r="AE98" s="106"/>
      <c r="AF98" s="106"/>
      <c r="AG98" s="106"/>
      <c r="AH98" s="106"/>
      <c r="AI98" s="106"/>
      <c r="AJ98" s="106"/>
      <c r="AK98" s="3"/>
      <c r="AL98" s="3"/>
      <c r="AM98" s="3"/>
    </row>
    <row r="99" spans="1:40" s="56" customFormat="1" ht="13.5" customHeight="1">
      <c r="A99" s="81">
        <v>31</v>
      </c>
      <c r="B99" s="116" t="s">
        <v>65</v>
      </c>
      <c r="C99" s="116"/>
      <c r="D99" s="116"/>
      <c r="E99" s="116"/>
      <c r="F99" s="116"/>
      <c r="G99" s="116"/>
      <c r="H99" s="116"/>
      <c r="I99" s="116"/>
      <c r="J99" s="116"/>
      <c r="K99" s="116"/>
      <c r="L99" s="116"/>
      <c r="M99" s="116"/>
      <c r="N99" s="116"/>
      <c r="O99" s="116"/>
      <c r="P99" s="116"/>
      <c r="Q99" s="116"/>
      <c r="R99" s="116"/>
      <c r="S99" s="116"/>
      <c r="T99" s="116"/>
      <c r="U99" s="116"/>
      <c r="V99" s="116"/>
      <c r="W99" s="116"/>
      <c r="X99" s="116"/>
      <c r="Y99" s="116"/>
      <c r="Z99" s="116"/>
      <c r="AA99" s="116"/>
      <c r="AB99" s="116"/>
      <c r="AC99" s="116"/>
      <c r="AD99" s="116"/>
      <c r="AE99" s="116"/>
      <c r="AF99" s="116"/>
      <c r="AG99" s="116"/>
      <c r="AH99" s="116"/>
      <c r="AI99" s="116"/>
      <c r="AJ99" s="116"/>
      <c r="AK99" s="111"/>
      <c r="AL99" s="111"/>
      <c r="AM99" s="111"/>
    </row>
    <row r="100" spans="1:40" s="6" customFormat="1" ht="12.75">
      <c r="H100" s="36"/>
      <c r="K100" s="33"/>
      <c r="L100" s="33"/>
      <c r="M100" s="33"/>
      <c r="N100" s="33"/>
      <c r="O100" s="82"/>
      <c r="P100" s="117">
        <v>67</v>
      </c>
      <c r="Q100" s="117"/>
      <c r="R100" s="117"/>
      <c r="S100" s="27" t="s">
        <v>66</v>
      </c>
      <c r="T100" s="51"/>
      <c r="U100" s="51"/>
      <c r="V100" s="107" t="s">
        <v>8</v>
      </c>
      <c r="W100" s="107"/>
      <c r="X100" s="107"/>
      <c r="Y100" s="108">
        <v>70.34</v>
      </c>
      <c r="Z100" s="108"/>
      <c r="AA100" s="108"/>
      <c r="AB100" s="108"/>
      <c r="AC100" s="27"/>
      <c r="AD100" s="27" t="s">
        <v>67</v>
      </c>
      <c r="AE100" s="27"/>
      <c r="AF100" s="27"/>
      <c r="AG100" s="27"/>
      <c r="AH100" s="109" t="s">
        <v>9</v>
      </c>
      <c r="AI100" s="109"/>
      <c r="AK100" s="110">
        <f>ROUND(P100*Y100,0)</f>
        <v>4713</v>
      </c>
      <c r="AL100" s="110"/>
      <c r="AM100" s="110"/>
      <c r="AN100" s="30" t="s">
        <v>10</v>
      </c>
    </row>
    <row r="101" spans="1:40" s="2" customFormat="1" ht="15">
      <c r="B101" s="106" t="s">
        <v>68</v>
      </c>
      <c r="C101" s="106"/>
      <c r="D101" s="106"/>
      <c r="E101" s="106"/>
      <c r="F101" s="106"/>
      <c r="G101" s="106"/>
      <c r="H101" s="106"/>
      <c r="I101" s="106"/>
      <c r="J101" s="106"/>
      <c r="K101" s="106"/>
      <c r="L101" s="106"/>
      <c r="M101" s="106"/>
      <c r="N101" s="106"/>
      <c r="O101" s="106"/>
      <c r="P101" s="106"/>
      <c r="Q101" s="106"/>
      <c r="R101" s="106"/>
      <c r="S101" s="106"/>
      <c r="T101" s="106"/>
      <c r="U101" s="106"/>
      <c r="V101" s="106"/>
      <c r="W101" s="106"/>
      <c r="X101" s="106"/>
      <c r="Y101" s="106"/>
      <c r="Z101" s="106"/>
      <c r="AA101" s="106"/>
      <c r="AB101" s="106"/>
      <c r="AC101" s="106"/>
      <c r="AD101" s="106"/>
      <c r="AE101" s="106"/>
      <c r="AF101" s="106"/>
      <c r="AG101" s="106"/>
      <c r="AH101" s="106"/>
      <c r="AI101" s="106"/>
      <c r="AJ101" s="106"/>
      <c r="AK101" s="3"/>
      <c r="AL101" s="3"/>
      <c r="AM101" s="3"/>
    </row>
    <row r="102" spans="1:40" s="5" customFormat="1" ht="13.5" customHeight="1">
      <c r="A102" s="100">
        <v>32</v>
      </c>
      <c r="B102" s="20" t="s">
        <v>156</v>
      </c>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c r="AC102" s="20"/>
      <c r="AD102" s="20"/>
      <c r="AE102" s="20"/>
      <c r="AF102" s="20"/>
      <c r="AG102" s="20"/>
      <c r="AH102" s="20"/>
      <c r="AI102" s="20"/>
      <c r="AJ102" s="20"/>
      <c r="AK102" s="112"/>
      <c r="AL102" s="112"/>
      <c r="AM102" s="112"/>
    </row>
    <row r="103" spans="1:40" s="6" customFormat="1" ht="13.5" customHeight="1">
      <c r="K103" s="33"/>
      <c r="L103" s="33"/>
      <c r="M103" s="33"/>
      <c r="N103" s="33"/>
      <c r="O103" s="108">
        <v>2799</v>
      </c>
      <c r="P103" s="108"/>
      <c r="Q103" s="108"/>
      <c r="R103" s="108"/>
      <c r="S103" s="27" t="s">
        <v>22</v>
      </c>
      <c r="T103" s="51"/>
      <c r="U103" s="51"/>
      <c r="V103" s="107" t="s">
        <v>8</v>
      </c>
      <c r="W103" s="107"/>
      <c r="X103" s="107"/>
      <c r="Y103" s="108">
        <v>829.95</v>
      </c>
      <c r="Z103" s="108"/>
      <c r="AA103" s="108"/>
      <c r="AB103" s="108"/>
      <c r="AC103" s="27"/>
      <c r="AD103" s="27" t="s">
        <v>23</v>
      </c>
      <c r="AE103" s="27"/>
      <c r="AF103" s="27"/>
      <c r="AG103" s="27"/>
      <c r="AH103" s="109" t="s">
        <v>9</v>
      </c>
      <c r="AI103" s="109"/>
      <c r="AK103" s="110">
        <f>ROUND(O103*Y103/100,0)</f>
        <v>23230</v>
      </c>
      <c r="AL103" s="110"/>
      <c r="AM103" s="110"/>
      <c r="AN103" s="30" t="s">
        <v>10</v>
      </c>
    </row>
    <row r="104" spans="1:40" s="2" customFormat="1" ht="15">
      <c r="B104" s="106" t="s">
        <v>157</v>
      </c>
      <c r="C104" s="106"/>
      <c r="D104" s="106"/>
      <c r="E104" s="106"/>
      <c r="F104" s="106"/>
      <c r="G104" s="106"/>
      <c r="H104" s="106"/>
      <c r="I104" s="106"/>
      <c r="J104" s="106"/>
      <c r="K104" s="106"/>
      <c r="L104" s="106"/>
      <c r="M104" s="106"/>
      <c r="N104" s="106"/>
      <c r="O104" s="106"/>
      <c r="P104" s="106"/>
      <c r="Q104" s="106"/>
      <c r="R104" s="106"/>
      <c r="S104" s="106"/>
      <c r="T104" s="106"/>
      <c r="U104" s="106"/>
      <c r="V104" s="106"/>
      <c r="W104" s="106"/>
      <c r="X104" s="106"/>
      <c r="Y104" s="106"/>
      <c r="Z104" s="106"/>
      <c r="AA104" s="106"/>
      <c r="AB104" s="106"/>
      <c r="AC104" s="106"/>
      <c r="AD104" s="106"/>
      <c r="AE104" s="106"/>
      <c r="AF104" s="106"/>
      <c r="AG104" s="106"/>
      <c r="AH104" s="106"/>
      <c r="AI104" s="106"/>
      <c r="AJ104" s="106"/>
      <c r="AK104" s="3"/>
      <c r="AL104" s="3"/>
      <c r="AM104" s="3"/>
    </row>
    <row r="105" spans="1:40" s="5" customFormat="1" ht="13.5" customHeight="1">
      <c r="A105" s="92">
        <v>33</v>
      </c>
      <c r="B105" s="20" t="s">
        <v>86</v>
      </c>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c r="AC105" s="20"/>
      <c r="AD105" s="20"/>
      <c r="AE105" s="20"/>
      <c r="AF105" s="20"/>
      <c r="AG105" s="20"/>
      <c r="AH105" s="20"/>
      <c r="AI105" s="20"/>
      <c r="AJ105" s="20"/>
      <c r="AK105" s="112"/>
      <c r="AL105" s="112"/>
      <c r="AM105" s="112"/>
    </row>
    <row r="106" spans="1:40" s="6" customFormat="1" ht="13.5" customHeight="1">
      <c r="K106" s="33"/>
      <c r="L106" s="33"/>
      <c r="M106" s="33"/>
      <c r="N106" s="33"/>
      <c r="O106" s="108">
        <v>2014</v>
      </c>
      <c r="P106" s="108"/>
      <c r="Q106" s="108"/>
      <c r="R106" s="108"/>
      <c r="S106" s="27" t="s">
        <v>22</v>
      </c>
      <c r="T106" s="51"/>
      <c r="U106" s="51"/>
      <c r="V106" s="107" t="s">
        <v>8</v>
      </c>
      <c r="W106" s="107"/>
      <c r="X106" s="107"/>
      <c r="Y106" s="108">
        <v>425.84</v>
      </c>
      <c r="Z106" s="108"/>
      <c r="AA106" s="108"/>
      <c r="AB106" s="108"/>
      <c r="AC106" s="27"/>
      <c r="AD106" s="27" t="s">
        <v>23</v>
      </c>
      <c r="AE106" s="27"/>
      <c r="AF106" s="27"/>
      <c r="AG106" s="27"/>
      <c r="AH106" s="109" t="s">
        <v>9</v>
      </c>
      <c r="AI106" s="109"/>
      <c r="AK106" s="110">
        <f>ROUND(O106*Y106/100,0)</f>
        <v>8576</v>
      </c>
      <c r="AL106" s="110"/>
      <c r="AM106" s="110"/>
      <c r="AN106" s="30" t="s">
        <v>10</v>
      </c>
    </row>
    <row r="107" spans="1:40" s="2" customFormat="1" ht="15">
      <c r="B107" s="106" t="s">
        <v>87</v>
      </c>
      <c r="C107" s="106"/>
      <c r="D107" s="106"/>
      <c r="E107" s="106"/>
      <c r="F107" s="106"/>
      <c r="G107" s="106"/>
      <c r="H107" s="106"/>
      <c r="I107" s="106"/>
      <c r="J107" s="106"/>
      <c r="K107" s="106"/>
      <c r="L107" s="106"/>
      <c r="M107" s="106"/>
      <c r="N107" s="106"/>
      <c r="O107" s="106"/>
      <c r="P107" s="106"/>
      <c r="Q107" s="106"/>
      <c r="R107" s="106"/>
      <c r="S107" s="106"/>
      <c r="T107" s="106"/>
      <c r="U107" s="106"/>
      <c r="V107" s="106"/>
      <c r="W107" s="106"/>
      <c r="X107" s="106"/>
      <c r="Y107" s="106"/>
      <c r="Z107" s="106"/>
      <c r="AA107" s="106"/>
      <c r="AB107" s="106"/>
      <c r="AC107" s="106"/>
      <c r="AD107" s="106"/>
      <c r="AE107" s="106"/>
      <c r="AF107" s="106"/>
      <c r="AG107" s="106"/>
      <c r="AH107" s="106"/>
      <c r="AI107" s="106"/>
      <c r="AJ107" s="106"/>
      <c r="AK107" s="3"/>
      <c r="AL107" s="3"/>
      <c r="AM107" s="3"/>
    </row>
    <row r="108" spans="1:40" s="56" customFormat="1" ht="13.5" customHeight="1">
      <c r="A108" s="47">
        <v>34</v>
      </c>
      <c r="B108" s="57" t="s">
        <v>28</v>
      </c>
      <c r="C108" s="57"/>
      <c r="D108" s="57"/>
      <c r="E108" s="57"/>
      <c r="F108" s="57"/>
      <c r="G108" s="57"/>
      <c r="H108" s="57"/>
      <c r="I108" s="57"/>
      <c r="J108" s="57"/>
      <c r="K108" s="57"/>
      <c r="L108" s="57"/>
      <c r="M108" s="57"/>
      <c r="N108" s="57"/>
      <c r="O108" s="57"/>
      <c r="P108" s="57"/>
      <c r="Q108" s="57"/>
      <c r="R108" s="57"/>
      <c r="S108" s="57"/>
      <c r="T108" s="57"/>
      <c r="U108" s="57"/>
      <c r="V108" s="57"/>
      <c r="W108" s="57"/>
      <c r="X108" s="57"/>
      <c r="Y108" s="57"/>
      <c r="Z108" s="57"/>
      <c r="AA108" s="57"/>
      <c r="AB108" s="57"/>
      <c r="AC108" s="57"/>
      <c r="AD108" s="57"/>
      <c r="AE108" s="57"/>
      <c r="AF108" s="57"/>
      <c r="AG108" s="57"/>
      <c r="AH108" s="57"/>
      <c r="AI108" s="57"/>
      <c r="AJ108" s="57"/>
      <c r="AK108" s="111"/>
      <c r="AL108" s="111"/>
      <c r="AM108" s="111"/>
    </row>
    <row r="109" spans="1:40" s="6" customFormat="1" ht="13.5" customHeight="1">
      <c r="K109" s="33"/>
      <c r="L109" s="33"/>
      <c r="M109" s="33"/>
      <c r="N109" s="33"/>
      <c r="O109" s="108">
        <v>8301</v>
      </c>
      <c r="P109" s="108"/>
      <c r="Q109" s="108"/>
      <c r="R109" s="108"/>
      <c r="S109" s="27" t="s">
        <v>22</v>
      </c>
      <c r="T109" s="51"/>
      <c r="U109" s="51"/>
      <c r="V109" s="107" t="s">
        <v>8</v>
      </c>
      <c r="W109" s="107"/>
      <c r="X109" s="107"/>
      <c r="Y109" s="108">
        <v>1276.53</v>
      </c>
      <c r="Z109" s="108"/>
      <c r="AA109" s="108"/>
      <c r="AB109" s="108"/>
      <c r="AC109" s="27"/>
      <c r="AD109" s="27" t="s">
        <v>23</v>
      </c>
      <c r="AE109" s="27"/>
      <c r="AF109" s="27"/>
      <c r="AG109" s="27"/>
      <c r="AH109" s="109" t="s">
        <v>9</v>
      </c>
      <c r="AI109" s="109"/>
      <c r="AK109" s="110">
        <f>ROUND(O109*Y109/100,0)</f>
        <v>105965</v>
      </c>
      <c r="AL109" s="110"/>
      <c r="AM109" s="110"/>
      <c r="AN109" s="30" t="s">
        <v>10</v>
      </c>
    </row>
    <row r="110" spans="1:40" s="2" customFormat="1" ht="15">
      <c r="B110" s="106" t="s">
        <v>50</v>
      </c>
      <c r="C110" s="106"/>
      <c r="D110" s="106"/>
      <c r="E110" s="106"/>
      <c r="F110" s="106"/>
      <c r="G110" s="106"/>
      <c r="H110" s="106"/>
      <c r="I110" s="106"/>
      <c r="J110" s="106"/>
      <c r="K110" s="106"/>
      <c r="L110" s="106"/>
      <c r="M110" s="106"/>
      <c r="N110" s="106"/>
      <c r="O110" s="106"/>
      <c r="P110" s="106"/>
      <c r="Q110" s="106"/>
      <c r="R110" s="106"/>
      <c r="S110" s="106"/>
      <c r="T110" s="106"/>
      <c r="U110" s="106"/>
      <c r="V110" s="106"/>
      <c r="W110" s="106"/>
      <c r="X110" s="106"/>
      <c r="Y110" s="106"/>
      <c r="Z110" s="106"/>
      <c r="AA110" s="106"/>
      <c r="AB110" s="106"/>
      <c r="AC110" s="106"/>
      <c r="AD110" s="106"/>
      <c r="AE110" s="106"/>
      <c r="AF110" s="106"/>
      <c r="AG110" s="106"/>
      <c r="AH110" s="106"/>
      <c r="AI110" s="106"/>
      <c r="AJ110" s="106"/>
      <c r="AK110" s="3"/>
      <c r="AL110" s="3"/>
      <c r="AM110" s="3"/>
    </row>
    <row r="111" spans="1:40" s="56" customFormat="1" ht="13.5" customHeight="1">
      <c r="A111" s="47">
        <v>35</v>
      </c>
      <c r="B111" s="57" t="s">
        <v>72</v>
      </c>
      <c r="C111" s="57"/>
      <c r="D111" s="57"/>
      <c r="E111" s="57"/>
      <c r="F111" s="57"/>
      <c r="G111" s="57"/>
      <c r="H111" s="57"/>
      <c r="I111" s="57"/>
      <c r="J111" s="57"/>
      <c r="K111" s="57"/>
      <c r="L111" s="57"/>
      <c r="M111" s="57"/>
      <c r="N111" s="57"/>
      <c r="O111" s="57"/>
      <c r="P111" s="57"/>
      <c r="Q111" s="57"/>
      <c r="R111" s="57"/>
      <c r="S111" s="57"/>
      <c r="T111" s="57"/>
      <c r="U111" s="57"/>
      <c r="V111" s="57"/>
      <c r="W111" s="57"/>
      <c r="X111" s="57"/>
      <c r="Y111" s="57"/>
      <c r="Z111" s="57"/>
      <c r="AA111" s="57"/>
      <c r="AB111" s="57"/>
      <c r="AC111" s="57"/>
      <c r="AD111" s="57"/>
      <c r="AE111" s="57"/>
      <c r="AF111" s="57"/>
      <c r="AG111" s="57"/>
      <c r="AH111" s="57"/>
      <c r="AI111" s="57"/>
      <c r="AJ111" s="57"/>
      <c r="AK111" s="111"/>
      <c r="AL111" s="111"/>
      <c r="AM111" s="111"/>
    </row>
    <row r="112" spans="1:40" s="6" customFormat="1" ht="13.5" customHeight="1">
      <c r="K112" s="33"/>
      <c r="L112" s="33"/>
      <c r="M112" s="33"/>
      <c r="N112" s="33"/>
      <c r="O112" s="108">
        <v>13606</v>
      </c>
      <c r="P112" s="108"/>
      <c r="Q112" s="108"/>
      <c r="R112" s="108"/>
      <c r="S112" s="27" t="s">
        <v>22</v>
      </c>
      <c r="T112" s="51"/>
      <c r="U112" s="51"/>
      <c r="V112" s="107" t="s">
        <v>8</v>
      </c>
      <c r="W112" s="107"/>
      <c r="X112" s="107"/>
      <c r="Y112" s="108">
        <v>859.9</v>
      </c>
      <c r="Z112" s="108"/>
      <c r="AA112" s="108"/>
      <c r="AB112" s="108"/>
      <c r="AC112" s="27"/>
      <c r="AD112" s="27" t="s">
        <v>23</v>
      </c>
      <c r="AE112" s="27"/>
      <c r="AF112" s="27"/>
      <c r="AG112" s="27"/>
      <c r="AH112" s="109" t="s">
        <v>9</v>
      </c>
      <c r="AI112" s="109"/>
      <c r="AK112" s="110">
        <f>ROUND(O112*Y112/100,0)</f>
        <v>116998</v>
      </c>
      <c r="AL112" s="110"/>
      <c r="AM112" s="110"/>
      <c r="AN112" s="30" t="s">
        <v>10</v>
      </c>
    </row>
    <row r="113" spans="1:42" s="2" customFormat="1" ht="15">
      <c r="B113" s="106" t="s">
        <v>73</v>
      </c>
      <c r="C113" s="106"/>
      <c r="D113" s="106"/>
      <c r="E113" s="106"/>
      <c r="F113" s="106"/>
      <c r="G113" s="106"/>
      <c r="H113" s="106"/>
      <c r="I113" s="106"/>
      <c r="J113" s="106"/>
      <c r="K113" s="106"/>
      <c r="L113" s="106"/>
      <c r="M113" s="106"/>
      <c r="N113" s="106"/>
      <c r="O113" s="106"/>
      <c r="P113" s="106"/>
      <c r="Q113" s="106"/>
      <c r="R113" s="106"/>
      <c r="S113" s="106"/>
      <c r="T113" s="106"/>
      <c r="U113" s="106"/>
      <c r="V113" s="106"/>
      <c r="W113" s="106"/>
      <c r="X113" s="106"/>
      <c r="Y113" s="106"/>
      <c r="Z113" s="106"/>
      <c r="AA113" s="106"/>
      <c r="AB113" s="106"/>
      <c r="AC113" s="106"/>
      <c r="AD113" s="106"/>
      <c r="AE113" s="106"/>
      <c r="AF113" s="106"/>
      <c r="AG113" s="106"/>
      <c r="AH113" s="106"/>
      <c r="AI113" s="106"/>
      <c r="AJ113" s="106"/>
      <c r="AK113" s="3"/>
      <c r="AL113" s="3"/>
      <c r="AM113" s="3"/>
    </row>
    <row r="114" spans="1:42" s="5" customFormat="1" ht="31.5" customHeight="1">
      <c r="A114" s="19">
        <v>36</v>
      </c>
      <c r="B114" s="116" t="s">
        <v>29</v>
      </c>
      <c r="C114" s="116"/>
      <c r="D114" s="116"/>
      <c r="E114" s="116"/>
      <c r="F114" s="116"/>
      <c r="G114" s="116"/>
      <c r="H114" s="116"/>
      <c r="I114" s="116"/>
      <c r="J114" s="116"/>
      <c r="K114" s="116"/>
      <c r="L114" s="116"/>
      <c r="M114" s="116"/>
      <c r="N114" s="116"/>
      <c r="O114" s="116"/>
      <c r="P114" s="116"/>
      <c r="Q114" s="116"/>
      <c r="R114" s="116"/>
      <c r="S114" s="116"/>
      <c r="T114" s="116"/>
      <c r="U114" s="116"/>
      <c r="V114" s="116"/>
      <c r="W114" s="116"/>
      <c r="X114" s="116"/>
      <c r="Y114" s="116"/>
      <c r="Z114" s="116"/>
      <c r="AA114" s="116"/>
      <c r="AB114" s="116"/>
      <c r="AC114" s="116"/>
      <c r="AD114" s="116"/>
      <c r="AE114" s="116"/>
      <c r="AF114" s="116"/>
      <c r="AG114" s="116"/>
      <c r="AH114" s="116"/>
      <c r="AI114" s="116"/>
      <c r="AJ114" s="116"/>
      <c r="AK114" s="112"/>
      <c r="AL114" s="112"/>
      <c r="AM114" s="112"/>
    </row>
    <row r="115" spans="1:42" s="6" customFormat="1" ht="13.5" customHeight="1">
      <c r="H115" s="36"/>
      <c r="K115" s="33"/>
      <c r="L115" s="33"/>
      <c r="M115" s="33"/>
      <c r="N115" s="33"/>
      <c r="O115" s="108">
        <v>820</v>
      </c>
      <c r="P115" s="108"/>
      <c r="Q115" s="108"/>
      <c r="R115" s="108"/>
      <c r="S115" s="27" t="s">
        <v>22</v>
      </c>
      <c r="T115" s="51"/>
      <c r="U115" s="51"/>
      <c r="V115" s="107" t="s">
        <v>8</v>
      </c>
      <c r="W115" s="107"/>
      <c r="X115" s="107"/>
      <c r="Y115" s="119">
        <v>1270.83</v>
      </c>
      <c r="Z115" s="119"/>
      <c r="AA115" s="119"/>
      <c r="AB115" s="119"/>
      <c r="AC115" s="27"/>
      <c r="AD115" s="27" t="s">
        <v>23</v>
      </c>
      <c r="AE115" s="27"/>
      <c r="AF115" s="27"/>
      <c r="AG115" s="27"/>
      <c r="AH115" s="109" t="s">
        <v>9</v>
      </c>
      <c r="AI115" s="109"/>
      <c r="AK115" s="110">
        <f>ROUND(O115*Y115/100,0)</f>
        <v>10421</v>
      </c>
      <c r="AL115" s="110"/>
      <c r="AM115" s="110"/>
      <c r="AN115" s="30" t="s">
        <v>10</v>
      </c>
    </row>
    <row r="116" spans="1:42" s="2" customFormat="1" ht="15">
      <c r="B116" s="106" t="s">
        <v>51</v>
      </c>
      <c r="C116" s="106"/>
      <c r="D116" s="106"/>
      <c r="E116" s="106"/>
      <c r="F116" s="106"/>
      <c r="G116" s="106"/>
      <c r="H116" s="106"/>
      <c r="I116" s="106"/>
      <c r="J116" s="106"/>
      <c r="K116" s="106"/>
      <c r="L116" s="106"/>
      <c r="M116" s="106"/>
      <c r="N116" s="106"/>
      <c r="O116" s="106"/>
      <c r="P116" s="106"/>
      <c r="Q116" s="106"/>
      <c r="R116" s="106"/>
      <c r="S116" s="106"/>
      <c r="T116" s="106"/>
      <c r="U116" s="106"/>
      <c r="V116" s="106"/>
      <c r="W116" s="106"/>
      <c r="X116" s="106"/>
      <c r="Y116" s="106"/>
      <c r="Z116" s="106"/>
      <c r="AA116" s="106"/>
      <c r="AB116" s="106"/>
      <c r="AC116" s="106"/>
      <c r="AD116" s="106"/>
      <c r="AE116" s="106"/>
      <c r="AF116" s="106"/>
      <c r="AG116" s="106"/>
      <c r="AH116" s="106"/>
      <c r="AI116" s="106"/>
      <c r="AJ116" s="106"/>
      <c r="AK116" s="3"/>
      <c r="AL116" s="3"/>
      <c r="AM116" s="3"/>
    </row>
    <row r="117" spans="1:42" s="5" customFormat="1" ht="31.5" customHeight="1">
      <c r="A117" s="47">
        <v>37</v>
      </c>
      <c r="B117" s="116" t="s">
        <v>40</v>
      </c>
      <c r="C117" s="116"/>
      <c r="D117" s="116"/>
      <c r="E117" s="116"/>
      <c r="F117" s="116"/>
      <c r="G117" s="116"/>
      <c r="H117" s="116"/>
      <c r="I117" s="116"/>
      <c r="J117" s="116"/>
      <c r="K117" s="116"/>
      <c r="L117" s="116"/>
      <c r="M117" s="116"/>
      <c r="N117" s="116"/>
      <c r="O117" s="116"/>
      <c r="P117" s="116"/>
      <c r="Q117" s="116"/>
      <c r="R117" s="116"/>
      <c r="S117" s="116"/>
      <c r="T117" s="116"/>
      <c r="U117" s="116"/>
      <c r="V117" s="116"/>
      <c r="W117" s="116"/>
      <c r="X117" s="116"/>
      <c r="Y117" s="116"/>
      <c r="Z117" s="116"/>
      <c r="AA117" s="116"/>
      <c r="AB117" s="116"/>
      <c r="AC117" s="116"/>
      <c r="AD117" s="116"/>
      <c r="AE117" s="116"/>
      <c r="AF117" s="116"/>
      <c r="AG117" s="116"/>
      <c r="AH117" s="116"/>
      <c r="AI117" s="116"/>
      <c r="AJ117" s="116"/>
      <c r="AK117" s="112"/>
      <c r="AL117" s="112"/>
      <c r="AM117" s="112"/>
    </row>
    <row r="118" spans="1:42" s="6" customFormat="1" ht="15" customHeight="1">
      <c r="H118" s="36"/>
      <c r="K118" s="33"/>
      <c r="L118" s="33"/>
      <c r="M118" s="33"/>
      <c r="N118" s="33"/>
      <c r="O118" s="108">
        <v>2417</v>
      </c>
      <c r="P118" s="108"/>
      <c r="Q118" s="108"/>
      <c r="R118" s="108"/>
      <c r="S118" s="27" t="s">
        <v>22</v>
      </c>
      <c r="T118" s="51"/>
      <c r="U118" s="51"/>
      <c r="V118" s="107" t="s">
        <v>8</v>
      </c>
      <c r="W118" s="107"/>
      <c r="X118" s="107"/>
      <c r="Y118" s="108">
        <v>674.6</v>
      </c>
      <c r="Z118" s="108"/>
      <c r="AA118" s="108"/>
      <c r="AB118" s="108"/>
      <c r="AC118" s="27"/>
      <c r="AD118" s="27" t="s">
        <v>23</v>
      </c>
      <c r="AE118" s="27"/>
      <c r="AF118" s="27"/>
      <c r="AG118" s="27"/>
      <c r="AH118" s="109" t="s">
        <v>9</v>
      </c>
      <c r="AI118" s="109"/>
      <c r="AK118" s="110">
        <f>ROUND(O118*Y118/100,0)</f>
        <v>16305</v>
      </c>
      <c r="AL118" s="110"/>
      <c r="AM118" s="110"/>
      <c r="AN118" s="30" t="s">
        <v>10</v>
      </c>
    </row>
    <row r="119" spans="1:42" s="2" customFormat="1" ht="15">
      <c r="B119" s="106" t="s">
        <v>52</v>
      </c>
      <c r="C119" s="106"/>
      <c r="D119" s="106"/>
      <c r="E119" s="106"/>
      <c r="F119" s="106"/>
      <c r="G119" s="106"/>
      <c r="H119" s="106"/>
      <c r="I119" s="106"/>
      <c r="J119" s="106"/>
      <c r="K119" s="106"/>
      <c r="L119" s="106"/>
      <c r="M119" s="106"/>
      <c r="N119" s="106"/>
      <c r="O119" s="106"/>
      <c r="P119" s="106"/>
      <c r="Q119" s="106"/>
      <c r="R119" s="106"/>
      <c r="S119" s="106"/>
      <c r="T119" s="106"/>
      <c r="U119" s="106"/>
      <c r="V119" s="106"/>
      <c r="W119" s="106"/>
      <c r="X119" s="106"/>
      <c r="Y119" s="106"/>
      <c r="Z119" s="106"/>
      <c r="AA119" s="106"/>
      <c r="AB119" s="106"/>
      <c r="AC119" s="106"/>
      <c r="AD119" s="106"/>
      <c r="AE119" s="106"/>
      <c r="AF119" s="106"/>
      <c r="AG119" s="106"/>
      <c r="AH119" s="106"/>
      <c r="AI119" s="106"/>
      <c r="AJ119" s="106"/>
      <c r="AK119" s="3"/>
      <c r="AL119" s="3"/>
      <c r="AM119" s="3"/>
    </row>
    <row r="120" spans="1:42" s="56" customFormat="1" ht="15">
      <c r="A120" s="47">
        <v>38</v>
      </c>
      <c r="B120" s="113" t="s">
        <v>90</v>
      </c>
      <c r="C120" s="113"/>
      <c r="D120" s="113"/>
      <c r="E120" s="113"/>
      <c r="F120" s="113"/>
      <c r="G120" s="113"/>
      <c r="H120" s="113"/>
      <c r="I120" s="113"/>
      <c r="J120" s="113"/>
      <c r="K120" s="113"/>
      <c r="L120" s="113"/>
      <c r="M120" s="113"/>
      <c r="N120" s="113"/>
      <c r="O120" s="113"/>
      <c r="P120" s="113"/>
      <c r="Q120" s="113"/>
      <c r="R120" s="113"/>
      <c r="S120" s="113"/>
      <c r="T120" s="113"/>
      <c r="U120" s="113"/>
      <c r="V120" s="113"/>
      <c r="W120" s="113"/>
      <c r="X120" s="113"/>
      <c r="Y120" s="113"/>
      <c r="Z120" s="113"/>
      <c r="AA120" s="113"/>
      <c r="AB120" s="113"/>
      <c r="AC120" s="113"/>
      <c r="AD120" s="113"/>
      <c r="AE120" s="113"/>
      <c r="AF120" s="113"/>
      <c r="AG120" s="113"/>
      <c r="AH120" s="113"/>
      <c r="AI120" s="113"/>
      <c r="AJ120" s="113"/>
      <c r="AK120" s="57"/>
      <c r="AL120" s="57"/>
      <c r="AM120" s="57"/>
      <c r="AN120" s="57"/>
    </row>
    <row r="121" spans="1:42" s="22" customFormat="1" ht="12.75">
      <c r="F121" s="31"/>
      <c r="G121" s="31"/>
      <c r="H121" s="32"/>
      <c r="I121" s="6"/>
      <c r="J121" s="6"/>
      <c r="K121" s="33"/>
      <c r="L121" s="33"/>
      <c r="M121" s="33"/>
      <c r="N121" s="33"/>
      <c r="O121" s="108">
        <v>1376</v>
      </c>
      <c r="P121" s="108"/>
      <c r="Q121" s="108"/>
      <c r="R121" s="108"/>
      <c r="S121" s="29" t="s">
        <v>22</v>
      </c>
      <c r="T121" s="35"/>
      <c r="U121" s="35"/>
      <c r="V121" s="96"/>
      <c r="W121" s="107" t="s">
        <v>8</v>
      </c>
      <c r="X121" s="107"/>
      <c r="Y121" s="107"/>
      <c r="Z121" s="108">
        <v>1160.06</v>
      </c>
      <c r="AA121" s="108"/>
      <c r="AB121" s="108"/>
      <c r="AC121" s="108"/>
      <c r="AE121" s="27" t="s">
        <v>23</v>
      </c>
      <c r="AF121" s="27"/>
      <c r="AG121" s="27"/>
      <c r="AH121" s="27"/>
      <c r="AI121" s="109" t="s">
        <v>9</v>
      </c>
      <c r="AJ121" s="109"/>
      <c r="AK121" s="110">
        <f>ROUND(O121*Z121/100,0)</f>
        <v>15962</v>
      </c>
      <c r="AL121" s="110"/>
      <c r="AM121" s="110"/>
      <c r="AN121" s="30" t="s">
        <v>10</v>
      </c>
    </row>
    <row r="122" spans="1:42" s="2" customFormat="1" ht="15">
      <c r="B122" s="106" t="s">
        <v>91</v>
      </c>
      <c r="C122" s="106"/>
      <c r="D122" s="106"/>
      <c r="E122" s="106"/>
      <c r="F122" s="106"/>
      <c r="G122" s="106"/>
      <c r="H122" s="106"/>
      <c r="I122" s="106"/>
      <c r="J122" s="106"/>
      <c r="K122" s="106"/>
      <c r="L122" s="106"/>
      <c r="M122" s="106"/>
      <c r="N122" s="106"/>
      <c r="O122" s="106"/>
      <c r="P122" s="106"/>
      <c r="Q122" s="106"/>
      <c r="R122" s="106"/>
      <c r="S122" s="106"/>
      <c r="T122" s="106"/>
      <c r="U122" s="106"/>
      <c r="V122" s="106"/>
      <c r="W122" s="106"/>
      <c r="X122" s="106"/>
      <c r="Y122" s="106"/>
      <c r="Z122" s="106"/>
      <c r="AA122" s="106"/>
      <c r="AB122" s="106"/>
      <c r="AC122" s="106"/>
      <c r="AD122" s="106"/>
      <c r="AE122" s="106"/>
      <c r="AF122" s="106"/>
      <c r="AG122" s="106"/>
      <c r="AH122" s="106"/>
      <c r="AI122" s="106"/>
      <c r="AJ122" s="106"/>
      <c r="AK122" s="3"/>
      <c r="AL122" s="3"/>
      <c r="AM122" s="3"/>
    </row>
    <row r="123" spans="1:42" s="56" customFormat="1" ht="13.5" customHeight="1">
      <c r="A123" s="47">
        <v>39</v>
      </c>
      <c r="B123" s="57" t="s">
        <v>88</v>
      </c>
      <c r="C123" s="57"/>
      <c r="D123" s="57"/>
      <c r="E123" s="57"/>
      <c r="F123" s="57"/>
      <c r="G123" s="57"/>
      <c r="H123" s="57"/>
      <c r="I123" s="57"/>
      <c r="J123" s="57"/>
      <c r="K123" s="57"/>
      <c r="L123" s="57"/>
      <c r="M123" s="57"/>
      <c r="N123" s="57"/>
      <c r="O123" s="57"/>
      <c r="P123" s="57"/>
      <c r="Q123" s="57"/>
      <c r="R123" s="57"/>
      <c r="S123" s="57"/>
      <c r="T123" s="57"/>
      <c r="U123" s="57"/>
      <c r="V123" s="57"/>
      <c r="W123" s="57"/>
      <c r="X123" s="57"/>
      <c r="Y123" s="57"/>
      <c r="Z123" s="57"/>
      <c r="AA123" s="57"/>
      <c r="AB123" s="57"/>
      <c r="AC123" s="57"/>
      <c r="AD123" s="57"/>
      <c r="AE123" s="57"/>
      <c r="AF123" s="57"/>
      <c r="AG123" s="57"/>
      <c r="AH123" s="57"/>
      <c r="AI123" s="57"/>
      <c r="AJ123" s="57"/>
      <c r="AK123" s="111"/>
      <c r="AL123" s="111"/>
      <c r="AM123" s="111"/>
    </row>
    <row r="124" spans="1:42" s="6" customFormat="1" ht="13.5" customHeight="1">
      <c r="K124" s="33"/>
      <c r="L124" s="33"/>
      <c r="M124" s="33"/>
      <c r="N124" s="33"/>
      <c r="O124" s="108">
        <v>292</v>
      </c>
      <c r="P124" s="108"/>
      <c r="Q124" s="108"/>
      <c r="R124" s="108"/>
      <c r="S124" s="27" t="s">
        <v>22</v>
      </c>
      <c r="T124" s="51"/>
      <c r="U124" s="51"/>
      <c r="V124" s="107" t="s">
        <v>8</v>
      </c>
      <c r="W124" s="107"/>
      <c r="X124" s="107"/>
      <c r="Y124" s="108">
        <v>2116.41</v>
      </c>
      <c r="Z124" s="108"/>
      <c r="AA124" s="108"/>
      <c r="AB124" s="108"/>
      <c r="AC124" s="27"/>
      <c r="AD124" s="27" t="s">
        <v>23</v>
      </c>
      <c r="AE124" s="27"/>
      <c r="AF124" s="27"/>
      <c r="AG124" s="27"/>
      <c r="AH124" s="109" t="s">
        <v>9</v>
      </c>
      <c r="AI124" s="109"/>
      <c r="AK124" s="110">
        <f>ROUND(O124*Y124/100,0)</f>
        <v>6180</v>
      </c>
      <c r="AL124" s="110"/>
      <c r="AM124" s="110"/>
      <c r="AN124" s="30" t="s">
        <v>10</v>
      </c>
    </row>
    <row r="125" spans="1:42" s="2" customFormat="1" ht="15">
      <c r="B125" s="106" t="s">
        <v>89</v>
      </c>
      <c r="C125" s="106"/>
      <c r="D125" s="106"/>
      <c r="E125" s="106"/>
      <c r="F125" s="106"/>
      <c r="G125" s="106"/>
      <c r="H125" s="106"/>
      <c r="I125" s="106"/>
      <c r="J125" s="106"/>
      <c r="K125" s="106"/>
      <c r="L125" s="106"/>
      <c r="M125" s="106"/>
      <c r="N125" s="106"/>
      <c r="O125" s="106"/>
      <c r="P125" s="106"/>
      <c r="Q125" s="106"/>
      <c r="R125" s="106"/>
      <c r="S125" s="106"/>
      <c r="T125" s="106"/>
      <c r="U125" s="106"/>
      <c r="V125" s="106"/>
      <c r="W125" s="106"/>
      <c r="X125" s="106"/>
      <c r="Y125" s="106"/>
      <c r="Z125" s="106"/>
      <c r="AA125" s="106"/>
      <c r="AB125" s="106"/>
      <c r="AC125" s="106"/>
      <c r="AD125" s="106"/>
      <c r="AE125" s="106"/>
      <c r="AF125" s="106"/>
      <c r="AG125" s="106"/>
      <c r="AH125" s="106"/>
      <c r="AI125" s="106"/>
      <c r="AJ125" s="106"/>
      <c r="AK125" s="3"/>
      <c r="AL125" s="3"/>
      <c r="AM125" s="3"/>
    </row>
    <row r="126" spans="1:42" s="31" customFormat="1" ht="15" customHeight="1">
      <c r="AC126" s="140" t="s">
        <v>30</v>
      </c>
      <c r="AD126" s="140"/>
      <c r="AE126" s="140"/>
      <c r="AF126" s="140"/>
      <c r="AG126" s="140"/>
      <c r="AH126" s="37" t="s">
        <v>9</v>
      </c>
      <c r="AI126" s="37"/>
      <c r="AJ126" s="58"/>
      <c r="AK126" s="141">
        <f>SUM(AK6:AM125)</f>
        <v>2601908.3270999999</v>
      </c>
      <c r="AL126" s="141"/>
      <c r="AM126" s="141"/>
      <c r="AN126" s="74" t="s">
        <v>10</v>
      </c>
      <c r="AO126" s="138" t="e">
        <f>#REF!+#REF!+#REF!+AK15+#REF!+#REF!+AK30+AK34+AK37+#REF!+#REF!+#REF!+#REF!+#REF!+#REF!+#REF!+AK73+AK76+#REF!+#REF!+#REF!+AK109+#REF!+AK115+#REF!+AK118</f>
        <v>#REF!</v>
      </c>
      <c r="AP126" s="138"/>
    </row>
    <row r="129" spans="1:41" ht="42" customHeight="1">
      <c r="A129" s="7" t="s">
        <v>31</v>
      </c>
      <c r="B129" s="8"/>
      <c r="C129" s="8"/>
      <c r="D129" s="8"/>
      <c r="E129" s="8"/>
      <c r="F129" s="8"/>
      <c r="G129" s="8"/>
      <c r="H129" s="8"/>
      <c r="I129" s="8"/>
      <c r="J129" s="8"/>
      <c r="K129" s="8"/>
      <c r="L129" s="8"/>
      <c r="M129" s="8"/>
      <c r="N129" s="8"/>
      <c r="O129" s="8"/>
      <c r="P129" s="8"/>
      <c r="Q129" s="8"/>
      <c r="R129" s="8"/>
      <c r="S129" s="8"/>
      <c r="T129" s="8"/>
      <c r="U129" s="8"/>
      <c r="V129" s="8"/>
      <c r="W129" s="8"/>
      <c r="X129" s="8"/>
      <c r="Y129" s="8"/>
      <c r="Z129" s="8"/>
      <c r="AA129" s="8"/>
      <c r="AB129" s="8"/>
      <c r="AC129" s="8"/>
      <c r="AD129" s="8"/>
      <c r="AE129" s="8"/>
      <c r="AF129" s="9"/>
      <c r="AG129" s="9"/>
      <c r="AH129" s="9"/>
      <c r="AI129" s="9"/>
      <c r="AJ129" s="9"/>
      <c r="AK129" s="9"/>
      <c r="AL129" s="9"/>
      <c r="AM129" s="9"/>
      <c r="AN129" s="10"/>
      <c r="AO129" s="10"/>
    </row>
    <row r="130" spans="1:41" ht="13.5" thickBot="1">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row>
    <row r="131" spans="1:41" ht="15.75">
      <c r="A131" s="11"/>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c r="Z131" s="11"/>
      <c r="AA131" s="11"/>
      <c r="AB131" s="11"/>
      <c r="AC131" s="142" t="s">
        <v>30</v>
      </c>
      <c r="AD131" s="142"/>
      <c r="AE131" s="142"/>
      <c r="AF131" s="142"/>
      <c r="AG131" s="142"/>
      <c r="AH131" s="12" t="s">
        <v>9</v>
      </c>
      <c r="AI131" s="12"/>
      <c r="AJ131" s="143"/>
      <c r="AK131" s="143"/>
      <c r="AL131" s="143"/>
      <c r="AM131" s="143"/>
      <c r="AN131" s="139"/>
      <c r="AO131" s="139"/>
    </row>
    <row r="132" spans="1:41" ht="15">
      <c r="A132" s="13"/>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c r="AA132" s="13"/>
      <c r="AB132" s="13"/>
      <c r="AC132" s="13"/>
      <c r="AD132" s="13"/>
      <c r="AE132" s="10"/>
      <c r="AF132" s="10"/>
      <c r="AG132" s="10"/>
      <c r="AH132" s="10"/>
      <c r="AI132" s="10"/>
      <c r="AJ132" s="10"/>
      <c r="AK132" s="10"/>
      <c r="AL132" s="10"/>
      <c r="AM132" s="10"/>
      <c r="AN132" s="10"/>
      <c r="AO132" s="10"/>
    </row>
    <row r="133" spans="1:41" ht="15.75">
      <c r="A133" s="8"/>
      <c r="B133" s="7" t="s">
        <v>69</v>
      </c>
      <c r="C133" s="8"/>
      <c r="D133" s="8"/>
      <c r="E133" s="8"/>
      <c r="F133" s="8"/>
      <c r="G133" s="8"/>
      <c r="H133" s="8"/>
      <c r="I133" s="8"/>
      <c r="J133" s="8"/>
      <c r="K133" s="8"/>
      <c r="L133" s="8"/>
      <c r="M133" s="8"/>
      <c r="N133" s="8"/>
      <c r="O133" s="8"/>
      <c r="P133" s="8"/>
      <c r="Q133" s="8"/>
      <c r="R133" s="8"/>
      <c r="S133" s="8"/>
      <c r="T133" s="8"/>
      <c r="U133" s="8"/>
      <c r="V133" s="8"/>
      <c r="W133" s="8"/>
      <c r="X133" s="8"/>
      <c r="Y133" s="8"/>
      <c r="Z133" s="8"/>
      <c r="AA133" s="8"/>
      <c r="AB133" s="8"/>
      <c r="AC133" s="8"/>
      <c r="AD133" s="8"/>
      <c r="AE133" s="9"/>
      <c r="AF133" s="9"/>
      <c r="AG133" s="9"/>
      <c r="AH133" s="9"/>
      <c r="AI133" s="9"/>
      <c r="AJ133" s="9"/>
      <c r="AK133" s="9"/>
      <c r="AL133" s="10"/>
      <c r="AM133" s="10"/>
      <c r="AN133" s="10"/>
      <c r="AO133" s="10"/>
    </row>
    <row r="134" spans="1:41" ht="15.75">
      <c r="A134" s="8"/>
      <c r="B134" s="8"/>
      <c r="C134" s="8"/>
      <c r="D134" s="8"/>
      <c r="E134" s="8"/>
      <c r="F134" s="8"/>
      <c r="G134" s="8"/>
      <c r="H134" s="8"/>
      <c r="I134" s="8"/>
      <c r="J134" s="8"/>
      <c r="K134" s="8"/>
      <c r="L134" s="8"/>
      <c r="M134" s="8"/>
      <c r="N134" s="8"/>
      <c r="O134" s="8"/>
      <c r="P134" s="8"/>
      <c r="Q134" s="8"/>
      <c r="R134" s="8"/>
      <c r="S134" s="8"/>
      <c r="T134" s="8"/>
      <c r="U134" s="8"/>
      <c r="V134" s="8"/>
      <c r="W134" s="8"/>
      <c r="X134" s="8"/>
      <c r="Y134" s="8"/>
      <c r="Z134" s="8"/>
      <c r="AA134" s="8"/>
      <c r="AB134" s="8"/>
      <c r="AC134" s="8"/>
      <c r="AD134" s="8"/>
      <c r="AE134" s="9"/>
      <c r="AF134" s="9"/>
      <c r="AG134" s="9"/>
      <c r="AH134" s="9"/>
      <c r="AI134" s="9"/>
      <c r="AJ134" s="9"/>
      <c r="AK134" s="9"/>
      <c r="AL134" s="10"/>
      <c r="AM134" s="10"/>
      <c r="AN134" s="10"/>
      <c r="AO134" s="10"/>
    </row>
    <row r="135" spans="1:41" ht="78.75" customHeight="1">
      <c r="A135" s="8"/>
      <c r="B135" s="7" t="s">
        <v>32</v>
      </c>
      <c r="C135" s="8"/>
      <c r="D135" s="8"/>
      <c r="E135" s="8"/>
      <c r="F135" s="8"/>
      <c r="G135" s="8"/>
      <c r="H135" s="8"/>
      <c r="I135" s="8"/>
      <c r="J135" s="8"/>
      <c r="K135" s="8"/>
      <c r="L135" s="8"/>
      <c r="M135" s="8"/>
      <c r="N135" s="8"/>
      <c r="O135" s="8"/>
      <c r="P135" s="8"/>
      <c r="Q135" s="8"/>
      <c r="R135" s="8"/>
      <c r="S135" s="8"/>
      <c r="T135" s="8"/>
      <c r="U135" s="8"/>
      <c r="V135" s="8"/>
      <c r="W135" s="8"/>
      <c r="X135" s="8"/>
      <c r="Y135" s="8"/>
      <c r="Z135" s="8"/>
      <c r="AA135" s="8"/>
      <c r="AB135" s="8"/>
      <c r="AC135" s="8"/>
      <c r="AD135" s="8"/>
      <c r="AE135" s="9"/>
      <c r="AF135" s="9"/>
      <c r="AG135" s="9"/>
      <c r="AH135" s="9"/>
      <c r="AI135" s="9"/>
      <c r="AJ135" s="9"/>
      <c r="AK135" s="9"/>
      <c r="AL135" s="10"/>
      <c r="AM135" s="10"/>
      <c r="AN135" s="10"/>
      <c r="AO135" s="10"/>
    </row>
    <row r="136" spans="1:41" ht="15.75">
      <c r="A136" s="14"/>
      <c r="B136" s="14"/>
      <c r="C136" s="14"/>
      <c r="D136" s="14"/>
      <c r="E136" s="14"/>
      <c r="F136" s="14"/>
      <c r="G136" s="14"/>
      <c r="H136" s="14"/>
      <c r="I136" s="14"/>
      <c r="J136" s="14"/>
      <c r="K136" s="14"/>
      <c r="L136" s="14"/>
      <c r="M136" s="14"/>
      <c r="N136" s="15"/>
      <c r="O136" s="15"/>
      <c r="P136" s="15"/>
      <c r="Q136" s="15"/>
      <c r="R136" s="15"/>
      <c r="S136" s="14"/>
      <c r="T136" s="14"/>
      <c r="U136" s="14"/>
      <c r="V136" s="14"/>
      <c r="W136" s="14"/>
      <c r="X136" s="14"/>
      <c r="Y136" s="14"/>
      <c r="Z136" s="14"/>
      <c r="AA136" s="14"/>
      <c r="AB136" s="14"/>
      <c r="AC136" s="14"/>
      <c r="AD136" s="14"/>
      <c r="AE136" s="16"/>
      <c r="AF136" s="16"/>
      <c r="AG136" s="16"/>
      <c r="AH136" s="16"/>
      <c r="AI136" s="16"/>
      <c r="AJ136" s="16"/>
      <c r="AK136" s="16"/>
    </row>
    <row r="137" spans="1:41" ht="15.75">
      <c r="A137" s="14"/>
      <c r="B137" s="8"/>
      <c r="C137" s="8"/>
      <c r="D137" s="8"/>
      <c r="E137" s="8"/>
      <c r="F137" s="8"/>
      <c r="G137" s="8"/>
      <c r="H137" s="8"/>
      <c r="I137" s="8"/>
      <c r="J137" s="8"/>
      <c r="K137" s="8"/>
      <c r="L137" s="8"/>
      <c r="M137" s="8"/>
      <c r="N137" s="8"/>
      <c r="O137" s="8"/>
      <c r="P137" s="8"/>
      <c r="Q137" s="8"/>
      <c r="R137" s="8"/>
      <c r="S137" s="8"/>
      <c r="T137" s="8"/>
      <c r="U137" s="8"/>
      <c r="V137" s="8"/>
      <c r="W137" s="8"/>
      <c r="X137" s="8"/>
      <c r="Y137" s="8"/>
      <c r="Z137" s="8"/>
      <c r="AA137" s="8"/>
      <c r="AB137" s="8"/>
      <c r="AC137" s="8"/>
      <c r="AD137" s="8"/>
      <c r="AE137" s="9"/>
      <c r="AF137" s="9"/>
      <c r="AG137" s="9"/>
      <c r="AH137" s="9"/>
      <c r="AI137" s="9"/>
      <c r="AJ137" s="16"/>
      <c r="AK137" s="16"/>
    </row>
    <row r="138" spans="1:41" ht="12.75">
      <c r="A138" s="1"/>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row>
    <row r="139" spans="1:41">
      <c r="A139" s="1"/>
      <c r="B139" s="132" t="s">
        <v>33</v>
      </c>
      <c r="C139" s="132"/>
      <c r="D139" s="132"/>
      <c r="E139" s="132"/>
      <c r="F139" s="132"/>
      <c r="G139" s="132"/>
      <c r="H139" s="132"/>
      <c r="I139" s="132"/>
      <c r="J139" s="132"/>
      <c r="K139" s="132"/>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row>
    <row r="140" spans="1:41" ht="15">
      <c r="A140" s="1"/>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0"/>
    </row>
    <row r="142" spans="1:41" ht="15">
      <c r="A142" s="1"/>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row>
    <row r="143" spans="1:41" ht="15">
      <c r="A143" s="1"/>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0"/>
    </row>
    <row r="144" spans="1:41" s="63" customFormat="1" ht="15">
      <c r="A144" s="59"/>
      <c r="B144" s="133" t="s">
        <v>41</v>
      </c>
      <c r="C144" s="133"/>
      <c r="D144" s="133"/>
      <c r="E144" s="133"/>
      <c r="F144" s="133"/>
      <c r="G144" s="133"/>
      <c r="H144" s="133"/>
      <c r="I144" s="133"/>
      <c r="J144" s="60"/>
      <c r="K144" s="61"/>
      <c r="L144" s="60">
        <v>1</v>
      </c>
      <c r="M144" s="61" t="s">
        <v>35</v>
      </c>
      <c r="N144" s="134">
        <v>41.12</v>
      </c>
      <c r="O144" s="134"/>
      <c r="P144" s="62" t="s">
        <v>35</v>
      </c>
      <c r="Q144" s="135">
        <v>5.92</v>
      </c>
      <c r="R144" s="135"/>
      <c r="S144" s="60"/>
      <c r="T144" s="135"/>
      <c r="U144" s="135"/>
      <c r="AA144" s="63" t="s">
        <v>36</v>
      </c>
      <c r="AB144" s="135">
        <f>ROUND(L144*N144*Q144,0)</f>
        <v>243</v>
      </c>
      <c r="AC144" s="135"/>
      <c r="AD144" s="135"/>
      <c r="AE144" s="135"/>
      <c r="AF144" s="136" t="s">
        <v>22</v>
      </c>
      <c r="AG144" s="136"/>
      <c r="AK144" s="137"/>
      <c r="AL144" s="137"/>
      <c r="AM144" s="137"/>
      <c r="AN144" s="64"/>
    </row>
    <row r="145" spans="9:40" s="65" customFormat="1" ht="15">
      <c r="I145" s="66"/>
      <c r="J145" s="67"/>
      <c r="K145" s="66"/>
      <c r="M145" s="68"/>
      <c r="N145" s="69"/>
      <c r="O145" s="69"/>
      <c r="P145" s="66"/>
      <c r="Q145" s="70"/>
      <c r="R145" s="70"/>
      <c r="S145" s="71"/>
      <c r="T145" s="70"/>
      <c r="U145" s="70"/>
      <c r="V145" s="128" t="s">
        <v>38</v>
      </c>
      <c r="W145" s="128"/>
      <c r="X145" s="128"/>
      <c r="Y145" s="128"/>
      <c r="Z145" s="128"/>
      <c r="AA145" s="72" t="s">
        <v>36</v>
      </c>
      <c r="AB145" s="129">
        <f>SUM(AB142:AB144)</f>
        <v>243</v>
      </c>
      <c r="AC145" s="129"/>
      <c r="AD145" s="129"/>
      <c r="AE145" s="129"/>
      <c r="AF145" s="130" t="s">
        <v>22</v>
      </c>
      <c r="AG145" s="130"/>
      <c r="AH145" s="71"/>
      <c r="AI145" s="73"/>
      <c r="AJ145" s="73"/>
      <c r="AK145" s="131"/>
      <c r="AL145" s="131"/>
      <c r="AM145" s="131"/>
      <c r="AN145" s="73"/>
    </row>
  </sheetData>
  <mergeCells count="340">
    <mergeCell ref="E3:AN3"/>
    <mergeCell ref="B107:AJ107"/>
    <mergeCell ref="B87:AJ87"/>
    <mergeCell ref="AK87:AM87"/>
    <mergeCell ref="P88:R88"/>
    <mergeCell ref="V88:X88"/>
    <mergeCell ref="Y88:AB88"/>
    <mergeCell ref="AH88:AI88"/>
    <mergeCell ref="AK88:AM88"/>
    <mergeCell ref="B89:AJ89"/>
    <mergeCell ref="P97:R97"/>
    <mergeCell ref="B99:AJ99"/>
    <mergeCell ref="B96:AJ96"/>
    <mergeCell ref="AK90:AM90"/>
    <mergeCell ref="P91:R91"/>
    <mergeCell ref="B65:AJ65"/>
    <mergeCell ref="B66:AJ66"/>
    <mergeCell ref="AK66:AM66"/>
    <mergeCell ref="AK67:AM67"/>
    <mergeCell ref="B68:AJ68"/>
    <mergeCell ref="AK105:AM105"/>
    <mergeCell ref="O106:R106"/>
    <mergeCell ref="V106:X106"/>
    <mergeCell ref="Y106:AB106"/>
    <mergeCell ref="AH106:AI106"/>
    <mergeCell ref="AK106:AM106"/>
    <mergeCell ref="AK57:AM57"/>
    <mergeCell ref="O58:R58"/>
    <mergeCell ref="AK58:AM58"/>
    <mergeCell ref="B59:AJ59"/>
    <mergeCell ref="AK63:AM63"/>
    <mergeCell ref="O64:R64"/>
    <mergeCell ref="V64:X64"/>
    <mergeCell ref="Y64:AB64"/>
    <mergeCell ref="AH64:AI64"/>
    <mergeCell ref="AK64:AM64"/>
    <mergeCell ref="V58:X58"/>
    <mergeCell ref="Y58:AB58"/>
    <mergeCell ref="AH58:AI58"/>
    <mergeCell ref="B60:AJ60"/>
    <mergeCell ref="AK60:AM60"/>
    <mergeCell ref="O61:R61"/>
    <mergeCell ref="V61:X61"/>
    <mergeCell ref="Y61:AB61"/>
    <mergeCell ref="AH61:AI61"/>
    <mergeCell ref="AK61:AM61"/>
    <mergeCell ref="AK24:AM24"/>
    <mergeCell ref="B25:AJ25"/>
    <mergeCell ref="AK42:AM42"/>
    <mergeCell ref="O43:R43"/>
    <mergeCell ref="S43:T43"/>
    <mergeCell ref="W43:Y43"/>
    <mergeCell ref="Z43:AC43"/>
    <mergeCell ref="AI43:AJ43"/>
    <mergeCell ref="AK43:AM43"/>
    <mergeCell ref="P37:R37"/>
    <mergeCell ref="V37:X37"/>
    <mergeCell ref="Y37:AB37"/>
    <mergeCell ref="AI37:AJ37"/>
    <mergeCell ref="AK37:AM37"/>
    <mergeCell ref="N36:O36"/>
    <mergeCell ref="B35:AJ35"/>
    <mergeCell ref="B38:AJ38"/>
    <mergeCell ref="Q36:R36"/>
    <mergeCell ref="T36:V36"/>
    <mergeCell ref="AB36:AE36"/>
    <mergeCell ref="AF36:AG36"/>
    <mergeCell ref="B31:AJ31"/>
    <mergeCell ref="AK36:AM36"/>
    <mergeCell ref="AK39:AM39"/>
    <mergeCell ref="S24:T24"/>
    <mergeCell ref="AI27:AJ27"/>
    <mergeCell ref="B28:AJ28"/>
    <mergeCell ref="W21:Y21"/>
    <mergeCell ref="Z21:AC21"/>
    <mergeCell ref="AI21:AJ21"/>
    <mergeCell ref="W24:Y24"/>
    <mergeCell ref="Z24:AC24"/>
    <mergeCell ref="AI24:AJ24"/>
    <mergeCell ref="AI34:AJ34"/>
    <mergeCell ref="P34:R34"/>
    <mergeCell ref="V34:X34"/>
    <mergeCell ref="Y34:AB34"/>
    <mergeCell ref="S30:T30"/>
    <mergeCell ref="W30:Y30"/>
    <mergeCell ref="Z30:AC30"/>
    <mergeCell ref="AK20:AM20"/>
    <mergeCell ref="B16:AJ16"/>
    <mergeCell ref="B22:AJ22"/>
    <mergeCell ref="O30:R30"/>
    <mergeCell ref="AK30:AM30"/>
    <mergeCell ref="B29:AJ29"/>
    <mergeCell ref="AK29:AM29"/>
    <mergeCell ref="AK21:AM21"/>
    <mergeCell ref="O21:R21"/>
    <mergeCell ref="AI30:AJ30"/>
    <mergeCell ref="AK26:AM26"/>
    <mergeCell ref="AK27:AM27"/>
    <mergeCell ref="O27:R27"/>
    <mergeCell ref="W27:Y27"/>
    <mergeCell ref="Z27:AC27"/>
    <mergeCell ref="AK23:AM23"/>
    <mergeCell ref="O24:R24"/>
    <mergeCell ref="V109:X109"/>
    <mergeCell ref="Y109:AB109"/>
    <mergeCell ref="AH109:AI109"/>
    <mergeCell ref="V100:X100"/>
    <mergeCell ref="Y100:AB100"/>
    <mergeCell ref="AH100:AI100"/>
    <mergeCell ref="O109:R109"/>
    <mergeCell ref="A1:AM1"/>
    <mergeCell ref="A2:D2"/>
    <mergeCell ref="E2:AN2"/>
    <mergeCell ref="B4:M4"/>
    <mergeCell ref="N4:V4"/>
    <mergeCell ref="W4:AB4"/>
    <mergeCell ref="AC4:AH4"/>
    <mergeCell ref="AI4:AN4"/>
    <mergeCell ref="AK34:AM34"/>
    <mergeCell ref="B32:AJ32"/>
    <mergeCell ref="AK32:AM32"/>
    <mergeCell ref="N33:O33"/>
    <mergeCell ref="Q33:R33"/>
    <mergeCell ref="T33:V33"/>
    <mergeCell ref="AB33:AE33"/>
    <mergeCell ref="AF33:AG33"/>
    <mergeCell ref="AK33:AM33"/>
    <mergeCell ref="AO126:AP126"/>
    <mergeCell ref="AN131:AO131"/>
    <mergeCell ref="O118:R118"/>
    <mergeCell ref="V118:X118"/>
    <mergeCell ref="Y118:AB118"/>
    <mergeCell ref="AH118:AI118"/>
    <mergeCell ref="AK118:AM118"/>
    <mergeCell ref="AC126:AG126"/>
    <mergeCell ref="AK126:AM126"/>
    <mergeCell ref="AC131:AG131"/>
    <mergeCell ref="AJ131:AM131"/>
    <mergeCell ref="V145:Z145"/>
    <mergeCell ref="AB145:AE145"/>
    <mergeCell ref="AF145:AG145"/>
    <mergeCell ref="AK145:AM145"/>
    <mergeCell ref="B114:AJ114"/>
    <mergeCell ref="AK114:AM114"/>
    <mergeCell ref="B117:AJ117"/>
    <mergeCell ref="AK117:AM117"/>
    <mergeCell ref="O115:R115"/>
    <mergeCell ref="V115:X115"/>
    <mergeCell ref="Y115:AB115"/>
    <mergeCell ref="AH115:AI115"/>
    <mergeCell ref="AK115:AM115"/>
    <mergeCell ref="B139:K139"/>
    <mergeCell ref="B144:I144"/>
    <mergeCell ref="N144:O144"/>
    <mergeCell ref="Q144:R144"/>
    <mergeCell ref="T144:U144"/>
    <mergeCell ref="AB144:AE144"/>
    <mergeCell ref="AF144:AG144"/>
    <mergeCell ref="AK144:AM144"/>
    <mergeCell ref="B116:AJ116"/>
    <mergeCell ref="B119:AJ119"/>
    <mergeCell ref="O121:R121"/>
    <mergeCell ref="Y82:AB82"/>
    <mergeCell ref="AH82:AI82"/>
    <mergeCell ref="AK82:AM82"/>
    <mergeCell ref="B74:AJ74"/>
    <mergeCell ref="B83:AJ83"/>
    <mergeCell ref="B84:AJ84"/>
    <mergeCell ref="AH85:AI85"/>
    <mergeCell ref="AK85:AM85"/>
    <mergeCell ref="AK84:AM84"/>
    <mergeCell ref="AK78:AM78"/>
    <mergeCell ref="B90:AJ90"/>
    <mergeCell ref="B62:AJ62"/>
    <mergeCell ref="B63:AJ63"/>
    <mergeCell ref="O67:R67"/>
    <mergeCell ref="V67:X67"/>
    <mergeCell ref="Y67:AB67"/>
    <mergeCell ref="AH67:AI67"/>
    <mergeCell ref="B71:AJ71"/>
    <mergeCell ref="AK99:AM99"/>
    <mergeCell ref="Y97:AB97"/>
    <mergeCell ref="AH97:AI97"/>
    <mergeCell ref="AK97:AM97"/>
    <mergeCell ref="B98:AJ98"/>
    <mergeCell ref="AK75:AM75"/>
    <mergeCell ref="B77:AJ77"/>
    <mergeCell ref="O76:R76"/>
    <mergeCell ref="V76:X76"/>
    <mergeCell ref="V85:X85"/>
    <mergeCell ref="Y85:AB85"/>
    <mergeCell ref="B86:AJ86"/>
    <mergeCell ref="AK72:AM72"/>
    <mergeCell ref="Y73:AB73"/>
    <mergeCell ref="AH73:AI73"/>
    <mergeCell ref="AK73:AM73"/>
    <mergeCell ref="AK5:AM5"/>
    <mergeCell ref="O6:R6"/>
    <mergeCell ref="S6:T6"/>
    <mergeCell ref="W6:Y6"/>
    <mergeCell ref="Z6:AC6"/>
    <mergeCell ref="AI6:AJ6"/>
    <mergeCell ref="AK6:AM6"/>
    <mergeCell ref="B7:AJ7"/>
    <mergeCell ref="AK8:AM8"/>
    <mergeCell ref="O9:R9"/>
    <mergeCell ref="V9:X9"/>
    <mergeCell ref="Y9:AB9"/>
    <mergeCell ref="AI9:AJ9"/>
    <mergeCell ref="AK9:AM9"/>
    <mergeCell ref="B10:AJ10"/>
    <mergeCell ref="AK11:AM11"/>
    <mergeCell ref="O12:R12"/>
    <mergeCell ref="V12:X12"/>
    <mergeCell ref="Y12:AB12"/>
    <mergeCell ref="AI12:AJ12"/>
    <mergeCell ref="AK12:AM12"/>
    <mergeCell ref="B13:AJ13"/>
    <mergeCell ref="AK17:AM17"/>
    <mergeCell ref="O18:R18"/>
    <mergeCell ref="S18:T18"/>
    <mergeCell ref="W18:Y18"/>
    <mergeCell ref="Z18:AC18"/>
    <mergeCell ref="AI18:AJ18"/>
    <mergeCell ref="AK18:AM18"/>
    <mergeCell ref="B19:AJ19"/>
    <mergeCell ref="AK14:AM14"/>
    <mergeCell ref="O15:R15"/>
    <mergeCell ref="W15:Y15"/>
    <mergeCell ref="Z15:AC15"/>
    <mergeCell ref="AI15:AJ15"/>
    <mergeCell ref="AK15:AM15"/>
    <mergeCell ref="O40:R40"/>
    <mergeCell ref="S40:T40"/>
    <mergeCell ref="W40:Y40"/>
    <mergeCell ref="Z40:AC40"/>
    <mergeCell ref="AI40:AJ40"/>
    <mergeCell ref="AK40:AM40"/>
    <mergeCell ref="B41:AJ41"/>
    <mergeCell ref="AK45:AM45"/>
    <mergeCell ref="P46:R46"/>
    <mergeCell ref="V46:X46"/>
    <mergeCell ref="Y46:AB46"/>
    <mergeCell ref="AH46:AI46"/>
    <mergeCell ref="AK46:AM46"/>
    <mergeCell ref="B44:AJ44"/>
    <mergeCell ref="B47:AJ47"/>
    <mergeCell ref="AK48:AM48"/>
    <mergeCell ref="P49:R49"/>
    <mergeCell ref="V49:X49"/>
    <mergeCell ref="Y49:AB49"/>
    <mergeCell ref="AH49:AI49"/>
    <mergeCell ref="AK49:AM49"/>
    <mergeCell ref="B50:AJ50"/>
    <mergeCell ref="B51:AJ51"/>
    <mergeCell ref="AK51:AM51"/>
    <mergeCell ref="P52:R52"/>
    <mergeCell ref="V52:X52"/>
    <mergeCell ref="Y52:AB52"/>
    <mergeCell ref="AH52:AI52"/>
    <mergeCell ref="AK52:AM52"/>
    <mergeCell ref="B53:AJ53"/>
    <mergeCell ref="B54:AJ54"/>
    <mergeCell ref="AK54:AM54"/>
    <mergeCell ref="O55:R55"/>
    <mergeCell ref="V55:X55"/>
    <mergeCell ref="Y55:AB55"/>
    <mergeCell ref="AH55:AI55"/>
    <mergeCell ref="AK55:AM55"/>
    <mergeCell ref="B56:AJ56"/>
    <mergeCell ref="B69:AJ69"/>
    <mergeCell ref="AK69:AM69"/>
    <mergeCell ref="P70:R70"/>
    <mergeCell ref="V70:X70"/>
    <mergeCell ref="Y70:AB70"/>
    <mergeCell ref="AH70:AI70"/>
    <mergeCell ref="AK70:AM70"/>
    <mergeCell ref="O85:R85"/>
    <mergeCell ref="O79:R79"/>
    <mergeCell ref="V79:X79"/>
    <mergeCell ref="Y79:AB79"/>
    <mergeCell ref="AH79:AI79"/>
    <mergeCell ref="AK79:AM79"/>
    <mergeCell ref="B80:AJ80"/>
    <mergeCell ref="B81:AJ81"/>
    <mergeCell ref="AK81:AM81"/>
    <mergeCell ref="P82:R82"/>
    <mergeCell ref="AK76:AM76"/>
    <mergeCell ref="O73:R73"/>
    <mergeCell ref="V73:X73"/>
    <mergeCell ref="Y76:AB76"/>
    <mergeCell ref="AH76:AI76"/>
    <mergeCell ref="V82:X82"/>
    <mergeCell ref="V91:X91"/>
    <mergeCell ref="Y91:AB91"/>
    <mergeCell ref="AH91:AI91"/>
    <mergeCell ref="AK91:AM91"/>
    <mergeCell ref="B92:AJ92"/>
    <mergeCell ref="AK93:AM93"/>
    <mergeCell ref="O94:R94"/>
    <mergeCell ref="V94:X94"/>
    <mergeCell ref="Y94:AB94"/>
    <mergeCell ref="AH94:AI94"/>
    <mergeCell ref="AK94:AM94"/>
    <mergeCell ref="B95:AJ95"/>
    <mergeCell ref="AK102:AM102"/>
    <mergeCell ref="O103:R103"/>
    <mergeCell ref="V103:X103"/>
    <mergeCell ref="Y103:AB103"/>
    <mergeCell ref="AH103:AI103"/>
    <mergeCell ref="AK103:AM103"/>
    <mergeCell ref="B104:AJ104"/>
    <mergeCell ref="B120:AJ120"/>
    <mergeCell ref="B113:AJ113"/>
    <mergeCell ref="AK111:AM111"/>
    <mergeCell ref="O112:R112"/>
    <mergeCell ref="V112:X112"/>
    <mergeCell ref="Y112:AB112"/>
    <mergeCell ref="AH112:AI112"/>
    <mergeCell ref="AK112:AM112"/>
    <mergeCell ref="AK109:AM109"/>
    <mergeCell ref="AK108:AM108"/>
    <mergeCell ref="B101:AJ101"/>
    <mergeCell ref="P100:R100"/>
    <mergeCell ref="B110:AJ110"/>
    <mergeCell ref="AK96:AM96"/>
    <mergeCell ref="V97:X97"/>
    <mergeCell ref="AK100:AM100"/>
    <mergeCell ref="B125:AJ125"/>
    <mergeCell ref="W121:Y121"/>
    <mergeCell ref="Z121:AC121"/>
    <mergeCell ref="AI121:AJ121"/>
    <mergeCell ref="AK121:AM121"/>
    <mergeCell ref="B122:AJ122"/>
    <mergeCell ref="AK123:AM123"/>
    <mergeCell ref="O124:R124"/>
    <mergeCell ref="V124:X124"/>
    <mergeCell ref="Y124:AB124"/>
    <mergeCell ref="AH124:AI124"/>
    <mergeCell ref="AK124:AM124"/>
  </mergeCells>
  <pageMargins left="0.8" right="0.1" top="0.51" bottom="0.33" header="0.26" footer="0.2"/>
  <pageSetup paperSize="5" scale="80" orientation="portrait" horizontalDpi="300" verticalDpi="300" r:id="rId1"/>
  <headerFooter alignWithMargins="0">
    <oddHeader>Page &amp;P</oddHeader>
  </headerFooter>
  <rowBreaks count="1" manualBreakCount="1">
    <brk id="71" max="39" man="1"/>
  </rowBreaks>
</worksheet>
</file>

<file path=xl/worksheets/sheet2.xml><?xml version="1.0" encoding="utf-8"?>
<worksheet xmlns="http://schemas.openxmlformats.org/spreadsheetml/2006/main" xmlns:r="http://schemas.openxmlformats.org/officeDocument/2006/relationships">
  <sheetPr>
    <tabColor rgb="FF00B050"/>
  </sheetPr>
  <dimension ref="A1:AP71"/>
  <sheetViews>
    <sheetView view="pageBreakPreview" zoomScaleSheetLayoutView="100" workbookViewId="0">
      <selection activeCell="B8" sqref="B8:AJ8"/>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44" t="s">
        <v>0</v>
      </c>
      <c r="B1" s="144"/>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row>
    <row r="2" spans="1:40" ht="37.5" customHeight="1">
      <c r="A2" s="145" t="s">
        <v>34</v>
      </c>
      <c r="B2" s="145"/>
      <c r="C2" s="145"/>
      <c r="D2" s="145"/>
      <c r="E2" s="159" t="str">
        <f>'DWE MBldg'!E2:AN2</f>
        <v>Maintenance &amp; Repair of Secondary School Building in District Tharparkar (2016-17 Programme) @ GBHS Sakrio, Taluka Chachro.</v>
      </c>
      <c r="F2" s="160"/>
      <c r="G2" s="160"/>
      <c r="H2" s="160"/>
      <c r="I2" s="160"/>
      <c r="J2" s="160"/>
      <c r="K2" s="160"/>
      <c r="L2" s="160"/>
      <c r="M2" s="160"/>
      <c r="N2" s="160"/>
      <c r="O2" s="160"/>
      <c r="P2" s="160"/>
      <c r="Q2" s="160"/>
      <c r="R2" s="160"/>
      <c r="S2" s="160"/>
      <c r="T2" s="160"/>
      <c r="U2" s="160"/>
      <c r="V2" s="160"/>
      <c r="W2" s="160"/>
      <c r="X2" s="160"/>
      <c r="Y2" s="160"/>
      <c r="Z2" s="160"/>
      <c r="AA2" s="160"/>
      <c r="AB2" s="160"/>
      <c r="AC2" s="160"/>
      <c r="AD2" s="160"/>
      <c r="AE2" s="160"/>
      <c r="AF2" s="160"/>
      <c r="AG2" s="160"/>
      <c r="AH2" s="160"/>
      <c r="AI2" s="160"/>
      <c r="AJ2" s="160"/>
      <c r="AK2" s="160"/>
      <c r="AL2" s="160"/>
      <c r="AM2" s="160"/>
      <c r="AN2" s="160"/>
    </row>
    <row r="3" spans="1:40" ht="20.25" customHeight="1" thickBot="1">
      <c r="E3" s="158" t="s">
        <v>92</v>
      </c>
      <c r="F3" s="158"/>
      <c r="G3" s="158"/>
      <c r="H3" s="158"/>
      <c r="I3" s="158"/>
      <c r="J3" s="158"/>
      <c r="K3" s="158"/>
      <c r="L3" s="158"/>
      <c r="M3" s="158"/>
      <c r="N3" s="158"/>
      <c r="O3" s="158"/>
      <c r="P3" s="158"/>
      <c r="Q3" s="158"/>
      <c r="R3" s="158"/>
      <c r="S3" s="158"/>
      <c r="T3" s="158"/>
      <c r="U3" s="158"/>
      <c r="V3" s="158"/>
      <c r="W3" s="158"/>
      <c r="X3" s="158"/>
      <c r="Y3" s="158"/>
      <c r="Z3" s="158"/>
      <c r="AA3" s="158"/>
      <c r="AB3" s="158"/>
      <c r="AC3" s="158"/>
      <c r="AD3" s="158"/>
      <c r="AE3" s="158"/>
      <c r="AF3" s="158"/>
      <c r="AG3" s="158"/>
      <c r="AH3" s="158"/>
      <c r="AI3" s="158"/>
      <c r="AJ3" s="158"/>
      <c r="AK3" s="158"/>
      <c r="AL3" s="158"/>
      <c r="AM3" s="158"/>
      <c r="AN3" s="158"/>
    </row>
    <row r="4" spans="1:40" s="80" customFormat="1" ht="17.25" customHeight="1" thickTop="1" thickBot="1">
      <c r="A4" s="79" t="s">
        <v>1</v>
      </c>
      <c r="B4" s="148" t="s">
        <v>2</v>
      </c>
      <c r="C4" s="148"/>
      <c r="D4" s="148"/>
      <c r="E4" s="148"/>
      <c r="F4" s="148"/>
      <c r="G4" s="148"/>
      <c r="H4" s="148"/>
      <c r="I4" s="148"/>
      <c r="J4" s="148"/>
      <c r="K4" s="148"/>
      <c r="L4" s="148"/>
      <c r="M4" s="148"/>
      <c r="N4" s="149" t="s">
        <v>3</v>
      </c>
      <c r="O4" s="150"/>
      <c r="P4" s="150"/>
      <c r="Q4" s="150"/>
      <c r="R4" s="150"/>
      <c r="S4" s="150"/>
      <c r="T4" s="150"/>
      <c r="U4" s="150"/>
      <c r="V4" s="151"/>
      <c r="W4" s="149" t="s">
        <v>4</v>
      </c>
      <c r="X4" s="150"/>
      <c r="Y4" s="150"/>
      <c r="Z4" s="150"/>
      <c r="AA4" s="150"/>
      <c r="AB4" s="151"/>
      <c r="AC4" s="150" t="s">
        <v>5</v>
      </c>
      <c r="AD4" s="150"/>
      <c r="AE4" s="150"/>
      <c r="AF4" s="150"/>
      <c r="AG4" s="150"/>
      <c r="AH4" s="150"/>
      <c r="AI4" s="149" t="s">
        <v>6</v>
      </c>
      <c r="AJ4" s="150"/>
      <c r="AK4" s="150"/>
      <c r="AL4" s="150"/>
      <c r="AM4" s="150"/>
      <c r="AN4" s="151"/>
    </row>
    <row r="5" spans="1:40" s="78" customFormat="1" ht="30" customHeight="1" thickTop="1">
      <c r="A5" s="90">
        <v>1</v>
      </c>
      <c r="B5" s="161" t="s">
        <v>93</v>
      </c>
      <c r="C5" s="161"/>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27"/>
      <c r="AL5" s="127"/>
      <c r="AM5" s="127"/>
    </row>
    <row r="6" spans="1:40" s="22" customFormat="1" ht="13.5" customHeight="1">
      <c r="F6" s="31"/>
      <c r="G6" s="31"/>
      <c r="H6" s="32"/>
      <c r="I6" s="6"/>
      <c r="J6" s="6"/>
      <c r="K6" s="33"/>
      <c r="L6" s="33"/>
      <c r="M6" s="33"/>
      <c r="N6" s="33"/>
      <c r="O6" s="108">
        <v>2</v>
      </c>
      <c r="P6" s="108"/>
      <c r="Q6" s="108"/>
      <c r="R6" s="108"/>
      <c r="S6" s="89" t="s">
        <v>94</v>
      </c>
      <c r="T6" s="35"/>
      <c r="U6" s="35"/>
      <c r="V6" s="87"/>
      <c r="W6" s="107" t="s">
        <v>8</v>
      </c>
      <c r="X6" s="107"/>
      <c r="Y6" s="107"/>
      <c r="Z6" s="108">
        <v>4846.6000000000004</v>
      </c>
      <c r="AA6" s="108"/>
      <c r="AB6" s="108"/>
      <c r="AC6" s="108"/>
      <c r="AE6" s="27" t="s">
        <v>95</v>
      </c>
      <c r="AF6" s="27"/>
      <c r="AG6" s="27"/>
      <c r="AH6" s="27"/>
      <c r="AI6" s="109" t="s">
        <v>9</v>
      </c>
      <c r="AJ6" s="109"/>
      <c r="AK6" s="110">
        <f>O6*Z6</f>
        <v>9693.2000000000007</v>
      </c>
      <c r="AL6" s="110"/>
      <c r="AM6" s="110"/>
      <c r="AN6" s="30" t="s">
        <v>10</v>
      </c>
    </row>
    <row r="7" spans="1:40" s="2" customFormat="1" ht="15">
      <c r="B7" s="106" t="s">
        <v>96</v>
      </c>
      <c r="C7" s="106"/>
      <c r="D7" s="106"/>
      <c r="E7" s="106"/>
      <c r="F7" s="106"/>
      <c r="G7" s="106"/>
      <c r="H7" s="106"/>
      <c r="I7" s="106"/>
      <c r="J7" s="106"/>
      <c r="K7" s="106"/>
      <c r="L7" s="106"/>
      <c r="M7" s="106"/>
      <c r="N7" s="106"/>
      <c r="O7" s="106"/>
      <c r="P7" s="106"/>
      <c r="Q7" s="106"/>
      <c r="R7" s="106"/>
      <c r="S7" s="106"/>
      <c r="T7" s="106"/>
      <c r="U7" s="106"/>
      <c r="V7" s="106"/>
      <c r="W7" s="106"/>
      <c r="X7" s="106"/>
      <c r="Y7" s="106"/>
      <c r="Z7" s="106"/>
      <c r="AA7" s="106"/>
      <c r="AB7" s="106"/>
      <c r="AC7" s="106"/>
      <c r="AD7" s="106"/>
      <c r="AE7" s="106"/>
      <c r="AF7" s="106"/>
      <c r="AG7" s="106"/>
      <c r="AH7" s="106"/>
      <c r="AI7" s="106"/>
      <c r="AJ7" s="106"/>
      <c r="AK7" s="3"/>
      <c r="AL7" s="3"/>
      <c r="AM7" s="3"/>
    </row>
    <row r="8" spans="1:40" s="78" customFormat="1" ht="42.75" customHeight="1">
      <c r="A8" s="90">
        <v>2</v>
      </c>
      <c r="B8" s="126" t="s">
        <v>97</v>
      </c>
      <c r="C8" s="126"/>
      <c r="D8" s="126"/>
      <c r="E8" s="126"/>
      <c r="F8" s="126"/>
      <c r="G8" s="126"/>
      <c r="H8" s="126"/>
      <c r="I8" s="126"/>
      <c r="J8" s="126"/>
      <c r="K8" s="126"/>
      <c r="L8" s="126"/>
      <c r="M8" s="126"/>
      <c r="N8" s="126"/>
      <c r="O8" s="126"/>
      <c r="P8" s="126"/>
      <c r="Q8" s="126"/>
      <c r="R8" s="126"/>
      <c r="S8" s="126"/>
      <c r="T8" s="126"/>
      <c r="U8" s="126"/>
      <c r="V8" s="126"/>
      <c r="W8" s="126"/>
      <c r="X8" s="126"/>
      <c r="Y8" s="126"/>
      <c r="Z8" s="126"/>
      <c r="AA8" s="126"/>
      <c r="AB8" s="126"/>
      <c r="AC8" s="126"/>
      <c r="AD8" s="126"/>
      <c r="AE8" s="126"/>
      <c r="AF8" s="126"/>
      <c r="AG8" s="126"/>
      <c r="AH8" s="126"/>
      <c r="AI8" s="126"/>
      <c r="AJ8" s="126"/>
      <c r="AK8" s="127"/>
      <c r="AL8" s="127"/>
      <c r="AM8" s="127"/>
    </row>
    <row r="9" spans="1:40" s="22" customFormat="1" ht="13.5" customHeight="1">
      <c r="F9" s="31"/>
      <c r="G9" s="31"/>
      <c r="H9" s="32"/>
      <c r="I9" s="6"/>
      <c r="J9" s="6"/>
      <c r="K9" s="33"/>
      <c r="L9" s="33"/>
      <c r="M9" s="33"/>
      <c r="N9" s="33"/>
      <c r="O9" s="108">
        <v>2</v>
      </c>
      <c r="P9" s="108"/>
      <c r="Q9" s="108"/>
      <c r="R9" s="108"/>
      <c r="S9" s="89" t="s">
        <v>94</v>
      </c>
      <c r="T9" s="35"/>
      <c r="U9" s="35"/>
      <c r="V9" s="87"/>
      <c r="W9" s="107" t="s">
        <v>8</v>
      </c>
      <c r="X9" s="107"/>
      <c r="Y9" s="107"/>
      <c r="Z9" s="108">
        <v>4694.8</v>
      </c>
      <c r="AA9" s="108"/>
      <c r="AB9" s="108"/>
      <c r="AC9" s="108"/>
      <c r="AE9" s="27" t="s">
        <v>95</v>
      </c>
      <c r="AF9" s="27"/>
      <c r="AG9" s="27"/>
      <c r="AH9" s="27"/>
      <c r="AI9" s="109" t="s">
        <v>9</v>
      </c>
      <c r="AJ9" s="109"/>
      <c r="AK9" s="110">
        <f>O9*Z9</f>
        <v>9389.6</v>
      </c>
      <c r="AL9" s="110"/>
      <c r="AM9" s="110"/>
      <c r="AN9" s="30" t="s">
        <v>10</v>
      </c>
    </row>
    <row r="10" spans="1:40" s="2" customFormat="1" ht="15">
      <c r="B10" s="106" t="s">
        <v>98</v>
      </c>
      <c r="C10" s="106"/>
      <c r="D10" s="106"/>
      <c r="E10" s="106"/>
      <c r="F10" s="106"/>
      <c r="G10" s="106"/>
      <c r="H10" s="106"/>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6"/>
      <c r="AH10" s="106"/>
      <c r="AI10" s="106"/>
      <c r="AJ10" s="106"/>
      <c r="AK10" s="3"/>
      <c r="AL10" s="3"/>
      <c r="AM10" s="3"/>
    </row>
    <row r="11" spans="1:40" s="78" customFormat="1" ht="27.75" customHeight="1">
      <c r="A11" s="90">
        <v>3</v>
      </c>
      <c r="B11" s="126" t="s">
        <v>99</v>
      </c>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126"/>
      <c r="AC11" s="126"/>
      <c r="AD11" s="126"/>
      <c r="AE11" s="126"/>
      <c r="AF11" s="126"/>
      <c r="AG11" s="126"/>
      <c r="AH11" s="126"/>
      <c r="AI11" s="126"/>
      <c r="AJ11" s="126"/>
      <c r="AK11" s="127"/>
      <c r="AL11" s="127"/>
      <c r="AM11" s="127"/>
    </row>
    <row r="12" spans="1:40" s="22" customFormat="1" ht="13.5" customHeight="1">
      <c r="F12" s="31"/>
      <c r="G12" s="31"/>
      <c r="H12" s="32"/>
      <c r="I12" s="6"/>
      <c r="J12" s="6"/>
      <c r="K12" s="33"/>
      <c r="L12" s="33"/>
      <c r="M12" s="33"/>
      <c r="N12" s="33"/>
      <c r="O12" s="108">
        <v>2</v>
      </c>
      <c r="P12" s="108"/>
      <c r="Q12" s="108"/>
      <c r="R12" s="108"/>
      <c r="S12" s="89" t="s">
        <v>94</v>
      </c>
      <c r="T12" s="35"/>
      <c r="U12" s="35"/>
      <c r="V12" s="87"/>
      <c r="W12" s="107" t="s">
        <v>8</v>
      </c>
      <c r="X12" s="107"/>
      <c r="Y12" s="107"/>
      <c r="Z12" s="108">
        <v>2533.4699999999998</v>
      </c>
      <c r="AA12" s="108"/>
      <c r="AB12" s="108"/>
      <c r="AC12" s="108"/>
      <c r="AE12" s="27" t="s">
        <v>95</v>
      </c>
      <c r="AF12" s="27"/>
      <c r="AG12" s="27"/>
      <c r="AH12" s="27"/>
      <c r="AI12" s="109" t="s">
        <v>9</v>
      </c>
      <c r="AJ12" s="109"/>
      <c r="AK12" s="110">
        <f>O12*Z12</f>
        <v>5066.9399999999996</v>
      </c>
      <c r="AL12" s="110"/>
      <c r="AM12" s="110"/>
      <c r="AN12" s="30" t="s">
        <v>10</v>
      </c>
    </row>
    <row r="13" spans="1:40" s="2" customFormat="1" ht="15">
      <c r="B13" s="106" t="s">
        <v>100</v>
      </c>
      <c r="C13" s="106"/>
      <c r="D13" s="106"/>
      <c r="E13" s="106"/>
      <c r="F13" s="106"/>
      <c r="G13" s="106"/>
      <c r="H13" s="106"/>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3"/>
      <c r="AL13" s="3"/>
      <c r="AM13" s="3"/>
    </row>
    <row r="14" spans="1:40" s="78" customFormat="1" ht="45.75" customHeight="1">
      <c r="A14" s="90">
        <v>4</v>
      </c>
      <c r="B14" s="126" t="s">
        <v>101</v>
      </c>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26"/>
      <c r="AA14" s="126"/>
      <c r="AB14" s="126"/>
      <c r="AC14" s="126"/>
      <c r="AD14" s="126"/>
      <c r="AE14" s="126"/>
      <c r="AF14" s="126"/>
      <c r="AG14" s="126"/>
      <c r="AH14" s="126"/>
      <c r="AI14" s="126"/>
      <c r="AJ14" s="126"/>
      <c r="AK14" s="127"/>
      <c r="AL14" s="127"/>
      <c r="AM14" s="127"/>
    </row>
    <row r="15" spans="1:40" s="22" customFormat="1" ht="13.5" customHeight="1">
      <c r="F15" s="31"/>
      <c r="G15" s="31"/>
      <c r="H15" s="32"/>
      <c r="I15" s="6"/>
      <c r="J15" s="6"/>
      <c r="K15" s="33"/>
      <c r="L15" s="33"/>
      <c r="M15" s="33"/>
      <c r="N15" s="33"/>
      <c r="O15" s="108">
        <v>2</v>
      </c>
      <c r="P15" s="108"/>
      <c r="Q15" s="108"/>
      <c r="R15" s="108"/>
      <c r="S15" s="89" t="s">
        <v>94</v>
      </c>
      <c r="T15" s="35"/>
      <c r="U15" s="35"/>
      <c r="V15" s="87"/>
      <c r="W15" s="107" t="s">
        <v>8</v>
      </c>
      <c r="X15" s="107"/>
      <c r="Y15" s="107"/>
      <c r="Z15" s="108">
        <v>1671.58</v>
      </c>
      <c r="AA15" s="108"/>
      <c r="AB15" s="108"/>
      <c r="AC15" s="108"/>
      <c r="AE15" s="27" t="s">
        <v>95</v>
      </c>
      <c r="AF15" s="27"/>
      <c r="AG15" s="27"/>
      <c r="AH15" s="27"/>
      <c r="AI15" s="109" t="s">
        <v>9</v>
      </c>
      <c r="AJ15" s="109"/>
      <c r="AK15" s="110">
        <f>O15*Z15</f>
        <v>3343.16</v>
      </c>
      <c r="AL15" s="110"/>
      <c r="AM15" s="110"/>
      <c r="AN15" s="30" t="s">
        <v>10</v>
      </c>
    </row>
    <row r="16" spans="1:40" s="2" customFormat="1" ht="15">
      <c r="B16" s="106" t="s">
        <v>100</v>
      </c>
      <c r="C16" s="106"/>
      <c r="D16" s="106"/>
      <c r="E16" s="106"/>
      <c r="F16" s="106"/>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3"/>
      <c r="AL16" s="3"/>
      <c r="AM16" s="3"/>
    </row>
    <row r="17" spans="1:40" s="78" customFormat="1" ht="28.5" customHeight="1">
      <c r="A17" s="90">
        <v>5</v>
      </c>
      <c r="B17" s="126" t="s">
        <v>102</v>
      </c>
      <c r="C17" s="126"/>
      <c r="D17" s="126"/>
      <c r="E17" s="126"/>
      <c r="F17" s="126"/>
      <c r="G17" s="126"/>
      <c r="H17" s="126"/>
      <c r="I17" s="126"/>
      <c r="J17" s="126"/>
      <c r="K17" s="126"/>
      <c r="L17" s="126"/>
      <c r="M17" s="126"/>
      <c r="N17" s="126"/>
      <c r="O17" s="126"/>
      <c r="P17" s="126"/>
      <c r="Q17" s="126"/>
      <c r="R17" s="126"/>
      <c r="S17" s="126"/>
      <c r="T17" s="126"/>
      <c r="U17" s="126"/>
      <c r="V17" s="126"/>
      <c r="W17" s="126"/>
      <c r="X17" s="126"/>
      <c r="Y17" s="126"/>
      <c r="Z17" s="126"/>
      <c r="AA17" s="126"/>
      <c r="AB17" s="126"/>
      <c r="AC17" s="126"/>
      <c r="AD17" s="126"/>
      <c r="AE17" s="126"/>
      <c r="AF17" s="126"/>
      <c r="AG17" s="126"/>
      <c r="AH17" s="126"/>
      <c r="AI17" s="126"/>
      <c r="AJ17" s="126"/>
      <c r="AK17" s="127"/>
      <c r="AL17" s="127"/>
      <c r="AM17" s="127"/>
    </row>
    <row r="18" spans="1:40" s="22" customFormat="1" ht="13.5" customHeight="1">
      <c r="F18" s="31"/>
      <c r="G18" s="31"/>
      <c r="H18" s="32"/>
      <c r="I18" s="6"/>
      <c r="J18" s="6"/>
      <c r="K18" s="33"/>
      <c r="L18" s="33"/>
      <c r="M18" s="33"/>
      <c r="N18" s="33"/>
      <c r="O18" s="108">
        <v>2</v>
      </c>
      <c r="P18" s="108"/>
      <c r="Q18" s="108"/>
      <c r="R18" s="108"/>
      <c r="S18" s="89" t="s">
        <v>94</v>
      </c>
      <c r="T18" s="35"/>
      <c r="U18" s="35"/>
      <c r="V18" s="87"/>
      <c r="W18" s="107" t="s">
        <v>8</v>
      </c>
      <c r="X18" s="107"/>
      <c r="Y18" s="107"/>
      <c r="Z18" s="108">
        <v>447.15</v>
      </c>
      <c r="AA18" s="108"/>
      <c r="AB18" s="108"/>
      <c r="AC18" s="108"/>
      <c r="AE18" s="27" t="s">
        <v>95</v>
      </c>
      <c r="AF18" s="27"/>
      <c r="AG18" s="27"/>
      <c r="AH18" s="27"/>
      <c r="AI18" s="109" t="s">
        <v>9</v>
      </c>
      <c r="AJ18" s="109"/>
      <c r="AK18" s="110">
        <f>O18*Z18</f>
        <v>894.3</v>
      </c>
      <c r="AL18" s="110"/>
      <c r="AM18" s="110"/>
      <c r="AN18" s="30" t="s">
        <v>10</v>
      </c>
    </row>
    <row r="19" spans="1:40" s="2" customFormat="1" ht="15">
      <c r="B19" s="106" t="s">
        <v>103</v>
      </c>
      <c r="C19" s="106"/>
      <c r="D19" s="106"/>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3"/>
      <c r="AL19" s="3"/>
      <c r="AM19" s="3"/>
    </row>
    <row r="20" spans="1:40" s="78" customFormat="1" ht="28.5" customHeight="1">
      <c r="A20" s="90">
        <v>6</v>
      </c>
      <c r="B20" s="126" t="s">
        <v>104</v>
      </c>
      <c r="C20" s="126"/>
      <c r="D20" s="126"/>
      <c r="E20" s="126"/>
      <c r="F20" s="126"/>
      <c r="G20" s="126"/>
      <c r="H20" s="126"/>
      <c r="I20" s="126"/>
      <c r="J20" s="126"/>
      <c r="K20" s="126"/>
      <c r="L20" s="126"/>
      <c r="M20" s="126"/>
      <c r="N20" s="126"/>
      <c r="O20" s="126"/>
      <c r="P20" s="126"/>
      <c r="Q20" s="126"/>
      <c r="R20" s="126"/>
      <c r="S20" s="126"/>
      <c r="T20" s="126"/>
      <c r="U20" s="126"/>
      <c r="V20" s="126"/>
      <c r="W20" s="126"/>
      <c r="X20" s="126"/>
      <c r="Y20" s="126"/>
      <c r="Z20" s="126"/>
      <c r="AA20" s="126"/>
      <c r="AB20" s="126"/>
      <c r="AC20" s="126"/>
      <c r="AD20" s="126"/>
      <c r="AE20" s="126"/>
      <c r="AF20" s="126"/>
      <c r="AG20" s="126"/>
      <c r="AH20" s="126"/>
      <c r="AI20" s="126"/>
      <c r="AJ20" s="126"/>
      <c r="AK20" s="127"/>
      <c r="AL20" s="127"/>
      <c r="AM20" s="127"/>
    </row>
    <row r="21" spans="1:40" s="22" customFormat="1" ht="13.5" customHeight="1">
      <c r="F21" s="31"/>
      <c r="G21" s="31"/>
      <c r="H21" s="32"/>
      <c r="I21" s="6"/>
      <c r="J21" s="6"/>
      <c r="K21" s="33"/>
      <c r="L21" s="33"/>
      <c r="M21" s="33"/>
      <c r="N21" s="33"/>
      <c r="O21" s="108">
        <v>2</v>
      </c>
      <c r="P21" s="108"/>
      <c r="Q21" s="108"/>
      <c r="R21" s="108"/>
      <c r="S21" s="89" t="s">
        <v>94</v>
      </c>
      <c r="T21" s="35"/>
      <c r="U21" s="35"/>
      <c r="V21" s="87"/>
      <c r="W21" s="107" t="s">
        <v>8</v>
      </c>
      <c r="X21" s="107"/>
      <c r="Y21" s="107"/>
      <c r="Z21" s="108">
        <v>1269.95</v>
      </c>
      <c r="AA21" s="108"/>
      <c r="AB21" s="108"/>
      <c r="AC21" s="108"/>
      <c r="AE21" s="27" t="s">
        <v>95</v>
      </c>
      <c r="AF21" s="27"/>
      <c r="AG21" s="27"/>
      <c r="AH21" s="27"/>
      <c r="AI21" s="109" t="s">
        <v>9</v>
      </c>
      <c r="AJ21" s="109"/>
      <c r="AK21" s="110">
        <f>O21*Z21</f>
        <v>2539.9</v>
      </c>
      <c r="AL21" s="110"/>
      <c r="AM21" s="110"/>
      <c r="AN21" s="30" t="s">
        <v>10</v>
      </c>
    </row>
    <row r="22" spans="1:40" s="2" customFormat="1" ht="15">
      <c r="B22" s="106" t="s">
        <v>105</v>
      </c>
      <c r="C22" s="106"/>
      <c r="D22" s="106"/>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6"/>
      <c r="AG22" s="106"/>
      <c r="AH22" s="106"/>
      <c r="AI22" s="106"/>
      <c r="AJ22" s="106"/>
      <c r="AK22" s="3"/>
      <c r="AL22" s="3"/>
      <c r="AM22" s="3"/>
    </row>
    <row r="23" spans="1:40" s="78" customFormat="1" ht="63" customHeight="1">
      <c r="A23" s="90">
        <v>7</v>
      </c>
      <c r="B23" s="126" t="s">
        <v>106</v>
      </c>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7"/>
      <c r="AL23" s="127"/>
      <c r="AM23" s="127"/>
    </row>
    <row r="24" spans="1:40" s="22" customFormat="1" ht="13.5" customHeight="1">
      <c r="A24" s="86" t="s">
        <v>107</v>
      </c>
      <c r="F24" s="31"/>
      <c r="G24" s="31"/>
      <c r="H24" s="32"/>
      <c r="I24" s="6"/>
      <c r="J24" s="6"/>
      <c r="K24" s="33"/>
      <c r="L24" s="33"/>
      <c r="M24" s="33"/>
      <c r="N24" s="33"/>
      <c r="O24" s="108">
        <v>70</v>
      </c>
      <c r="P24" s="108"/>
      <c r="Q24" s="108"/>
      <c r="R24" s="108"/>
      <c r="S24" s="89" t="s">
        <v>108</v>
      </c>
      <c r="T24" s="35"/>
      <c r="U24" s="35"/>
      <c r="V24" s="87"/>
      <c r="W24" s="107" t="s">
        <v>8</v>
      </c>
      <c r="X24" s="107"/>
      <c r="Y24" s="107"/>
      <c r="Z24" s="108">
        <v>73.209999999999994</v>
      </c>
      <c r="AA24" s="108"/>
      <c r="AB24" s="108"/>
      <c r="AC24" s="108"/>
      <c r="AE24" s="27" t="s">
        <v>109</v>
      </c>
      <c r="AF24" s="27"/>
      <c r="AG24" s="27"/>
      <c r="AH24" s="27"/>
      <c r="AI24" s="109" t="s">
        <v>9</v>
      </c>
      <c r="AJ24" s="109"/>
      <c r="AK24" s="110">
        <f>O24*Z24</f>
        <v>5124.7</v>
      </c>
      <c r="AL24" s="110"/>
      <c r="AM24" s="110"/>
      <c r="AN24" s="30" t="s">
        <v>10</v>
      </c>
    </row>
    <row r="25" spans="1:40" s="2" customFormat="1" ht="15">
      <c r="B25" s="106" t="s">
        <v>110</v>
      </c>
      <c r="C25" s="106"/>
      <c r="D25" s="106"/>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6"/>
      <c r="AH25" s="106"/>
      <c r="AI25" s="106"/>
      <c r="AJ25" s="106"/>
      <c r="AK25" s="3"/>
      <c r="AL25" s="3"/>
      <c r="AM25" s="3"/>
    </row>
    <row r="26" spans="1:40" s="22" customFormat="1" ht="13.5" customHeight="1">
      <c r="A26" s="86" t="s">
        <v>111</v>
      </c>
      <c r="F26" s="31"/>
      <c r="G26" s="31"/>
      <c r="H26" s="32"/>
      <c r="I26" s="6"/>
      <c r="J26" s="6"/>
      <c r="K26" s="33"/>
      <c r="L26" s="33"/>
      <c r="M26" s="33"/>
      <c r="N26" s="33"/>
      <c r="O26" s="108">
        <v>55</v>
      </c>
      <c r="P26" s="108"/>
      <c r="Q26" s="108"/>
      <c r="R26" s="108"/>
      <c r="S26" s="89" t="s">
        <v>108</v>
      </c>
      <c r="T26" s="35"/>
      <c r="U26" s="35"/>
      <c r="V26" s="87"/>
      <c r="W26" s="107" t="s">
        <v>8</v>
      </c>
      <c r="X26" s="107"/>
      <c r="Y26" s="107"/>
      <c r="Z26" s="108">
        <v>95.79</v>
      </c>
      <c r="AA26" s="108"/>
      <c r="AB26" s="108"/>
      <c r="AC26" s="108"/>
      <c r="AE26" s="27" t="s">
        <v>109</v>
      </c>
      <c r="AF26" s="27"/>
      <c r="AG26" s="27"/>
      <c r="AH26" s="27"/>
      <c r="AI26" s="109" t="s">
        <v>9</v>
      </c>
      <c r="AJ26" s="109"/>
      <c r="AK26" s="110">
        <f>O26*Z26</f>
        <v>5268.4500000000007</v>
      </c>
      <c r="AL26" s="110"/>
      <c r="AM26" s="110"/>
      <c r="AN26" s="30" t="s">
        <v>10</v>
      </c>
    </row>
    <row r="27" spans="1:40" s="2" customFormat="1" ht="15">
      <c r="B27" s="106" t="s">
        <v>112</v>
      </c>
      <c r="C27" s="106"/>
      <c r="D27" s="106"/>
      <c r="E27" s="106"/>
      <c r="F27" s="106"/>
      <c r="G27" s="106"/>
      <c r="H27" s="106"/>
      <c r="I27" s="106"/>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6"/>
      <c r="AH27" s="106"/>
      <c r="AI27" s="106"/>
      <c r="AJ27" s="106"/>
      <c r="AK27" s="3"/>
      <c r="AL27" s="3"/>
      <c r="AM27" s="3"/>
    </row>
    <row r="28" spans="1:40" s="78" customFormat="1" ht="16.5">
      <c r="A28" s="90">
        <v>8</v>
      </c>
      <c r="B28" s="126" t="s">
        <v>113</v>
      </c>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26"/>
      <c r="AH28" s="126"/>
      <c r="AI28" s="126"/>
      <c r="AJ28" s="126"/>
      <c r="AK28" s="127"/>
      <c r="AL28" s="127"/>
      <c r="AM28" s="127"/>
    </row>
    <row r="29" spans="1:40" s="22" customFormat="1" ht="13.5" customHeight="1">
      <c r="A29" s="86"/>
      <c r="F29" s="31"/>
      <c r="G29" s="31"/>
      <c r="H29" s="32"/>
      <c r="I29" s="6"/>
      <c r="J29" s="6"/>
      <c r="K29" s="33"/>
      <c r="L29" s="33"/>
      <c r="M29" s="33"/>
      <c r="N29" s="33"/>
      <c r="O29" s="108">
        <v>3</v>
      </c>
      <c r="P29" s="108"/>
      <c r="Q29" s="108"/>
      <c r="R29" s="108"/>
      <c r="S29" s="89" t="s">
        <v>94</v>
      </c>
      <c r="T29" s="35"/>
      <c r="U29" s="35"/>
      <c r="V29" s="87"/>
      <c r="W29" s="107" t="s">
        <v>8</v>
      </c>
      <c r="X29" s="107"/>
      <c r="Y29" s="107"/>
      <c r="Z29" s="108">
        <v>1109.46</v>
      </c>
      <c r="AA29" s="108"/>
      <c r="AB29" s="108"/>
      <c r="AC29" s="108"/>
      <c r="AE29" s="27" t="s">
        <v>95</v>
      </c>
      <c r="AF29" s="27"/>
      <c r="AG29" s="27"/>
      <c r="AH29" s="27"/>
      <c r="AI29" s="109" t="s">
        <v>9</v>
      </c>
      <c r="AJ29" s="109"/>
      <c r="AK29" s="110">
        <f>O29*Z29</f>
        <v>3328.38</v>
      </c>
      <c r="AL29" s="110"/>
      <c r="AM29" s="110"/>
      <c r="AN29" s="30" t="s">
        <v>10</v>
      </c>
    </row>
    <row r="30" spans="1:40" s="2" customFormat="1" ht="15">
      <c r="B30" s="106" t="s">
        <v>114</v>
      </c>
      <c r="C30" s="106"/>
      <c r="D30" s="106"/>
      <c r="E30" s="106"/>
      <c r="F30" s="106"/>
      <c r="G30" s="106"/>
      <c r="H30" s="106"/>
      <c r="I30" s="106"/>
      <c r="J30" s="106"/>
      <c r="K30" s="106"/>
      <c r="L30" s="106"/>
      <c r="M30" s="106"/>
      <c r="N30" s="106"/>
      <c r="O30" s="106"/>
      <c r="P30" s="106"/>
      <c r="Q30" s="106"/>
      <c r="R30" s="106"/>
      <c r="S30" s="106"/>
      <c r="T30" s="106"/>
      <c r="U30" s="106"/>
      <c r="V30" s="106"/>
      <c r="W30" s="106"/>
      <c r="X30" s="106"/>
      <c r="Y30" s="106"/>
      <c r="Z30" s="106"/>
      <c r="AA30" s="106"/>
      <c r="AB30" s="106"/>
      <c r="AC30" s="106"/>
      <c r="AD30" s="106"/>
      <c r="AE30" s="106"/>
      <c r="AF30" s="106"/>
      <c r="AG30" s="106"/>
      <c r="AH30" s="106"/>
      <c r="AI30" s="106"/>
      <c r="AJ30" s="106"/>
      <c r="AK30" s="3"/>
      <c r="AL30" s="3"/>
      <c r="AM30" s="3"/>
    </row>
    <row r="31" spans="1:40" s="46" customFormat="1" ht="13.5" customHeight="1">
      <c r="A31" s="44">
        <v>9</v>
      </c>
      <c r="B31" s="126" t="s">
        <v>115</v>
      </c>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56"/>
      <c r="AL31" s="156"/>
      <c r="AM31" s="156"/>
    </row>
    <row r="32" spans="1:40" s="22" customFormat="1" ht="13.5" customHeight="1">
      <c r="A32" s="86"/>
      <c r="F32" s="31"/>
      <c r="G32" s="31"/>
      <c r="H32" s="32"/>
      <c r="I32" s="6"/>
      <c r="J32" s="6"/>
      <c r="K32" s="33"/>
      <c r="L32" s="33"/>
      <c r="M32" s="33"/>
      <c r="N32" s="33"/>
      <c r="O32" s="108">
        <v>3</v>
      </c>
      <c r="P32" s="108"/>
      <c r="Q32" s="108"/>
      <c r="R32" s="108"/>
      <c r="S32" s="89" t="s">
        <v>94</v>
      </c>
      <c r="T32" s="35"/>
      <c r="U32" s="35"/>
      <c r="V32" s="87"/>
      <c r="W32" s="107" t="s">
        <v>8</v>
      </c>
      <c r="X32" s="107"/>
      <c r="Y32" s="107"/>
      <c r="Z32" s="108">
        <v>1384.24</v>
      </c>
      <c r="AA32" s="108"/>
      <c r="AB32" s="108"/>
      <c r="AC32" s="108"/>
      <c r="AE32" s="27" t="s">
        <v>95</v>
      </c>
      <c r="AF32" s="27"/>
      <c r="AG32" s="27"/>
      <c r="AH32" s="27"/>
      <c r="AI32" s="109" t="s">
        <v>9</v>
      </c>
      <c r="AJ32" s="109"/>
      <c r="AK32" s="110">
        <f>O32*Z32</f>
        <v>4152.72</v>
      </c>
      <c r="AL32" s="110"/>
      <c r="AM32" s="110"/>
      <c r="AN32" s="30" t="s">
        <v>10</v>
      </c>
    </row>
    <row r="33" spans="1:42" s="2" customFormat="1" ht="15">
      <c r="B33" s="106" t="s">
        <v>116</v>
      </c>
      <c r="C33" s="106"/>
      <c r="D33" s="106"/>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106"/>
      <c r="AD33" s="106"/>
      <c r="AE33" s="106"/>
      <c r="AF33" s="106"/>
      <c r="AG33" s="106"/>
      <c r="AH33" s="106"/>
      <c r="AI33" s="106"/>
      <c r="AJ33" s="106"/>
      <c r="AK33" s="3"/>
      <c r="AL33" s="3"/>
      <c r="AM33" s="3"/>
    </row>
    <row r="34" spans="1:42" s="46" customFormat="1" ht="13.5" customHeight="1">
      <c r="A34" s="44">
        <v>10</v>
      </c>
      <c r="B34" s="126" t="s">
        <v>117</v>
      </c>
      <c r="C34" s="126"/>
      <c r="D34" s="126"/>
      <c r="E34" s="126"/>
      <c r="F34" s="126"/>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56"/>
      <c r="AL34" s="156"/>
      <c r="AM34" s="156"/>
    </row>
    <row r="35" spans="1:42" s="22" customFormat="1" ht="13.5" customHeight="1">
      <c r="A35" s="86"/>
      <c r="F35" s="31"/>
      <c r="G35" s="31"/>
      <c r="H35" s="32"/>
      <c r="I35" s="6"/>
      <c r="J35" s="6"/>
      <c r="K35" s="33"/>
      <c r="L35" s="33"/>
      <c r="M35" s="33"/>
      <c r="N35" s="33"/>
      <c r="O35" s="108">
        <v>2</v>
      </c>
      <c r="P35" s="108"/>
      <c r="Q35" s="108"/>
      <c r="R35" s="108"/>
      <c r="S35" s="89" t="s">
        <v>94</v>
      </c>
      <c r="T35" s="35"/>
      <c r="U35" s="35"/>
      <c r="V35" s="87"/>
      <c r="W35" s="107" t="s">
        <v>8</v>
      </c>
      <c r="X35" s="107"/>
      <c r="Y35" s="107"/>
      <c r="Z35" s="108">
        <v>877.8</v>
      </c>
      <c r="AA35" s="108"/>
      <c r="AB35" s="108"/>
      <c r="AC35" s="108"/>
      <c r="AE35" s="27" t="s">
        <v>95</v>
      </c>
      <c r="AF35" s="27"/>
      <c r="AG35" s="27"/>
      <c r="AH35" s="27"/>
      <c r="AI35" s="109" t="s">
        <v>9</v>
      </c>
      <c r="AJ35" s="109"/>
      <c r="AK35" s="110">
        <f>O35*Z35</f>
        <v>1755.6</v>
      </c>
      <c r="AL35" s="110"/>
      <c r="AM35" s="110"/>
      <c r="AN35" s="30" t="s">
        <v>10</v>
      </c>
    </row>
    <row r="36" spans="1:42" s="2" customFormat="1" ht="15">
      <c r="B36" s="106" t="s">
        <v>118</v>
      </c>
      <c r="C36" s="106"/>
      <c r="D36" s="106"/>
      <c r="E36" s="106"/>
      <c r="F36" s="106"/>
      <c r="G36" s="106"/>
      <c r="H36" s="106"/>
      <c r="I36" s="106"/>
      <c r="J36" s="106"/>
      <c r="K36" s="106"/>
      <c r="L36" s="106"/>
      <c r="M36" s="106"/>
      <c r="N36" s="106"/>
      <c r="O36" s="106"/>
      <c r="P36" s="106"/>
      <c r="Q36" s="106"/>
      <c r="R36" s="106"/>
      <c r="S36" s="106"/>
      <c r="T36" s="106"/>
      <c r="U36" s="106"/>
      <c r="V36" s="106"/>
      <c r="W36" s="106"/>
      <c r="X36" s="106"/>
      <c r="Y36" s="106"/>
      <c r="Z36" s="106"/>
      <c r="AA36" s="106"/>
      <c r="AB36" s="106"/>
      <c r="AC36" s="106"/>
      <c r="AD36" s="106"/>
      <c r="AE36" s="106"/>
      <c r="AF36" s="106"/>
      <c r="AG36" s="106"/>
      <c r="AH36" s="106"/>
      <c r="AI36" s="106"/>
      <c r="AJ36" s="106"/>
      <c r="AK36" s="3"/>
      <c r="AL36" s="3"/>
      <c r="AM36" s="3"/>
    </row>
    <row r="37" spans="1:42" s="46" customFormat="1" ht="13.5" customHeight="1">
      <c r="A37" s="44">
        <v>11</v>
      </c>
      <c r="B37" s="126" t="s">
        <v>119</v>
      </c>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126"/>
      <c r="AE37" s="126"/>
      <c r="AF37" s="126"/>
      <c r="AG37" s="126"/>
      <c r="AH37" s="126"/>
      <c r="AI37" s="126"/>
      <c r="AJ37" s="126"/>
      <c r="AK37" s="156"/>
      <c r="AL37" s="156"/>
      <c r="AM37" s="156"/>
    </row>
    <row r="38" spans="1:42" s="22" customFormat="1" ht="13.5" customHeight="1">
      <c r="A38" s="86" t="s">
        <v>107</v>
      </c>
      <c r="F38" s="31"/>
      <c r="G38" s="31"/>
      <c r="H38" s="32"/>
      <c r="I38" s="6"/>
      <c r="J38" s="6"/>
      <c r="K38" s="33"/>
      <c r="L38" s="33"/>
      <c r="M38" s="33"/>
      <c r="N38" s="33"/>
      <c r="O38" s="108">
        <v>1</v>
      </c>
      <c r="P38" s="108"/>
      <c r="Q38" s="108"/>
      <c r="R38" s="108"/>
      <c r="S38" s="89" t="s">
        <v>94</v>
      </c>
      <c r="T38" s="35"/>
      <c r="U38" s="35"/>
      <c r="V38" s="87"/>
      <c r="W38" s="107" t="s">
        <v>8</v>
      </c>
      <c r="X38" s="107"/>
      <c r="Y38" s="107"/>
      <c r="Z38" s="108">
        <v>200.42</v>
      </c>
      <c r="AA38" s="108"/>
      <c r="AB38" s="108"/>
      <c r="AC38" s="108"/>
      <c r="AE38" s="27" t="s">
        <v>95</v>
      </c>
      <c r="AF38" s="27"/>
      <c r="AG38" s="27"/>
      <c r="AH38" s="27"/>
      <c r="AI38" s="109" t="s">
        <v>9</v>
      </c>
      <c r="AJ38" s="109"/>
      <c r="AK38" s="110">
        <f>O38*Z38</f>
        <v>200.42</v>
      </c>
      <c r="AL38" s="110"/>
      <c r="AM38" s="110"/>
      <c r="AN38" s="30" t="s">
        <v>10</v>
      </c>
    </row>
    <row r="39" spans="1:42" s="2" customFormat="1" ht="15">
      <c r="B39" s="106" t="s">
        <v>120</v>
      </c>
      <c r="C39" s="106"/>
      <c r="D39" s="106"/>
      <c r="E39" s="106"/>
      <c r="F39" s="106"/>
      <c r="G39" s="106"/>
      <c r="H39" s="106"/>
      <c r="I39" s="106"/>
      <c r="J39" s="106"/>
      <c r="K39" s="106"/>
      <c r="L39" s="106"/>
      <c r="M39" s="106"/>
      <c r="N39" s="106"/>
      <c r="O39" s="106"/>
      <c r="P39" s="106"/>
      <c r="Q39" s="106"/>
      <c r="R39" s="106"/>
      <c r="S39" s="106"/>
      <c r="T39" s="106"/>
      <c r="U39" s="106"/>
      <c r="V39" s="106"/>
      <c r="W39" s="106"/>
      <c r="X39" s="106"/>
      <c r="Y39" s="106"/>
      <c r="Z39" s="106"/>
      <c r="AA39" s="106"/>
      <c r="AB39" s="106"/>
      <c r="AC39" s="106"/>
      <c r="AD39" s="106"/>
      <c r="AE39" s="106"/>
      <c r="AF39" s="106"/>
      <c r="AG39" s="106"/>
      <c r="AH39" s="106"/>
      <c r="AI39" s="106"/>
      <c r="AJ39" s="106"/>
      <c r="AK39" s="3"/>
      <c r="AL39" s="3"/>
      <c r="AM39" s="3"/>
    </row>
    <row r="40" spans="1:42" s="22" customFormat="1" ht="13.5" customHeight="1">
      <c r="A40" s="86" t="s">
        <v>111</v>
      </c>
      <c r="F40" s="31"/>
      <c r="G40" s="31"/>
      <c r="H40" s="32"/>
      <c r="I40" s="6"/>
      <c r="J40" s="6"/>
      <c r="K40" s="33"/>
      <c r="L40" s="33"/>
      <c r="M40" s="33"/>
      <c r="N40" s="33"/>
      <c r="O40" s="108">
        <v>1</v>
      </c>
      <c r="P40" s="108"/>
      <c r="Q40" s="108"/>
      <c r="R40" s="108"/>
      <c r="S40" s="89" t="s">
        <v>94</v>
      </c>
      <c r="T40" s="35"/>
      <c r="U40" s="35"/>
      <c r="V40" s="87"/>
      <c r="W40" s="107" t="s">
        <v>8</v>
      </c>
      <c r="X40" s="107"/>
      <c r="Y40" s="107"/>
      <c r="Z40" s="108">
        <v>271.92</v>
      </c>
      <c r="AA40" s="108"/>
      <c r="AB40" s="108"/>
      <c r="AC40" s="108"/>
      <c r="AE40" s="27" t="s">
        <v>95</v>
      </c>
      <c r="AF40" s="27"/>
      <c r="AG40" s="27"/>
      <c r="AH40" s="27"/>
      <c r="AI40" s="109" t="s">
        <v>9</v>
      </c>
      <c r="AJ40" s="109"/>
      <c r="AK40" s="110">
        <f>O40*Z40</f>
        <v>271.92</v>
      </c>
      <c r="AL40" s="110"/>
      <c r="AM40" s="110"/>
      <c r="AN40" s="30" t="s">
        <v>10</v>
      </c>
    </row>
    <row r="41" spans="1:42" s="2" customFormat="1" ht="15">
      <c r="B41" s="106" t="s">
        <v>121</v>
      </c>
      <c r="C41" s="106"/>
      <c r="D41" s="106"/>
      <c r="E41" s="106"/>
      <c r="F41" s="106"/>
      <c r="G41" s="106"/>
      <c r="H41" s="106"/>
      <c r="I41" s="106"/>
      <c r="J41" s="106"/>
      <c r="K41" s="106"/>
      <c r="L41" s="106"/>
      <c r="M41" s="106"/>
      <c r="N41" s="106"/>
      <c r="O41" s="106"/>
      <c r="P41" s="106"/>
      <c r="Q41" s="106"/>
      <c r="R41" s="106"/>
      <c r="S41" s="106"/>
      <c r="T41" s="106"/>
      <c r="U41" s="106"/>
      <c r="V41" s="106"/>
      <c r="W41" s="106"/>
      <c r="X41" s="106"/>
      <c r="Y41" s="106"/>
      <c r="Z41" s="106"/>
      <c r="AA41" s="106"/>
      <c r="AB41" s="106"/>
      <c r="AC41" s="106"/>
      <c r="AD41" s="106"/>
      <c r="AE41" s="106"/>
      <c r="AF41" s="106"/>
      <c r="AG41" s="106"/>
      <c r="AH41" s="106"/>
      <c r="AI41" s="106"/>
      <c r="AJ41" s="106"/>
      <c r="AK41" s="3"/>
      <c r="AL41" s="3"/>
      <c r="AM41" s="3"/>
    </row>
    <row r="42" spans="1:42" s="78" customFormat="1" ht="42.75" customHeight="1">
      <c r="A42" s="102">
        <v>12</v>
      </c>
      <c r="B42" s="126" t="s">
        <v>122</v>
      </c>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7"/>
      <c r="AL42" s="127"/>
      <c r="AM42" s="127"/>
    </row>
    <row r="43" spans="1:42" s="22" customFormat="1" ht="13.5" customHeight="1">
      <c r="A43" s="86"/>
      <c r="F43" s="31"/>
      <c r="G43" s="31"/>
      <c r="H43" s="32"/>
      <c r="I43" s="6"/>
      <c r="J43" s="6"/>
      <c r="K43" s="33"/>
      <c r="L43" s="33"/>
      <c r="M43" s="33"/>
      <c r="N43" s="33"/>
      <c r="O43" s="108">
        <v>25</v>
      </c>
      <c r="P43" s="108"/>
      <c r="Q43" s="108"/>
      <c r="R43" s="108"/>
      <c r="S43" s="89" t="s">
        <v>108</v>
      </c>
      <c r="T43" s="35"/>
      <c r="U43" s="35"/>
      <c r="V43" s="87"/>
      <c r="W43" s="107" t="s">
        <v>8</v>
      </c>
      <c r="X43" s="107"/>
      <c r="Y43" s="107"/>
      <c r="Z43" s="108">
        <v>146.57</v>
      </c>
      <c r="AA43" s="108"/>
      <c r="AB43" s="108"/>
      <c r="AC43" s="108"/>
      <c r="AE43" s="27" t="s">
        <v>109</v>
      </c>
      <c r="AF43" s="27"/>
      <c r="AG43" s="27"/>
      <c r="AH43" s="27"/>
      <c r="AI43" s="109" t="s">
        <v>9</v>
      </c>
      <c r="AJ43" s="109"/>
      <c r="AK43" s="110">
        <f>O43*Z43</f>
        <v>3664.25</v>
      </c>
      <c r="AL43" s="110"/>
      <c r="AM43" s="110"/>
      <c r="AN43" s="30" t="s">
        <v>10</v>
      </c>
    </row>
    <row r="44" spans="1:42" s="2" customFormat="1" ht="15">
      <c r="B44" s="106" t="s">
        <v>123</v>
      </c>
      <c r="C44" s="106"/>
      <c r="D44" s="106"/>
      <c r="E44" s="106"/>
      <c r="F44" s="106"/>
      <c r="G44" s="106"/>
      <c r="H44" s="106"/>
      <c r="I44" s="106"/>
      <c r="J44" s="106"/>
      <c r="K44" s="106"/>
      <c r="L44" s="106"/>
      <c r="M44" s="106"/>
      <c r="N44" s="106"/>
      <c r="O44" s="106"/>
      <c r="P44" s="106"/>
      <c r="Q44" s="106"/>
      <c r="R44" s="106"/>
      <c r="S44" s="106"/>
      <c r="T44" s="106"/>
      <c r="U44" s="106"/>
      <c r="V44" s="106"/>
      <c r="W44" s="106"/>
      <c r="X44" s="106"/>
      <c r="Y44" s="106"/>
      <c r="Z44" s="106"/>
      <c r="AA44" s="106"/>
      <c r="AB44" s="106"/>
      <c r="AC44" s="106"/>
      <c r="AD44" s="106"/>
      <c r="AE44" s="106"/>
      <c r="AF44" s="106"/>
      <c r="AG44" s="106"/>
      <c r="AH44" s="106"/>
      <c r="AI44" s="106"/>
      <c r="AJ44" s="106"/>
      <c r="AK44" s="3"/>
      <c r="AL44" s="3"/>
      <c r="AM44" s="3"/>
    </row>
    <row r="45" spans="1:42" s="46" customFormat="1" ht="42.75" customHeight="1">
      <c r="A45" s="92">
        <v>13</v>
      </c>
      <c r="B45" s="126" t="s">
        <v>124</v>
      </c>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c r="AA45" s="126"/>
      <c r="AB45" s="126"/>
      <c r="AC45" s="126"/>
      <c r="AD45" s="126"/>
      <c r="AE45" s="126"/>
      <c r="AF45" s="126"/>
      <c r="AG45" s="126"/>
      <c r="AH45" s="126"/>
      <c r="AI45" s="126"/>
      <c r="AJ45" s="126"/>
      <c r="AK45" s="156"/>
      <c r="AL45" s="156"/>
      <c r="AM45" s="156"/>
    </row>
    <row r="46" spans="1:42" s="22" customFormat="1" ht="13.5" customHeight="1">
      <c r="A46" s="86"/>
      <c r="F46" s="31"/>
      <c r="G46" s="31"/>
      <c r="H46" s="32"/>
      <c r="I46" s="6"/>
      <c r="J46" s="6"/>
      <c r="K46" s="33"/>
      <c r="L46" s="33"/>
      <c r="M46" s="33"/>
      <c r="N46" s="33"/>
      <c r="O46" s="108">
        <v>1</v>
      </c>
      <c r="P46" s="108"/>
      <c r="Q46" s="108"/>
      <c r="R46" s="108"/>
      <c r="S46" s="89" t="s">
        <v>94</v>
      </c>
      <c r="T46" s="35"/>
      <c r="U46" s="35"/>
      <c r="V46" s="87"/>
      <c r="W46" s="107" t="s">
        <v>8</v>
      </c>
      <c r="X46" s="107"/>
      <c r="Y46" s="107"/>
      <c r="Z46" s="108">
        <v>21989.61</v>
      </c>
      <c r="AA46" s="108"/>
      <c r="AB46" s="108"/>
      <c r="AC46" s="108"/>
      <c r="AE46" s="27" t="s">
        <v>95</v>
      </c>
      <c r="AF46" s="27"/>
      <c r="AG46" s="27"/>
      <c r="AH46" s="27"/>
      <c r="AI46" s="109" t="s">
        <v>9</v>
      </c>
      <c r="AJ46" s="109"/>
      <c r="AK46" s="110">
        <f>O46*Z46</f>
        <v>21989.61</v>
      </c>
      <c r="AL46" s="110"/>
      <c r="AM46" s="110"/>
      <c r="AN46" s="30" t="s">
        <v>10</v>
      </c>
    </row>
    <row r="47" spans="1:42" s="2" customFormat="1" ht="15">
      <c r="B47" s="106" t="s">
        <v>125</v>
      </c>
      <c r="C47" s="106"/>
      <c r="D47" s="106"/>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6"/>
      <c r="AH47" s="106"/>
      <c r="AI47" s="106"/>
      <c r="AJ47" s="106"/>
      <c r="AK47" s="3"/>
      <c r="AL47" s="3"/>
      <c r="AM47" s="3"/>
    </row>
    <row r="48" spans="1:42" s="31" customFormat="1" ht="15" customHeight="1">
      <c r="V48" s="162" t="s">
        <v>126</v>
      </c>
      <c r="W48" s="162"/>
      <c r="X48" s="162"/>
      <c r="Y48" s="162"/>
      <c r="Z48" s="162"/>
      <c r="AA48" s="162"/>
      <c r="AB48" s="162"/>
      <c r="AC48" s="162"/>
      <c r="AD48" s="162"/>
      <c r="AE48" s="162"/>
      <c r="AF48" s="162"/>
      <c r="AG48" s="162"/>
      <c r="AH48" s="37" t="s">
        <v>9</v>
      </c>
      <c r="AI48" s="37"/>
      <c r="AJ48" s="58"/>
      <c r="AK48" s="141">
        <f>SUM(AK6:AM46)</f>
        <v>76683.149999999994</v>
      </c>
      <c r="AL48" s="141"/>
      <c r="AM48" s="141"/>
      <c r="AN48" s="74" t="s">
        <v>10</v>
      </c>
      <c r="AO48" s="138" t="e">
        <f>#REF!+#REF!+#REF!+#REF!+#REF!+#REF!+#REF!+#REF!+#REF!+#REF!+#REF!+#REF!+#REF!+#REF!+#REF!+#REF!+#REF!+#REF!+#REF!+#REF!+#REF!+#REF!+#REF!+#REF!+#REF!+#REF!</f>
        <v>#REF!</v>
      </c>
      <c r="AP48" s="138"/>
    </row>
    <row r="49" spans="1:42" s="2" customFormat="1" ht="15">
      <c r="A49" s="163" t="s">
        <v>127</v>
      </c>
      <c r="B49" s="163"/>
      <c r="C49" s="163"/>
      <c r="D49" s="163"/>
      <c r="E49" s="163"/>
      <c r="F49" s="163"/>
      <c r="G49" s="163"/>
      <c r="H49" s="163"/>
      <c r="I49" s="163"/>
      <c r="J49" s="163"/>
      <c r="K49" s="163"/>
      <c r="L49" s="163"/>
      <c r="M49" s="163"/>
      <c r="N49" s="163"/>
      <c r="O49" s="163"/>
      <c r="P49" s="163"/>
      <c r="Q49" s="163"/>
      <c r="R49" s="163"/>
      <c r="S49" s="163"/>
      <c r="T49" s="163"/>
      <c r="U49" s="163"/>
      <c r="V49" s="163"/>
      <c r="W49" s="163"/>
      <c r="X49" s="163"/>
      <c r="Y49" s="163"/>
      <c r="Z49" s="163"/>
      <c r="AA49" s="163"/>
      <c r="AB49" s="163"/>
      <c r="AC49" s="163"/>
      <c r="AD49" s="163"/>
      <c r="AE49" s="163"/>
      <c r="AF49" s="163"/>
      <c r="AG49" s="163"/>
      <c r="AH49" s="163"/>
      <c r="AI49" s="163"/>
      <c r="AJ49" s="163"/>
      <c r="AK49" s="3"/>
      <c r="AL49" s="3"/>
      <c r="AM49" s="3"/>
    </row>
    <row r="50" spans="1:42" s="46" customFormat="1" ht="18" customHeight="1">
      <c r="A50" s="92">
        <v>14</v>
      </c>
      <c r="B50" s="126" t="s">
        <v>128</v>
      </c>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c r="AA50" s="126"/>
      <c r="AB50" s="126"/>
      <c r="AC50" s="126"/>
      <c r="AD50" s="126"/>
      <c r="AE50" s="126"/>
      <c r="AF50" s="126"/>
      <c r="AG50" s="126"/>
      <c r="AH50" s="126"/>
      <c r="AI50" s="126"/>
      <c r="AJ50" s="126"/>
      <c r="AK50" s="156"/>
      <c r="AL50" s="156"/>
      <c r="AM50" s="156"/>
    </row>
    <row r="51" spans="1:42" s="22" customFormat="1" ht="13.5" customHeight="1">
      <c r="A51" s="86"/>
      <c r="F51" s="31"/>
      <c r="G51" s="31"/>
      <c r="H51" s="32"/>
      <c r="I51" s="6"/>
      <c r="J51" s="6"/>
      <c r="K51" s="33"/>
      <c r="L51" s="33"/>
      <c r="M51" s="33"/>
      <c r="N51" s="33"/>
      <c r="O51" s="108">
        <v>1</v>
      </c>
      <c r="P51" s="108"/>
      <c r="Q51" s="108"/>
      <c r="R51" s="108"/>
      <c r="S51" s="89" t="s">
        <v>94</v>
      </c>
      <c r="T51" s="35"/>
      <c r="U51" s="35"/>
      <c r="V51" s="87"/>
      <c r="W51" s="107" t="s">
        <v>8</v>
      </c>
      <c r="X51" s="107"/>
      <c r="Y51" s="107"/>
      <c r="Z51" s="108">
        <v>14417.62</v>
      </c>
      <c r="AA51" s="108"/>
      <c r="AB51" s="108"/>
      <c r="AC51" s="108"/>
      <c r="AE51" s="27" t="s">
        <v>95</v>
      </c>
      <c r="AF51" s="27"/>
      <c r="AG51" s="27"/>
      <c r="AH51" s="27"/>
      <c r="AI51" s="109" t="s">
        <v>9</v>
      </c>
      <c r="AJ51" s="109"/>
      <c r="AK51" s="110">
        <f>O51*Z51</f>
        <v>14417.62</v>
      </c>
      <c r="AL51" s="110"/>
      <c r="AM51" s="110"/>
      <c r="AN51" s="30" t="s">
        <v>10</v>
      </c>
    </row>
    <row r="52" spans="1:42" s="2" customFormat="1" ht="15">
      <c r="B52" s="106" t="s">
        <v>129</v>
      </c>
      <c r="C52" s="106"/>
      <c r="D52" s="106"/>
      <c r="E52" s="106"/>
      <c r="F52" s="106"/>
      <c r="G52" s="106"/>
      <c r="H52" s="106"/>
      <c r="I52" s="106"/>
      <c r="J52" s="106"/>
      <c r="K52" s="106"/>
      <c r="L52" s="106"/>
      <c r="M52" s="106"/>
      <c r="N52" s="106"/>
      <c r="O52" s="106"/>
      <c r="P52" s="106"/>
      <c r="Q52" s="106"/>
      <c r="R52" s="106"/>
      <c r="S52" s="106"/>
      <c r="T52" s="106"/>
      <c r="U52" s="106"/>
      <c r="V52" s="106"/>
      <c r="W52" s="106"/>
      <c r="X52" s="106"/>
      <c r="Y52" s="106"/>
      <c r="Z52" s="106"/>
      <c r="AA52" s="106"/>
      <c r="AB52" s="106"/>
      <c r="AC52" s="106"/>
      <c r="AD52" s="106"/>
      <c r="AE52" s="106"/>
      <c r="AF52" s="106"/>
      <c r="AG52" s="106"/>
      <c r="AH52" s="106"/>
      <c r="AI52" s="106"/>
      <c r="AJ52" s="106"/>
      <c r="AK52" s="3"/>
      <c r="AL52" s="3"/>
      <c r="AM52" s="3"/>
    </row>
    <row r="53" spans="1:42" s="31" customFormat="1" ht="15" customHeight="1">
      <c r="V53" s="162" t="s">
        <v>130</v>
      </c>
      <c r="W53" s="162"/>
      <c r="X53" s="162"/>
      <c r="Y53" s="162"/>
      <c r="Z53" s="162"/>
      <c r="AA53" s="162"/>
      <c r="AB53" s="162"/>
      <c r="AC53" s="162"/>
      <c r="AD53" s="162"/>
      <c r="AE53" s="162"/>
      <c r="AF53" s="162"/>
      <c r="AG53" s="162"/>
      <c r="AH53" s="37" t="s">
        <v>9</v>
      </c>
      <c r="AI53" s="37"/>
      <c r="AJ53" s="58"/>
      <c r="AK53" s="141">
        <f>AK51</f>
        <v>14417.62</v>
      </c>
      <c r="AL53" s="141"/>
      <c r="AM53" s="141"/>
      <c r="AN53" s="74" t="s">
        <v>10</v>
      </c>
      <c r="AO53" s="138" t="e">
        <f>#REF!+#REF!+#REF!+#REF!+#REF!+#REF!+#REF!+#REF!+#REF!+#REF!+#REF!+#REF!+#REF!+#REF!+#REF!+#REF!+#REF!+#REF!+#REF!+#REF!+#REF!+#REF!+#REF!+#REF!+#REF!+#REF!</f>
        <v>#REF!</v>
      </c>
      <c r="AP53" s="138"/>
    </row>
    <row r="54" spans="1:42" s="31" customFormat="1" ht="15" customHeight="1">
      <c r="V54" s="162" t="s">
        <v>131</v>
      </c>
      <c r="W54" s="162"/>
      <c r="X54" s="162"/>
      <c r="Y54" s="162"/>
      <c r="Z54" s="162"/>
      <c r="AA54" s="162"/>
      <c r="AB54" s="162"/>
      <c r="AC54" s="162"/>
      <c r="AD54" s="162"/>
      <c r="AE54" s="162"/>
      <c r="AF54" s="162"/>
      <c r="AG54" s="162"/>
      <c r="AH54" s="37" t="s">
        <v>9</v>
      </c>
      <c r="AI54" s="37"/>
      <c r="AJ54" s="58"/>
      <c r="AK54" s="164">
        <f>AK48+AK51</f>
        <v>91100.76999999999</v>
      </c>
      <c r="AL54" s="164"/>
      <c r="AM54" s="164"/>
      <c r="AN54" s="74" t="s">
        <v>10</v>
      </c>
      <c r="AO54" s="138" t="e">
        <f>#REF!+#REF!+#REF!+#REF!+#REF!+#REF!+#REF!+#REF!+#REF!+#REF!+#REF!+#REF!+#REF!+#REF!+#REF!+#REF!+#REF!+#REF!+#REF!+#REF!+#REF!+#REF!+#REF!+#REF!+#REF!+#REF!</f>
        <v>#REF!</v>
      </c>
      <c r="AP54" s="138"/>
    </row>
    <row r="56" spans="1:42" ht="42" customHeight="1">
      <c r="A56" s="7" t="s">
        <v>31</v>
      </c>
      <c r="B56" s="8"/>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8"/>
      <c r="AE56" s="8"/>
      <c r="AF56" s="9"/>
      <c r="AG56" s="9"/>
      <c r="AH56" s="9"/>
      <c r="AI56" s="9"/>
      <c r="AJ56" s="9"/>
      <c r="AK56" s="9"/>
      <c r="AL56" s="9"/>
      <c r="AM56" s="9"/>
      <c r="AN56" s="10"/>
      <c r="AO56" s="10"/>
    </row>
    <row r="57" spans="1:42" ht="13.5" thickBot="1">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row>
    <row r="58" spans="1:42" ht="15.75">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42" t="s">
        <v>30</v>
      </c>
      <c r="AD58" s="142"/>
      <c r="AE58" s="142"/>
      <c r="AF58" s="142"/>
      <c r="AG58" s="142"/>
      <c r="AH58" s="12" t="s">
        <v>9</v>
      </c>
      <c r="AI58" s="12"/>
      <c r="AJ58" s="143"/>
      <c r="AK58" s="143"/>
      <c r="AL58" s="143"/>
      <c r="AM58" s="143"/>
      <c r="AN58" s="139"/>
      <c r="AO58" s="139"/>
    </row>
    <row r="59" spans="1:42" ht="15">
      <c r="A59" s="13"/>
      <c r="B59" s="13"/>
      <c r="C59" s="13"/>
      <c r="D59" s="13"/>
      <c r="E59" s="13"/>
      <c r="F59" s="13"/>
      <c r="G59" s="13"/>
      <c r="H59" s="13"/>
      <c r="I59" s="13"/>
      <c r="J59" s="13"/>
      <c r="K59" s="13"/>
      <c r="L59" s="13"/>
      <c r="M59" s="13"/>
      <c r="N59" s="13"/>
      <c r="O59" s="13"/>
      <c r="P59" s="13"/>
      <c r="Q59" s="13"/>
      <c r="R59" s="13"/>
      <c r="S59" s="13"/>
      <c r="T59" s="13"/>
      <c r="U59" s="13"/>
      <c r="V59" s="13"/>
      <c r="W59" s="13"/>
      <c r="X59" s="13"/>
      <c r="Y59" s="13"/>
      <c r="Z59" s="13"/>
      <c r="AA59" s="13"/>
      <c r="AB59" s="13"/>
      <c r="AC59" s="103"/>
      <c r="AD59" s="103"/>
      <c r="AE59" s="103"/>
      <c r="AF59" s="103"/>
      <c r="AG59" s="103"/>
      <c r="AH59" s="103"/>
      <c r="AI59" s="103"/>
      <c r="AJ59" s="103"/>
      <c r="AK59" s="103"/>
      <c r="AL59" s="103"/>
      <c r="AM59" s="103"/>
      <c r="AN59" s="10"/>
      <c r="AO59" s="10"/>
    </row>
    <row r="60" spans="1:42" ht="15.75">
      <c r="A60" s="8"/>
      <c r="B60" s="7" t="s">
        <v>132</v>
      </c>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9"/>
      <c r="AF60" s="9"/>
      <c r="AG60" s="9"/>
      <c r="AH60" s="9"/>
      <c r="AI60" s="9"/>
      <c r="AJ60" s="9"/>
      <c r="AK60" s="9"/>
      <c r="AL60" s="10"/>
      <c r="AM60" s="10"/>
      <c r="AN60" s="10"/>
      <c r="AO60" s="10"/>
    </row>
    <row r="61" spans="1:42" ht="57.75" customHeight="1">
      <c r="A61" s="8"/>
      <c r="B61" s="7" t="s">
        <v>32</v>
      </c>
      <c r="C61" s="8"/>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9"/>
      <c r="AF61" s="9"/>
      <c r="AG61" s="9"/>
      <c r="AH61" s="9"/>
      <c r="AI61" s="9"/>
      <c r="AJ61" s="9"/>
      <c r="AK61" s="9"/>
      <c r="AL61" s="10"/>
      <c r="AM61" s="10"/>
      <c r="AN61" s="10"/>
      <c r="AO61" s="10"/>
    </row>
    <row r="62" spans="1:42" ht="15.75">
      <c r="A62" s="14"/>
      <c r="B62" s="14"/>
      <c r="C62" s="14"/>
      <c r="D62" s="14"/>
      <c r="E62" s="14"/>
      <c r="F62" s="14"/>
      <c r="G62" s="14"/>
      <c r="H62" s="14"/>
      <c r="I62" s="14"/>
      <c r="J62" s="14"/>
      <c r="K62" s="14"/>
      <c r="L62" s="14"/>
      <c r="M62" s="14"/>
      <c r="N62" s="15"/>
      <c r="O62" s="15"/>
      <c r="P62" s="15"/>
      <c r="Q62" s="15"/>
      <c r="R62" s="15"/>
      <c r="S62" s="14"/>
      <c r="T62" s="14"/>
      <c r="U62" s="14"/>
      <c r="V62" s="14"/>
      <c r="W62" s="14"/>
      <c r="X62" s="14"/>
      <c r="Y62" s="14"/>
      <c r="Z62" s="14"/>
      <c r="AA62" s="14"/>
      <c r="AB62" s="14"/>
      <c r="AC62" s="14"/>
      <c r="AD62" s="14"/>
      <c r="AE62" s="16"/>
      <c r="AF62" s="16"/>
      <c r="AG62" s="16"/>
      <c r="AH62" s="16"/>
      <c r="AI62" s="16"/>
      <c r="AJ62" s="16"/>
      <c r="AK62" s="16"/>
    </row>
    <row r="63" spans="1:42" ht="15.75">
      <c r="A63" s="14"/>
      <c r="B63" s="8"/>
      <c r="C63" s="8"/>
      <c r="D63" s="8"/>
      <c r="E63" s="8"/>
      <c r="F63" s="8"/>
      <c r="G63" s="8"/>
      <c r="H63" s="8"/>
      <c r="I63" s="8"/>
      <c r="J63" s="8"/>
      <c r="K63" s="8"/>
      <c r="L63" s="8"/>
      <c r="M63" s="8"/>
      <c r="N63" s="8"/>
      <c r="O63" s="8"/>
      <c r="P63" s="8"/>
      <c r="Q63" s="8"/>
      <c r="R63" s="8"/>
      <c r="S63" s="8"/>
      <c r="T63" s="8"/>
      <c r="U63" s="8"/>
      <c r="V63" s="8"/>
      <c r="W63" s="8"/>
      <c r="X63" s="8"/>
      <c r="Y63" s="8"/>
      <c r="Z63" s="8"/>
      <c r="AA63" s="8"/>
      <c r="AB63" s="8"/>
      <c r="AC63" s="8"/>
      <c r="AD63" s="8"/>
      <c r="AE63" s="9"/>
      <c r="AF63" s="9"/>
      <c r="AG63" s="9"/>
      <c r="AH63" s="9"/>
      <c r="AI63" s="9"/>
      <c r="AJ63" s="16"/>
      <c r="AK63" s="16"/>
    </row>
    <row r="64" spans="1:42" ht="12.75">
      <c r="A64" s="1"/>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row>
    <row r="65" spans="1:40">
      <c r="A65" s="1"/>
      <c r="B65" s="132" t="s">
        <v>33</v>
      </c>
      <c r="C65" s="132"/>
      <c r="D65" s="132"/>
      <c r="E65" s="132"/>
      <c r="F65" s="132"/>
      <c r="G65" s="132"/>
      <c r="H65" s="132"/>
      <c r="I65" s="132"/>
      <c r="J65" s="132"/>
      <c r="K65" s="132"/>
      <c r="L65" s="10"/>
      <c r="M65" s="10"/>
      <c r="N65" s="10"/>
      <c r="O65" s="10"/>
      <c r="P65" s="10"/>
      <c r="Q65" s="10"/>
      <c r="R65" s="10"/>
      <c r="S65" s="10"/>
      <c r="T65" s="10"/>
      <c r="U65" s="10"/>
      <c r="V65" s="10"/>
      <c r="W65" s="10"/>
      <c r="X65" s="10"/>
      <c r="Y65" s="10"/>
      <c r="Z65" s="10"/>
      <c r="AA65" s="10"/>
      <c r="AB65" s="10"/>
      <c r="AC65" s="10"/>
      <c r="AD65" s="10"/>
      <c r="AE65" s="10"/>
      <c r="AF65" s="10"/>
      <c r="AG65" s="10"/>
      <c r="AH65" s="10"/>
      <c r="AI65" s="10"/>
    </row>
    <row r="66" spans="1:40" ht="15">
      <c r="A66" s="1"/>
      <c r="L66" s="17"/>
      <c r="M66" s="17"/>
      <c r="N66" s="17"/>
      <c r="O66" s="17"/>
      <c r="P66" s="17"/>
      <c r="Q66" s="17"/>
      <c r="R66" s="17"/>
      <c r="S66" s="17"/>
      <c r="T66" s="17"/>
      <c r="U66" s="17"/>
      <c r="V66" s="17"/>
      <c r="W66" s="17"/>
      <c r="X66" s="17"/>
      <c r="Y66" s="17"/>
      <c r="Z66" s="17"/>
      <c r="AA66" s="17"/>
      <c r="AB66" s="17"/>
      <c r="AC66" s="17"/>
      <c r="AD66" s="17"/>
      <c r="AE66" s="17"/>
      <c r="AF66" s="17"/>
      <c r="AG66" s="17"/>
      <c r="AH66" s="17"/>
      <c r="AI66" s="10"/>
    </row>
    <row r="68" spans="1:40" ht="15">
      <c r="A68" s="1"/>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row>
    <row r="69" spans="1:40" ht="15">
      <c r="A69" s="1"/>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0"/>
    </row>
    <row r="70" spans="1:40" s="63" customFormat="1" ht="15">
      <c r="A70" s="59"/>
      <c r="B70" s="133" t="s">
        <v>41</v>
      </c>
      <c r="C70" s="133"/>
      <c r="D70" s="133"/>
      <c r="E70" s="133"/>
      <c r="F70" s="133"/>
      <c r="G70" s="133"/>
      <c r="H70" s="133"/>
      <c r="I70" s="133"/>
      <c r="J70" s="94"/>
      <c r="K70" s="93"/>
      <c r="L70" s="94">
        <v>1</v>
      </c>
      <c r="M70" s="93" t="s">
        <v>35</v>
      </c>
      <c r="N70" s="134">
        <v>41.12</v>
      </c>
      <c r="O70" s="134"/>
      <c r="P70" s="62" t="s">
        <v>35</v>
      </c>
      <c r="Q70" s="135">
        <v>5.92</v>
      </c>
      <c r="R70" s="135"/>
      <c r="S70" s="94"/>
      <c r="T70" s="135"/>
      <c r="U70" s="135"/>
      <c r="AA70" s="63" t="s">
        <v>36</v>
      </c>
      <c r="AB70" s="135">
        <f>ROUND(L70*N70*Q70,0)</f>
        <v>243</v>
      </c>
      <c r="AC70" s="135"/>
      <c r="AD70" s="135"/>
      <c r="AE70" s="135"/>
      <c r="AF70" s="136" t="s">
        <v>22</v>
      </c>
      <c r="AG70" s="136"/>
      <c r="AK70" s="137"/>
      <c r="AL70" s="137"/>
      <c r="AM70" s="137"/>
      <c r="AN70" s="64"/>
    </row>
    <row r="71" spans="1:40" s="65" customFormat="1" ht="15">
      <c r="I71" s="66"/>
      <c r="J71" s="67"/>
      <c r="K71" s="66"/>
      <c r="M71" s="68"/>
      <c r="N71" s="69"/>
      <c r="O71" s="69"/>
      <c r="P71" s="66"/>
      <c r="Q71" s="70"/>
      <c r="R71" s="70"/>
      <c r="S71" s="71"/>
      <c r="T71" s="70"/>
      <c r="U71" s="70"/>
      <c r="V71" s="128" t="s">
        <v>38</v>
      </c>
      <c r="W71" s="128"/>
      <c r="X71" s="128"/>
      <c r="Y71" s="128"/>
      <c r="Z71" s="128"/>
      <c r="AA71" s="72" t="s">
        <v>36</v>
      </c>
      <c r="AB71" s="129">
        <f>SUM(AB68:AB70)</f>
        <v>243</v>
      </c>
      <c r="AC71" s="129"/>
      <c r="AD71" s="129"/>
      <c r="AE71" s="129"/>
      <c r="AF71" s="130" t="s">
        <v>22</v>
      </c>
      <c r="AG71" s="130"/>
      <c r="AH71" s="71"/>
      <c r="AI71" s="73"/>
      <c r="AJ71" s="73"/>
      <c r="AK71" s="131"/>
      <c r="AL71" s="131"/>
      <c r="AM71" s="131"/>
      <c r="AN71" s="73"/>
    </row>
  </sheetData>
  <mergeCells count="158">
    <mergeCell ref="AK70:AM70"/>
    <mergeCell ref="V71:Z71"/>
    <mergeCell ref="AB71:AE71"/>
    <mergeCell ref="AF71:AG71"/>
    <mergeCell ref="AK71:AM71"/>
    <mergeCell ref="AC58:AG58"/>
    <mergeCell ref="AJ58:AM58"/>
    <mergeCell ref="AN58:AO58"/>
    <mergeCell ref="B65:K65"/>
    <mergeCell ref="B70:I70"/>
    <mergeCell ref="N70:O70"/>
    <mergeCell ref="Q70:R70"/>
    <mergeCell ref="T70:U70"/>
    <mergeCell ref="AB70:AE70"/>
    <mergeCell ref="AF70:AG70"/>
    <mergeCell ref="V53:AG53"/>
    <mergeCell ref="AK53:AM53"/>
    <mergeCell ref="AO53:AP53"/>
    <mergeCell ref="V54:AG54"/>
    <mergeCell ref="AK54:AM54"/>
    <mergeCell ref="AO54:AP54"/>
    <mergeCell ref="O51:R51"/>
    <mergeCell ref="W51:Y51"/>
    <mergeCell ref="Z51:AC51"/>
    <mergeCell ref="AI51:AJ51"/>
    <mergeCell ref="AK51:AM51"/>
    <mergeCell ref="B52:AJ52"/>
    <mergeCell ref="B47:AJ47"/>
    <mergeCell ref="V48:AG48"/>
    <mergeCell ref="AK48:AM48"/>
    <mergeCell ref="AO48:AP48"/>
    <mergeCell ref="A49:AJ49"/>
    <mergeCell ref="B50:AJ50"/>
    <mergeCell ref="AK50:AM50"/>
    <mergeCell ref="B44:AJ44"/>
    <mergeCell ref="B45:AJ45"/>
    <mergeCell ref="AK45:AM45"/>
    <mergeCell ref="O46:R46"/>
    <mergeCell ref="W46:Y46"/>
    <mergeCell ref="Z46:AC46"/>
    <mergeCell ref="AI46:AJ46"/>
    <mergeCell ref="AK46:AM46"/>
    <mergeCell ref="B41:AJ41"/>
    <mergeCell ref="B42:AJ42"/>
    <mergeCell ref="AK42:AM42"/>
    <mergeCell ref="O43:R43"/>
    <mergeCell ref="W43:Y43"/>
    <mergeCell ref="Z43:AC43"/>
    <mergeCell ref="AI43:AJ43"/>
    <mergeCell ref="AK43:AM43"/>
    <mergeCell ref="B39:AJ39"/>
    <mergeCell ref="O40:R40"/>
    <mergeCell ref="W40:Y40"/>
    <mergeCell ref="Z40:AC40"/>
    <mergeCell ref="AI40:AJ40"/>
    <mergeCell ref="AK40:AM40"/>
    <mergeCell ref="B36:AJ36"/>
    <mergeCell ref="B37:AJ37"/>
    <mergeCell ref="AK37:AM37"/>
    <mergeCell ref="O38:R38"/>
    <mergeCell ref="W38:Y38"/>
    <mergeCell ref="Z38:AC38"/>
    <mergeCell ref="AI38:AJ38"/>
    <mergeCell ref="AK38:AM38"/>
    <mergeCell ref="B33:AJ33"/>
    <mergeCell ref="B34:AJ34"/>
    <mergeCell ref="AK34:AM34"/>
    <mergeCell ref="O35:R35"/>
    <mergeCell ref="W35:Y35"/>
    <mergeCell ref="Z35:AC35"/>
    <mergeCell ref="AI35:AJ35"/>
    <mergeCell ref="AK35:AM35"/>
    <mergeCell ref="B30:AJ30"/>
    <mergeCell ref="B31:AJ31"/>
    <mergeCell ref="AK31:AM31"/>
    <mergeCell ref="O32:R32"/>
    <mergeCell ref="W32:Y32"/>
    <mergeCell ref="Z32:AC32"/>
    <mergeCell ref="AI32:AJ32"/>
    <mergeCell ref="AK32:AM32"/>
    <mergeCell ref="B27:AJ27"/>
    <mergeCell ref="B28:AJ28"/>
    <mergeCell ref="AK28:AM28"/>
    <mergeCell ref="O29:R29"/>
    <mergeCell ref="W29:Y29"/>
    <mergeCell ref="Z29:AC29"/>
    <mergeCell ref="AI29:AJ29"/>
    <mergeCell ref="AK29:AM29"/>
    <mergeCell ref="B25:AJ25"/>
    <mergeCell ref="O26:R26"/>
    <mergeCell ref="W26:Y26"/>
    <mergeCell ref="Z26:AC26"/>
    <mergeCell ref="AI26:AJ26"/>
    <mergeCell ref="AK26:AM26"/>
    <mergeCell ref="B22:AJ22"/>
    <mergeCell ref="B23:AJ23"/>
    <mergeCell ref="AK23:AM23"/>
    <mergeCell ref="O24:R24"/>
    <mergeCell ref="W24:Y24"/>
    <mergeCell ref="Z24:AC24"/>
    <mergeCell ref="AI24:AJ24"/>
    <mergeCell ref="AK24:AM24"/>
    <mergeCell ref="B19:AJ19"/>
    <mergeCell ref="B20:AJ20"/>
    <mergeCell ref="AK20:AM20"/>
    <mergeCell ref="O21:R21"/>
    <mergeCell ref="W21:Y21"/>
    <mergeCell ref="Z21:AC21"/>
    <mergeCell ref="AI21:AJ21"/>
    <mergeCell ref="AK21:AM21"/>
    <mergeCell ref="B16:AJ16"/>
    <mergeCell ref="B17:AJ17"/>
    <mergeCell ref="AK17:AM17"/>
    <mergeCell ref="O18:R18"/>
    <mergeCell ref="W18:Y18"/>
    <mergeCell ref="Z18:AC18"/>
    <mergeCell ref="AI18:AJ18"/>
    <mergeCell ref="AK18:AM18"/>
    <mergeCell ref="B13:AJ13"/>
    <mergeCell ref="B14:AJ14"/>
    <mergeCell ref="AK14:AM14"/>
    <mergeCell ref="O15:R15"/>
    <mergeCell ref="W15:Y15"/>
    <mergeCell ref="Z15:AC15"/>
    <mergeCell ref="AI15:AJ15"/>
    <mergeCell ref="AK15:AM15"/>
    <mergeCell ref="B10:AJ10"/>
    <mergeCell ref="B11:AJ11"/>
    <mergeCell ref="AK11:AM11"/>
    <mergeCell ref="O12:R12"/>
    <mergeCell ref="W12:Y12"/>
    <mergeCell ref="Z12:AC12"/>
    <mergeCell ref="AI12:AJ12"/>
    <mergeCell ref="AK12:AM12"/>
    <mergeCell ref="B7:AJ7"/>
    <mergeCell ref="B8:AJ8"/>
    <mergeCell ref="AK8:AM8"/>
    <mergeCell ref="O9:R9"/>
    <mergeCell ref="W9:Y9"/>
    <mergeCell ref="Z9:AC9"/>
    <mergeCell ref="AI9:AJ9"/>
    <mergeCell ref="AK9:AM9"/>
    <mergeCell ref="B5:AJ5"/>
    <mergeCell ref="AK5:AM5"/>
    <mergeCell ref="O6:R6"/>
    <mergeCell ref="W6:Y6"/>
    <mergeCell ref="Z6:AC6"/>
    <mergeCell ref="AI6:AJ6"/>
    <mergeCell ref="AK6:AM6"/>
    <mergeCell ref="A1:AM1"/>
    <mergeCell ref="A2:D2"/>
    <mergeCell ref="E2:AN2"/>
    <mergeCell ref="E3:AN3"/>
    <mergeCell ref="B4:M4"/>
    <mergeCell ref="N4:V4"/>
    <mergeCell ref="W4:AB4"/>
    <mergeCell ref="AC4:AH4"/>
    <mergeCell ref="AI4:AN4"/>
  </mergeCells>
  <pageMargins left="0.64" right="0.1" top="0.32" bottom="0.23" header="0.16" footer="0.16"/>
  <pageSetup paperSize="5" scale="78" orientation="portrait" horizontalDpi="300" verticalDpi="300" r:id="rId1"/>
  <headerFooter alignWithMargins="0">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DWE MBldg</vt:lpstr>
      <vt:lpstr>W.S &amp; S.F</vt:lpstr>
      <vt:lpstr>'DWE MBldg'!Print_Area</vt:lpstr>
      <vt:lpstr>'W.S &amp; S.F'!Print_Area</vt:lpstr>
      <vt:lpstr>'DWE MBldg'!Print_Titles</vt:lpstr>
      <vt:lpstr>'W.S &amp; S.F'!Print_Titles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2017-05-07T11:00:35Z</dcterms:modified>
</cp:coreProperties>
</file>