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120" yWindow="60" windowWidth="6825" windowHeight="9120"/>
  </bookViews>
  <sheets>
    <sheet name="CC Road" sheetId="46" r:id="rId1"/>
  </sheets>
  <definedNames>
    <definedName name="AAA" localSheetId="0">#REF!</definedName>
    <definedName name="AAA">#REF!</definedName>
    <definedName name="Deduction" localSheetId="0">#REF!</definedName>
    <definedName name="Deduction">#REF!</definedName>
    <definedName name="Dedution" localSheetId="0">#REF!</definedName>
    <definedName name="Dedution">#REF!</definedName>
    <definedName name="Entrence" localSheetId="0">#REF!</definedName>
    <definedName name="Entrence">#REF!</definedName>
    <definedName name="SC" localSheetId="0">#REF!</definedName>
    <definedName name="SC">#REF!</definedName>
  </definedNames>
  <calcPr calcId="124519"/>
</workbook>
</file>

<file path=xl/calcChain.xml><?xml version="1.0" encoding="utf-8"?>
<calcChain xmlns="http://schemas.openxmlformats.org/spreadsheetml/2006/main">
  <c r="M30" i="46"/>
  <c r="P30" s="1"/>
  <c r="M27"/>
  <c r="M26"/>
  <c r="M23"/>
  <c r="M22"/>
  <c r="M18"/>
  <c r="M19"/>
  <c r="M16"/>
  <c r="P16" s="1"/>
  <c r="M6"/>
  <c r="M5"/>
  <c r="M28" l="1"/>
  <c r="P28" s="1"/>
  <c r="M20"/>
  <c r="P20" s="1"/>
  <c r="M24"/>
  <c r="P24" s="1"/>
  <c r="M7"/>
  <c r="G8" s="1"/>
  <c r="M8" s="1"/>
  <c r="P8" s="1"/>
  <c r="M10" l="1"/>
  <c r="P10" s="1"/>
  <c r="M14"/>
  <c r="P14" s="1"/>
  <c r="M12"/>
  <c r="P12" s="1"/>
  <c r="P31" l="1"/>
</calcChain>
</file>

<file path=xl/sharedStrings.xml><?xml version="1.0" encoding="utf-8"?>
<sst xmlns="http://schemas.openxmlformats.org/spreadsheetml/2006/main" count="66" uniqueCount="27">
  <si>
    <t>x</t>
  </si>
  <si>
    <t>Description</t>
  </si>
  <si>
    <t>QTY</t>
  </si>
  <si>
    <t>Rate</t>
  </si>
  <si>
    <t>Unit</t>
  </si>
  <si>
    <t>AMOUNT</t>
  </si>
  <si>
    <t>%Cft</t>
  </si>
  <si>
    <t>%0Cft</t>
  </si>
  <si>
    <t>S.
No.</t>
  </si>
  <si>
    <t>=</t>
  </si>
  <si>
    <t>Excavation in foundation of building bridge &amp; other structure i/c dagbelling dressing refilling around the structure with excavated earth  watering &amp; ramming lead upto 5' fts. In ordinary soil. 
(S.I. No.: 18/b/p-4 Vol-3,Part-3 Schdl Rates of (General) Edition 2012)</t>
  </si>
  <si>
    <t>Cement Concrete brick or stone ballast 1-1/2" to 2" gauage Ratio 1:4:8 (S.I. No: 4 (b)/P-15 Vol-3,Part-3 Schdl Rates of (General) Edition 2012)</t>
  </si>
  <si>
    <t>Cement cocrate plain inculding placing compacting finishing and curring omplete inculding screning and washing at stone aggregate with out shuttering ratio 1:2: 4(s,No,5 p-16(f) Gen:sh, port iii 2012.</t>
  </si>
  <si>
    <t>Name of work: CONSTRUCTION OF DEPUTY COMMISSIONER COMPLEX DISTRICT SUJAWAL(C.C ROAD)</t>
  </si>
  <si>
    <t>Filling Watering and remaining earth in floors with new earth from excavated from out side lead upto one chain and lift upto 5 feet (S.I No. 22 P-4, Vol-3, Part-3 Schdl Rates of (General Edition 2012)</t>
  </si>
  <si>
    <t>%0 Cft</t>
  </si>
  <si>
    <t>Add  Exttra Lead 06 Miles</t>
  </si>
  <si>
    <t>Qty Same as Item No. 1</t>
  </si>
  <si>
    <t>% Cft</t>
  </si>
  <si>
    <t>Filling Watering and remaing earth in floors with New earth from excavated from out side lead upto one chain and lift upto 5 feet (S.I.NO. 23, P-4, Vol-3, Part-3, Schdl Rates of (General) Edition 2012</t>
  </si>
  <si>
    <t>Qty Same as Item No. 2</t>
  </si>
  <si>
    <t>S/F sand under floor and plugging in wall (S.I.NO.29, P-26, Vol-3, Part-3, Schdl Rates of (General) Edition 2012</t>
  </si>
  <si>
    <t>Eraction and removal of centering for R.C.C or plain cement concrete works of portal wood 2nd class (S.I.No. 19(b) P-18, Gen, Sh: part in 2012</t>
  </si>
  <si>
    <t>%Sft</t>
  </si>
  <si>
    <t>Preparing surface and painting corrugated surface patent roofing etc three coats (S.I.No. 5(a)(ii), P-69, Gen: Sch: Part-2012</t>
  </si>
  <si>
    <t>G.Total</t>
  </si>
  <si>
    <t>SCHEDULE "B"</t>
  </si>
</sst>
</file>

<file path=xl/styles.xml><?xml version="1.0" encoding="utf-8"?>
<styleSheet xmlns="http://schemas.openxmlformats.org/spreadsheetml/2006/main">
  <fonts count="29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sz val="10"/>
      <name val="Arial"/>
      <family val="2"/>
      <charset val="1"/>
    </font>
    <font>
      <b/>
      <sz val="9"/>
      <name val="Arial"/>
      <family val="2"/>
    </font>
    <font>
      <b/>
      <sz val="8"/>
      <name val="Arial"/>
      <family val="2"/>
    </font>
    <font>
      <b/>
      <sz val="14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slantDashDot">
        <color indexed="64"/>
      </left>
      <right style="slantDashDot">
        <color indexed="64"/>
      </right>
      <top style="slantDashDot">
        <color indexed="64"/>
      </top>
      <bottom style="slantDashDot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slantDashDot">
        <color indexed="64"/>
      </bottom>
      <diagonal/>
    </border>
  </borders>
  <cellStyleXfs count="45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3" borderId="0" applyNumberFormat="0" applyBorder="0" applyAlignment="0" applyProtection="0"/>
    <xf numFmtId="0" fontId="7" fillId="20" borderId="1" applyNumberFormat="0" applyAlignment="0" applyProtection="0"/>
    <xf numFmtId="0" fontId="8" fillId="21" borderId="2" applyNumberFormat="0" applyAlignment="0" applyProtection="0"/>
    <xf numFmtId="0" fontId="25" fillId="0" borderId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7" borderId="1" applyNumberFormat="0" applyAlignment="0" applyProtection="0"/>
    <xf numFmtId="0" fontId="15" fillId="0" borderId="6" applyNumberFormat="0" applyFill="0" applyAlignment="0" applyProtection="0"/>
    <xf numFmtId="0" fontId="16" fillId="22" borderId="0" applyNumberFormat="0" applyBorder="0" applyAlignment="0" applyProtection="0"/>
    <xf numFmtId="0" fontId="3" fillId="0" borderId="0"/>
    <xf numFmtId="0" fontId="3" fillId="0" borderId="0"/>
    <xf numFmtId="0" fontId="1" fillId="23" borderId="7" applyNumberFormat="0" applyFont="0" applyAlignment="0" applyProtection="0"/>
    <xf numFmtId="0" fontId="17" fillId="20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</cellStyleXfs>
  <cellXfs count="51">
    <xf numFmtId="0" fontId="0" fillId="0" borderId="0" xfId="0"/>
    <xf numFmtId="1" fontId="0" fillId="0" borderId="0" xfId="0" applyNumberFormat="1"/>
    <xf numFmtId="0" fontId="21" fillId="0" borderId="0" xfId="0" applyFont="1"/>
    <xf numFmtId="0" fontId="0" fillId="0" borderId="0" xfId="0" applyAlignment="1">
      <alignment horizontal="right"/>
    </xf>
    <xf numFmtId="0" fontId="26" fillId="0" borderId="0" xfId="0" applyFont="1" applyBorder="1" applyAlignment="1">
      <alignment vertical="top" wrapText="1"/>
    </xf>
    <xf numFmtId="0" fontId="26" fillId="0" borderId="0" xfId="0" applyFont="1" applyBorder="1" applyAlignment="1">
      <alignment horizontal="left" vertical="center"/>
    </xf>
    <xf numFmtId="1" fontId="23" fillId="0" borderId="0" xfId="0" applyNumberFormat="1" applyFont="1" applyBorder="1" applyAlignment="1">
      <alignment horizontal="right" vertical="center" wrapText="1"/>
    </xf>
    <xf numFmtId="2" fontId="23" fillId="0" borderId="0" xfId="0" applyNumberFormat="1" applyFont="1" applyBorder="1" applyAlignment="1">
      <alignment horizontal="left" vertical="center" wrapText="1"/>
    </xf>
    <xf numFmtId="0" fontId="1" fillId="0" borderId="0" xfId="0" applyFont="1"/>
    <xf numFmtId="2" fontId="26" fillId="0" borderId="0" xfId="0" applyNumberFormat="1" applyFont="1" applyFill="1" applyBorder="1" applyAlignment="1"/>
    <xf numFmtId="2" fontId="23" fillId="0" borderId="0" xfId="0" applyNumberFormat="1" applyFont="1" applyBorder="1" applyAlignment="1">
      <alignment horizontal="right" vertical="center" wrapText="1"/>
    </xf>
    <xf numFmtId="2" fontId="0" fillId="0" borderId="0" xfId="0" applyNumberFormat="1" applyAlignment="1">
      <alignment horizontal="right"/>
    </xf>
    <xf numFmtId="0" fontId="27" fillId="0" borderId="0" xfId="0" applyFont="1"/>
    <xf numFmtId="0" fontId="26" fillId="0" borderId="0" xfId="0" applyFont="1" applyFill="1" applyBorder="1"/>
    <xf numFmtId="0" fontId="23" fillId="0" borderId="0" xfId="0" applyFont="1" applyFill="1" applyBorder="1"/>
    <xf numFmtId="0" fontId="26" fillId="0" borderId="0" xfId="0" applyFont="1" applyFill="1" applyBorder="1" applyAlignment="1">
      <alignment horizontal="center"/>
    </xf>
    <xf numFmtId="1" fontId="26" fillId="0" borderId="0" xfId="0" applyNumberFormat="1" applyFont="1" applyFill="1" applyBorder="1" applyAlignment="1">
      <alignment horizontal="center"/>
    </xf>
    <xf numFmtId="0" fontId="26" fillId="0" borderId="0" xfId="0" applyFont="1" applyBorder="1" applyAlignment="1">
      <alignment horizontal="center"/>
    </xf>
    <xf numFmtId="1" fontId="26" fillId="0" borderId="0" xfId="0" applyNumberFormat="1" applyFont="1" applyBorder="1" applyAlignment="1">
      <alignment horizontal="center"/>
    </xf>
    <xf numFmtId="2" fontId="26" fillId="0" borderId="0" xfId="0" applyNumberFormat="1" applyFont="1" applyFill="1" applyBorder="1" applyAlignment="1">
      <alignment horizontal="center"/>
    </xf>
    <xf numFmtId="1" fontId="23" fillId="0" borderId="0" xfId="0" applyNumberFormat="1" applyFont="1" applyFill="1" applyBorder="1" applyAlignment="1"/>
    <xf numFmtId="0" fontId="23" fillId="0" borderId="0" xfId="0" applyFont="1"/>
    <xf numFmtId="0" fontId="23" fillId="0" borderId="0" xfId="0" applyFont="1" applyBorder="1"/>
    <xf numFmtId="1" fontId="23" fillId="0" borderId="0" xfId="0" applyNumberFormat="1" applyFont="1"/>
    <xf numFmtId="2" fontId="26" fillId="0" borderId="10" xfId="0" applyNumberFormat="1" applyFont="1" applyFill="1" applyBorder="1" applyAlignment="1">
      <alignment vertical="center"/>
    </xf>
    <xf numFmtId="0" fontId="26" fillId="0" borderId="10" xfId="0" applyFont="1" applyFill="1" applyBorder="1" applyAlignment="1">
      <alignment vertical="top" wrapText="1"/>
    </xf>
    <xf numFmtId="1" fontId="26" fillId="0" borderId="10" xfId="0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left" vertical="center" wrapText="1"/>
    </xf>
    <xf numFmtId="0" fontId="26" fillId="0" borderId="10" xfId="0" applyFont="1" applyFill="1" applyBorder="1" applyAlignment="1">
      <alignment horizontal="center" vertical="center"/>
    </xf>
    <xf numFmtId="1" fontId="23" fillId="0" borderId="0" xfId="0" applyNumberFormat="1" applyFont="1" applyBorder="1" applyAlignment="1">
      <alignment horizontal="center" vertical="center" wrapText="1"/>
    </xf>
    <xf numFmtId="0" fontId="23" fillId="0" borderId="0" xfId="0" applyFont="1" applyBorder="1" applyAlignment="1">
      <alignment horizontal="left" vertical="center" wrapText="1"/>
    </xf>
    <xf numFmtId="0" fontId="22" fillId="0" borderId="0" xfId="0" applyFont="1" applyFill="1" applyBorder="1" applyAlignment="1">
      <alignment horizontal="justify" vertical="center" wrapText="1"/>
    </xf>
    <xf numFmtId="21" fontId="22" fillId="0" borderId="0" xfId="0" applyNumberFormat="1" applyFont="1" applyFill="1" applyBorder="1" applyAlignment="1">
      <alignment horizontal="justify" vertical="center" wrapText="1"/>
    </xf>
    <xf numFmtId="0" fontId="23" fillId="0" borderId="0" xfId="0" applyFont="1" applyBorder="1" applyAlignment="1">
      <alignment horizontal="left" vertical="center" wrapText="1"/>
    </xf>
    <xf numFmtId="1" fontId="23" fillId="0" borderId="0" xfId="0" applyNumberFormat="1" applyFont="1" applyBorder="1" applyAlignment="1">
      <alignment horizontal="center" vertical="center" wrapText="1"/>
    </xf>
    <xf numFmtId="1" fontId="24" fillId="0" borderId="0" xfId="0" applyNumberFormat="1" applyFont="1" applyBorder="1" applyAlignment="1">
      <alignment horizontal="center" vertical="center"/>
    </xf>
    <xf numFmtId="1" fontId="26" fillId="0" borderId="0" xfId="0" applyNumberFormat="1" applyFont="1"/>
    <xf numFmtId="0" fontId="22" fillId="0" borderId="0" xfId="0" applyFont="1" applyFill="1" applyBorder="1" applyAlignment="1">
      <alignment horizontal="justify" vertical="center" wrapText="1"/>
    </xf>
    <xf numFmtId="21" fontId="22" fillId="0" borderId="0" xfId="0" applyNumberFormat="1" applyFont="1" applyFill="1" applyBorder="1" applyAlignment="1">
      <alignment horizontal="justify" vertical="center" wrapText="1"/>
    </xf>
    <xf numFmtId="1" fontId="23" fillId="0" borderId="0" xfId="0" applyNumberFormat="1" applyFont="1" applyBorder="1" applyAlignment="1">
      <alignment horizontal="center" vertical="center" wrapText="1"/>
    </xf>
    <xf numFmtId="0" fontId="23" fillId="0" borderId="0" xfId="0" applyFont="1" applyBorder="1" applyAlignment="1">
      <alignment horizontal="left" vertical="center" wrapText="1"/>
    </xf>
    <xf numFmtId="1" fontId="2" fillId="0" borderId="0" xfId="0" applyNumberFormat="1" applyFont="1"/>
    <xf numFmtId="1" fontId="26" fillId="0" borderId="11" xfId="0" applyNumberFormat="1" applyFont="1" applyFill="1" applyBorder="1" applyAlignment="1">
      <alignment horizontal="center"/>
    </xf>
    <xf numFmtId="1" fontId="26" fillId="0" borderId="11" xfId="0" applyNumberFormat="1" applyFont="1" applyBorder="1"/>
    <xf numFmtId="0" fontId="22" fillId="0" borderId="0" xfId="0" applyFont="1" applyFill="1" applyBorder="1" applyAlignment="1">
      <alignment horizontal="justify" vertical="center" wrapText="1"/>
    </xf>
    <xf numFmtId="21" fontId="22" fillId="0" borderId="0" xfId="0" applyNumberFormat="1" applyFont="1" applyFill="1" applyBorder="1" applyAlignment="1">
      <alignment horizontal="justify" vertical="center" wrapText="1"/>
    </xf>
    <xf numFmtId="0" fontId="26" fillId="0" borderId="1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justify" vertical="center" wrapText="1"/>
    </xf>
    <xf numFmtId="0" fontId="26" fillId="0" borderId="12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justify" vertical="center" wrapText="1"/>
    </xf>
    <xf numFmtId="0" fontId="28" fillId="0" borderId="0" xfId="0" applyFont="1" applyAlignment="1">
      <alignment horizontal="center"/>
    </xf>
  </cellXfs>
  <cellStyles count="4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cel Built-in Normal" xfId="28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3" xfId="39"/>
    <cellStyle name="Note" xfId="40" builtinId="10" customBuiltin="1"/>
    <cellStyle name="Output" xfId="41" builtinId="21" customBuiltin="1"/>
    <cellStyle name="Title" xfId="42" builtinId="15" customBuiltin="1"/>
    <cellStyle name="Total" xfId="43" builtinId="25" customBuiltin="1"/>
    <cellStyle name="Warning Text" xfId="4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3"/>
  <sheetViews>
    <sheetView tabSelected="1" view="pageBreakPreview" topLeftCell="A13" zoomScale="106" zoomScaleSheetLayoutView="106" workbookViewId="0">
      <selection activeCell="B25" sqref="B25:L25"/>
    </sheetView>
  </sheetViews>
  <sheetFormatPr defaultRowHeight="12.75"/>
  <cols>
    <col min="1" max="1" width="3.140625" customWidth="1"/>
    <col min="2" max="2" width="10.85546875" customWidth="1"/>
    <col min="3" max="3" width="2" customWidth="1"/>
    <col min="4" max="4" width="2.85546875" customWidth="1"/>
    <col min="5" max="5" width="6.42578125" style="3" customWidth="1"/>
    <col min="6" max="6" width="2.42578125" customWidth="1"/>
    <col min="7" max="7" width="8.7109375" style="11" customWidth="1"/>
    <col min="8" max="8" width="2.28515625" customWidth="1"/>
    <col min="9" max="9" width="7.7109375" style="11" customWidth="1"/>
    <col min="10" max="10" width="2.42578125" customWidth="1"/>
    <col min="11" max="11" width="5.5703125" bestFit="1" customWidth="1"/>
    <col min="12" max="12" width="1.7109375" customWidth="1"/>
    <col min="13" max="13" width="8.42578125" style="21" customWidth="1"/>
    <col min="14" max="14" width="8.85546875" customWidth="1"/>
    <col min="15" max="15" width="6.28515625" style="2" customWidth="1"/>
    <col min="16" max="16" width="10.42578125" style="1" customWidth="1"/>
  </cols>
  <sheetData>
    <row r="1" spans="1:18" ht="18">
      <c r="A1" s="50" t="s">
        <v>26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</row>
    <row r="2" spans="1:18" ht="27" customHeight="1" thickBot="1">
      <c r="A2" s="48" t="s">
        <v>13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21"/>
      <c r="R2" s="8"/>
    </row>
    <row r="3" spans="1:18" ht="23.25" customHeight="1" thickBot="1">
      <c r="A3" s="25" t="s">
        <v>8</v>
      </c>
      <c r="B3" s="46" t="s">
        <v>1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24" t="s">
        <v>2</v>
      </c>
      <c r="N3" s="28" t="s">
        <v>3</v>
      </c>
      <c r="O3" s="28" t="s">
        <v>4</v>
      </c>
      <c r="P3" s="26" t="s">
        <v>5</v>
      </c>
      <c r="Q3" s="21"/>
    </row>
    <row r="4" spans="1:18" ht="49.5" customHeight="1">
      <c r="A4" s="4">
        <v>1</v>
      </c>
      <c r="B4" s="47" t="s">
        <v>14</v>
      </c>
      <c r="C4" s="47"/>
      <c r="D4" s="47"/>
      <c r="E4" s="47"/>
      <c r="F4" s="47"/>
      <c r="G4" s="47"/>
      <c r="H4" s="47"/>
      <c r="I4" s="47"/>
      <c r="J4" s="47"/>
      <c r="K4" s="47"/>
      <c r="L4" s="47"/>
      <c r="M4" s="9"/>
      <c r="N4" s="15"/>
      <c r="O4" s="17"/>
      <c r="P4" s="18"/>
      <c r="Q4" s="21"/>
    </row>
    <row r="5" spans="1:18" ht="20.25" customHeight="1">
      <c r="A5" s="4"/>
      <c r="B5" s="13"/>
      <c r="C5" s="6"/>
      <c r="D5" s="29"/>
      <c r="E5" s="6">
        <v>1</v>
      </c>
      <c r="F5" s="30" t="s">
        <v>0</v>
      </c>
      <c r="G5" s="10">
        <v>785</v>
      </c>
      <c r="H5" s="30" t="s">
        <v>0</v>
      </c>
      <c r="I5" s="10">
        <v>805</v>
      </c>
      <c r="J5" s="7"/>
      <c r="K5" s="30"/>
      <c r="L5" s="20"/>
      <c r="M5" s="35">
        <f>E5*G5*I5</f>
        <v>631925</v>
      </c>
      <c r="N5" s="17"/>
      <c r="O5" s="18"/>
      <c r="P5" s="23"/>
      <c r="Q5" s="21"/>
    </row>
    <row r="6" spans="1:18" ht="20.25" customHeight="1">
      <c r="A6" s="4"/>
      <c r="B6" s="14"/>
      <c r="C6" s="6"/>
      <c r="D6" s="29"/>
      <c r="E6" s="6">
        <v>1</v>
      </c>
      <c r="F6" s="30" t="s">
        <v>0</v>
      </c>
      <c r="G6" s="10">
        <v>700</v>
      </c>
      <c r="H6" s="30" t="s">
        <v>0</v>
      </c>
      <c r="I6" s="10">
        <v>380</v>
      </c>
      <c r="J6" s="7"/>
      <c r="K6" s="30"/>
      <c r="L6" s="20"/>
      <c r="M6" s="35">
        <f>E6*G6*I6</f>
        <v>266000</v>
      </c>
      <c r="N6" s="17"/>
      <c r="O6" s="18"/>
      <c r="P6" s="23"/>
      <c r="Q6" s="21"/>
    </row>
    <row r="7" spans="1:18" ht="20.25" customHeight="1">
      <c r="A7" s="4"/>
      <c r="B7" s="14"/>
      <c r="C7" s="6"/>
      <c r="D7" s="29"/>
      <c r="E7" s="6"/>
      <c r="F7" s="30"/>
      <c r="G7" s="10"/>
      <c r="H7" s="30"/>
      <c r="I7" s="10"/>
      <c r="J7" s="7"/>
      <c r="K7" s="30"/>
      <c r="L7" s="20"/>
      <c r="M7" s="35">
        <f>SUM(M5:M6)</f>
        <v>897925</v>
      </c>
      <c r="N7" s="17"/>
      <c r="O7" s="18"/>
      <c r="P7" s="23"/>
      <c r="Q7" s="21"/>
    </row>
    <row r="8" spans="1:18" ht="20.25" customHeight="1">
      <c r="A8" s="4"/>
      <c r="B8" s="22"/>
      <c r="C8" s="6"/>
      <c r="D8" s="29"/>
      <c r="E8" s="6">
        <v>1</v>
      </c>
      <c r="F8" s="30" t="s">
        <v>0</v>
      </c>
      <c r="G8" s="10">
        <f>M7</f>
        <v>897925</v>
      </c>
      <c r="H8" s="30" t="s">
        <v>0</v>
      </c>
      <c r="I8" s="10">
        <v>4</v>
      </c>
      <c r="J8" s="7"/>
      <c r="K8" s="30"/>
      <c r="L8" s="20"/>
      <c r="M8" s="35">
        <f>E8*G8*I8</f>
        <v>3591700</v>
      </c>
      <c r="N8" s="15">
        <v>3630</v>
      </c>
      <c r="O8" s="16" t="s">
        <v>15</v>
      </c>
      <c r="P8" s="36">
        <f>M8*N8/1000</f>
        <v>13037871</v>
      </c>
      <c r="Q8" s="21"/>
    </row>
    <row r="9" spans="1:18">
      <c r="A9" s="4">
        <v>2</v>
      </c>
      <c r="B9" s="47" t="s">
        <v>16</v>
      </c>
      <c r="C9" s="47"/>
      <c r="D9" s="47"/>
      <c r="E9" s="47"/>
      <c r="F9" s="47"/>
      <c r="G9" s="47"/>
      <c r="H9" s="47"/>
      <c r="I9" s="47"/>
      <c r="J9" s="47"/>
      <c r="K9" s="47"/>
      <c r="L9" s="47"/>
      <c r="M9" s="9"/>
      <c r="N9" s="15"/>
      <c r="O9" s="17"/>
      <c r="P9" s="18"/>
      <c r="Q9" s="21"/>
    </row>
    <row r="10" spans="1:18">
      <c r="A10" s="4"/>
      <c r="B10" s="13" t="s">
        <v>17</v>
      </c>
      <c r="C10" s="6"/>
      <c r="D10" s="29"/>
      <c r="E10" s="6"/>
      <c r="F10" s="30"/>
      <c r="G10" s="10"/>
      <c r="H10" s="30"/>
      <c r="I10" s="10"/>
      <c r="J10" s="7"/>
      <c r="K10" s="30"/>
      <c r="L10" s="20"/>
      <c r="M10" s="35">
        <f>M8</f>
        <v>3591700</v>
      </c>
      <c r="N10" s="15">
        <v>771.95</v>
      </c>
      <c r="O10" s="16" t="s">
        <v>18</v>
      </c>
      <c r="P10" s="36">
        <f>M10*N10/100</f>
        <v>27726128.149999999</v>
      </c>
      <c r="Q10" s="21"/>
    </row>
    <row r="11" spans="1:18" ht="62.25" customHeight="1">
      <c r="A11" s="4">
        <v>3</v>
      </c>
      <c r="B11" s="47" t="s">
        <v>19</v>
      </c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9"/>
      <c r="N11" s="15"/>
      <c r="O11" s="17"/>
      <c r="P11" s="18"/>
      <c r="Q11" s="21"/>
    </row>
    <row r="12" spans="1:18">
      <c r="A12" s="4"/>
      <c r="B12" s="13" t="s">
        <v>20</v>
      </c>
      <c r="C12" s="6"/>
      <c r="D12" s="29"/>
      <c r="E12" s="6"/>
      <c r="F12" s="30"/>
      <c r="G12" s="10"/>
      <c r="H12" s="30"/>
      <c r="I12" s="10"/>
      <c r="J12" s="7"/>
      <c r="K12" s="30"/>
      <c r="L12" s="20"/>
      <c r="M12" s="35">
        <f>M10</f>
        <v>3591700</v>
      </c>
      <c r="N12" s="15">
        <v>2722</v>
      </c>
      <c r="O12" s="16" t="s">
        <v>7</v>
      </c>
      <c r="P12" s="36">
        <f>M12*N12/1000</f>
        <v>9776607.4000000004</v>
      </c>
      <c r="Q12" s="21"/>
    </row>
    <row r="13" spans="1:18" ht="31.5" customHeight="1">
      <c r="A13" s="4">
        <v>4</v>
      </c>
      <c r="B13" s="47" t="s">
        <v>21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9"/>
      <c r="N13" s="15"/>
      <c r="O13" s="17"/>
      <c r="P13" s="18"/>
      <c r="Q13" s="21"/>
    </row>
    <row r="14" spans="1:18">
      <c r="A14" s="4"/>
      <c r="B14" s="13" t="s">
        <v>17</v>
      </c>
      <c r="C14" s="6"/>
      <c r="D14" s="34"/>
      <c r="E14" s="6"/>
      <c r="F14" s="33"/>
      <c r="G14" s="10"/>
      <c r="H14" s="33"/>
      <c r="I14" s="10"/>
      <c r="J14" s="7"/>
      <c r="K14" s="33"/>
      <c r="L14" s="20"/>
      <c r="M14" s="35">
        <f>M8</f>
        <v>3591700</v>
      </c>
      <c r="N14" s="15">
        <v>1141.25</v>
      </c>
      <c r="O14" s="16" t="s">
        <v>6</v>
      </c>
      <c r="P14" s="36">
        <f>M14*N14/100</f>
        <v>40990276.25</v>
      </c>
      <c r="Q14" s="21"/>
    </row>
    <row r="15" spans="1:18" ht="79.5" customHeight="1">
      <c r="A15" s="4">
        <v>5</v>
      </c>
      <c r="B15" s="49" t="s">
        <v>10</v>
      </c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9"/>
      <c r="N15" s="15"/>
      <c r="O15" s="17"/>
      <c r="P15" s="18"/>
      <c r="Q15" s="21"/>
    </row>
    <row r="16" spans="1:18">
      <c r="A16" s="4"/>
      <c r="B16" s="13"/>
      <c r="C16" s="6">
        <v>1</v>
      </c>
      <c r="D16" s="34" t="s">
        <v>0</v>
      </c>
      <c r="E16" s="6">
        <v>2</v>
      </c>
      <c r="F16" s="33" t="s">
        <v>0</v>
      </c>
      <c r="G16" s="10">
        <v>2000</v>
      </c>
      <c r="H16" s="33" t="s">
        <v>0</v>
      </c>
      <c r="I16" s="10">
        <v>1.5</v>
      </c>
      <c r="J16" s="7" t="s">
        <v>0</v>
      </c>
      <c r="K16" s="33">
        <v>1.5</v>
      </c>
      <c r="L16" s="20" t="s">
        <v>9</v>
      </c>
      <c r="M16" s="35">
        <f>C16*E16*G16*I16*K16</f>
        <v>9000</v>
      </c>
      <c r="N16" s="15">
        <v>3176.25</v>
      </c>
      <c r="O16" s="16" t="s">
        <v>15</v>
      </c>
      <c r="P16" s="36">
        <f>M16*N16/1000</f>
        <v>28586.25</v>
      </c>
      <c r="Q16" s="21"/>
    </row>
    <row r="17" spans="1:17" ht="60" customHeight="1">
      <c r="A17" s="4">
        <v>6</v>
      </c>
      <c r="B17" s="45" t="s">
        <v>11</v>
      </c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9"/>
      <c r="N17" s="5"/>
      <c r="O17" s="15"/>
      <c r="P17" s="16"/>
      <c r="Q17" s="21"/>
    </row>
    <row r="18" spans="1:17" ht="14.25">
      <c r="A18" s="4"/>
      <c r="B18" s="32"/>
      <c r="C18" s="6">
        <v>1</v>
      </c>
      <c r="D18" s="34" t="s">
        <v>0</v>
      </c>
      <c r="E18" s="6">
        <v>2</v>
      </c>
      <c r="F18" s="33" t="s">
        <v>0</v>
      </c>
      <c r="G18" s="10">
        <v>2000</v>
      </c>
      <c r="H18" s="33" t="s">
        <v>0</v>
      </c>
      <c r="I18" s="10">
        <v>1.5</v>
      </c>
      <c r="J18" s="7" t="s">
        <v>0</v>
      </c>
      <c r="K18" s="33">
        <v>0.5</v>
      </c>
      <c r="L18" s="31"/>
      <c r="M18" s="35">
        <f>C18*E18*G18*I18*K18</f>
        <v>3000</v>
      </c>
      <c r="N18" s="5"/>
      <c r="O18" s="15"/>
      <c r="P18" s="16"/>
      <c r="Q18" s="21"/>
    </row>
    <row r="19" spans="1:17">
      <c r="A19" s="4"/>
      <c r="B19" s="14"/>
      <c r="C19" s="6">
        <v>1</v>
      </c>
      <c r="D19" s="34" t="s">
        <v>0</v>
      </c>
      <c r="E19" s="6">
        <v>1</v>
      </c>
      <c r="F19" s="33" t="s">
        <v>0</v>
      </c>
      <c r="G19" s="10">
        <v>2000</v>
      </c>
      <c r="H19" s="33" t="s">
        <v>0</v>
      </c>
      <c r="I19" s="10">
        <v>18</v>
      </c>
      <c r="J19" s="7" t="s">
        <v>0</v>
      </c>
      <c r="K19" s="33">
        <v>0.75</v>
      </c>
      <c r="L19" s="20" t="s">
        <v>9</v>
      </c>
      <c r="M19" s="35">
        <f>C19*E19*G19*I19*K19</f>
        <v>27000</v>
      </c>
      <c r="Q19" s="21"/>
    </row>
    <row r="20" spans="1:17">
      <c r="A20" s="4"/>
      <c r="B20" s="14"/>
      <c r="C20" s="6"/>
      <c r="D20" s="29"/>
      <c r="E20" s="6"/>
      <c r="F20" s="30"/>
      <c r="G20" s="10"/>
      <c r="H20" s="30"/>
      <c r="I20" s="10"/>
      <c r="J20" s="30"/>
      <c r="K20" s="7"/>
      <c r="L20" s="30"/>
      <c r="M20" s="16">
        <f>SUM(M18:M19)</f>
        <v>30000</v>
      </c>
      <c r="N20" s="15">
        <v>9416.2800000000007</v>
      </c>
      <c r="O20" s="16" t="s">
        <v>6</v>
      </c>
      <c r="P20" s="36">
        <f>M20*N20/100</f>
        <v>2824884</v>
      </c>
      <c r="Q20" s="21"/>
    </row>
    <row r="21" spans="1:17" ht="61.5" customHeight="1">
      <c r="A21" s="4">
        <v>7</v>
      </c>
      <c r="B21" s="44" t="s">
        <v>12</v>
      </c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19"/>
      <c r="N21" s="16"/>
      <c r="O21" s="21"/>
      <c r="P21" s="23"/>
      <c r="Q21" s="21"/>
    </row>
    <row r="22" spans="1:17" ht="14.25">
      <c r="A22" s="4"/>
      <c r="B22" s="32"/>
      <c r="C22" s="6"/>
      <c r="D22" s="39"/>
      <c r="E22" s="6">
        <v>2</v>
      </c>
      <c r="F22" s="33" t="s">
        <v>0</v>
      </c>
      <c r="G22" s="10">
        <v>2000</v>
      </c>
      <c r="H22" s="33" t="s">
        <v>0</v>
      </c>
      <c r="I22" s="10">
        <v>1</v>
      </c>
      <c r="J22" s="7" t="s">
        <v>0</v>
      </c>
      <c r="K22" s="33">
        <v>2.5</v>
      </c>
      <c r="L22" s="31"/>
      <c r="M22" s="35">
        <f>E22*G22*I22*K22</f>
        <v>10000</v>
      </c>
      <c r="N22" s="5"/>
      <c r="O22" s="15"/>
      <c r="P22" s="16"/>
      <c r="Q22" s="21"/>
    </row>
    <row r="23" spans="1:17">
      <c r="A23" s="4"/>
      <c r="B23" s="14"/>
      <c r="C23" s="6"/>
      <c r="D23" s="34"/>
      <c r="E23" s="6">
        <v>1</v>
      </c>
      <c r="F23" s="33" t="s">
        <v>0</v>
      </c>
      <c r="G23" s="10">
        <v>1500</v>
      </c>
      <c r="H23" s="33" t="s">
        <v>0</v>
      </c>
      <c r="I23" s="10">
        <v>18</v>
      </c>
      <c r="J23" s="7" t="s">
        <v>0</v>
      </c>
      <c r="K23" s="33">
        <v>0.5</v>
      </c>
      <c r="L23" s="20" t="s">
        <v>9</v>
      </c>
      <c r="M23" s="35">
        <f>E23*G23*I23*K23</f>
        <v>13500</v>
      </c>
      <c r="Q23" s="21"/>
    </row>
    <row r="24" spans="1:17">
      <c r="A24" s="4"/>
      <c r="B24" s="14"/>
      <c r="C24" s="6"/>
      <c r="D24" s="34"/>
      <c r="E24" s="6"/>
      <c r="F24" s="33"/>
      <c r="G24" s="10"/>
      <c r="H24" s="33"/>
      <c r="I24" s="10"/>
      <c r="J24" s="33"/>
      <c r="K24" s="7"/>
      <c r="L24" s="33"/>
      <c r="M24" s="16">
        <f>SUM(M22:M23)</f>
        <v>23500</v>
      </c>
      <c r="N24" s="15">
        <v>14429.3</v>
      </c>
      <c r="O24" s="16" t="s">
        <v>6</v>
      </c>
      <c r="P24" s="36">
        <f>M24*N24/100</f>
        <v>3390885.5</v>
      </c>
      <c r="Q24" s="21"/>
    </row>
    <row r="25" spans="1:17" ht="51" customHeight="1">
      <c r="A25" s="4">
        <v>8</v>
      </c>
      <c r="B25" s="44" t="s">
        <v>22</v>
      </c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19"/>
      <c r="N25" s="16"/>
      <c r="O25" s="21"/>
      <c r="P25" s="23"/>
      <c r="Q25" s="21"/>
    </row>
    <row r="26" spans="1:17" ht="14.25">
      <c r="A26" s="4"/>
      <c r="B26" s="38"/>
      <c r="C26" s="6">
        <v>2</v>
      </c>
      <c r="D26" s="39" t="s">
        <v>0</v>
      </c>
      <c r="E26" s="6">
        <v>2</v>
      </c>
      <c r="F26" s="40" t="s">
        <v>0</v>
      </c>
      <c r="G26" s="10">
        <v>2000</v>
      </c>
      <c r="H26" s="40" t="s">
        <v>0</v>
      </c>
      <c r="I26" s="10">
        <v>2.5</v>
      </c>
      <c r="J26" s="7"/>
      <c r="K26" s="40"/>
      <c r="L26" s="37"/>
      <c r="M26" s="35">
        <f>C26*E26*G26*I26</f>
        <v>20000</v>
      </c>
      <c r="N26" s="5"/>
      <c r="O26" s="15"/>
      <c r="P26" s="16"/>
      <c r="Q26" s="21"/>
    </row>
    <row r="27" spans="1:17" ht="22.5" customHeight="1">
      <c r="A27" s="4"/>
      <c r="B27" s="14"/>
      <c r="C27" s="6">
        <v>1</v>
      </c>
      <c r="D27" s="39" t="s">
        <v>0</v>
      </c>
      <c r="E27" s="6">
        <v>200</v>
      </c>
      <c r="F27" s="40" t="s">
        <v>0</v>
      </c>
      <c r="G27" s="10">
        <v>18</v>
      </c>
      <c r="H27" s="40" t="s">
        <v>0</v>
      </c>
      <c r="I27" s="10">
        <v>0.5</v>
      </c>
      <c r="J27" s="7"/>
      <c r="K27" s="40"/>
      <c r="L27" s="20" t="s">
        <v>9</v>
      </c>
      <c r="M27" s="35">
        <f>C27*E27*G27*I27</f>
        <v>1800</v>
      </c>
      <c r="Q27" s="21"/>
    </row>
    <row r="28" spans="1:17">
      <c r="A28" s="4"/>
      <c r="B28" s="14"/>
      <c r="C28" s="6"/>
      <c r="D28" s="39"/>
      <c r="E28" s="6"/>
      <c r="F28" s="40"/>
      <c r="G28" s="10"/>
      <c r="H28" s="40"/>
      <c r="I28" s="10"/>
      <c r="J28" s="40"/>
      <c r="K28" s="7"/>
      <c r="L28" s="40"/>
      <c r="M28" s="16">
        <f>SUM(M26:M27)</f>
        <v>21800</v>
      </c>
      <c r="N28" s="15">
        <v>3588.95</v>
      </c>
      <c r="O28" s="16" t="s">
        <v>23</v>
      </c>
      <c r="P28" s="36">
        <f>M28*N28/100</f>
        <v>782391.1</v>
      </c>
      <c r="Q28" s="21"/>
    </row>
    <row r="29" spans="1:17" ht="53.25" customHeight="1">
      <c r="A29" s="4">
        <v>9</v>
      </c>
      <c r="B29" s="44" t="s">
        <v>24</v>
      </c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19"/>
      <c r="N29" s="16"/>
      <c r="O29" s="21"/>
      <c r="P29" s="23"/>
      <c r="Q29" s="21"/>
    </row>
    <row r="30" spans="1:17" ht="14.25">
      <c r="A30" s="4"/>
      <c r="B30" s="38"/>
      <c r="C30" s="6"/>
      <c r="D30" s="39"/>
      <c r="E30" s="6">
        <v>4</v>
      </c>
      <c r="F30" s="40" t="s">
        <v>0</v>
      </c>
      <c r="G30" s="10">
        <v>1500</v>
      </c>
      <c r="H30" s="40" t="s">
        <v>0</v>
      </c>
      <c r="I30" s="10">
        <v>1.5</v>
      </c>
      <c r="J30" s="7"/>
      <c r="K30" s="40"/>
      <c r="L30" s="37"/>
      <c r="M30" s="35">
        <f>E30*G30*I30</f>
        <v>9000</v>
      </c>
      <c r="N30" s="15">
        <v>2116.41</v>
      </c>
      <c r="O30" s="42" t="s">
        <v>23</v>
      </c>
      <c r="P30" s="43">
        <f>M30*N30/100</f>
        <v>190476.9</v>
      </c>
      <c r="Q30" s="21"/>
    </row>
    <row r="31" spans="1:17" ht="21.75" customHeight="1">
      <c r="A31" s="4"/>
      <c r="B31" s="14"/>
      <c r="C31" s="6"/>
      <c r="D31" s="39"/>
      <c r="E31" s="6"/>
      <c r="F31" s="40"/>
      <c r="G31" s="10"/>
      <c r="H31" s="40"/>
      <c r="I31" s="10"/>
      <c r="J31" s="7"/>
      <c r="K31" s="40"/>
      <c r="L31" s="20"/>
      <c r="M31" s="35"/>
      <c r="O31" s="12" t="s">
        <v>25</v>
      </c>
      <c r="P31" s="41">
        <f>SUM(P8:P30)</f>
        <v>98748106.549999997</v>
      </c>
      <c r="Q31" s="21"/>
    </row>
    <row r="32" spans="1:17">
      <c r="A32" s="4"/>
      <c r="B32" s="14"/>
      <c r="C32" s="6"/>
      <c r="D32" s="39"/>
      <c r="E32" s="6"/>
      <c r="F32" s="40"/>
      <c r="G32" s="10"/>
      <c r="H32" s="40"/>
      <c r="I32" s="10"/>
      <c r="J32" s="40"/>
      <c r="K32" s="7"/>
      <c r="L32" s="40"/>
      <c r="M32" s="16"/>
      <c r="Q32" s="21"/>
    </row>
    <row r="33" spans="1:17">
      <c r="A33" s="4"/>
      <c r="B33" s="27"/>
      <c r="C33" s="6"/>
      <c r="D33" s="30"/>
      <c r="E33" s="10"/>
      <c r="F33" s="30"/>
      <c r="G33" s="10"/>
      <c r="H33" s="30"/>
      <c r="I33" s="10"/>
      <c r="J33" s="22"/>
      <c r="K33" s="7"/>
      <c r="L33" s="30"/>
      <c r="M33" s="19"/>
      <c r="N33" s="16"/>
      <c r="O33" s="21"/>
      <c r="P33" s="23"/>
      <c r="Q33" s="21"/>
    </row>
  </sheetData>
  <mergeCells count="12">
    <mergeCell ref="A1:P1"/>
    <mergeCell ref="B25:L25"/>
    <mergeCell ref="B29:L29"/>
    <mergeCell ref="B13:L13"/>
    <mergeCell ref="B15:L15"/>
    <mergeCell ref="B17:L17"/>
    <mergeCell ref="B21:L21"/>
    <mergeCell ref="A2:P2"/>
    <mergeCell ref="B9:L9"/>
    <mergeCell ref="B11:L11"/>
    <mergeCell ref="B3:L3"/>
    <mergeCell ref="B4:L4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CC Road</vt:lpstr>
    </vt:vector>
  </TitlesOfParts>
  <Company>Jarwar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Waheed</dc:creator>
  <cp:lastModifiedBy>mhujjan</cp:lastModifiedBy>
  <cp:lastPrinted>2017-04-10T07:52:01Z</cp:lastPrinted>
  <dcterms:created xsi:type="dcterms:W3CDTF">2012-11-11T16:46:47Z</dcterms:created>
  <dcterms:modified xsi:type="dcterms:W3CDTF">2017-04-25T06:11:30Z</dcterms:modified>
</cp:coreProperties>
</file>