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135" yWindow="15" windowWidth="7410" windowHeight="7530"/>
  </bookViews>
  <sheets>
    <sheet name="DC guest house S-B" sheetId="36" r:id="rId1"/>
  </sheets>
  <definedNames>
    <definedName name="Deduction">#REF!</definedName>
    <definedName name="Dedution">#REF!</definedName>
    <definedName name="Entrence">#REF!</definedName>
    <definedName name="_xlnm.Print_Titles" localSheetId="0">'DC guest house S-B'!$5:$5</definedName>
  </definedNames>
  <calcPr calcId="124519"/>
</workbook>
</file>

<file path=xl/calcChain.xml><?xml version="1.0" encoding="utf-8"?>
<calcChain xmlns="http://schemas.openxmlformats.org/spreadsheetml/2006/main">
  <c r="F35" i="36"/>
  <c r="F34"/>
  <c r="F33" l="1"/>
  <c r="F32"/>
  <c r="F31"/>
  <c r="F30"/>
  <c r="F29"/>
  <c r="F28"/>
  <c r="F27"/>
  <c r="F26"/>
  <c r="F25"/>
  <c r="F24"/>
  <c r="F23"/>
  <c r="F22"/>
  <c r="F21"/>
  <c r="F20"/>
  <c r="F19"/>
  <c r="F18"/>
  <c r="F17"/>
  <c r="F16"/>
  <c r="F15"/>
  <c r="F14"/>
  <c r="F13"/>
  <c r="F12"/>
  <c r="F11"/>
  <c r="F10"/>
  <c r="F9"/>
  <c r="F8"/>
  <c r="F7"/>
  <c r="F36" l="1"/>
</calcChain>
</file>

<file path=xl/sharedStrings.xml><?xml version="1.0" encoding="utf-8"?>
<sst xmlns="http://schemas.openxmlformats.org/spreadsheetml/2006/main" count="67" uniqueCount="46">
  <si>
    <t>Description</t>
  </si>
  <si>
    <t>QTY</t>
  </si>
  <si>
    <t>Rate</t>
  </si>
  <si>
    <t>Unit</t>
  </si>
  <si>
    <t>AMOUNT</t>
  </si>
  <si>
    <t>P-Rft</t>
  </si>
  <si>
    <t>S.
No.</t>
  </si>
  <si>
    <t>%0Cft</t>
  </si>
  <si>
    <t>%Cft</t>
  </si>
  <si>
    <t>P-Cft</t>
  </si>
  <si>
    <t>P-Cwt</t>
  </si>
  <si>
    <t>%Sft</t>
  </si>
  <si>
    <t>P-Sft</t>
  </si>
  <si>
    <t xml:space="preserve">Total </t>
  </si>
  <si>
    <t>Sft</t>
  </si>
  <si>
    <t>Cement pointing on stone work raised (S.No 20 (c ) P-53)</t>
  </si>
  <si>
    <t>First class deodar wood wrought, joinery in doors and windows etc, fixed in position including chowkats hold fasts hinges, iron tower bolts, chocks cleats, handles and cords with hooks, etc. Only shutter (S.No 7 (P-58)</t>
  </si>
  <si>
    <t>C/R masonry i/c hammer dressed in ground floor in cement sand mortar 1:4 (S.I. No: 2 (c-iv), P-31).</t>
  </si>
  <si>
    <t>Two coats of bitumen laid hot using 34lbs for % sft over roof and blinded with sand at one cft.Per% Sft. S.I.No-13/P-34)</t>
  </si>
  <si>
    <t>Providing and laying 1'' thick topping cement concrete ( 1:2:4) including surface finishing and dividing into pannels. (S.I.No.16 (b) P-42)</t>
  </si>
  <si>
    <t>CONSTRUCTION OF GUEST HOUSE AT DC COMPLEX SUJAWAL</t>
  </si>
  <si>
    <t>Providing and fixing G.I frames/Choukhats of size 7" x 2" or 4 1/2" x 3" for door using 20 gauge G.I sheet I/c welded hinges and fixing at site with necessary hold fasts, filling with cement sand slurry or ratio 1:6 and repairing the jambs. The cost also i/c all carriage, tools and plants used in making and fixing. (S.I.No.29, P-39)</t>
  </si>
  <si>
    <t>Excavation in foundation of building bridge &amp; other structure i/c dagbelling dressing refilling around the structure with excavated earth  watering &amp; ramming lead upto 5' fts. In ordinary soil. 
(S.I. No.: 18/b/p-4 Vol-3,Part-3 Schdl Rates of (General) Edition 2012)</t>
  </si>
  <si>
    <t>Cement Concrete brick or stone ballast 1-1/2" to 2" gauage Ratio 1:4:8 (S.I. No: 4 (b)/P-15 Vol-3,Part-3 Schdl Rates of (General) Edition 2012)</t>
  </si>
  <si>
    <t>C/R masonry i/c hammer dressed in plinth and foundation in cement sand mortar 1:4 (S.I. No: 2 (d-ii), P-27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</si>
  <si>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</si>
  <si>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</si>
  <si>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Filling watering and ramming earth in floors with surplus earth  from foundation lead upto one chain and lift up to 5 feet (S.I.No 21 P-4,  Vol-3,Part-3 Schdl Rates of (General) Edition 2012)</t>
  </si>
  <si>
    <t>Filling watering and ramming earth in floors with New earth from excavated from out side lead upto one chain and lift up to 5 feet (S.I.No 22 P-4,  Vol-3,Part-3 Schdl Rates of (General) Edition 2012)</t>
  </si>
  <si>
    <t>Cement plaster 1:6 upto 12' height 1/2" thick (S.I. No. 13/b/p-52 Vol-3,Part-3 Schdl Rates of (General) Edition 2012).</t>
  </si>
  <si>
    <t>Cement plaster 1:4 upto 12' height 3/8" thick (S.I. No. 11/a/p-51Vol-3,Part-3 Schdl Rates of (General) Edition 2012).</t>
  </si>
  <si>
    <t>Cement concrete plain i/c placing compacting finishing and curring complete (i/c Screening and Washing at stone aggregate without shuttering 1:2:4 (S.I.No-5 (f) P-16, Vol-3,Part-3 Schdl Rates of (General) Edition 2012).</t>
  </si>
  <si>
    <t>Laying with marble flooring fine dressed on the surface without winding set' in lime mortar 1:2 including rubbing and polishing of the joints. 3/4" thick flooring (S.I.No.28.(a) P.No.43, Vol-3,Part-3 Schdl Rates of (General) Edition 2012).</t>
  </si>
  <si>
    <t>P/F 3/8" thick marble tiles of approved quailty and color shade size 8"x4/6"x4" in dado skriting and facing removal /tucking of existing plaster surafce 1/2" thick base of cement mortor 1:3 (S.I.No. 68(i) P-49  Vol-3,Part-3 Schdl Rates of (General) Edition 2012).</t>
  </si>
  <si>
    <t>Laying floor of approved with glazed tile 1/4" thick in white cement 1:2 over 3/4" thick cement mortor 1:2 complete (S.I.No24 /P-43, Vol-3,Part-3 Schdl Rates of (General) Edition 2012).</t>
  </si>
  <si>
    <t>Wite  glazed tile 1/4" thick dado jointed wite cement and laid over 1:2 cement sand mortar 3/4" thick I/c finishing.(S.I.No.37 P-45,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</si>
  <si>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surface)(S.I.No.36 (b) P-55, Vol-3,Part-3 Schdl Rates of (General) Edition 2012).</t>
  </si>
  <si>
    <t>Painting new surface (c ) Preparing surface and painting of door and windows any type (i/c edge) (iii) 3 coas (S.I. No. 5(c-ii) p-69 Vol-3,Part-3 Schdl Rates of (General) Edition 2012).</t>
  </si>
  <si>
    <t>Supplying and fixing inposition alminium channels framing for hinged doors or alcop made with 5mm thick tinted glass glazing and alpha locks I/c handles, stoppers etc..(S.I.No.83(b) P-108, Vol-3,Part-3 Schdl Rates of (General) Edition 2012)</t>
  </si>
  <si>
    <t>Supplying and fixing inposition alminium channels framing for hinged windows or alcop made with 5mm thick tinted glass glazing and alpha locks I/c handles, stoppers etc..(S.I.No.84 (b) P-108, Vol-3,Part-3 Schdl Rates of (General) Edition 2012)</t>
  </si>
  <si>
    <t>Supplying and fixing window printed blinds (horizontal/vertical) with plain design and of approved colour I/c fixing in windows with necessary accessories.(S.I.No.71 P-67, Vol-3,Part-3 Schdl Rates of (General) Edition 2012).</t>
  </si>
  <si>
    <t>Providing and fixing iron steel grill using solid square bars of size 1/2'' X 1/2'' placed at 4'' I/c and frame of flat iron patti of 3/4'' X 3/4'' I/c circle shape at 1-0 apart equivalent fitted with screws are pins I/c painting 3 coats with 1st coat of red oxide paint etc.(S.I.No.30 P-94, Vol-3,Part-3 Schdl Rates of (General) Edition 2012).</t>
  </si>
  <si>
    <t>Making and fixing steel grated door with 1/6'' thick sheeting including angle iron frame 2''X2''  3/8'' and 3/4'' square bars 4'' centre to centre with locking arrangements.(S.I.No.24  P-92, Vol-3,Part-3 Schdl Rates of (General) Edition 2012).</t>
  </si>
  <si>
    <t>Prepairing surface and painting guard bars, gates of iron bars, gratings, railings (including standards braces, etc). And similar open work.(S.I.No.5 (b-ii) P-69, Vol-3,Part-3 Schdl Rates of (General) Edition 2012).</t>
  </si>
  <si>
    <t>Providing &amp; fixing false ceiling of thermopile in panels of required design and size including frame work of Aluminum T-section hanged with nail wire to ceiling etc: completed.(S.I.No.43  P-39, Vol-3,Part-3 Schdl Rates of (General) Edition 2012).</t>
  </si>
  <si>
    <t>SCHEDULE "B"</t>
  </si>
</sst>
</file>

<file path=xl/styles.xml><?xml version="1.0" encoding="utf-8"?>
<styleSheet xmlns="http://schemas.openxmlformats.org/spreadsheetml/2006/main">
  <fonts count="43">
    <font>
      <sz val="10"/>
      <name val="Arial"/>
    </font>
    <font>
      <sz val="11"/>
      <color theme="1"/>
      <name val="Calibri"/>
      <family val="2"/>
      <scheme val="minor"/>
    </font>
    <font>
      <sz val="10"/>
      <name val="Arial"/>
    </font>
    <font>
      <b/>
      <sz val="10"/>
      <name val="Arial"/>
      <family val="2"/>
    </font>
    <font>
      <sz val="10"/>
      <name val="Times New Roman"/>
      <family val="1"/>
    </font>
    <font>
      <sz val="10"/>
      <name val="Arial"/>
      <family val="2"/>
    </font>
    <font>
      <sz val="8"/>
      <name val="Times New Roman"/>
      <family val="1"/>
    </font>
    <font>
      <b/>
      <i/>
      <sz val="8"/>
      <name val="Times New Roman"/>
      <family val="1"/>
    </font>
    <font>
      <b/>
      <sz val="10"/>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Times New Roman"/>
      <family val="1"/>
    </font>
    <font>
      <sz val="12"/>
      <name val="Arial"/>
      <family val="2"/>
    </font>
    <font>
      <b/>
      <i/>
      <sz val="12"/>
      <name val="Arial"/>
      <family val="2"/>
    </font>
    <font>
      <sz val="13"/>
      <name val="Times New Roman"/>
      <family val="1"/>
    </font>
    <font>
      <b/>
      <sz val="13"/>
      <name val="Times New Roman"/>
      <family val="1"/>
    </font>
    <font>
      <sz val="10"/>
      <name val="Arial"/>
      <family val="2"/>
      <charset val="1"/>
    </font>
    <font>
      <b/>
      <u/>
      <sz val="20"/>
      <name val="Arial"/>
      <family val="2"/>
    </font>
    <font>
      <b/>
      <u/>
      <sz val="25"/>
      <name val="Times New Roman"/>
      <family val="1"/>
    </font>
    <font>
      <b/>
      <u/>
      <sz val="8"/>
      <name val="Times New Roman"/>
      <family val="1"/>
    </font>
    <font>
      <b/>
      <u/>
      <sz val="11"/>
      <name val="Times New Roman"/>
      <family val="1"/>
    </font>
    <font>
      <b/>
      <sz val="12"/>
      <name val="Arial"/>
      <family val="2"/>
    </font>
    <font>
      <b/>
      <sz val="11"/>
      <name val="Arial"/>
      <family val="2"/>
    </font>
    <font>
      <b/>
      <i/>
      <sz val="12"/>
      <name val="Times New Roman"/>
      <family val="1"/>
    </font>
    <font>
      <sz val="11"/>
      <name val="Arial"/>
      <family val="2"/>
    </font>
    <font>
      <b/>
      <i/>
      <sz val="11"/>
      <name val="Times New Roman"/>
      <family val="1"/>
    </font>
    <font>
      <b/>
      <sz val="11"/>
      <color theme="1"/>
      <name val="Arial"/>
      <family val="2"/>
    </font>
    <font>
      <b/>
      <u/>
      <sz val="12"/>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89">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3" fillId="21" borderId="2" applyNumberFormat="0" applyAlignment="0" applyProtection="0"/>
    <xf numFmtId="0" fontId="31" fillId="0" borderId="0"/>
    <xf numFmtId="0" fontId="14" fillId="0" borderId="0" applyNumberFormat="0" applyFill="0" applyBorder="0" applyAlignment="0" applyProtection="0"/>
    <xf numFmtId="0" fontId="15" fillId="4"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20" fillId="0" borderId="6" applyNumberFormat="0" applyFill="0" applyAlignment="0" applyProtection="0"/>
    <xf numFmtId="0" fontId="21" fillId="22" borderId="0" applyNumberFormat="0" applyBorder="0" applyAlignment="0" applyProtection="0"/>
    <xf numFmtId="0" fontId="5" fillId="0" borderId="0"/>
    <xf numFmtId="0" fontId="5" fillId="0" borderId="0"/>
    <xf numFmtId="0" fontId="2" fillId="23" borderId="7" applyNumberFormat="0" applyFont="0" applyAlignment="0" applyProtection="0"/>
    <xf numFmtId="0" fontId="22" fillId="20"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0" applyNumberFormat="0" applyFill="0" applyBorder="0" applyAlignment="0" applyProtection="0"/>
    <xf numFmtId="0" fontId="5" fillId="0" borderId="0"/>
    <xf numFmtId="0" fontId="1"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3" fillId="21" borderId="2" applyNumberFormat="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20" fillId="0" borderId="6" applyNumberFormat="0" applyFill="0" applyAlignment="0" applyProtection="0"/>
    <xf numFmtId="0" fontId="21" fillId="22" borderId="0" applyNumberFormat="0" applyBorder="0" applyAlignment="0" applyProtection="0"/>
    <xf numFmtId="0" fontId="5" fillId="23" borderId="7" applyNumberFormat="0" applyFont="0" applyAlignment="0" applyProtection="0"/>
    <xf numFmtId="0" fontId="5" fillId="23" borderId="7" applyNumberFormat="0" applyFont="0" applyAlignment="0" applyProtection="0"/>
    <xf numFmtId="0" fontId="22" fillId="20"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0" applyNumberFormat="0" applyFill="0" applyBorder="0" applyAlignment="0" applyProtection="0"/>
  </cellStyleXfs>
  <cellXfs count="52">
    <xf numFmtId="0" fontId="0" fillId="0" borderId="0" xfId="0"/>
    <xf numFmtId="0" fontId="8" fillId="0" borderId="0" xfId="0" applyFont="1" applyBorder="1" applyAlignment="1">
      <alignment horizontal="left" vertical="top" wrapText="1"/>
    </xf>
    <xf numFmtId="0" fontId="30" fillId="0" borderId="0" xfId="0" applyFont="1" applyBorder="1" applyAlignment="1">
      <alignment vertical="top" wrapText="1"/>
    </xf>
    <xf numFmtId="0" fontId="34" fillId="0" borderId="0" xfId="0" applyFont="1" applyBorder="1" applyAlignment="1">
      <alignment vertical="top" wrapText="1"/>
    </xf>
    <xf numFmtId="0" fontId="7" fillId="0" borderId="0" xfId="0" applyFont="1" applyBorder="1" applyAlignment="1">
      <alignment vertical="top" wrapText="1"/>
    </xf>
    <xf numFmtId="0" fontId="36" fillId="0" borderId="10" xfId="0" applyFont="1" applyBorder="1" applyAlignment="1">
      <alignment vertical="top" wrapText="1"/>
    </xf>
    <xf numFmtId="0" fontId="6" fillId="0" borderId="10" xfId="0" applyFont="1" applyBorder="1" applyAlignment="1">
      <alignment vertical="top" wrapText="1"/>
    </xf>
    <xf numFmtId="0" fontId="6" fillId="0" borderId="0" xfId="0" applyFont="1" applyBorder="1" applyAlignment="1">
      <alignment vertical="top" wrapText="1"/>
    </xf>
    <xf numFmtId="0" fontId="36" fillId="0" borderId="10" xfId="0" applyFont="1" applyBorder="1" applyAlignment="1">
      <alignment horizontal="right" vertical="top" wrapText="1"/>
    </xf>
    <xf numFmtId="0" fontId="36" fillId="0" borderId="10" xfId="0" applyFont="1" applyFill="1" applyBorder="1" applyAlignment="1">
      <alignment vertical="top" wrapText="1"/>
    </xf>
    <xf numFmtId="0" fontId="26" fillId="0" borderId="10" xfId="0" applyFont="1" applyBorder="1" applyAlignment="1">
      <alignment vertical="top" wrapText="1"/>
    </xf>
    <xf numFmtId="0" fontId="0" fillId="0" borderId="0" xfId="0" applyBorder="1"/>
    <xf numFmtId="0" fontId="33" fillId="0" borderId="0" xfId="0" applyFont="1" applyBorder="1" applyAlignment="1">
      <alignment horizontal="center" vertical="center"/>
    </xf>
    <xf numFmtId="1" fontId="0" fillId="0" borderId="0" xfId="0" applyNumberFormat="1" applyBorder="1"/>
    <xf numFmtId="0" fontId="0" fillId="0" borderId="0" xfId="0" applyFill="1" applyBorder="1"/>
    <xf numFmtId="0" fontId="3" fillId="0" borderId="10" xfId="0" applyFont="1" applyFill="1" applyBorder="1" applyAlignment="1">
      <alignment vertical="top" wrapText="1"/>
    </xf>
    <xf numFmtId="2" fontId="37" fillId="0" borderId="10" xfId="0" applyNumberFormat="1" applyFont="1" applyFill="1" applyBorder="1" applyAlignment="1">
      <alignment horizontal="right"/>
    </xf>
    <xf numFmtId="2" fontId="37" fillId="0" borderId="0" xfId="0" applyNumberFormat="1" applyFont="1" applyBorder="1" applyAlignment="1">
      <alignment horizontal="right"/>
    </xf>
    <xf numFmtId="0" fontId="37" fillId="0" borderId="10" xfId="0" applyFont="1" applyBorder="1" applyAlignment="1">
      <alignment horizontal="right"/>
    </xf>
    <xf numFmtId="0" fontId="37" fillId="0" borderId="10" xfId="0" applyFont="1" applyFill="1" applyBorder="1" applyAlignment="1">
      <alignment horizontal="right"/>
    </xf>
    <xf numFmtId="0" fontId="39" fillId="0" borderId="10" xfId="0" applyFont="1" applyBorder="1" applyAlignment="1">
      <alignment horizontal="right"/>
    </xf>
    <xf numFmtId="2" fontId="41" fillId="0" borderId="10" xfId="0" applyNumberFormat="1" applyFont="1" applyBorder="1" applyAlignment="1">
      <alignment horizontal="right"/>
    </xf>
    <xf numFmtId="2" fontId="39" fillId="0" borderId="0" xfId="0" applyNumberFormat="1" applyFont="1" applyBorder="1" applyAlignment="1">
      <alignment horizontal="right"/>
    </xf>
    <xf numFmtId="0" fontId="39" fillId="0" borderId="0" xfId="0" applyFont="1" applyBorder="1" applyAlignment="1">
      <alignment horizontal="right"/>
    </xf>
    <xf numFmtId="0" fontId="27" fillId="0" borderId="10" xfId="0" applyFont="1" applyFill="1" applyBorder="1" applyAlignment="1">
      <alignment horizontal="justify" vertical="center" wrapText="1"/>
    </xf>
    <xf numFmtId="2" fontId="37" fillId="0" borderId="10" xfId="0" applyNumberFormat="1" applyFont="1" applyBorder="1" applyAlignment="1">
      <alignment horizontal="right"/>
    </xf>
    <xf numFmtId="2" fontId="35" fillId="0" borderId="0" xfId="0" applyNumberFormat="1" applyFont="1" applyBorder="1" applyAlignment="1">
      <alignment horizontal="right"/>
    </xf>
    <xf numFmtId="0" fontId="35" fillId="0" borderId="0" xfId="0" applyFont="1" applyBorder="1" applyAlignment="1">
      <alignment horizontal="right"/>
    </xf>
    <xf numFmtId="2" fontId="40" fillId="0" borderId="0" xfId="0" applyNumberFormat="1" applyFont="1" applyBorder="1" applyAlignment="1">
      <alignment horizontal="right"/>
    </xf>
    <xf numFmtId="0" fontId="40" fillId="0" borderId="0" xfId="0" applyFont="1" applyBorder="1" applyAlignment="1">
      <alignment horizontal="right"/>
    </xf>
    <xf numFmtId="0" fontId="37" fillId="0" borderId="10" xfId="0" applyFont="1" applyBorder="1" applyAlignment="1">
      <alignment horizontal="right" wrapText="1"/>
    </xf>
    <xf numFmtId="2" fontId="37" fillId="0" borderId="10" xfId="0" applyNumberFormat="1" applyFont="1" applyBorder="1" applyAlignment="1">
      <alignment horizontal="right" wrapText="1"/>
    </xf>
    <xf numFmtId="0" fontId="37" fillId="0" borderId="10" xfId="0" applyFont="1" applyFill="1" applyBorder="1" applyAlignment="1">
      <alignment horizontal="right" wrapText="1"/>
    </xf>
    <xf numFmtId="0" fontId="37" fillId="0" borderId="0" xfId="0" applyFont="1" applyFill="1" applyBorder="1" applyAlignment="1">
      <alignment horizontal="right"/>
    </xf>
    <xf numFmtId="1" fontId="37" fillId="0" borderId="0" xfId="0" applyNumberFormat="1" applyFont="1" applyFill="1" applyBorder="1" applyAlignment="1">
      <alignment horizontal="right"/>
    </xf>
    <xf numFmtId="0" fontId="33" fillId="0" borderId="0" xfId="0" applyFont="1" applyBorder="1" applyAlignment="1">
      <alignment horizontal="justify" vertical="center"/>
    </xf>
    <xf numFmtId="0" fontId="35" fillId="0" borderId="0" xfId="0" applyFont="1" applyBorder="1" applyAlignment="1">
      <alignment horizontal="justify" vertical="center"/>
    </xf>
    <xf numFmtId="0" fontId="36" fillId="0" borderId="10" xfId="0" applyFont="1" applyFill="1" applyBorder="1" applyAlignment="1">
      <alignment horizontal="justify" vertical="center"/>
    </xf>
    <xf numFmtId="0" fontId="38" fillId="0" borderId="0" xfId="0" applyFont="1" applyBorder="1" applyAlignment="1">
      <alignment horizontal="justify" vertical="center"/>
    </xf>
    <xf numFmtId="0" fontId="36" fillId="0" borderId="10" xfId="0" applyFont="1" applyBorder="1" applyAlignment="1">
      <alignment horizontal="justify" vertical="center" wrapText="1"/>
    </xf>
    <xf numFmtId="0" fontId="36" fillId="0" borderId="0" xfId="0" applyFont="1" applyBorder="1" applyAlignment="1">
      <alignment horizontal="justify" vertical="center" wrapText="1"/>
    </xf>
    <xf numFmtId="0" fontId="4" fillId="0" borderId="0" xfId="0" applyFont="1" applyBorder="1" applyAlignment="1">
      <alignment horizontal="justify"/>
    </xf>
    <xf numFmtId="0" fontId="28" fillId="0" borderId="0" xfId="0" applyFont="1" applyBorder="1" applyAlignment="1">
      <alignment horizontal="justify" vertical="top" wrapText="1"/>
    </xf>
    <xf numFmtId="0" fontId="29" fillId="0" borderId="0" xfId="0" applyFont="1" applyBorder="1" applyAlignment="1">
      <alignment horizontal="justify" vertical="top" wrapText="1"/>
    </xf>
    <xf numFmtId="0" fontId="0" fillId="0" borderId="0" xfId="0" applyBorder="1" applyAlignment="1">
      <alignment horizontal="justify"/>
    </xf>
    <xf numFmtId="2" fontId="37" fillId="0" borderId="10" xfId="0" applyNumberFormat="1" applyFont="1" applyFill="1" applyBorder="1" applyAlignment="1">
      <alignment horizontal="right" wrapText="1"/>
    </xf>
    <xf numFmtId="2" fontId="37" fillId="0" borderId="0" xfId="0" applyNumberFormat="1" applyFont="1" applyFill="1" applyBorder="1" applyAlignment="1">
      <alignment horizontal="right"/>
    </xf>
    <xf numFmtId="0" fontId="5" fillId="0" borderId="11" xfId="0" applyFont="1" applyFill="1" applyBorder="1" applyAlignment="1">
      <alignment horizontal="justify" vertical="center" wrapText="1"/>
    </xf>
    <xf numFmtId="21" fontId="5" fillId="0" borderId="11" xfId="0" applyNumberFormat="1" applyFont="1" applyFill="1" applyBorder="1" applyAlignment="1">
      <alignment horizontal="justify" vertical="center" wrapText="1"/>
    </xf>
    <xf numFmtId="0" fontId="5" fillId="0" borderId="12" xfId="0" applyFont="1" applyFill="1" applyBorder="1" applyAlignment="1">
      <alignment horizontal="justify" vertical="center" wrapText="1"/>
    </xf>
    <xf numFmtId="0" fontId="32" fillId="0" borderId="0" xfId="0" applyFont="1" applyBorder="1" applyAlignment="1">
      <alignment horizontal="center" vertical="center"/>
    </xf>
    <xf numFmtId="0" fontId="42" fillId="0" borderId="0" xfId="0" applyFont="1" applyBorder="1" applyAlignment="1">
      <alignment horizontal="center" vertical="center" wrapText="1"/>
    </xf>
  </cellXfs>
  <cellStyles count="89">
    <cellStyle name="20% - Accent1" xfId="1" builtinId="30" customBuiltin="1"/>
    <cellStyle name="20% - Accent1 2" xfId="47"/>
    <cellStyle name="20% - Accent2" xfId="2" builtinId="34" customBuiltin="1"/>
    <cellStyle name="20% - Accent2 2" xfId="48"/>
    <cellStyle name="20% - Accent3" xfId="3" builtinId="38" customBuiltin="1"/>
    <cellStyle name="20% - Accent3 2" xfId="49"/>
    <cellStyle name="20% - Accent4" xfId="4" builtinId="42" customBuiltin="1"/>
    <cellStyle name="20% - Accent4 2" xfId="50"/>
    <cellStyle name="20% - Accent5" xfId="5" builtinId="46" customBuiltin="1"/>
    <cellStyle name="20% - Accent5 2" xfId="51"/>
    <cellStyle name="20% - Accent6" xfId="6" builtinId="50" customBuiltin="1"/>
    <cellStyle name="20% - Accent6 2" xfId="52"/>
    <cellStyle name="40% - Accent1" xfId="7" builtinId="31" customBuiltin="1"/>
    <cellStyle name="40% - Accent1 2" xfId="53"/>
    <cellStyle name="40% - Accent2" xfId="8" builtinId="35" customBuiltin="1"/>
    <cellStyle name="40% - Accent2 2" xfId="54"/>
    <cellStyle name="40% - Accent3" xfId="9" builtinId="39" customBuiltin="1"/>
    <cellStyle name="40% - Accent3 2" xfId="55"/>
    <cellStyle name="40% - Accent4" xfId="10" builtinId="43" customBuiltin="1"/>
    <cellStyle name="40% - Accent4 2" xfId="56"/>
    <cellStyle name="40% - Accent5" xfId="11" builtinId="47" customBuiltin="1"/>
    <cellStyle name="40% - Accent5 2" xfId="57"/>
    <cellStyle name="40% - Accent6" xfId="12" builtinId="51" customBuiltin="1"/>
    <cellStyle name="40% - Accent6 2" xfId="58"/>
    <cellStyle name="60% - Accent1" xfId="13" builtinId="32" customBuiltin="1"/>
    <cellStyle name="60% - Accent1 2" xfId="59"/>
    <cellStyle name="60% - Accent2" xfId="14" builtinId="36" customBuiltin="1"/>
    <cellStyle name="60% - Accent2 2" xfId="60"/>
    <cellStyle name="60% - Accent3" xfId="15" builtinId="40" customBuiltin="1"/>
    <cellStyle name="60% - Accent3 2" xfId="61"/>
    <cellStyle name="60% - Accent4" xfId="16" builtinId="44" customBuiltin="1"/>
    <cellStyle name="60% - Accent4 2" xfId="62"/>
    <cellStyle name="60% - Accent5" xfId="17" builtinId="48" customBuiltin="1"/>
    <cellStyle name="60% - Accent5 2" xfId="63"/>
    <cellStyle name="60% - Accent6" xfId="18" builtinId="52" customBuiltin="1"/>
    <cellStyle name="60% - Accent6 2" xfId="64"/>
    <cellStyle name="Accent1" xfId="19" builtinId="29" customBuiltin="1"/>
    <cellStyle name="Accent1 2" xfId="65"/>
    <cellStyle name="Accent2" xfId="20" builtinId="33" customBuiltin="1"/>
    <cellStyle name="Accent2 2" xfId="66"/>
    <cellStyle name="Accent3" xfId="21" builtinId="37" customBuiltin="1"/>
    <cellStyle name="Accent3 2" xfId="67"/>
    <cellStyle name="Accent4" xfId="22" builtinId="41" customBuiltin="1"/>
    <cellStyle name="Accent4 2" xfId="68"/>
    <cellStyle name="Accent5" xfId="23" builtinId="45" customBuiltin="1"/>
    <cellStyle name="Accent5 2" xfId="69"/>
    <cellStyle name="Accent6" xfId="24" builtinId="49" customBuiltin="1"/>
    <cellStyle name="Accent6 2" xfId="70"/>
    <cellStyle name="Bad" xfId="25" builtinId="27" customBuiltin="1"/>
    <cellStyle name="Bad 2" xfId="71"/>
    <cellStyle name="Calculation" xfId="26" builtinId="22" customBuiltin="1"/>
    <cellStyle name="Calculation 2" xfId="72"/>
    <cellStyle name="Check Cell" xfId="27" builtinId="23" customBuiltin="1"/>
    <cellStyle name="Check Cell 2" xfId="73"/>
    <cellStyle name="Excel Built-in Normal" xfId="28"/>
    <cellStyle name="Explanatory Text" xfId="29" builtinId="53" customBuiltin="1"/>
    <cellStyle name="Explanatory Text 2" xfId="74"/>
    <cellStyle name="Good" xfId="30" builtinId="26" customBuiltin="1"/>
    <cellStyle name="Good 2" xfId="75"/>
    <cellStyle name="Heading 1" xfId="31" builtinId="16" customBuiltin="1"/>
    <cellStyle name="Heading 1 2" xfId="76"/>
    <cellStyle name="Heading 2" xfId="32" builtinId="17" customBuiltin="1"/>
    <cellStyle name="Heading 2 2" xfId="77"/>
    <cellStyle name="Heading 3" xfId="33" builtinId="18" customBuiltin="1"/>
    <cellStyle name="Heading 3 2" xfId="78"/>
    <cellStyle name="Heading 4" xfId="34" builtinId="19" customBuiltin="1"/>
    <cellStyle name="Heading 4 2" xfId="79"/>
    <cellStyle name="Input" xfId="35" builtinId="20" customBuiltin="1"/>
    <cellStyle name="Input 2" xfId="80"/>
    <cellStyle name="Linked Cell" xfId="36" builtinId="24" customBuiltin="1"/>
    <cellStyle name="Linked Cell 2" xfId="81"/>
    <cellStyle name="Neutral" xfId="37" builtinId="28" customBuiltin="1"/>
    <cellStyle name="Neutral 2" xfId="82"/>
    <cellStyle name="Normal" xfId="0" builtinId="0"/>
    <cellStyle name="Normal 2" xfId="38"/>
    <cellStyle name="Normal 3" xfId="39"/>
    <cellStyle name="Normal 4" xfId="45"/>
    <cellStyle name="Normal 5" xfId="46"/>
    <cellStyle name="Note" xfId="40" builtinId="10" customBuiltin="1"/>
    <cellStyle name="Note 2" xfId="83"/>
    <cellStyle name="Note 3" xfId="84"/>
    <cellStyle name="Output" xfId="41" builtinId="21" customBuiltin="1"/>
    <cellStyle name="Output 2" xfId="85"/>
    <cellStyle name="Title" xfId="42" builtinId="15" customBuiltin="1"/>
    <cellStyle name="Title 2" xfId="86"/>
    <cellStyle name="Total" xfId="43" builtinId="25" customBuiltin="1"/>
    <cellStyle name="Total 2" xfId="87"/>
    <cellStyle name="Warning Text" xfId="44" builtinId="11" customBuiltin="1"/>
    <cellStyle name="Warning Text 2" xfId="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46"/>
  <sheetViews>
    <sheetView tabSelected="1" workbookViewId="0">
      <selection activeCell="B33" sqref="B33"/>
    </sheetView>
  </sheetViews>
  <sheetFormatPr defaultRowHeight="14.25"/>
  <cols>
    <col min="1" max="1" width="4.140625" style="7" customWidth="1"/>
    <col min="2" max="2" width="48.7109375" style="44" customWidth="1"/>
    <col min="3" max="3" width="10.85546875" style="22" bestFit="1" customWidth="1"/>
    <col min="4" max="4" width="10.85546875" style="23" customWidth="1"/>
    <col min="5" max="5" width="8.28515625" style="23" customWidth="1"/>
    <col min="6" max="6" width="13.28515625" style="22" customWidth="1"/>
    <col min="7" max="8" width="15.28515625" style="11" customWidth="1"/>
    <col min="9" max="10" width="9.5703125" style="11" customWidth="1"/>
    <col min="11" max="16384" width="9.140625" style="11"/>
  </cols>
  <sheetData>
    <row r="1" spans="1:6" ht="26.25" customHeight="1">
      <c r="A1" s="50" t="s">
        <v>45</v>
      </c>
      <c r="B1" s="50"/>
      <c r="C1" s="50"/>
      <c r="D1" s="50"/>
      <c r="E1" s="50"/>
      <c r="F1" s="50"/>
    </row>
    <row r="2" spans="1:6" ht="6.75" customHeight="1">
      <c r="A2" s="12"/>
      <c r="B2" s="35"/>
      <c r="C2" s="26"/>
      <c r="D2" s="27"/>
      <c r="E2" s="27"/>
      <c r="F2" s="26"/>
    </row>
    <row r="3" spans="1:6" ht="32.25" customHeight="1">
      <c r="A3" s="51" t="s">
        <v>20</v>
      </c>
      <c r="B3" s="51"/>
      <c r="C3" s="51"/>
      <c r="D3" s="51"/>
      <c r="E3" s="51"/>
      <c r="F3" s="51"/>
    </row>
    <row r="4" spans="1:6" ht="4.5" customHeight="1">
      <c r="A4" s="3"/>
      <c r="B4" s="36"/>
      <c r="C4" s="26"/>
      <c r="D4" s="27"/>
      <c r="F4" s="17"/>
    </row>
    <row r="5" spans="1:6" ht="26.25" customHeight="1">
      <c r="A5" s="15" t="s">
        <v>6</v>
      </c>
      <c r="B5" s="37" t="s">
        <v>0</v>
      </c>
      <c r="C5" s="16" t="s">
        <v>1</v>
      </c>
      <c r="D5" s="19" t="s">
        <v>2</v>
      </c>
      <c r="E5" s="19" t="s">
        <v>3</v>
      </c>
      <c r="F5" s="16" t="s">
        <v>4</v>
      </c>
    </row>
    <row r="6" spans="1:6" ht="3" customHeight="1">
      <c r="A6" s="4"/>
      <c r="B6" s="38"/>
      <c r="C6" s="28"/>
      <c r="D6" s="29"/>
      <c r="E6" s="29"/>
      <c r="F6" s="28"/>
    </row>
    <row r="7" spans="1:6" ht="76.5">
      <c r="A7" s="5">
        <v>1</v>
      </c>
      <c r="B7" s="47" t="s">
        <v>22</v>
      </c>
      <c r="C7" s="16">
        <v>7898</v>
      </c>
      <c r="D7" s="18">
        <v>3176.25</v>
      </c>
      <c r="E7" s="18" t="s">
        <v>7</v>
      </c>
      <c r="F7" s="25">
        <f>ROUND(C7*D7/1000,0)</f>
        <v>25086</v>
      </c>
    </row>
    <row r="8" spans="1:6" ht="38.25">
      <c r="A8" s="5">
        <v>2</v>
      </c>
      <c r="B8" s="48" t="s">
        <v>23</v>
      </c>
      <c r="C8" s="16">
        <v>3906.2</v>
      </c>
      <c r="D8" s="16">
        <v>9416.2800000000007</v>
      </c>
      <c r="E8" s="19" t="s">
        <v>8</v>
      </c>
      <c r="F8" s="16">
        <f>ROUND(C8*D8/100,0)</f>
        <v>367819</v>
      </c>
    </row>
    <row r="9" spans="1:6" ht="38.25">
      <c r="A9" s="5">
        <v>3</v>
      </c>
      <c r="B9" s="47" t="s">
        <v>24</v>
      </c>
      <c r="C9" s="16">
        <v>5412.14</v>
      </c>
      <c r="D9" s="16">
        <v>26475</v>
      </c>
      <c r="E9" s="19" t="s">
        <v>8</v>
      </c>
      <c r="F9" s="16">
        <f>ROUND(C9*D9/100,0)</f>
        <v>1432864</v>
      </c>
    </row>
    <row r="10" spans="1:6" ht="140.25">
      <c r="A10" s="5">
        <v>4</v>
      </c>
      <c r="B10" s="47" t="s">
        <v>25</v>
      </c>
      <c r="C10" s="16">
        <v>5212.3100000000004</v>
      </c>
      <c r="D10" s="16">
        <v>337</v>
      </c>
      <c r="E10" s="19" t="s">
        <v>9</v>
      </c>
      <c r="F10" s="16">
        <f>ROUND(C10*D10,0)</f>
        <v>1756548</v>
      </c>
    </row>
    <row r="11" spans="1:6" ht="76.5">
      <c r="A11" s="5">
        <v>5</v>
      </c>
      <c r="B11" s="47" t="s">
        <v>26</v>
      </c>
      <c r="C11" s="25">
        <v>260.62</v>
      </c>
      <c r="D11" s="16">
        <v>5001.7</v>
      </c>
      <c r="E11" s="19" t="s">
        <v>10</v>
      </c>
      <c r="F11" s="16">
        <f>ROUND(C11*D11,0)</f>
        <v>1303543</v>
      </c>
    </row>
    <row r="12" spans="1:6" ht="51">
      <c r="A12" s="5">
        <v>6</v>
      </c>
      <c r="B12" s="47" t="s">
        <v>27</v>
      </c>
      <c r="C12" s="16">
        <v>1616.67</v>
      </c>
      <c r="D12" s="16">
        <v>1512.5</v>
      </c>
      <c r="E12" s="19" t="s">
        <v>7</v>
      </c>
      <c r="F12" s="16">
        <f>ROUND(C12*D12/1000,0)</f>
        <v>2445</v>
      </c>
    </row>
    <row r="13" spans="1:6" ht="51">
      <c r="A13" s="5">
        <v>7</v>
      </c>
      <c r="B13" s="47" t="s">
        <v>28</v>
      </c>
      <c r="C13" s="16">
        <v>18415.900000000001</v>
      </c>
      <c r="D13" s="16">
        <v>3630</v>
      </c>
      <c r="E13" s="19" t="s">
        <v>7</v>
      </c>
      <c r="F13" s="16">
        <f>ROUND(C13*D13/1000,0)</f>
        <v>66850</v>
      </c>
    </row>
    <row r="14" spans="1:6" ht="45">
      <c r="A14" s="5">
        <v>8</v>
      </c>
      <c r="B14" s="24" t="s">
        <v>17</v>
      </c>
      <c r="C14" s="16">
        <v>9546.09</v>
      </c>
      <c r="D14" s="30">
        <v>26288.46</v>
      </c>
      <c r="E14" s="19" t="s">
        <v>8</v>
      </c>
      <c r="F14" s="16">
        <f>ROUND(C14*D14/100,0)</f>
        <v>2509520</v>
      </c>
    </row>
    <row r="15" spans="1:6" ht="38.25">
      <c r="A15" s="5">
        <v>9</v>
      </c>
      <c r="B15" s="47" t="s">
        <v>29</v>
      </c>
      <c r="C15" s="16">
        <v>13512.77</v>
      </c>
      <c r="D15" s="16">
        <v>2206.6</v>
      </c>
      <c r="E15" s="19" t="s">
        <v>11</v>
      </c>
      <c r="F15" s="16">
        <f>ROUND(C15*D15/100,0)</f>
        <v>298173</v>
      </c>
    </row>
    <row r="16" spans="1:6" ht="38.25">
      <c r="A16" s="5">
        <v>10</v>
      </c>
      <c r="B16" s="47" t="s">
        <v>30</v>
      </c>
      <c r="C16" s="16">
        <v>13512.77</v>
      </c>
      <c r="D16" s="16">
        <v>2197.52</v>
      </c>
      <c r="E16" s="19" t="s">
        <v>11</v>
      </c>
      <c r="F16" s="16">
        <f>ROUND(C16*D16/100,0)</f>
        <v>296946</v>
      </c>
    </row>
    <row r="17" spans="1:8" ht="51">
      <c r="A17" s="5">
        <v>11</v>
      </c>
      <c r="B17" s="47" t="s">
        <v>31</v>
      </c>
      <c r="C17" s="25">
        <v>427.13</v>
      </c>
      <c r="D17" s="16">
        <v>14429.25</v>
      </c>
      <c r="E17" s="19" t="s">
        <v>8</v>
      </c>
      <c r="F17" s="16">
        <f>ROUND(C17*D17/100,0)</f>
        <v>61632</v>
      </c>
    </row>
    <row r="18" spans="1:8" ht="63.75">
      <c r="A18" s="5">
        <v>12</v>
      </c>
      <c r="B18" s="47" t="s">
        <v>32</v>
      </c>
      <c r="C18" s="16">
        <v>2095</v>
      </c>
      <c r="D18" s="16">
        <v>567.48</v>
      </c>
      <c r="E18" s="19" t="s">
        <v>5</v>
      </c>
      <c r="F18" s="16">
        <f>ROUND(C18*D18,0)</f>
        <v>1188871</v>
      </c>
      <c r="H18" s="13"/>
    </row>
    <row r="19" spans="1:8" ht="63.75">
      <c r="A19" s="5">
        <v>13</v>
      </c>
      <c r="B19" s="47" t="s">
        <v>33</v>
      </c>
      <c r="C19" s="25">
        <v>283.12</v>
      </c>
      <c r="D19" s="16">
        <v>186.04</v>
      </c>
      <c r="E19" s="19" t="s">
        <v>12</v>
      </c>
      <c r="F19" s="16">
        <f>ROUND(C19*D19,0)</f>
        <v>52672</v>
      </c>
      <c r="H19" s="13"/>
    </row>
    <row r="20" spans="1:8" ht="51">
      <c r="A20" s="5">
        <v>14</v>
      </c>
      <c r="B20" s="47" t="s">
        <v>34</v>
      </c>
      <c r="C20" s="25">
        <v>417.5</v>
      </c>
      <c r="D20" s="16">
        <v>27678.86</v>
      </c>
      <c r="E20" s="19" t="s">
        <v>11</v>
      </c>
      <c r="F20" s="16">
        <f>ROUND(C20*D20/100,0)</f>
        <v>115559</v>
      </c>
    </row>
    <row r="21" spans="1:8" ht="51">
      <c r="A21" s="5">
        <v>15</v>
      </c>
      <c r="B21" s="47" t="s">
        <v>35</v>
      </c>
      <c r="C21" s="25">
        <v>1436</v>
      </c>
      <c r="D21" s="16">
        <v>28253.61</v>
      </c>
      <c r="E21" s="19" t="s">
        <v>11</v>
      </c>
      <c r="F21" s="16">
        <f>ROUND(C21*D21/100,0)</f>
        <v>405722</v>
      </c>
    </row>
    <row r="22" spans="1:8" ht="102">
      <c r="A22" s="8">
        <v>16</v>
      </c>
      <c r="B22" s="47" t="s">
        <v>36</v>
      </c>
      <c r="C22" s="16">
        <v>12377.77</v>
      </c>
      <c r="D22" s="16">
        <v>2717</v>
      </c>
      <c r="E22" s="19" t="s">
        <v>11</v>
      </c>
      <c r="F22" s="31">
        <f>C22*D22%</f>
        <v>336304.01090000005</v>
      </c>
    </row>
    <row r="23" spans="1:8" ht="51">
      <c r="A23" s="5">
        <v>17</v>
      </c>
      <c r="B23" s="47" t="s">
        <v>37</v>
      </c>
      <c r="C23" s="25">
        <v>252</v>
      </c>
      <c r="D23" s="16">
        <v>2116.41</v>
      </c>
      <c r="E23" s="19" t="s">
        <v>11</v>
      </c>
      <c r="F23" s="16">
        <f>ROUND(C23*D23/100,0)</f>
        <v>5333</v>
      </c>
    </row>
    <row r="24" spans="1:8" s="14" customFormat="1" ht="63.75">
      <c r="A24" s="8">
        <v>18</v>
      </c>
      <c r="B24" s="47" t="s">
        <v>38</v>
      </c>
      <c r="C24" s="25">
        <v>148</v>
      </c>
      <c r="D24" s="25">
        <v>1507.66</v>
      </c>
      <c r="E24" s="30" t="s">
        <v>12</v>
      </c>
      <c r="F24" s="31">
        <f>C24*D24</f>
        <v>223133.68000000002</v>
      </c>
    </row>
    <row r="25" spans="1:8" s="14" customFormat="1" ht="63.75">
      <c r="A25" s="8">
        <v>19</v>
      </c>
      <c r="B25" s="47" t="s">
        <v>39</v>
      </c>
      <c r="C25" s="31">
        <v>392</v>
      </c>
      <c r="D25" s="30">
        <v>1647.69</v>
      </c>
      <c r="E25" s="30" t="s">
        <v>12</v>
      </c>
      <c r="F25" s="31">
        <f>C25*D25</f>
        <v>645894.48</v>
      </c>
    </row>
    <row r="26" spans="1:8" s="14" customFormat="1" ht="63.75">
      <c r="A26" s="8">
        <v>20</v>
      </c>
      <c r="B26" s="47" t="s">
        <v>40</v>
      </c>
      <c r="C26" s="31">
        <v>368</v>
      </c>
      <c r="D26" s="30">
        <v>91.11</v>
      </c>
      <c r="E26" s="30" t="s">
        <v>14</v>
      </c>
      <c r="F26" s="31">
        <f>C26*D26</f>
        <v>33528.480000000003</v>
      </c>
    </row>
    <row r="27" spans="1:8" s="14" customFormat="1" ht="76.5">
      <c r="A27" s="8">
        <v>21</v>
      </c>
      <c r="B27" s="47" t="s">
        <v>41</v>
      </c>
      <c r="C27" s="31">
        <v>400</v>
      </c>
      <c r="D27" s="30">
        <v>194.16</v>
      </c>
      <c r="E27" s="30" t="s">
        <v>12</v>
      </c>
      <c r="F27" s="31">
        <f>C27*D27</f>
        <v>77664</v>
      </c>
    </row>
    <row r="28" spans="1:8" s="14" customFormat="1" ht="63.75">
      <c r="A28" s="8">
        <v>22</v>
      </c>
      <c r="B28" s="47" t="s">
        <v>42</v>
      </c>
      <c r="C28" s="31">
        <v>72</v>
      </c>
      <c r="D28" s="30">
        <v>726.72</v>
      </c>
      <c r="E28" s="30" t="s">
        <v>12</v>
      </c>
      <c r="F28" s="31">
        <f>C28*D28</f>
        <v>52323.840000000004</v>
      </c>
    </row>
    <row r="29" spans="1:8" s="14" customFormat="1" ht="51">
      <c r="A29" s="8">
        <v>23</v>
      </c>
      <c r="B29" s="47" t="s">
        <v>43</v>
      </c>
      <c r="C29" s="31">
        <v>144</v>
      </c>
      <c r="D29" s="30">
        <v>1270.83</v>
      </c>
      <c r="E29" s="30" t="s">
        <v>11</v>
      </c>
      <c r="F29" s="31">
        <f>C29*D29%</f>
        <v>1829.9951999999998</v>
      </c>
    </row>
    <row r="30" spans="1:8" s="14" customFormat="1" ht="63.75">
      <c r="A30" s="9">
        <v>24</v>
      </c>
      <c r="B30" s="49" t="s">
        <v>44</v>
      </c>
      <c r="C30" s="21">
        <v>1332</v>
      </c>
      <c r="D30" s="25">
        <v>91.5</v>
      </c>
      <c r="E30" s="18" t="s">
        <v>12</v>
      </c>
      <c r="F30" s="25">
        <f>C30*D30</f>
        <v>121878</v>
      </c>
    </row>
    <row r="31" spans="1:8" s="14" customFormat="1" ht="30">
      <c r="A31" s="9">
        <v>25</v>
      </c>
      <c r="B31" s="24" t="s">
        <v>15</v>
      </c>
      <c r="C31" s="32">
        <v>4067.92</v>
      </c>
      <c r="D31" s="32">
        <v>1758.08</v>
      </c>
      <c r="E31" s="32" t="s">
        <v>11</v>
      </c>
      <c r="F31" s="45">
        <f>C31*D31%</f>
        <v>71517.287936000008</v>
      </c>
    </row>
    <row r="32" spans="1:8" ht="75">
      <c r="A32" s="5">
        <v>26</v>
      </c>
      <c r="B32" s="24" t="s">
        <v>16</v>
      </c>
      <c r="C32" s="32">
        <v>34.99</v>
      </c>
      <c r="D32" s="32">
        <v>902.93</v>
      </c>
      <c r="E32" s="32" t="s">
        <v>12</v>
      </c>
      <c r="F32" s="45">
        <f>C32*D32</f>
        <v>31593.520700000001</v>
      </c>
    </row>
    <row r="33" spans="1:6" ht="120">
      <c r="A33" s="10">
        <v>27</v>
      </c>
      <c r="B33" s="24" t="s">
        <v>21</v>
      </c>
      <c r="C33" s="32">
        <v>116</v>
      </c>
      <c r="D33" s="32">
        <v>228.9</v>
      </c>
      <c r="E33" s="32" t="s">
        <v>5</v>
      </c>
      <c r="F33" s="45">
        <f>ROUND(C33*D33,0)</f>
        <v>26552</v>
      </c>
    </row>
    <row r="34" spans="1:6" ht="45">
      <c r="A34" s="10">
        <v>28</v>
      </c>
      <c r="B34" s="24" t="s">
        <v>18</v>
      </c>
      <c r="C34" s="25">
        <v>3486.88</v>
      </c>
      <c r="D34" s="25">
        <v>1887.4</v>
      </c>
      <c r="E34" s="18" t="s">
        <v>11</v>
      </c>
      <c r="F34" s="25">
        <f>D34*C34/100</f>
        <v>65811.373120000004</v>
      </c>
    </row>
    <row r="35" spans="1:6" ht="45">
      <c r="A35" s="10">
        <v>29</v>
      </c>
      <c r="B35" s="24" t="s">
        <v>19</v>
      </c>
      <c r="C35" s="25">
        <v>3486.88</v>
      </c>
      <c r="D35" s="30">
        <v>2548.29</v>
      </c>
      <c r="E35" s="30" t="s">
        <v>11</v>
      </c>
      <c r="F35" s="31">
        <f>C35*D35%</f>
        <v>88855.814352000001</v>
      </c>
    </row>
    <row r="36" spans="1:6" ht="16.5" customHeight="1">
      <c r="A36" s="6"/>
      <c r="B36" s="39"/>
      <c r="C36" s="25"/>
      <c r="D36" s="19" t="s">
        <v>13</v>
      </c>
      <c r="E36" s="20"/>
      <c r="F36" s="16">
        <f>F35+F34+F33+F32+F31+F30+F29+F29+F28+F27+F26+F25+F24+F23+F22+F21+F20+F19+F18+F17+F16+F15+F14+F13+F12+F11+F10+F9+F8+F7</f>
        <v>11668299.477407999</v>
      </c>
    </row>
    <row r="37" spans="1:6" ht="13.5" customHeight="1">
      <c r="B37" s="40"/>
      <c r="C37" s="17"/>
      <c r="D37" s="33"/>
      <c r="E37" s="34"/>
      <c r="F37" s="46"/>
    </row>
    <row r="38" spans="1:6" ht="19.5" customHeight="1">
      <c r="A38" s="1"/>
      <c r="B38" s="41"/>
    </row>
    <row r="39" spans="1:6">
      <c r="A39" s="1"/>
      <c r="B39" s="41"/>
    </row>
    <row r="40" spans="1:6">
      <c r="A40" s="1"/>
      <c r="B40" s="41"/>
    </row>
    <row r="41" spans="1:6">
      <c r="A41" s="1"/>
      <c r="B41" s="41"/>
    </row>
    <row r="42" spans="1:6" ht="15" customHeight="1">
      <c r="A42" s="1"/>
      <c r="B42" s="41"/>
    </row>
    <row r="44" spans="1:6" ht="16.5">
      <c r="A44" s="2"/>
      <c r="B44" s="42"/>
    </row>
    <row r="45" spans="1:6" ht="16.5">
      <c r="A45" s="2"/>
      <c r="B45" s="43"/>
    </row>
    <row r="46" spans="1:6" ht="16.5">
      <c r="A46" s="2"/>
      <c r="B46" s="43"/>
    </row>
  </sheetData>
  <mergeCells count="2">
    <mergeCell ref="A1:F1"/>
    <mergeCell ref="A3:F3"/>
  </mergeCells>
  <pageMargins left="0.25" right="0.25"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DC guest house S-B</vt:lpstr>
      <vt:lpstr>'DC guest house S-B'!Print_Titles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2017-04-22T13:46:56Z</cp:lastPrinted>
  <dcterms:created xsi:type="dcterms:W3CDTF">2012-11-11T16:46:47Z</dcterms:created>
  <dcterms:modified xsi:type="dcterms:W3CDTF">2017-04-25T06:01:08Z</dcterms:modified>
</cp:coreProperties>
</file>