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120" yWindow="60" windowWidth="6825" windowHeight="9120"/>
  </bookViews>
  <sheets>
    <sheet name="Est W.S" sheetId="35" r:id="rId1"/>
  </sheets>
  <definedNames>
    <definedName name="AAA">#REF!</definedName>
    <definedName name="Deduction" localSheetId="0">#REF!</definedName>
    <definedName name="Deduction">#REF!</definedName>
    <definedName name="Dedution" localSheetId="0">#REF!</definedName>
    <definedName name="Dedution">#REF!</definedName>
    <definedName name="Entrence" localSheetId="0">#REF!</definedName>
    <definedName name="Entrence">#REF!</definedName>
    <definedName name="_xlnm.Print_Titles" localSheetId="0">'Est W.S'!$5:$5</definedName>
    <definedName name="SC">#REF!</definedName>
  </definedNames>
  <calcPr calcId="124519"/>
</workbook>
</file>

<file path=xl/calcChain.xml><?xml version="1.0" encoding="utf-8"?>
<calcChain xmlns="http://schemas.openxmlformats.org/spreadsheetml/2006/main">
  <c r="P57" i="35"/>
  <c r="P51"/>
  <c r="P49"/>
  <c r="P45"/>
  <c r="P43"/>
  <c r="M13" l="1"/>
  <c r="P13" s="1"/>
  <c r="M11"/>
  <c r="P11" s="1"/>
  <c r="M9"/>
  <c r="P9" s="1"/>
  <c r="M15"/>
  <c r="P15" s="1"/>
  <c r="M17"/>
  <c r="P17" s="1"/>
  <c r="M19"/>
  <c r="M20"/>
  <c r="M23"/>
  <c r="P23" s="1"/>
  <c r="M25"/>
  <c r="P25" s="1"/>
  <c r="M26"/>
  <c r="P26" s="1"/>
  <c r="M27"/>
  <c r="P27" s="1"/>
  <c r="M29"/>
  <c r="P29" s="1"/>
  <c r="M31"/>
  <c r="P31" s="1"/>
  <c r="M33"/>
  <c r="P33" s="1"/>
  <c r="M35"/>
  <c r="P35" s="1"/>
  <c r="M37"/>
  <c r="P37" s="1"/>
  <c r="M39"/>
  <c r="P39" s="1"/>
  <c r="M55"/>
  <c r="G61" s="1"/>
  <c r="M61" s="1"/>
  <c r="P61" s="1"/>
  <c r="M58"/>
  <c r="P58" s="1"/>
  <c r="M59"/>
  <c r="P59" s="1"/>
  <c r="M63"/>
  <c r="P63" s="1"/>
  <c r="M21" l="1"/>
  <c r="P21" s="1"/>
  <c r="P52" s="1"/>
  <c r="P55"/>
  <c r="P65" s="1"/>
  <c r="P66" l="1"/>
</calcChain>
</file>

<file path=xl/sharedStrings.xml><?xml version="1.0" encoding="utf-8"?>
<sst xmlns="http://schemas.openxmlformats.org/spreadsheetml/2006/main" count="132" uniqueCount="59">
  <si>
    <t>x</t>
  </si>
  <si>
    <t>Name of Work:</t>
  </si>
  <si>
    <t>Description</t>
  </si>
  <si>
    <t>QTY</t>
  </si>
  <si>
    <t>Rate</t>
  </si>
  <si>
    <t>Unit</t>
  </si>
  <si>
    <t>AMOUNT</t>
  </si>
  <si>
    <t>%0Cft</t>
  </si>
  <si>
    <t>S.
No.</t>
  </si>
  <si>
    <t>=</t>
  </si>
  <si>
    <t>/</t>
  </si>
  <si>
    <t>P-Rft</t>
  </si>
  <si>
    <t>CONSTRUCTION OF DEPUTY COMMISSIONER COMPLEX DISTRICT SUJAWAL</t>
  </si>
  <si>
    <t>Part-A Schedule Items (W/S &amp; S/F)</t>
  </si>
  <si>
    <t>P/F Orisa type white or colour glazed earthen ware w.c pan with cost of low level plastic flush tank of 3 gallons capacity of approved quality i/c making requisite nunber of holes in wall, plainth &amp; floor and making good in cement concrete 1:2:4 W.C pan orisa type 23" with plastic tank of low down 3 gllons C.I trap &amp; C.I thumble (Superior Quality) with 4" dia C.I Trap (S.I.No.03 (a)(ii) P-2)</t>
  </si>
  <si>
    <t xml:space="preserve">Each </t>
  </si>
  <si>
    <t>P/F 22" x 16" lavatory basin in white glazed earthen ware complete with &amp; i/c the cost of W.I or C.I cantilever brackets 6 inches built into walls,painted white in 2 coats after a primary coat of red lead paint, of 1/2" dia chrome plated pillar taps        1-1/2" rubber plug &amp; chrome brass waste of approved pattern 1-1/4" dia malloable iron or c.p baprass traps, malloable iron or brass unions and making requisite number of holes in walls plinth and floor for pipe connection &amp; making good in cement concrete 1:2:4 (Standard Pattern). (S.I.No.12 P-4)</t>
  </si>
  <si>
    <t xml:space="preserve">Add extra for labour for providing &amp; Fixing of earthen ware pedstal white or coloured glazed (Foeign or Equivalent) (S.I.No.9 P-03)      </t>
  </si>
  <si>
    <t xml:space="preserve">P/F 6" x2" or 6" x 3" C.I floor trap of the approved selt cleaning design with a C.I scrrewed down gratting with or without a vent arm complete with &amp; i/c making requisite number of holes in walls, plinth &amp; floor for pipe connections &amp; making good cement concrete 1:2:4 (S.I.No.20 P-6)  </t>
  </si>
  <si>
    <t>P/F in position nyloon connections complete with 1/2" dia, brass stop cock with pair of brass nuts and lining joints to nyloon connection (S.I.No.23 P-5)</t>
  </si>
  <si>
    <t>P/L 4" dia uPVC pipes of Class 'D' fixing in trench i/c cutting fitting and jointing with solvent cement i/c tsting with water to a head of 122 meter or 400 ft (S.I.No. 6 P.B.H P-24)</t>
  </si>
  <si>
    <t>P/F 4" dial C.I plain bend cutting fitting and extra painting to the match the colour of the building (S.I.No.10 P-10)</t>
  </si>
  <si>
    <t>Providing G.I pipes and clamps etc i/c fixing cutting and fitting complete with &amp; i/c the cost of breaking through walls and and roof making good etc painting two coats after cleaning the pipe etc with white zink paint with pigment to match the color of the building and testing with water to pressure head of 200 ft and handling (S.I.No.1/P-11)</t>
  </si>
  <si>
    <t>(i)</t>
  </si>
  <si>
    <t xml:space="preserve"> 1/2" dia </t>
  </si>
  <si>
    <t>(ii)</t>
  </si>
  <si>
    <t xml:space="preserve"> 3/4" dia </t>
  </si>
  <si>
    <t>(iii)</t>
  </si>
  <si>
    <t xml:space="preserve"> 1" dia </t>
  </si>
  <si>
    <t>P/F handle valves (chinal) (S.I.No. 5 P-17)</t>
  </si>
  <si>
    <t>S/F: Bath Room accessories  set (07 pieces) i/c towel rid, bursh soap tray, shelf of approved design  i/c cost of screws, nuts  etc, complete (master brand)  (S.I.No. 25p-16)</t>
  </si>
  <si>
    <t>S/F long bib cock of superior quality with C.P head 1/2" dia (S.I.No. 15 (a)  P-15)</t>
  </si>
  <si>
    <t>S/F concealed tee stop cock superior quality with C.P head 1/2" dia (S.I.No. 22  P-18)</t>
  </si>
  <si>
    <t xml:space="preserve">S/F piston pump set 1 H.P single phase 220 Volts with (1"x1") suction &amp; delivery (local make) (Schedule of Electrical)  (S.I.No.7 P-37)      </t>
  </si>
  <si>
    <t xml:space="preserve">S/F fiber glass tank of approved quality and design and wall thickness as specified i/c cost of nuts bolts and fixing in platform of cement concrete 1:3:6 and making connection for inlet and out let and over pipes etc complete 600 gallons wall thickness 4.50 mm (S.I.No.3 (a) P-18)      </t>
  </si>
  <si>
    <t>Total A</t>
  </si>
  <si>
    <t xml:space="preserve">Part-B Ext. Drainage </t>
  </si>
  <si>
    <t>Excavation for pipe line in trenches , and pits in soft soils i/c trimming and dressing sides to true alignment and shap levelling of beds of trenche to correct level and grade, cutting joint holes and disposal of surplus earth within a one chain as directed by Engineer Incharge Providing fence guards lights flags and temporary crossings for non-vehicular traffic where ever required lift upto 5 ft (1.52m) and lead upto one chain (30.5m) (S.I.No. 1 P.B.H P-60)</t>
  </si>
  <si>
    <t xml:space="preserve">6" dia </t>
  </si>
  <si>
    <t>Refiling the excavated stuff in trenches 6" thick layer i/c watering ramming to full compaction etc complete (S.I.No. 24 P.B.H P-77)</t>
  </si>
  <si>
    <t>Constructing manhole or inspection chamber for the required diameter of circular sewer and 3'-6' (1067 mm) depth with walls of B.B in cement sand mortar 1:3 cement plastered 1:3 1/2" thick inside of walls and 1" (25mm) thick over benching and channel i/c fixing C.I manhole cover with frames of clear opening (1-1/" x1-1/2,357x3.57) embeded of 1.75 cwt (88.9kg embedded in plain CC 1:2:4 and fixing 1" 25mm dia MS steps 6" (15mm) vude proecting 4" (102mm) from the face of wailed and 12" (303mm) C/C duly painted etc complete as per specification &amp; drawing No.D.B public health (S.Z) (PH-S.I.No.1 P-46)</t>
  </si>
  <si>
    <t>Total B</t>
  </si>
  <si>
    <t xml:space="preserve">Without Frames Manhole cover </t>
  </si>
  <si>
    <t>Qty Same as item No. 01</t>
  </si>
  <si>
    <t>4"dia</t>
  </si>
  <si>
    <t>Total A+B</t>
  </si>
  <si>
    <t>prft</t>
  </si>
  <si>
    <t>Providing &amp; fixing steel sinks stainless local make complete with cast iron or wraught iron brackets 6 inches built in wall, 1-1/2'' c.p bubber plug chrome plated brass chain, 1-1/2'' c.p brass waste, with 1-1/2'' P.V.C waste pipe &amp; making requisite number of holes in wall &amp; plinth &amp; floor for pipe connection &amp; making good in cement concrete 1:2:4 (S.No.19-C)</t>
  </si>
  <si>
    <t>Supplying and fixing sink mixture cock of each superior quality with c.p head etc complete.</t>
  </si>
  <si>
    <t>Supplying and fixing wash basen mixture of each superior quality c.p head 1/2'' dia. (S.No. 14-B)</t>
  </si>
  <si>
    <t>Providing and fixing Eurepean type white glazzed earthen ware wash down w.c pan complete with &amp; I/c cost of white/blach plastic seat (best qty) &amp; lid with c.p brass hinges best quality and buffers 3 gallons plastic flushing cistern with internal fitting with fitting and clamp 3/4'' dia and cutting and making requisite number of holes in wall, plinth &amp; follr for pipe connection and making good in cement concrete 1:2:4.</t>
  </si>
  <si>
    <t>Supplying and fixing C.P Muslim shower with double bib cock &amp; ring pipe etc complete.</t>
  </si>
  <si>
    <t>S/Fixing cancealed tee-stop cock of superior quality with c.p head dia 1/2''.</t>
  </si>
  <si>
    <t>Each</t>
  </si>
  <si>
    <t>P/L uPVC pressure pipes of class D (equivalent make) fixing in trench i/c cutting fitting and  jointing with Z joint with one rubber ring i/c testing with water to a head 122meter or 400ft.(s,no 3p-23) w/s and s/f ,sh,part vi 2012.</t>
  </si>
  <si>
    <t>(II)</t>
  </si>
  <si>
    <t>3"dia</t>
  </si>
  <si>
    <t>14"</t>
  </si>
  <si>
    <t>SCHEDULE "B"</t>
  </si>
</sst>
</file>

<file path=xl/styles.xml><?xml version="1.0" encoding="utf-8"?>
<styleSheet xmlns="http://schemas.openxmlformats.org/spreadsheetml/2006/main">
  <numFmts count="4">
    <numFmt numFmtId="41" formatCode="_(* #,##0_);_(* \(#,##0\);_(* &quot;-&quot;_);_(@_)"/>
    <numFmt numFmtId="43" formatCode="_(* #,##0.00_);_(* \(#,##0.00\);_(* &quot;-&quot;??_);_(@_)"/>
    <numFmt numFmtId="164" formatCode="0.0"/>
    <numFmt numFmtId="166" formatCode="_(* #,##0.00_);_(* \(#,##0.00\);_(* &quot;-&quot;_);_(@_)"/>
  </numFmts>
  <fonts count="45">
    <font>
      <sz val="10"/>
      <name val="Arial"/>
    </font>
    <font>
      <sz val="10"/>
      <name val="Arial"/>
      <family val="2"/>
    </font>
    <font>
      <b/>
      <sz val="10"/>
      <name val="Arial"/>
      <family val="2"/>
    </font>
    <font>
      <b/>
      <i/>
      <sz val="12"/>
      <name val="Times New Roman"/>
      <family val="1"/>
    </font>
    <font>
      <sz val="10"/>
      <name val="Times New Roman"/>
      <family val="1"/>
    </font>
    <font>
      <sz val="10"/>
      <name val="Arial"/>
      <family val="2"/>
    </font>
    <font>
      <sz val="8"/>
      <name val="Times New Roman"/>
      <family val="1"/>
    </font>
    <font>
      <b/>
      <i/>
      <sz val="8"/>
      <name val="Times New Roman"/>
      <family val="1"/>
    </font>
    <font>
      <b/>
      <i/>
      <sz val="10"/>
      <name val="Times New Roman"/>
      <family val="1"/>
    </font>
    <font>
      <b/>
      <sz val="10"/>
      <name val="Times New Roman"/>
      <family val="1"/>
    </font>
    <font>
      <b/>
      <sz val="11"/>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Arial"/>
      <family val="2"/>
    </font>
    <font>
      <b/>
      <sz val="12"/>
      <name val="Times New Roman"/>
      <family val="1"/>
    </font>
    <font>
      <sz val="12"/>
      <name val="Arial"/>
      <family val="2"/>
    </font>
    <font>
      <sz val="8"/>
      <name val="Arial"/>
      <family val="2"/>
    </font>
    <font>
      <b/>
      <sz val="9"/>
      <name val="Times New Roman"/>
      <family val="1"/>
    </font>
    <font>
      <b/>
      <u/>
      <sz val="20"/>
      <name val="Arial"/>
      <family val="2"/>
    </font>
    <font>
      <b/>
      <u/>
      <sz val="25"/>
      <name val="Times New Roman"/>
      <family val="1"/>
    </font>
    <font>
      <sz val="15"/>
      <name val="Arial"/>
      <family val="2"/>
    </font>
    <font>
      <b/>
      <u/>
      <sz val="8"/>
      <name val="Times New Roman"/>
      <family val="1"/>
    </font>
    <font>
      <b/>
      <u/>
      <sz val="11"/>
      <name val="Times New Roman"/>
      <family val="1"/>
    </font>
    <font>
      <b/>
      <sz val="11"/>
      <name val="Arial"/>
      <family val="2"/>
    </font>
    <font>
      <b/>
      <sz val="13"/>
      <name val="Times New Roman"/>
      <family val="1"/>
    </font>
    <font>
      <b/>
      <u/>
      <sz val="15"/>
      <name val="Century"/>
      <family val="1"/>
    </font>
    <font>
      <sz val="10"/>
      <name val="Arial"/>
      <family val="2"/>
      <charset val="1"/>
    </font>
    <font>
      <b/>
      <u/>
      <sz val="13"/>
      <name val="Arial"/>
      <family val="2"/>
    </font>
    <font>
      <b/>
      <u/>
      <sz val="13"/>
      <name val="Century"/>
      <family val="1"/>
    </font>
    <font>
      <b/>
      <u/>
      <sz val="12"/>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indexed="64"/>
      </bottom>
      <diagonal/>
    </border>
    <border>
      <left style="slantDashDot">
        <color indexed="64"/>
      </left>
      <right style="slantDashDot">
        <color indexed="64"/>
      </right>
      <top style="slantDashDot">
        <color indexed="64"/>
      </top>
      <bottom style="slantDashDot">
        <color indexed="64"/>
      </bottom>
      <diagonal/>
    </border>
    <border>
      <left/>
      <right/>
      <top style="double">
        <color indexed="64"/>
      </top>
      <bottom/>
      <diagonal/>
    </border>
    <border>
      <left/>
      <right/>
      <top style="double">
        <color indexed="64"/>
      </top>
      <bottom style="double">
        <color indexed="64"/>
      </bottom>
      <diagonal/>
    </border>
  </borders>
  <cellStyleXfs count="45">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5" fillId="21" borderId="2" applyNumberFormat="0" applyAlignment="0" applyProtection="0"/>
    <xf numFmtId="0" fontId="41" fillId="0" borderId="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5" fillId="0" borderId="0"/>
    <xf numFmtId="0" fontId="5" fillId="0" borderId="0"/>
    <xf numFmtId="0" fontId="1" fillId="23" borderId="7" applyNumberFormat="0" applyFont="0" applyAlignment="0" applyProtection="0"/>
    <xf numFmtId="0" fontId="24" fillId="20" borderId="8" applyNumberFormat="0" applyAlignment="0" applyProtection="0"/>
    <xf numFmtId="0" fontId="25" fillId="0" borderId="0" applyNumberFormat="0" applyFill="0" applyBorder="0" applyAlignment="0" applyProtection="0"/>
    <xf numFmtId="0" fontId="26" fillId="0" borderId="9" applyNumberFormat="0" applyFill="0" applyAlignment="0" applyProtection="0"/>
    <xf numFmtId="0" fontId="27" fillId="0" borderId="0" applyNumberFormat="0" applyFill="0" applyBorder="0" applyAlignment="0" applyProtection="0"/>
  </cellStyleXfs>
  <cellXfs count="85">
    <xf numFmtId="0" fontId="0" fillId="0" borderId="0" xfId="0"/>
    <xf numFmtId="0" fontId="6" fillId="0" borderId="0" xfId="0" applyFont="1" applyAlignment="1">
      <alignment vertical="top" wrapText="1"/>
    </xf>
    <xf numFmtId="0" fontId="0" fillId="0" borderId="10" xfId="0" applyBorder="1"/>
    <xf numFmtId="1" fontId="0" fillId="0" borderId="0" xfId="0" applyNumberFormat="1"/>
    <xf numFmtId="0" fontId="28" fillId="0" borderId="0" xfId="0" applyFont="1" applyBorder="1" applyAlignment="1">
      <alignment vertical="top" wrapText="1"/>
    </xf>
    <xf numFmtId="2" fontId="30" fillId="0" borderId="0" xfId="0" applyNumberFormat="1" applyFont="1" applyBorder="1" applyAlignment="1">
      <alignment horizontal="center" vertical="center" wrapText="1"/>
    </xf>
    <xf numFmtId="0" fontId="34" fillId="0" borderId="0" xfId="0" applyFont="1" applyAlignment="1">
      <alignment horizontal="center" vertical="center"/>
    </xf>
    <xf numFmtId="0" fontId="36" fillId="0" borderId="0" xfId="0" applyFont="1" applyBorder="1" applyAlignment="1">
      <alignment vertical="top" wrapText="1"/>
    </xf>
    <xf numFmtId="0" fontId="37" fillId="0" borderId="0" xfId="0" applyFont="1" applyBorder="1" applyAlignment="1">
      <alignment horizontal="center" vertical="center"/>
    </xf>
    <xf numFmtId="0" fontId="2" fillId="0" borderId="0" xfId="0" applyFont="1"/>
    <xf numFmtId="0" fontId="2" fillId="0" borderId="11" xfId="0" applyFont="1" applyFill="1" applyBorder="1" applyAlignment="1">
      <alignment vertical="top" wrapText="1"/>
    </xf>
    <xf numFmtId="0" fontId="38" fillId="0" borderId="11" xfId="0" applyFont="1" applyFill="1" applyBorder="1" applyAlignment="1">
      <alignment horizontal="center" vertical="center"/>
    </xf>
    <xf numFmtId="0" fontId="7" fillId="0" borderId="0" xfId="0" applyFont="1" applyBorder="1" applyAlignment="1">
      <alignment vertical="top" wrapText="1"/>
    </xf>
    <xf numFmtId="0" fontId="3" fillId="0" borderId="0" xfId="0" applyFont="1" applyBorder="1" applyAlignment="1">
      <alignment horizontal="center" vertical="center"/>
    </xf>
    <xf numFmtId="0" fontId="7" fillId="0" borderId="0" xfId="0" applyFont="1" applyBorder="1" applyAlignment="1">
      <alignment horizontal="center" vertical="center"/>
    </xf>
    <xf numFmtId="1" fontId="28" fillId="0" borderId="0" xfId="0" applyNumberFormat="1" applyFont="1" applyFill="1" applyBorder="1" applyAlignment="1">
      <alignment horizontal="center"/>
    </xf>
    <xf numFmtId="2" fontId="30" fillId="0" borderId="0" xfId="0" applyNumberFormat="1" applyFont="1" applyBorder="1" applyAlignment="1">
      <alignment horizontal="left" vertical="center" wrapText="1"/>
    </xf>
    <xf numFmtId="1" fontId="30" fillId="0" borderId="0" xfId="0" applyNumberFormat="1" applyFont="1" applyFill="1" applyBorder="1" applyAlignment="1">
      <alignment horizontal="right"/>
    </xf>
    <xf numFmtId="1" fontId="28" fillId="0" borderId="0" xfId="0" applyNumberFormat="1" applyFont="1" applyFill="1" applyBorder="1" applyAlignment="1">
      <alignment horizontal="right"/>
    </xf>
    <xf numFmtId="1" fontId="28" fillId="0" borderId="0" xfId="0" applyNumberFormat="1" applyFont="1" applyBorder="1" applyAlignment="1">
      <alignment horizontal="right"/>
    </xf>
    <xf numFmtId="0" fontId="28" fillId="0" borderId="0" xfId="0" applyFont="1" applyBorder="1" applyAlignment="1">
      <alignment horizontal="left" vertical="center" wrapText="1"/>
    </xf>
    <xf numFmtId="0" fontId="28" fillId="0" borderId="0" xfId="0" applyFont="1" applyFill="1" applyBorder="1" applyAlignment="1">
      <alignment horizontal="center"/>
    </xf>
    <xf numFmtId="2" fontId="28" fillId="0" borderId="0" xfId="0" applyNumberFormat="1" applyFont="1" applyFill="1" applyBorder="1" applyAlignment="1">
      <alignment horizontal="center"/>
    </xf>
    <xf numFmtId="0" fontId="31" fillId="0" borderId="0" xfId="0" applyFont="1"/>
    <xf numFmtId="0" fontId="6" fillId="0" borderId="0" xfId="0" applyFont="1" applyBorder="1" applyAlignment="1">
      <alignment vertical="top" wrapText="1"/>
    </xf>
    <xf numFmtId="0" fontId="39" fillId="0" borderId="0" xfId="0" applyFont="1" applyBorder="1" applyAlignment="1">
      <alignment vertical="top" wrapText="1"/>
    </xf>
    <xf numFmtId="0" fontId="4" fillId="0" borderId="0" xfId="0" applyFont="1" applyFill="1" applyBorder="1" applyAlignment="1">
      <alignment horizontal="left" vertical="center" wrapText="1"/>
    </xf>
    <xf numFmtId="166" fontId="32" fillId="0" borderId="0" xfId="0" applyNumberFormat="1" applyFont="1" applyBorder="1" applyAlignment="1"/>
    <xf numFmtId="2" fontId="9" fillId="0" borderId="0" xfId="0" applyNumberFormat="1" applyFont="1" applyFill="1" applyBorder="1" applyAlignment="1">
      <alignment horizontal="center"/>
    </xf>
    <xf numFmtId="43" fontId="9" fillId="0" borderId="0" xfId="0" applyNumberFormat="1" applyFont="1" applyFill="1" applyBorder="1" applyAlignment="1">
      <alignment horizontal="center"/>
    </xf>
    <xf numFmtId="1" fontId="9" fillId="0" borderId="0" xfId="0" applyNumberFormat="1" applyFont="1" applyBorder="1" applyAlignment="1">
      <alignment horizontal="center"/>
    </xf>
    <xf numFmtId="0" fontId="6" fillId="0" borderId="0" xfId="0" applyFont="1" applyBorder="1" applyAlignment="1">
      <alignment horizontal="left"/>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41" fontId="4" fillId="0" borderId="0" xfId="0" applyNumberFormat="1" applyFont="1" applyFill="1" applyBorder="1" applyAlignment="1">
      <alignment vertical="center"/>
    </xf>
    <xf numFmtId="41" fontId="4" fillId="0" borderId="0" xfId="0" applyNumberFormat="1" applyFont="1" applyFill="1" applyBorder="1" applyAlignment="1">
      <alignment horizontal="left" vertical="center"/>
    </xf>
    <xf numFmtId="164" fontId="4" fillId="0" borderId="0" xfId="0" applyNumberFormat="1" applyFont="1" applyFill="1" applyBorder="1" applyAlignment="1">
      <alignment horizontal="center" vertical="center"/>
    </xf>
    <xf numFmtId="1" fontId="30" fillId="0" borderId="0" xfId="0" applyNumberFormat="1" applyFont="1" applyBorder="1" applyAlignment="1">
      <alignment horizontal="left" vertical="center" wrapText="1"/>
    </xf>
    <xf numFmtId="0" fontId="28" fillId="0" borderId="10" xfId="0" applyFont="1" applyFill="1" applyBorder="1" applyAlignment="1">
      <alignment horizontal="center"/>
    </xf>
    <xf numFmtId="1" fontId="28" fillId="0" borderId="10" xfId="0" applyNumberFormat="1" applyFont="1" applyFill="1" applyBorder="1" applyAlignment="1">
      <alignment horizontal="center"/>
    </xf>
    <xf numFmtId="1" fontId="30" fillId="0" borderId="0" xfId="0" applyNumberFormat="1" applyFont="1" applyBorder="1" applyAlignment="1">
      <alignment horizontal="right" vertical="center" wrapText="1"/>
    </xf>
    <xf numFmtId="2" fontId="30" fillId="0" borderId="0" xfId="0" applyNumberFormat="1" applyFont="1" applyFill="1" applyBorder="1" applyAlignment="1">
      <alignment horizontal="left" vertical="center" wrapText="1"/>
    </xf>
    <xf numFmtId="1" fontId="30" fillId="0" borderId="0" xfId="0" applyNumberFormat="1" applyFont="1" applyFill="1" applyBorder="1" applyAlignment="1">
      <alignment horizontal="left" vertical="center" wrapText="1"/>
    </xf>
    <xf numFmtId="2" fontId="10" fillId="0" borderId="0" xfId="0" applyNumberFormat="1" applyFont="1" applyBorder="1" applyAlignment="1">
      <alignment vertical="center"/>
    </xf>
    <xf numFmtId="0" fontId="10" fillId="0" borderId="0" xfId="0" applyFont="1" applyFill="1" applyBorder="1" applyAlignment="1">
      <alignment horizontal="center" vertical="center"/>
    </xf>
    <xf numFmtId="1" fontId="10" fillId="0" borderId="0" xfId="0" applyNumberFormat="1" applyFont="1" applyBorder="1" applyAlignment="1">
      <alignment vertical="center"/>
    </xf>
    <xf numFmtId="0" fontId="8" fillId="0" borderId="0" xfId="0" applyFont="1" applyBorder="1" applyAlignment="1">
      <alignment horizontal="center"/>
    </xf>
    <xf numFmtId="0" fontId="8" fillId="0" borderId="0" xfId="0" applyFont="1" applyFill="1" applyBorder="1" applyAlignment="1">
      <alignment horizontal="center"/>
    </xf>
    <xf numFmtId="2" fontId="8" fillId="0" borderId="0" xfId="0" applyNumberFormat="1" applyFont="1" applyBorder="1" applyAlignment="1">
      <alignment horizontal="center"/>
    </xf>
    <xf numFmtId="0" fontId="44" fillId="0" borderId="0" xfId="0" applyFont="1" applyBorder="1" applyAlignment="1">
      <alignment vertical="center"/>
    </xf>
    <xf numFmtId="0" fontId="0" fillId="0" borderId="0" xfId="0" applyBorder="1" applyAlignment="1">
      <alignment horizontal="center"/>
    </xf>
    <xf numFmtId="0" fontId="28" fillId="0" borderId="0" xfId="0" applyFont="1" applyFill="1" applyBorder="1" applyAlignment="1">
      <alignment horizontal="left" vertical="center" wrapText="1"/>
    </xf>
    <xf numFmtId="2" fontId="10" fillId="0" borderId="0" xfId="0" applyNumberFormat="1" applyFont="1" applyFill="1" applyBorder="1" applyAlignment="1">
      <alignment vertical="center"/>
    </xf>
    <xf numFmtId="0" fontId="29" fillId="0" borderId="0" xfId="0" applyFont="1" applyBorder="1" applyAlignment="1">
      <alignment horizontal="center" vertical="top" wrapText="1"/>
    </xf>
    <xf numFmtId="1" fontId="10" fillId="0" borderId="0" xfId="0" applyNumberFormat="1" applyFont="1" applyFill="1" applyBorder="1" applyAlignment="1">
      <alignment vertical="center"/>
    </xf>
    <xf numFmtId="0" fontId="29" fillId="0" borderId="0" xfId="0" applyFont="1" applyFill="1" applyBorder="1" applyAlignment="1">
      <alignment horizontal="center" vertical="top" wrapText="1"/>
    </xf>
    <xf numFmtId="0" fontId="30" fillId="0" borderId="0" xfId="0" applyFont="1" applyBorder="1" applyAlignment="1">
      <alignment horizontal="left" vertical="center" wrapText="1"/>
    </xf>
    <xf numFmtId="0" fontId="38" fillId="0" borderId="0" xfId="0" applyFont="1" applyFill="1" applyBorder="1" applyAlignment="1">
      <alignment horizontal="center" vertical="center"/>
    </xf>
    <xf numFmtId="1" fontId="30" fillId="0" borderId="0" xfId="0" applyNumberFormat="1" applyFont="1" applyBorder="1" applyAlignment="1">
      <alignment horizontal="center" vertical="center" wrapText="1"/>
    </xf>
    <xf numFmtId="0" fontId="10" fillId="0" borderId="0" xfId="0" applyFont="1" applyBorder="1" applyAlignment="1">
      <alignment horizontal="left" vertical="center" wrapText="1"/>
    </xf>
    <xf numFmtId="1" fontId="28" fillId="0" borderId="12" xfId="0" applyNumberFormat="1" applyFont="1" applyFill="1" applyBorder="1" applyAlignment="1">
      <alignment vertical="center"/>
    </xf>
    <xf numFmtId="2" fontId="28" fillId="0" borderId="0" xfId="0" applyNumberFormat="1" applyFont="1" applyFill="1" applyBorder="1" applyAlignment="1">
      <alignment horizontal="right"/>
    </xf>
    <xf numFmtId="2" fontId="28" fillId="0" borderId="10" xfId="0" applyNumberFormat="1" applyFont="1" applyFill="1" applyBorder="1" applyAlignment="1">
      <alignment horizontal="right"/>
    </xf>
    <xf numFmtId="1" fontId="28" fillId="0" borderId="10" xfId="0" applyNumberFormat="1" applyFont="1" applyFill="1" applyBorder="1" applyAlignment="1"/>
    <xf numFmtId="0" fontId="0" fillId="0" borderId="13" xfId="0" applyBorder="1"/>
    <xf numFmtId="1" fontId="28" fillId="0" borderId="13" xfId="0" applyNumberFormat="1" applyFont="1" applyFill="1" applyBorder="1" applyAlignment="1"/>
    <xf numFmtId="0" fontId="28" fillId="0" borderId="11" xfId="0" applyFont="1" applyFill="1" applyBorder="1" applyAlignment="1">
      <alignment horizontal="center" vertical="center"/>
    </xf>
    <xf numFmtId="0" fontId="0" fillId="0" borderId="11" xfId="0" applyBorder="1"/>
    <xf numFmtId="0" fontId="30" fillId="0" borderId="0" xfId="0" applyFont="1" applyFill="1" applyBorder="1" applyAlignment="1">
      <alignment horizontal="left" vertical="center" wrapText="1"/>
    </xf>
    <xf numFmtId="1" fontId="30" fillId="0" borderId="0" xfId="0" applyNumberFormat="1" applyFont="1" applyBorder="1" applyAlignment="1">
      <alignment horizontal="center" vertical="center" wrapText="1"/>
    </xf>
    <xf numFmtId="0" fontId="30" fillId="0" borderId="0" xfId="0" applyFont="1" applyFill="1" applyBorder="1" applyAlignment="1">
      <alignment horizontal="justify" vertical="center" wrapText="1"/>
    </xf>
    <xf numFmtId="0" fontId="30" fillId="0" borderId="0" xfId="0" applyFont="1" applyBorder="1" applyAlignment="1">
      <alignment horizontal="left" vertical="center" wrapText="1"/>
    </xf>
    <xf numFmtId="2" fontId="38" fillId="0" borderId="0" xfId="0" applyNumberFormat="1" applyFont="1" applyFill="1" applyBorder="1" applyAlignment="1">
      <alignment horizontal="center"/>
    </xf>
    <xf numFmtId="0" fontId="42" fillId="0" borderId="0" xfId="0" applyFont="1" applyBorder="1" applyAlignment="1">
      <alignment horizontal="center" vertical="top" wrapText="1"/>
    </xf>
    <xf numFmtId="0" fontId="30" fillId="0" borderId="0" xfId="0" applyFont="1" applyFill="1" applyBorder="1" applyAlignment="1">
      <alignment horizontal="justify" vertical="center" wrapText="1"/>
    </xf>
    <xf numFmtId="1" fontId="28" fillId="0" borderId="0" xfId="0" applyNumberFormat="1" applyFont="1" applyFill="1" applyBorder="1" applyAlignment="1">
      <alignment horizontal="center"/>
    </xf>
    <xf numFmtId="0" fontId="28" fillId="0" borderId="0" xfId="0" applyFont="1" applyFill="1" applyBorder="1" applyAlignment="1">
      <alignment horizontal="center"/>
    </xf>
    <xf numFmtId="0" fontId="33" fillId="0" borderId="0" xfId="0" applyFont="1" applyAlignment="1">
      <alignment horizontal="center" vertical="center"/>
    </xf>
    <xf numFmtId="0" fontId="28" fillId="0" borderId="11" xfId="0" applyFont="1" applyFill="1" applyBorder="1" applyAlignment="1">
      <alignment horizontal="center" vertical="center"/>
    </xf>
    <xf numFmtId="0" fontId="35" fillId="0" borderId="0" xfId="0" applyFont="1" applyAlignment="1">
      <alignment horizontal="center" vertical="top"/>
    </xf>
    <xf numFmtId="0" fontId="43" fillId="0" borderId="0" xfId="0" applyFont="1" applyBorder="1" applyAlignment="1">
      <alignment horizontal="left" vertical="center"/>
    </xf>
    <xf numFmtId="0" fontId="38" fillId="0" borderId="0" xfId="0" applyFont="1" applyFill="1" applyBorder="1" applyAlignment="1">
      <alignment vertical="center"/>
    </xf>
    <xf numFmtId="0" fontId="30" fillId="0" borderId="0" xfId="0" applyFont="1" applyFill="1" applyBorder="1" applyAlignment="1">
      <alignment horizontal="left" vertical="center" wrapText="1"/>
    </xf>
    <xf numFmtId="0" fontId="40" fillId="0" borderId="0" xfId="0" applyFont="1" applyBorder="1" applyAlignment="1">
      <alignment horizontal="left"/>
    </xf>
    <xf numFmtId="0" fontId="10" fillId="0" borderId="0" xfId="0" applyFont="1" applyBorder="1" applyAlignment="1">
      <alignment horizontal="left" vertical="center" wrapText="1"/>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cel Built-in Normal" xfId="28"/>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rmal 2" xfId="38"/>
    <cellStyle name="Normal 3" xfId="39"/>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16</xdr:col>
      <xdr:colOff>0</xdr:colOff>
      <xdr:row>79</xdr:row>
      <xdr:rowOff>0</xdr:rowOff>
    </xdr:from>
    <xdr:to>
      <xdr:col>16</xdr:col>
      <xdr:colOff>0</xdr:colOff>
      <xdr:row>79</xdr:row>
      <xdr:rowOff>0</xdr:rowOff>
    </xdr:to>
    <xdr:sp macro="" textlink="">
      <xdr:nvSpPr>
        <xdr:cNvPr id="2" name="Line 3"/>
        <xdr:cNvSpPr>
          <a:spLocks noChangeShapeType="1"/>
        </xdr:cNvSpPr>
      </xdr:nvSpPr>
      <xdr:spPr bwMode="auto">
        <a:xfrm>
          <a:off x="9753600" y="15382875"/>
          <a:ext cx="0" cy="0"/>
        </a:xfrm>
        <a:prstGeom prst="line">
          <a:avLst/>
        </a:prstGeom>
        <a:noFill/>
        <a:ln w="9525">
          <a:solidFill>
            <a:srgbClr val="000000"/>
          </a:solidFill>
          <a:round/>
          <a:headEnd/>
          <a:tailEnd/>
        </a:ln>
      </xdr:spPr>
    </xdr:sp>
    <xdr:clientData/>
  </xdr:twoCellAnchor>
  <xdr:twoCellAnchor>
    <xdr:from>
      <xdr:col>16</xdr:col>
      <xdr:colOff>0</xdr:colOff>
      <xdr:row>79</xdr:row>
      <xdr:rowOff>0</xdr:rowOff>
    </xdr:from>
    <xdr:to>
      <xdr:col>16</xdr:col>
      <xdr:colOff>0</xdr:colOff>
      <xdr:row>79</xdr:row>
      <xdr:rowOff>0</xdr:rowOff>
    </xdr:to>
    <xdr:sp macro="" textlink="">
      <xdr:nvSpPr>
        <xdr:cNvPr id="3" name="Line 4"/>
        <xdr:cNvSpPr>
          <a:spLocks noChangeShapeType="1"/>
        </xdr:cNvSpPr>
      </xdr:nvSpPr>
      <xdr:spPr bwMode="auto">
        <a:xfrm>
          <a:off x="9753600" y="15382875"/>
          <a:ext cx="0" cy="0"/>
        </a:xfrm>
        <a:prstGeom prst="line">
          <a:avLst/>
        </a:prstGeom>
        <a:noFill/>
        <a:ln w="9525">
          <a:solidFill>
            <a:srgbClr val="000000"/>
          </a:solidFill>
          <a:round/>
          <a:headEnd/>
          <a:tailEnd/>
        </a:ln>
      </xdr:spPr>
    </xdr:sp>
    <xdr:clientData/>
  </xdr:twoCellAnchor>
  <xdr:twoCellAnchor>
    <xdr:from>
      <xdr:col>16</xdr:col>
      <xdr:colOff>0</xdr:colOff>
      <xdr:row>79</xdr:row>
      <xdr:rowOff>0</xdr:rowOff>
    </xdr:from>
    <xdr:to>
      <xdr:col>16</xdr:col>
      <xdr:colOff>0</xdr:colOff>
      <xdr:row>79</xdr:row>
      <xdr:rowOff>0</xdr:rowOff>
    </xdr:to>
    <xdr:sp macro="" textlink="">
      <xdr:nvSpPr>
        <xdr:cNvPr id="4" name="Line 5"/>
        <xdr:cNvSpPr>
          <a:spLocks noChangeShapeType="1"/>
        </xdr:cNvSpPr>
      </xdr:nvSpPr>
      <xdr:spPr bwMode="auto">
        <a:xfrm>
          <a:off x="9753600" y="15382875"/>
          <a:ext cx="0" cy="0"/>
        </a:xfrm>
        <a:prstGeom prst="line">
          <a:avLst/>
        </a:prstGeom>
        <a:noFill/>
        <a:ln w="9525">
          <a:solidFill>
            <a:srgbClr val="000000"/>
          </a:solidFill>
          <a:round/>
          <a:headEnd/>
          <a:tailEnd/>
        </a:ln>
      </xdr:spPr>
    </xdr:sp>
    <xdr:clientData/>
  </xdr:twoCellAnchor>
  <xdr:twoCellAnchor>
    <xdr:from>
      <xdr:col>16</xdr:col>
      <xdr:colOff>0</xdr:colOff>
      <xdr:row>79</xdr:row>
      <xdr:rowOff>0</xdr:rowOff>
    </xdr:from>
    <xdr:to>
      <xdr:col>16</xdr:col>
      <xdr:colOff>0</xdr:colOff>
      <xdr:row>79</xdr:row>
      <xdr:rowOff>0</xdr:rowOff>
    </xdr:to>
    <xdr:sp macro="" textlink="">
      <xdr:nvSpPr>
        <xdr:cNvPr id="5" name="line 0"/>
        <xdr:cNvSpPr>
          <a:spLocks noChangeShapeType="1"/>
        </xdr:cNvSpPr>
      </xdr:nvSpPr>
      <xdr:spPr bwMode="auto">
        <a:xfrm>
          <a:off x="9753600" y="15382875"/>
          <a:ext cx="0" cy="0"/>
        </a:xfrm>
        <a:prstGeom prst="line">
          <a:avLst/>
        </a:prstGeom>
        <a:noFill/>
        <a:ln w="9525">
          <a:solidFill>
            <a:srgbClr val="000000"/>
          </a:solidFill>
          <a:round/>
          <a:headEnd/>
          <a:tailEnd/>
        </a:ln>
      </xdr:spPr>
    </xdr:sp>
    <xdr:clientData/>
  </xdr:twoCellAnchor>
  <xdr:twoCellAnchor>
    <xdr:from>
      <xdr:col>16</xdr:col>
      <xdr:colOff>0</xdr:colOff>
      <xdr:row>79</xdr:row>
      <xdr:rowOff>0</xdr:rowOff>
    </xdr:from>
    <xdr:to>
      <xdr:col>16</xdr:col>
      <xdr:colOff>0</xdr:colOff>
      <xdr:row>79</xdr:row>
      <xdr:rowOff>0</xdr:rowOff>
    </xdr:to>
    <xdr:sp macro="" textlink="">
      <xdr:nvSpPr>
        <xdr:cNvPr id="6" name="Line 7"/>
        <xdr:cNvSpPr>
          <a:spLocks noChangeShapeType="1"/>
        </xdr:cNvSpPr>
      </xdr:nvSpPr>
      <xdr:spPr bwMode="auto">
        <a:xfrm>
          <a:off x="9753600" y="15382875"/>
          <a:ext cx="0" cy="0"/>
        </a:xfrm>
        <a:prstGeom prst="line">
          <a:avLst/>
        </a:prstGeom>
        <a:noFill/>
        <a:ln w="9525">
          <a:solidFill>
            <a:srgbClr val="000000"/>
          </a:solidFill>
          <a:round/>
          <a:headEnd/>
          <a:tailEnd/>
        </a:ln>
      </xdr:spPr>
    </xdr:sp>
    <xdr:clientData/>
  </xdr:twoCellAnchor>
  <xdr:twoCellAnchor>
    <xdr:from>
      <xdr:col>16</xdr:col>
      <xdr:colOff>0</xdr:colOff>
      <xdr:row>79</xdr:row>
      <xdr:rowOff>0</xdr:rowOff>
    </xdr:from>
    <xdr:to>
      <xdr:col>16</xdr:col>
      <xdr:colOff>0</xdr:colOff>
      <xdr:row>79</xdr:row>
      <xdr:rowOff>0</xdr:rowOff>
    </xdr:to>
    <xdr:sp macro="" textlink="">
      <xdr:nvSpPr>
        <xdr:cNvPr id="7" name="Line 8"/>
        <xdr:cNvSpPr>
          <a:spLocks noChangeShapeType="1"/>
        </xdr:cNvSpPr>
      </xdr:nvSpPr>
      <xdr:spPr bwMode="auto">
        <a:xfrm>
          <a:off x="9753600" y="15382875"/>
          <a:ext cx="0" cy="0"/>
        </a:xfrm>
        <a:prstGeom prst="line">
          <a:avLst/>
        </a:prstGeom>
        <a:noFill/>
        <a:ln w="9525">
          <a:solidFill>
            <a:srgbClr val="000000"/>
          </a:solidFill>
          <a:round/>
          <a:headEnd/>
          <a:tailEnd/>
        </a:ln>
      </xdr:spPr>
    </xdr:sp>
    <xdr:clientData/>
  </xdr:twoCellAnchor>
  <xdr:twoCellAnchor>
    <xdr:from>
      <xdr:col>16</xdr:col>
      <xdr:colOff>0</xdr:colOff>
      <xdr:row>79</xdr:row>
      <xdr:rowOff>0</xdr:rowOff>
    </xdr:from>
    <xdr:to>
      <xdr:col>16</xdr:col>
      <xdr:colOff>0</xdr:colOff>
      <xdr:row>79</xdr:row>
      <xdr:rowOff>0</xdr:rowOff>
    </xdr:to>
    <xdr:sp macro="" textlink="">
      <xdr:nvSpPr>
        <xdr:cNvPr id="8" name="Line 9"/>
        <xdr:cNvSpPr>
          <a:spLocks noChangeShapeType="1"/>
        </xdr:cNvSpPr>
      </xdr:nvSpPr>
      <xdr:spPr bwMode="auto">
        <a:xfrm>
          <a:off x="9753600" y="15382875"/>
          <a:ext cx="0" cy="0"/>
        </a:xfrm>
        <a:prstGeom prst="line">
          <a:avLst/>
        </a:prstGeom>
        <a:noFill/>
        <a:ln w="9525">
          <a:solidFill>
            <a:srgbClr val="000000"/>
          </a:solidFill>
          <a:round/>
          <a:headEnd/>
          <a:tailEnd/>
        </a:ln>
      </xdr:spPr>
    </xdr:sp>
    <xdr:clientData/>
  </xdr:twoCellAnchor>
  <xdr:twoCellAnchor>
    <xdr:from>
      <xdr:col>16</xdr:col>
      <xdr:colOff>0</xdr:colOff>
      <xdr:row>79</xdr:row>
      <xdr:rowOff>0</xdr:rowOff>
    </xdr:from>
    <xdr:to>
      <xdr:col>16</xdr:col>
      <xdr:colOff>0</xdr:colOff>
      <xdr:row>79</xdr:row>
      <xdr:rowOff>0</xdr:rowOff>
    </xdr:to>
    <xdr:sp macro="" textlink="">
      <xdr:nvSpPr>
        <xdr:cNvPr id="9" name="Line 11"/>
        <xdr:cNvSpPr>
          <a:spLocks noChangeShapeType="1"/>
        </xdr:cNvSpPr>
      </xdr:nvSpPr>
      <xdr:spPr bwMode="auto">
        <a:xfrm>
          <a:off x="9753600" y="15382875"/>
          <a:ext cx="0" cy="0"/>
        </a:xfrm>
        <a:prstGeom prst="line">
          <a:avLst/>
        </a:prstGeom>
        <a:noFill/>
        <a:ln w="9525">
          <a:solidFill>
            <a:srgbClr val="000000"/>
          </a:solidFill>
          <a:round/>
          <a:headEnd/>
          <a:tailEnd/>
        </a:ln>
      </xdr:spPr>
    </xdr:sp>
    <xdr:clientData/>
  </xdr:twoCellAnchor>
  <xdr:twoCellAnchor>
    <xdr:from>
      <xdr:col>16</xdr:col>
      <xdr:colOff>0</xdr:colOff>
      <xdr:row>79</xdr:row>
      <xdr:rowOff>0</xdr:rowOff>
    </xdr:from>
    <xdr:to>
      <xdr:col>16</xdr:col>
      <xdr:colOff>0</xdr:colOff>
      <xdr:row>79</xdr:row>
      <xdr:rowOff>0</xdr:rowOff>
    </xdr:to>
    <xdr:sp macro="" textlink="">
      <xdr:nvSpPr>
        <xdr:cNvPr id="10" name="Line 12"/>
        <xdr:cNvSpPr>
          <a:spLocks noChangeShapeType="1"/>
        </xdr:cNvSpPr>
      </xdr:nvSpPr>
      <xdr:spPr bwMode="auto">
        <a:xfrm>
          <a:off x="9753600" y="15382875"/>
          <a:ext cx="0" cy="0"/>
        </a:xfrm>
        <a:prstGeom prst="line">
          <a:avLst/>
        </a:prstGeom>
        <a:noFill/>
        <a:ln w="9525">
          <a:solidFill>
            <a:srgbClr val="000000"/>
          </a:solidFill>
          <a:round/>
          <a:headEnd/>
          <a:tailEnd/>
        </a:ln>
      </xdr:spPr>
    </xdr:sp>
    <xdr:clientData/>
  </xdr:twoCellAnchor>
  <xdr:twoCellAnchor>
    <xdr:from>
      <xdr:col>16</xdr:col>
      <xdr:colOff>0</xdr:colOff>
      <xdr:row>79</xdr:row>
      <xdr:rowOff>0</xdr:rowOff>
    </xdr:from>
    <xdr:to>
      <xdr:col>16</xdr:col>
      <xdr:colOff>0</xdr:colOff>
      <xdr:row>79</xdr:row>
      <xdr:rowOff>0</xdr:rowOff>
    </xdr:to>
    <xdr:sp macro="" textlink="">
      <xdr:nvSpPr>
        <xdr:cNvPr id="11" name="Line 13"/>
        <xdr:cNvSpPr>
          <a:spLocks noChangeShapeType="1"/>
        </xdr:cNvSpPr>
      </xdr:nvSpPr>
      <xdr:spPr bwMode="auto">
        <a:xfrm>
          <a:off x="9753600" y="15382875"/>
          <a:ext cx="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72"/>
  <sheetViews>
    <sheetView tabSelected="1" view="pageBreakPreview" zoomScaleSheetLayoutView="100" workbookViewId="0">
      <selection activeCell="B7" sqref="B7:L7"/>
    </sheetView>
  </sheetViews>
  <sheetFormatPr defaultRowHeight="12.75"/>
  <cols>
    <col min="1" max="1" width="4.140625" style="1" customWidth="1"/>
    <col min="2" max="2" width="14.5703125" customWidth="1"/>
    <col min="3" max="3" width="8.5703125" customWidth="1"/>
    <col min="4" max="4" width="2" customWidth="1"/>
    <col min="5" max="5" width="7.42578125" customWidth="1"/>
    <col min="6" max="6" width="2" customWidth="1"/>
    <col min="7" max="7" width="9.7109375" customWidth="1"/>
    <col min="8" max="8" width="2" customWidth="1"/>
    <col min="9" max="9" width="6.7109375" customWidth="1"/>
    <col min="10" max="10" width="2.28515625" customWidth="1"/>
    <col min="11" max="11" width="6.7109375" customWidth="1"/>
    <col min="12" max="12" width="2.85546875" customWidth="1"/>
    <col min="13" max="13" width="8.42578125" customWidth="1"/>
    <col min="14" max="14" width="10.85546875" style="23" customWidth="1"/>
    <col min="15" max="15" width="8.28515625" customWidth="1"/>
    <col min="16" max="16" width="10.140625" customWidth="1"/>
    <col min="17" max="17" width="20.28515625" hidden="1" customWidth="1"/>
    <col min="18" max="18" width="11" bestFit="1" customWidth="1"/>
    <col min="19" max="19" width="9.5703125" bestFit="1" customWidth="1"/>
  </cols>
  <sheetData>
    <row r="1" spans="1:17" ht="26.25" customHeight="1">
      <c r="A1" s="77" t="s">
        <v>58</v>
      </c>
      <c r="B1" s="77"/>
      <c r="C1" s="77"/>
      <c r="D1" s="77"/>
      <c r="E1" s="77"/>
      <c r="F1" s="77"/>
      <c r="G1" s="77"/>
      <c r="H1" s="77"/>
      <c r="I1" s="77"/>
      <c r="J1" s="77"/>
      <c r="K1" s="77"/>
      <c r="L1" s="77"/>
      <c r="M1" s="77"/>
      <c r="N1" s="77"/>
      <c r="O1" s="77"/>
      <c r="P1" s="77"/>
    </row>
    <row r="2" spans="1:17" ht="6.75" customHeight="1">
      <c r="A2" s="6"/>
      <c r="B2" s="6"/>
      <c r="C2" s="6"/>
      <c r="D2" s="6"/>
      <c r="E2" s="6"/>
      <c r="F2" s="6"/>
      <c r="G2" s="6"/>
      <c r="H2" s="6"/>
      <c r="I2" s="6"/>
      <c r="J2" s="6"/>
      <c r="K2" s="6"/>
      <c r="L2" s="6"/>
      <c r="M2" s="6"/>
      <c r="N2" s="6"/>
      <c r="O2" s="6"/>
      <c r="P2" s="6"/>
    </row>
    <row r="3" spans="1:17" ht="36.75" customHeight="1">
      <c r="A3" s="79" t="s">
        <v>1</v>
      </c>
      <c r="B3" s="79"/>
      <c r="C3" s="73" t="s">
        <v>12</v>
      </c>
      <c r="D3" s="73"/>
      <c r="E3" s="73"/>
      <c r="F3" s="73"/>
      <c r="G3" s="73"/>
      <c r="H3" s="73"/>
      <c r="I3" s="73"/>
      <c r="J3" s="73"/>
      <c r="K3" s="73"/>
      <c r="L3" s="73"/>
      <c r="M3" s="73"/>
      <c r="N3" s="73"/>
      <c r="O3" s="73"/>
      <c r="P3" s="73"/>
    </row>
    <row r="4" spans="1:17" ht="4.5" customHeight="1" thickBot="1">
      <c r="A4" s="7"/>
      <c r="B4" s="8"/>
      <c r="C4" s="8"/>
      <c r="D4" s="8"/>
      <c r="E4" s="8"/>
      <c r="F4" s="8"/>
      <c r="G4" s="8"/>
      <c r="H4" s="8"/>
      <c r="I4" s="8"/>
      <c r="J4" s="8"/>
      <c r="K4" s="8"/>
      <c r="L4" s="8"/>
      <c r="M4" s="8"/>
      <c r="N4" s="8"/>
      <c r="P4" s="9"/>
    </row>
    <row r="5" spans="1:17" ht="24.75" customHeight="1" thickBot="1">
      <c r="A5" s="10" t="s">
        <v>8</v>
      </c>
      <c r="B5" s="78" t="s">
        <v>2</v>
      </c>
      <c r="C5" s="78"/>
      <c r="D5" s="78"/>
      <c r="E5" s="78"/>
      <c r="F5" s="78"/>
      <c r="G5" s="78"/>
      <c r="H5" s="78"/>
      <c r="I5" s="78"/>
      <c r="J5" s="78"/>
      <c r="K5" s="78"/>
      <c r="L5" s="78"/>
      <c r="M5" s="66" t="s">
        <v>3</v>
      </c>
      <c r="N5" s="66" t="s">
        <v>4</v>
      </c>
      <c r="O5" s="66" t="s">
        <v>5</v>
      </c>
      <c r="P5" s="11" t="s">
        <v>6</v>
      </c>
      <c r="Q5" s="67"/>
    </row>
    <row r="6" spans="1:17" ht="3" customHeight="1">
      <c r="A6" s="12"/>
      <c r="B6" s="13"/>
      <c r="C6" s="14"/>
      <c r="D6" s="14"/>
      <c r="E6" s="14"/>
      <c r="F6" s="14"/>
      <c r="G6" s="14"/>
      <c r="H6" s="14"/>
      <c r="I6" s="14"/>
      <c r="J6" s="14"/>
      <c r="K6" s="14"/>
      <c r="L6" s="14"/>
      <c r="M6" s="14"/>
      <c r="N6" s="14"/>
      <c r="O6" s="14"/>
      <c r="P6" s="14"/>
    </row>
    <row r="7" spans="1:17" ht="17.25" customHeight="1">
      <c r="A7" s="4"/>
      <c r="B7" s="80" t="s">
        <v>13</v>
      </c>
      <c r="C7" s="80"/>
      <c r="D7" s="80"/>
      <c r="E7" s="80"/>
      <c r="F7" s="80"/>
      <c r="G7" s="80"/>
      <c r="H7" s="80"/>
      <c r="I7" s="80"/>
      <c r="J7" s="80"/>
      <c r="K7" s="80"/>
      <c r="L7" s="80"/>
      <c r="M7" s="18"/>
      <c r="N7" s="22"/>
      <c r="O7" s="75"/>
      <c r="P7" s="76"/>
    </row>
    <row r="8" spans="1:17" ht="105.75" customHeight="1">
      <c r="A8" s="4">
        <v>1</v>
      </c>
      <c r="B8" s="74" t="s">
        <v>14</v>
      </c>
      <c r="C8" s="74"/>
      <c r="D8" s="74"/>
      <c r="E8" s="74"/>
      <c r="F8" s="74"/>
      <c r="G8" s="74"/>
      <c r="H8" s="74"/>
      <c r="I8" s="74"/>
      <c r="J8" s="74"/>
      <c r="K8" s="74"/>
      <c r="L8" s="74"/>
      <c r="M8" s="18"/>
      <c r="N8" s="21"/>
      <c r="O8" s="21"/>
      <c r="P8" s="15"/>
    </row>
    <row r="9" spans="1:17" ht="15" customHeight="1">
      <c r="A9" s="4"/>
      <c r="B9" s="57"/>
      <c r="C9" s="57"/>
      <c r="D9" s="57"/>
      <c r="E9" s="58"/>
      <c r="F9" s="56"/>
      <c r="G9" s="16"/>
      <c r="H9" s="56"/>
      <c r="I9" s="40">
        <v>1</v>
      </c>
      <c r="J9" s="37" t="s">
        <v>0</v>
      </c>
      <c r="K9" s="37">
        <v>48</v>
      </c>
      <c r="L9" s="56" t="s">
        <v>9</v>
      </c>
      <c r="M9" s="18">
        <f>I9*K9</f>
        <v>48</v>
      </c>
      <c r="N9" s="43">
        <v>5728.2</v>
      </c>
      <c r="O9" s="44" t="s">
        <v>15</v>
      </c>
      <c r="P9" s="45">
        <f>M9*N9</f>
        <v>274953.59999999998</v>
      </c>
    </row>
    <row r="10" spans="1:17" ht="132.75" customHeight="1">
      <c r="A10" s="4">
        <v>2</v>
      </c>
      <c r="B10" s="74" t="s">
        <v>16</v>
      </c>
      <c r="C10" s="74"/>
      <c r="D10" s="74"/>
      <c r="E10" s="74"/>
      <c r="F10" s="74"/>
      <c r="G10" s="74"/>
      <c r="H10" s="74"/>
      <c r="I10" s="74"/>
      <c r="J10" s="74"/>
      <c r="K10" s="74"/>
      <c r="L10" s="74"/>
      <c r="M10" s="46"/>
      <c r="N10" s="47"/>
      <c r="O10" s="46"/>
      <c r="P10" s="48"/>
    </row>
    <row r="11" spans="1:17" ht="14.25" customHeight="1">
      <c r="A11" s="24"/>
      <c r="B11" s="49"/>
      <c r="C11" s="50"/>
      <c r="D11" s="50"/>
      <c r="E11" s="58"/>
      <c r="F11" s="56"/>
      <c r="G11" s="16"/>
      <c r="H11" s="56"/>
      <c r="I11" s="40">
        <v>1</v>
      </c>
      <c r="J11" s="37" t="s">
        <v>0</v>
      </c>
      <c r="K11" s="37">
        <v>48</v>
      </c>
      <c r="L11" s="56"/>
      <c r="M11" s="18">
        <f>I11*K11</f>
        <v>48</v>
      </c>
      <c r="N11" s="43">
        <v>4694.8</v>
      </c>
      <c r="O11" s="44" t="s">
        <v>15</v>
      </c>
      <c r="P11" s="45">
        <f>M11*N11</f>
        <v>225350.40000000002</v>
      </c>
    </row>
    <row r="12" spans="1:17" ht="45" customHeight="1">
      <c r="A12" s="4">
        <v>3</v>
      </c>
      <c r="B12" s="74" t="s">
        <v>17</v>
      </c>
      <c r="C12" s="74"/>
      <c r="D12" s="74"/>
      <c r="E12" s="74"/>
      <c r="F12" s="74"/>
      <c r="G12" s="74"/>
      <c r="H12" s="74"/>
      <c r="I12" s="74"/>
      <c r="J12" s="74"/>
      <c r="K12" s="74"/>
      <c r="L12" s="74"/>
      <c r="M12" s="46"/>
      <c r="N12" s="47"/>
      <c r="O12" s="46"/>
      <c r="P12" s="48"/>
    </row>
    <row r="13" spans="1:17" ht="14.25" customHeight="1">
      <c r="A13" s="4"/>
      <c r="B13" s="57"/>
      <c r="C13" s="57"/>
      <c r="D13" s="57"/>
      <c r="E13" s="58"/>
      <c r="F13" s="56"/>
      <c r="G13" s="16"/>
      <c r="H13" s="56"/>
      <c r="I13" s="40">
        <v>1</v>
      </c>
      <c r="J13" s="37" t="s">
        <v>0</v>
      </c>
      <c r="K13" s="37">
        <v>48</v>
      </c>
      <c r="L13" s="56" t="s">
        <v>9</v>
      </c>
      <c r="M13" s="17">
        <f>I13*K13</f>
        <v>48</v>
      </c>
      <c r="N13" s="43">
        <v>938.47</v>
      </c>
      <c r="O13" s="44" t="s">
        <v>15</v>
      </c>
      <c r="P13" s="45">
        <f>M13*N13</f>
        <v>45046.559999999998</v>
      </c>
    </row>
    <row r="14" spans="1:17" ht="72" customHeight="1">
      <c r="A14" s="4">
        <v>4</v>
      </c>
      <c r="B14" s="74" t="s">
        <v>18</v>
      </c>
      <c r="C14" s="74"/>
      <c r="D14" s="74"/>
      <c r="E14" s="74"/>
      <c r="F14" s="74"/>
      <c r="G14" s="74"/>
      <c r="H14" s="74"/>
      <c r="I14" s="74"/>
      <c r="J14" s="74"/>
      <c r="K14" s="74"/>
      <c r="L14" s="74"/>
      <c r="M14" s="19"/>
      <c r="N14" s="22"/>
      <c r="O14" s="21"/>
      <c r="P14" s="15"/>
    </row>
    <row r="15" spans="1:17" ht="13.5" customHeight="1">
      <c r="A15" s="4"/>
      <c r="B15" s="51"/>
      <c r="C15" s="56"/>
      <c r="D15" s="56"/>
      <c r="E15" s="58"/>
      <c r="F15" s="56"/>
      <c r="G15" s="16"/>
      <c r="H15" s="56"/>
      <c r="I15" s="40">
        <v>1</v>
      </c>
      <c r="J15" s="37" t="s">
        <v>0</v>
      </c>
      <c r="K15" s="37">
        <v>156</v>
      </c>
      <c r="L15" s="56" t="s">
        <v>9</v>
      </c>
      <c r="M15" s="17">
        <f>I15*K15</f>
        <v>156</v>
      </c>
      <c r="N15" s="52">
        <v>2042.43</v>
      </c>
      <c r="O15" s="44" t="s">
        <v>15</v>
      </c>
      <c r="P15" s="45">
        <f>M15*N15</f>
        <v>318619.08</v>
      </c>
    </row>
    <row r="16" spans="1:17" ht="45" customHeight="1">
      <c r="A16" s="4">
        <v>5</v>
      </c>
      <c r="B16" s="74" t="s">
        <v>19</v>
      </c>
      <c r="C16" s="74"/>
      <c r="D16" s="74"/>
      <c r="E16" s="74"/>
      <c r="F16" s="74"/>
      <c r="G16" s="74"/>
      <c r="H16" s="74"/>
      <c r="I16" s="74"/>
      <c r="J16" s="74"/>
      <c r="K16" s="74"/>
      <c r="L16" s="74"/>
      <c r="M16" s="19"/>
      <c r="N16" s="22"/>
      <c r="O16" s="21"/>
      <c r="P16" s="15"/>
    </row>
    <row r="17" spans="1:16" ht="15.75" customHeight="1">
      <c r="A17" s="4"/>
      <c r="B17" s="51"/>
      <c r="C17" s="56"/>
      <c r="D17" s="56"/>
      <c r="E17" s="58"/>
      <c r="F17" s="56"/>
      <c r="G17" s="16"/>
      <c r="H17" s="56"/>
      <c r="I17" s="40">
        <v>1</v>
      </c>
      <c r="J17" s="37" t="s">
        <v>0</v>
      </c>
      <c r="K17" s="37">
        <v>96</v>
      </c>
      <c r="L17" s="56" t="s">
        <v>9</v>
      </c>
      <c r="M17" s="17">
        <f>I17*K17</f>
        <v>96</v>
      </c>
      <c r="N17" s="43">
        <v>447.15</v>
      </c>
      <c r="O17" s="44" t="s">
        <v>15</v>
      </c>
      <c r="P17" s="45">
        <f>M17*N17</f>
        <v>42926.399999999994</v>
      </c>
    </row>
    <row r="18" spans="1:16" ht="50.25" customHeight="1">
      <c r="A18" s="4">
        <v>6</v>
      </c>
      <c r="B18" s="74" t="s">
        <v>20</v>
      </c>
      <c r="C18" s="74"/>
      <c r="D18" s="74"/>
      <c r="E18" s="74"/>
      <c r="F18" s="74"/>
      <c r="G18" s="74"/>
      <c r="H18" s="74"/>
      <c r="I18" s="74"/>
      <c r="J18" s="74"/>
      <c r="K18" s="74"/>
      <c r="L18" s="74"/>
      <c r="M18" s="19"/>
      <c r="N18" s="22"/>
      <c r="O18" s="21"/>
      <c r="P18" s="15"/>
    </row>
    <row r="19" spans="1:16" ht="15.75" customHeight="1">
      <c r="A19" s="4"/>
      <c r="B19" s="51" t="s">
        <v>44</v>
      </c>
      <c r="C19" s="56"/>
      <c r="D19" s="56"/>
      <c r="E19" s="58"/>
      <c r="F19" s="56"/>
      <c r="G19" s="40">
        <v>1</v>
      </c>
      <c r="H19" s="56" t="s">
        <v>0</v>
      </c>
      <c r="I19" s="40">
        <v>200</v>
      </c>
      <c r="J19" s="37" t="s">
        <v>0</v>
      </c>
      <c r="K19" s="16">
        <v>12</v>
      </c>
      <c r="L19" s="56" t="s">
        <v>9</v>
      </c>
      <c r="M19" s="17">
        <f>I19*K19</f>
        <v>2400</v>
      </c>
      <c r="N19" s="22"/>
      <c r="O19" s="21"/>
      <c r="P19" s="15"/>
    </row>
    <row r="20" spans="1:16" ht="15.75" customHeight="1">
      <c r="A20" s="4"/>
      <c r="B20" s="51"/>
      <c r="C20" s="56"/>
      <c r="D20" s="56"/>
      <c r="E20" s="58"/>
      <c r="F20" s="56"/>
      <c r="G20" s="40">
        <v>1</v>
      </c>
      <c r="H20" s="56" t="s">
        <v>0</v>
      </c>
      <c r="I20" s="40">
        <v>80</v>
      </c>
      <c r="J20" s="37" t="s">
        <v>0</v>
      </c>
      <c r="K20" s="37">
        <v>12</v>
      </c>
      <c r="L20" s="56" t="s">
        <v>9</v>
      </c>
      <c r="M20" s="17">
        <f>I20*K20</f>
        <v>960</v>
      </c>
      <c r="N20" s="22"/>
      <c r="O20" s="21"/>
      <c r="P20" s="15"/>
    </row>
    <row r="21" spans="1:16" ht="15.75" customHeight="1">
      <c r="A21" s="4"/>
      <c r="B21" s="51"/>
      <c r="C21" s="56"/>
      <c r="D21" s="56"/>
      <c r="E21" s="58"/>
      <c r="F21" s="56"/>
      <c r="G21" s="16"/>
      <c r="H21" s="56"/>
      <c r="I21" s="16"/>
      <c r="J21" s="56"/>
      <c r="K21" s="16"/>
      <c r="L21" s="56"/>
      <c r="M21" s="18">
        <f>SUM(M19:M20)</f>
        <v>3360</v>
      </c>
      <c r="N21" s="43">
        <v>226</v>
      </c>
      <c r="O21" s="44" t="s">
        <v>11</v>
      </c>
      <c r="P21" s="45">
        <f>M21*N21</f>
        <v>759360</v>
      </c>
    </row>
    <row r="22" spans="1:16" ht="34.5" customHeight="1">
      <c r="A22" s="4">
        <v>7</v>
      </c>
      <c r="B22" s="74" t="s">
        <v>21</v>
      </c>
      <c r="C22" s="74"/>
      <c r="D22" s="74"/>
      <c r="E22" s="74"/>
      <c r="F22" s="74"/>
      <c r="G22" s="74"/>
      <c r="H22" s="74"/>
      <c r="I22" s="74"/>
      <c r="J22" s="74"/>
      <c r="K22" s="74"/>
      <c r="L22" s="74"/>
      <c r="M22" s="19"/>
      <c r="N22" s="22"/>
      <c r="O22" s="21"/>
      <c r="P22" s="15"/>
    </row>
    <row r="23" spans="1:16" ht="15.75" customHeight="1">
      <c r="A23" s="4"/>
      <c r="B23" s="51"/>
      <c r="C23" s="56"/>
      <c r="D23" s="56"/>
      <c r="E23" s="58"/>
      <c r="F23" s="56"/>
      <c r="G23" s="16"/>
      <c r="H23" s="56"/>
      <c r="I23" s="40">
        <v>1</v>
      </c>
      <c r="J23" s="37" t="s">
        <v>0</v>
      </c>
      <c r="K23" s="37">
        <v>500</v>
      </c>
      <c r="L23" s="56" t="s">
        <v>9</v>
      </c>
      <c r="M23" s="17">
        <f>I23*K23</f>
        <v>500</v>
      </c>
      <c r="N23" s="43">
        <v>566.70000000000005</v>
      </c>
      <c r="O23" s="44" t="s">
        <v>15</v>
      </c>
      <c r="P23" s="45">
        <f>M23*N23</f>
        <v>283350</v>
      </c>
    </row>
    <row r="24" spans="1:16" ht="90.75" customHeight="1">
      <c r="A24" s="4">
        <v>8</v>
      </c>
      <c r="B24" s="74" t="s">
        <v>22</v>
      </c>
      <c r="C24" s="74"/>
      <c r="D24" s="74"/>
      <c r="E24" s="74"/>
      <c r="F24" s="74"/>
      <c r="G24" s="74"/>
      <c r="H24" s="74"/>
      <c r="I24" s="74"/>
      <c r="J24" s="74"/>
      <c r="K24" s="74"/>
      <c r="L24" s="74"/>
      <c r="M24" s="19"/>
      <c r="N24" s="22"/>
      <c r="O24" s="21"/>
      <c r="P24" s="15"/>
    </row>
    <row r="25" spans="1:16" ht="15.75" customHeight="1">
      <c r="A25" s="53" t="s">
        <v>23</v>
      </c>
      <c r="B25" s="59" t="s">
        <v>24</v>
      </c>
      <c r="C25" s="57"/>
      <c r="D25" s="57"/>
      <c r="E25" s="58"/>
      <c r="F25" s="56"/>
      <c r="G25" s="40"/>
      <c r="H25" s="56"/>
      <c r="I25" s="40">
        <v>1</v>
      </c>
      <c r="J25" s="37" t="s">
        <v>0</v>
      </c>
      <c r="K25" s="37">
        <v>2400</v>
      </c>
      <c r="L25" s="56" t="s">
        <v>9</v>
      </c>
      <c r="M25" s="17">
        <f>I25*K25</f>
        <v>2400</v>
      </c>
      <c r="N25" s="43">
        <v>73.209999999999994</v>
      </c>
      <c r="O25" s="44" t="s">
        <v>11</v>
      </c>
      <c r="P25" s="45">
        <f>M25*N25</f>
        <v>175703.99999999997</v>
      </c>
    </row>
    <row r="26" spans="1:16" ht="15.75" customHeight="1">
      <c r="A26" s="53" t="s">
        <v>25</v>
      </c>
      <c r="B26" s="59" t="s">
        <v>26</v>
      </c>
      <c r="C26" s="56"/>
      <c r="D26" s="56"/>
      <c r="E26" s="56"/>
      <c r="F26" s="5"/>
      <c r="G26" s="40"/>
      <c r="H26" s="56"/>
      <c r="I26" s="40">
        <v>1</v>
      </c>
      <c r="J26" s="37" t="s">
        <v>0</v>
      </c>
      <c r="K26" s="37">
        <v>22</v>
      </c>
      <c r="L26" s="56" t="s">
        <v>9</v>
      </c>
      <c r="M26" s="17">
        <f>I26*K26</f>
        <v>22</v>
      </c>
      <c r="N26" s="43">
        <v>95.79</v>
      </c>
      <c r="O26" s="44" t="s">
        <v>11</v>
      </c>
      <c r="P26" s="45">
        <f>M26*N26</f>
        <v>2107.38</v>
      </c>
    </row>
    <row r="27" spans="1:16" ht="15.75" customHeight="1">
      <c r="A27" s="53" t="s">
        <v>27</v>
      </c>
      <c r="B27" s="59" t="s">
        <v>28</v>
      </c>
      <c r="C27" s="56"/>
      <c r="D27" s="56"/>
      <c r="E27" s="56"/>
      <c r="F27" s="5"/>
      <c r="G27" s="40"/>
      <c r="H27" s="56"/>
      <c r="I27" s="40">
        <v>1</v>
      </c>
      <c r="J27" s="37" t="s">
        <v>0</v>
      </c>
      <c r="K27" s="37">
        <v>800</v>
      </c>
      <c r="L27" s="56" t="s">
        <v>9</v>
      </c>
      <c r="M27" s="17">
        <f>I27*K27</f>
        <v>800</v>
      </c>
      <c r="N27" s="52">
        <v>128.85</v>
      </c>
      <c r="O27" s="44" t="s">
        <v>11</v>
      </c>
      <c r="P27" s="45">
        <f>M27*N27</f>
        <v>103080</v>
      </c>
    </row>
    <row r="28" spans="1:16" ht="15.75" customHeight="1">
      <c r="A28" s="4">
        <v>9</v>
      </c>
      <c r="B28" s="74" t="s">
        <v>29</v>
      </c>
      <c r="C28" s="74"/>
      <c r="D28" s="74"/>
      <c r="E28" s="74"/>
      <c r="F28" s="74"/>
      <c r="G28" s="74"/>
      <c r="H28" s="74"/>
      <c r="I28" s="74"/>
      <c r="J28" s="74"/>
      <c r="K28" s="74"/>
      <c r="L28" s="74"/>
      <c r="M28" s="19"/>
      <c r="N28" s="22"/>
      <c r="O28" s="21"/>
      <c r="P28" s="15"/>
    </row>
    <row r="29" spans="1:16" ht="15.75" customHeight="1">
      <c r="A29" s="53" t="s">
        <v>23</v>
      </c>
      <c r="B29" s="59" t="s">
        <v>26</v>
      </c>
      <c r="C29" s="57"/>
      <c r="D29" s="57"/>
      <c r="E29" s="58"/>
      <c r="F29" s="56"/>
      <c r="G29" s="16"/>
      <c r="H29" s="56"/>
      <c r="I29" s="40">
        <v>1</v>
      </c>
      <c r="J29" s="37" t="s">
        <v>0</v>
      </c>
      <c r="K29" s="37">
        <v>100</v>
      </c>
      <c r="L29" s="56" t="s">
        <v>9</v>
      </c>
      <c r="M29" s="17">
        <f>I29*K29</f>
        <v>100</v>
      </c>
      <c r="N29" s="43">
        <v>271.92</v>
      </c>
      <c r="O29" s="44" t="s">
        <v>15</v>
      </c>
      <c r="P29" s="45">
        <f>M29*N29</f>
        <v>27192</v>
      </c>
    </row>
    <row r="30" spans="1:16" ht="46.5" customHeight="1">
      <c r="A30" s="4">
        <v>10</v>
      </c>
      <c r="B30" s="74" t="s">
        <v>30</v>
      </c>
      <c r="C30" s="74"/>
      <c r="D30" s="74"/>
      <c r="E30" s="74"/>
      <c r="F30" s="74"/>
      <c r="G30" s="74"/>
      <c r="H30" s="74"/>
      <c r="I30" s="74"/>
      <c r="J30" s="74"/>
      <c r="K30" s="74"/>
      <c r="L30" s="74"/>
      <c r="M30" s="19"/>
      <c r="N30" s="22"/>
      <c r="O30" s="21"/>
      <c r="P30" s="15"/>
    </row>
    <row r="31" spans="1:16" ht="15.75" customHeight="1">
      <c r="A31" s="4"/>
      <c r="B31" s="51"/>
      <c r="C31" s="56"/>
      <c r="D31" s="56"/>
      <c r="E31" s="58"/>
      <c r="F31" s="56"/>
      <c r="G31" s="16"/>
      <c r="H31" s="56"/>
      <c r="I31" s="40">
        <v>1</v>
      </c>
      <c r="J31" s="37" t="s">
        <v>0</v>
      </c>
      <c r="K31" s="37">
        <v>48</v>
      </c>
      <c r="L31" s="56" t="s">
        <v>9</v>
      </c>
      <c r="M31" s="17">
        <f>I31*K31</f>
        <v>48</v>
      </c>
      <c r="N31" s="43">
        <v>10322.4</v>
      </c>
      <c r="O31" s="44" t="s">
        <v>15</v>
      </c>
      <c r="P31" s="45">
        <f>M31*N31</f>
        <v>495475.19999999995</v>
      </c>
    </row>
    <row r="32" spans="1:16" ht="51.75" customHeight="1">
      <c r="A32" s="4">
        <v>11</v>
      </c>
      <c r="B32" s="74" t="s">
        <v>31</v>
      </c>
      <c r="C32" s="74"/>
      <c r="D32" s="74"/>
      <c r="E32" s="74"/>
      <c r="F32" s="74"/>
      <c r="G32" s="74"/>
      <c r="H32" s="74"/>
      <c r="I32" s="74"/>
      <c r="J32" s="74"/>
      <c r="K32" s="74"/>
      <c r="L32" s="74"/>
      <c r="M32" s="19"/>
      <c r="N32" s="22"/>
      <c r="O32" s="21"/>
      <c r="P32" s="15"/>
    </row>
    <row r="33" spans="1:16" ht="15.75" customHeight="1">
      <c r="A33" s="4"/>
      <c r="B33" s="51"/>
      <c r="C33" s="56"/>
      <c r="D33" s="56"/>
      <c r="E33" s="58"/>
      <c r="F33" s="56"/>
      <c r="G33" s="16"/>
      <c r="H33" s="56"/>
      <c r="I33" s="40">
        <v>1</v>
      </c>
      <c r="J33" s="37" t="s">
        <v>0</v>
      </c>
      <c r="K33" s="37">
        <v>68</v>
      </c>
      <c r="L33" s="56" t="s">
        <v>9</v>
      </c>
      <c r="M33" s="17">
        <f>I33*K33</f>
        <v>68</v>
      </c>
      <c r="N33" s="43">
        <v>145.41999999999999</v>
      </c>
      <c r="O33" s="44" t="s">
        <v>15</v>
      </c>
      <c r="P33" s="45">
        <f>M33*N33</f>
        <v>9888.56</v>
      </c>
    </row>
    <row r="34" spans="1:16" ht="37.5" customHeight="1">
      <c r="A34" s="4">
        <v>12</v>
      </c>
      <c r="B34" s="74" t="s">
        <v>32</v>
      </c>
      <c r="C34" s="74"/>
      <c r="D34" s="74"/>
      <c r="E34" s="74"/>
      <c r="F34" s="74"/>
      <c r="G34" s="74"/>
      <c r="H34" s="74"/>
      <c r="I34" s="74"/>
      <c r="J34" s="74"/>
      <c r="K34" s="74"/>
      <c r="L34" s="74"/>
      <c r="M34" s="19"/>
      <c r="N34" s="22"/>
      <c r="O34" s="21"/>
      <c r="P34" s="15"/>
    </row>
    <row r="35" spans="1:16" ht="15.75" customHeight="1">
      <c r="A35" s="4"/>
      <c r="B35" s="51"/>
      <c r="C35" s="56"/>
      <c r="D35" s="56"/>
      <c r="E35" s="58"/>
      <c r="F35" s="56"/>
      <c r="G35" s="16"/>
      <c r="H35" s="56"/>
      <c r="I35" s="40">
        <v>1</v>
      </c>
      <c r="J35" s="37" t="s">
        <v>0</v>
      </c>
      <c r="K35" s="37">
        <v>200</v>
      </c>
      <c r="L35" s="56" t="s">
        <v>9</v>
      </c>
      <c r="M35" s="17">
        <f>I35*K35</f>
        <v>200</v>
      </c>
      <c r="N35" s="43">
        <v>843.92</v>
      </c>
      <c r="O35" s="44" t="s">
        <v>15</v>
      </c>
      <c r="P35" s="45">
        <f>M35*N35</f>
        <v>168784</v>
      </c>
    </row>
    <row r="36" spans="1:16" ht="49.5" customHeight="1">
      <c r="A36" s="4">
        <v>13</v>
      </c>
      <c r="B36" s="74" t="s">
        <v>33</v>
      </c>
      <c r="C36" s="74"/>
      <c r="D36" s="74"/>
      <c r="E36" s="74"/>
      <c r="F36" s="74"/>
      <c r="G36" s="74"/>
      <c r="H36" s="74"/>
      <c r="I36" s="74"/>
      <c r="J36" s="74"/>
      <c r="K36" s="74"/>
      <c r="L36" s="74"/>
      <c r="M36" s="19"/>
      <c r="N36" s="22"/>
      <c r="O36" s="21"/>
      <c r="P36" s="15"/>
    </row>
    <row r="37" spans="1:16" ht="15.75" customHeight="1">
      <c r="A37" s="4"/>
      <c r="B37" s="51"/>
      <c r="C37" s="56"/>
      <c r="D37" s="56"/>
      <c r="E37" s="58"/>
      <c r="F37" s="56"/>
      <c r="G37" s="16"/>
      <c r="H37" s="56"/>
      <c r="I37" s="40">
        <v>1</v>
      </c>
      <c r="J37" s="37" t="s">
        <v>0</v>
      </c>
      <c r="K37" s="37">
        <v>4</v>
      </c>
      <c r="L37" s="56" t="s">
        <v>9</v>
      </c>
      <c r="M37" s="17">
        <f>I37*K37</f>
        <v>4</v>
      </c>
      <c r="N37" s="43">
        <v>3575</v>
      </c>
      <c r="O37" s="44" t="s">
        <v>15</v>
      </c>
      <c r="P37" s="45">
        <f>M37*N37</f>
        <v>14300</v>
      </c>
    </row>
    <row r="38" spans="1:16" ht="79.5" customHeight="1">
      <c r="A38" s="4">
        <v>14</v>
      </c>
      <c r="B38" s="74" t="s">
        <v>34</v>
      </c>
      <c r="C38" s="74"/>
      <c r="D38" s="74"/>
      <c r="E38" s="74"/>
      <c r="F38" s="74"/>
      <c r="G38" s="74"/>
      <c r="H38" s="74"/>
      <c r="I38" s="74"/>
      <c r="J38" s="74"/>
      <c r="K38" s="74"/>
      <c r="L38" s="74"/>
      <c r="M38" s="19"/>
      <c r="N38" s="22"/>
      <c r="O38" s="21"/>
      <c r="P38" s="15"/>
    </row>
    <row r="39" spans="1:16" ht="15.75" customHeight="1">
      <c r="A39" s="4"/>
      <c r="B39" s="51"/>
      <c r="C39" s="56"/>
      <c r="D39" s="56"/>
      <c r="E39" s="58"/>
      <c r="F39" s="56"/>
      <c r="G39" s="16"/>
      <c r="H39" s="56"/>
      <c r="I39" s="40">
        <v>1</v>
      </c>
      <c r="J39" s="37" t="s">
        <v>0</v>
      </c>
      <c r="K39" s="37">
        <v>4</v>
      </c>
      <c r="L39" s="56" t="s">
        <v>9</v>
      </c>
      <c r="M39" s="17">
        <f>I39*K39</f>
        <v>4</v>
      </c>
      <c r="N39" s="43">
        <v>37505</v>
      </c>
      <c r="O39" s="44" t="s">
        <v>15</v>
      </c>
      <c r="P39" s="45">
        <f>M39*N39</f>
        <v>150020</v>
      </c>
    </row>
    <row r="40" spans="1:16" ht="89.25" customHeight="1" thickBot="1">
      <c r="A40" s="4">
        <v>15</v>
      </c>
      <c r="B40" s="82" t="s">
        <v>47</v>
      </c>
      <c r="C40" s="82"/>
      <c r="D40" s="82"/>
      <c r="E40" s="82"/>
      <c r="F40" s="82"/>
      <c r="G40" s="82"/>
      <c r="H40" s="82"/>
      <c r="I40" s="82"/>
      <c r="J40" s="82"/>
      <c r="K40" s="82"/>
      <c r="L40" s="82"/>
      <c r="M40" s="18"/>
      <c r="N40" s="72"/>
      <c r="O40" s="38"/>
      <c r="P40" s="39"/>
    </row>
    <row r="41" spans="1:16" ht="17.25" thickTop="1" thickBot="1">
      <c r="A41" s="4"/>
      <c r="B41" s="82"/>
      <c r="C41" s="82"/>
      <c r="D41" s="82"/>
      <c r="E41" s="82"/>
      <c r="F41" s="82"/>
      <c r="G41" s="82"/>
      <c r="H41" s="82"/>
      <c r="I41" s="82"/>
      <c r="J41" s="82"/>
      <c r="K41" s="82"/>
      <c r="L41" s="82"/>
      <c r="M41" s="18">
        <v>28</v>
      </c>
      <c r="N41" s="72">
        <v>5712</v>
      </c>
      <c r="O41" s="38" t="s">
        <v>15</v>
      </c>
      <c r="P41" s="39">
        <v>79972</v>
      </c>
    </row>
    <row r="42" spans="1:16" ht="33" customHeight="1" thickTop="1" thickBot="1">
      <c r="A42" s="4">
        <v>16</v>
      </c>
      <c r="B42" s="82" t="s">
        <v>48</v>
      </c>
      <c r="C42" s="82"/>
      <c r="D42" s="82"/>
      <c r="E42" s="82"/>
      <c r="F42" s="82"/>
      <c r="G42" s="82"/>
      <c r="H42" s="82"/>
      <c r="I42" s="82"/>
      <c r="J42" s="82"/>
      <c r="K42" s="82"/>
      <c r="L42" s="82"/>
      <c r="M42" s="18"/>
      <c r="N42" s="72"/>
      <c r="O42" s="38"/>
      <c r="P42" s="39"/>
    </row>
    <row r="43" spans="1:16" ht="22.5" customHeight="1" thickTop="1" thickBot="1">
      <c r="A43" s="4"/>
      <c r="B43" s="51"/>
      <c r="C43" s="71"/>
      <c r="D43" s="71"/>
      <c r="E43" s="71"/>
      <c r="F43" s="5"/>
      <c r="G43" s="69"/>
      <c r="H43" s="5"/>
      <c r="I43" s="41"/>
      <c r="J43" s="71"/>
      <c r="K43" s="16"/>
      <c r="L43" s="71"/>
      <c r="M43" s="18">
        <v>28</v>
      </c>
      <c r="N43" s="22">
        <v>2745.6</v>
      </c>
      <c r="O43" s="38" t="s">
        <v>15</v>
      </c>
      <c r="P43" s="39">
        <f>M43*N43</f>
        <v>76876.800000000003</v>
      </c>
    </row>
    <row r="44" spans="1:16" ht="30" customHeight="1" thickTop="1" thickBot="1">
      <c r="A44" s="4">
        <v>17</v>
      </c>
      <c r="B44" s="82" t="s">
        <v>49</v>
      </c>
      <c r="C44" s="82"/>
      <c r="D44" s="82"/>
      <c r="E44" s="82"/>
      <c r="F44" s="82"/>
      <c r="G44" s="82"/>
      <c r="H44" s="82"/>
      <c r="I44" s="82"/>
      <c r="J44" s="82"/>
      <c r="K44" s="82"/>
      <c r="L44" s="82"/>
      <c r="M44" s="18"/>
      <c r="N44" s="22"/>
      <c r="O44" s="38"/>
      <c r="P44" s="39"/>
    </row>
    <row r="45" spans="1:16" ht="20.25" customHeight="1" thickTop="1" thickBot="1">
      <c r="A45" s="4"/>
      <c r="B45" s="51"/>
      <c r="C45" s="71"/>
      <c r="D45" s="71"/>
      <c r="E45" s="71"/>
      <c r="F45" s="5"/>
      <c r="G45" s="69"/>
      <c r="H45" s="5"/>
      <c r="I45" s="41"/>
      <c r="J45" s="71"/>
      <c r="K45" s="16"/>
      <c r="L45" s="71"/>
      <c r="M45" s="18">
        <v>48</v>
      </c>
      <c r="N45" s="22">
        <v>3179</v>
      </c>
      <c r="O45" s="38" t="s">
        <v>15</v>
      </c>
      <c r="P45" s="39">
        <f>M45*N45</f>
        <v>152592</v>
      </c>
    </row>
    <row r="46" spans="1:16" ht="108.75" customHeight="1" thickTop="1" thickBot="1">
      <c r="A46" s="4">
        <v>18</v>
      </c>
      <c r="B46" s="82" t="s">
        <v>50</v>
      </c>
      <c r="C46" s="82"/>
      <c r="D46" s="82"/>
      <c r="E46" s="82"/>
      <c r="F46" s="82"/>
      <c r="G46" s="82"/>
      <c r="H46" s="82"/>
      <c r="I46" s="82"/>
      <c r="J46" s="82"/>
      <c r="K46" s="82"/>
      <c r="L46" s="82"/>
      <c r="M46" s="18"/>
      <c r="N46" s="22"/>
      <c r="O46" s="38"/>
      <c r="P46" s="39"/>
    </row>
    <row r="47" spans="1:16" ht="20.25" customHeight="1" thickTop="1" thickBot="1">
      <c r="A47" s="4"/>
      <c r="B47" s="51"/>
      <c r="C47" s="71"/>
      <c r="D47" s="71"/>
      <c r="E47" s="71"/>
      <c r="F47" s="5"/>
      <c r="G47" s="69"/>
      <c r="H47" s="5"/>
      <c r="I47" s="41"/>
      <c r="J47" s="71"/>
      <c r="K47" s="16"/>
      <c r="L47" s="71"/>
      <c r="M47" s="18">
        <v>20</v>
      </c>
      <c r="N47" s="22">
        <v>5339.4</v>
      </c>
      <c r="O47" s="38" t="s">
        <v>15</v>
      </c>
      <c r="P47" s="39">
        <v>53394</v>
      </c>
    </row>
    <row r="48" spans="1:16" ht="33.75" customHeight="1" thickTop="1" thickBot="1">
      <c r="A48" s="4">
        <v>19</v>
      </c>
      <c r="B48" s="82" t="s">
        <v>51</v>
      </c>
      <c r="C48" s="82"/>
      <c r="D48" s="82"/>
      <c r="E48" s="82"/>
      <c r="F48" s="82"/>
      <c r="G48" s="82"/>
      <c r="H48" s="82"/>
      <c r="I48" s="82"/>
      <c r="J48" s="82"/>
      <c r="K48" s="82"/>
      <c r="L48" s="82"/>
      <c r="M48" s="18"/>
      <c r="N48" s="22"/>
      <c r="O48" s="38"/>
      <c r="P48" s="39"/>
    </row>
    <row r="49" spans="1:18" ht="20.25" customHeight="1" thickTop="1" thickBot="1">
      <c r="A49" s="4"/>
      <c r="B49" s="68"/>
      <c r="C49" s="68"/>
      <c r="D49" s="68"/>
      <c r="E49" s="68"/>
      <c r="F49" s="68"/>
      <c r="G49" s="68"/>
      <c r="H49" s="68"/>
      <c r="I49" s="68"/>
      <c r="J49" s="68"/>
      <c r="K49" s="68"/>
      <c r="L49" s="68"/>
      <c r="M49" s="18">
        <v>20</v>
      </c>
      <c r="N49" s="22">
        <v>3432</v>
      </c>
      <c r="O49" s="38" t="s">
        <v>15</v>
      </c>
      <c r="P49" s="39">
        <f>M49*N49</f>
        <v>68640</v>
      </c>
    </row>
    <row r="50" spans="1:18" ht="30" customHeight="1" thickTop="1" thickBot="1">
      <c r="A50" s="4">
        <v>20</v>
      </c>
      <c r="B50" s="82" t="s">
        <v>52</v>
      </c>
      <c r="C50" s="82"/>
      <c r="D50" s="82"/>
      <c r="E50" s="82"/>
      <c r="F50" s="82"/>
      <c r="G50" s="82"/>
      <c r="H50" s="82"/>
      <c r="I50" s="82"/>
      <c r="J50" s="82"/>
      <c r="K50" s="82"/>
      <c r="L50" s="82"/>
      <c r="M50" s="18"/>
      <c r="N50" s="22"/>
      <c r="O50" s="38"/>
      <c r="P50" s="39"/>
    </row>
    <row r="51" spans="1:18" ht="21.75" customHeight="1" thickTop="1" thickBot="1">
      <c r="A51" s="4"/>
      <c r="B51" s="68"/>
      <c r="C51" s="68"/>
      <c r="D51" s="68"/>
      <c r="E51" s="68"/>
      <c r="F51" s="68"/>
      <c r="G51" s="68"/>
      <c r="H51" s="68"/>
      <c r="I51" s="68"/>
      <c r="J51" s="68"/>
      <c r="K51" s="68"/>
      <c r="L51" s="68"/>
      <c r="M51" s="18">
        <v>80</v>
      </c>
      <c r="N51" s="22">
        <v>889.46</v>
      </c>
      <c r="O51" s="38" t="s">
        <v>53</v>
      </c>
      <c r="P51" s="39">
        <f>M51*N51</f>
        <v>71156.800000000003</v>
      </c>
    </row>
    <row r="52" spans="1:18" ht="26.25" customHeight="1" thickTop="1" thickBot="1">
      <c r="A52" s="4"/>
      <c r="M52" s="18"/>
      <c r="N52" s="22" t="s">
        <v>35</v>
      </c>
      <c r="O52" s="64"/>
      <c r="P52" s="65">
        <f>SUM(O6:P51)</f>
        <v>3598788.78</v>
      </c>
    </row>
    <row r="53" spans="1:18" ht="21" customHeight="1" thickTop="1">
      <c r="A53" s="4"/>
      <c r="B53" s="83" t="s">
        <v>36</v>
      </c>
      <c r="C53" s="83"/>
      <c r="D53" s="83"/>
      <c r="E53" s="83"/>
      <c r="F53" s="83"/>
      <c r="G53" s="83"/>
      <c r="H53" s="83"/>
      <c r="I53" s="83"/>
      <c r="J53" s="83"/>
      <c r="K53" s="83"/>
      <c r="L53" s="83"/>
      <c r="M53" s="18"/>
      <c r="N53" s="22"/>
      <c r="O53" s="15"/>
      <c r="P53" s="21"/>
    </row>
    <row r="54" spans="1:18" ht="128.25" customHeight="1">
      <c r="A54" s="4">
        <v>1</v>
      </c>
      <c r="B54" s="74" t="s">
        <v>37</v>
      </c>
      <c r="C54" s="74"/>
      <c r="D54" s="74"/>
      <c r="E54" s="74"/>
      <c r="F54" s="74"/>
      <c r="G54" s="74"/>
      <c r="H54" s="74"/>
      <c r="I54" s="74"/>
      <c r="J54" s="74"/>
      <c r="K54" s="74"/>
      <c r="L54" s="74"/>
      <c r="M54" s="18"/>
      <c r="N54" s="43"/>
      <c r="O54" s="44"/>
      <c r="P54" s="45"/>
    </row>
    <row r="55" spans="1:18" ht="20.25" customHeight="1">
      <c r="A55" s="4"/>
      <c r="B55" s="51"/>
      <c r="C55" s="56"/>
      <c r="D55" s="56"/>
      <c r="E55" s="40">
        <v>1</v>
      </c>
      <c r="F55" s="56" t="s">
        <v>0</v>
      </c>
      <c r="G55" s="16">
        <v>600</v>
      </c>
      <c r="H55" s="56" t="s">
        <v>0</v>
      </c>
      <c r="I55" s="16">
        <v>2.5</v>
      </c>
      <c r="J55" s="56" t="s">
        <v>0</v>
      </c>
      <c r="K55" s="16">
        <v>2.5</v>
      </c>
      <c r="L55" s="56" t="s">
        <v>9</v>
      </c>
      <c r="M55" s="17">
        <f>ROUND(E55*G55*I55*K55,0)</f>
        <v>3750</v>
      </c>
      <c r="N55" s="52">
        <v>3600</v>
      </c>
      <c r="O55" s="44" t="s">
        <v>7</v>
      </c>
      <c r="P55" s="45">
        <f>M55*N55/1000</f>
        <v>13500</v>
      </c>
    </row>
    <row r="56" spans="1:18" ht="75.75" customHeight="1">
      <c r="A56" s="4">
        <v>2</v>
      </c>
      <c r="B56" s="74" t="s">
        <v>54</v>
      </c>
      <c r="C56" s="74"/>
      <c r="D56" s="74"/>
      <c r="E56" s="74"/>
      <c r="F56" s="74"/>
      <c r="G56" s="74"/>
      <c r="H56" s="74"/>
      <c r="I56" s="74"/>
      <c r="J56" s="74"/>
      <c r="K56" s="74"/>
      <c r="L56" s="74"/>
      <c r="M56" s="18"/>
      <c r="N56" s="52"/>
      <c r="O56" s="44"/>
      <c r="P56" s="54"/>
    </row>
    <row r="57" spans="1:18" ht="18" customHeight="1">
      <c r="A57" s="4" t="s">
        <v>23</v>
      </c>
      <c r="B57" s="70" t="s">
        <v>56</v>
      </c>
      <c r="C57" s="70"/>
      <c r="D57" s="70"/>
      <c r="E57" s="70"/>
      <c r="F57" s="70"/>
      <c r="G57" s="70"/>
      <c r="H57" s="70"/>
      <c r="I57" s="70">
        <v>1</v>
      </c>
      <c r="J57" s="70" t="s">
        <v>0</v>
      </c>
      <c r="K57" s="70">
        <v>800</v>
      </c>
      <c r="L57" s="70"/>
      <c r="M57" s="18">
        <v>800</v>
      </c>
      <c r="N57" s="52">
        <v>137</v>
      </c>
      <c r="O57" s="44" t="s">
        <v>46</v>
      </c>
      <c r="P57" s="54">
        <f>M57*N57</f>
        <v>109600</v>
      </c>
    </row>
    <row r="58" spans="1:18" ht="16.5" customHeight="1">
      <c r="A58" s="55" t="s">
        <v>55</v>
      </c>
      <c r="B58" s="59" t="s">
        <v>38</v>
      </c>
      <c r="C58" s="56"/>
      <c r="D58" s="56"/>
      <c r="E58" s="56"/>
      <c r="F58" s="5"/>
      <c r="G58" s="58"/>
      <c r="H58" s="5"/>
      <c r="I58" s="40">
        <v>1</v>
      </c>
      <c r="J58" s="37" t="s">
        <v>0</v>
      </c>
      <c r="K58" s="37">
        <v>700</v>
      </c>
      <c r="L58" s="56" t="s">
        <v>9</v>
      </c>
      <c r="M58" s="17">
        <f>I58*K58</f>
        <v>700</v>
      </c>
      <c r="N58" s="43">
        <v>189</v>
      </c>
      <c r="O58" s="44" t="s">
        <v>11</v>
      </c>
      <c r="P58" s="45">
        <f>M58*N58</f>
        <v>132300</v>
      </c>
    </row>
    <row r="59" spans="1:18" ht="15.75" customHeight="1">
      <c r="A59" s="55" t="s">
        <v>27</v>
      </c>
      <c r="B59" s="59" t="s">
        <v>57</v>
      </c>
      <c r="C59" s="56"/>
      <c r="D59" s="56"/>
      <c r="E59" s="56"/>
      <c r="F59" s="5"/>
      <c r="G59" s="58"/>
      <c r="H59" s="5"/>
      <c r="I59" s="40">
        <v>1</v>
      </c>
      <c r="J59" s="37" t="s">
        <v>0</v>
      </c>
      <c r="K59" s="37">
        <v>700</v>
      </c>
      <c r="L59" s="56" t="s">
        <v>9</v>
      </c>
      <c r="M59" s="17">
        <f>I59*K59</f>
        <v>700</v>
      </c>
      <c r="N59" s="43">
        <v>2323</v>
      </c>
      <c r="O59" s="44" t="s">
        <v>11</v>
      </c>
      <c r="P59" s="45">
        <f>M59*N59</f>
        <v>1626100</v>
      </c>
    </row>
    <row r="60" spans="1:18" ht="48.75" customHeight="1">
      <c r="A60" s="4">
        <v>3</v>
      </c>
      <c r="B60" s="74" t="s">
        <v>39</v>
      </c>
      <c r="C60" s="74"/>
      <c r="D60" s="74"/>
      <c r="E60" s="74"/>
      <c r="F60" s="74"/>
      <c r="G60" s="74"/>
      <c r="H60" s="74"/>
      <c r="I60" s="74"/>
      <c r="J60" s="74"/>
      <c r="K60" s="74"/>
      <c r="L60" s="74"/>
      <c r="M60" s="18"/>
      <c r="N60" s="43"/>
      <c r="O60" s="44"/>
      <c r="P60" s="45"/>
      <c r="R60" s="3"/>
    </row>
    <row r="61" spans="1:18" ht="23.25" customHeight="1">
      <c r="A61" s="4"/>
      <c r="B61" s="84" t="s">
        <v>43</v>
      </c>
      <c r="C61" s="84"/>
      <c r="D61" s="84"/>
      <c r="E61" s="84"/>
      <c r="F61" s="5"/>
      <c r="G61" s="58">
        <f>M55</f>
        <v>3750</v>
      </c>
      <c r="H61" s="5" t="s">
        <v>0</v>
      </c>
      <c r="I61" s="42">
        <v>2</v>
      </c>
      <c r="J61" s="56" t="s">
        <v>10</v>
      </c>
      <c r="K61" s="37">
        <v>3</v>
      </c>
      <c r="L61" s="56" t="s">
        <v>9</v>
      </c>
      <c r="M61" s="18">
        <f>G61*I61/K61</f>
        <v>2500</v>
      </c>
      <c r="N61" s="52">
        <v>2760</v>
      </c>
      <c r="O61" s="44" t="s">
        <v>7</v>
      </c>
      <c r="P61" s="54">
        <f>M61*N61/1000</f>
        <v>6900</v>
      </c>
    </row>
    <row r="62" spans="1:18" ht="169.5" customHeight="1">
      <c r="A62" s="4">
        <v>4</v>
      </c>
      <c r="B62" s="74" t="s">
        <v>40</v>
      </c>
      <c r="C62" s="74"/>
      <c r="D62" s="74"/>
      <c r="E62" s="74"/>
      <c r="F62" s="74"/>
      <c r="G62" s="74"/>
      <c r="H62" s="74"/>
      <c r="I62" s="74"/>
      <c r="J62" s="74"/>
      <c r="K62" s="74"/>
      <c r="L62" s="74"/>
      <c r="M62" s="19"/>
      <c r="N62" s="22"/>
      <c r="O62" s="21"/>
      <c r="P62" s="15"/>
      <c r="R62" s="3"/>
    </row>
    <row r="63" spans="1:18" ht="20.25" customHeight="1">
      <c r="A63" s="4"/>
      <c r="B63" s="81" t="s">
        <v>42</v>
      </c>
      <c r="C63" s="81"/>
      <c r="D63" s="81"/>
      <c r="E63" s="81"/>
      <c r="F63" s="81"/>
      <c r="G63" s="81"/>
      <c r="H63" s="56"/>
      <c r="I63" s="40">
        <v>1</v>
      </c>
      <c r="J63" s="37" t="s">
        <v>0</v>
      </c>
      <c r="K63" s="37">
        <v>90</v>
      </c>
      <c r="L63" s="56" t="s">
        <v>9</v>
      </c>
      <c r="M63" s="17">
        <f>I63*K63</f>
        <v>90</v>
      </c>
      <c r="N63" s="43">
        <v>7191.5</v>
      </c>
      <c r="O63" s="44" t="s">
        <v>15</v>
      </c>
      <c r="P63" s="45">
        <f>M63*N63</f>
        <v>647235</v>
      </c>
    </row>
    <row r="64" spans="1:18" ht="2.25" customHeight="1" thickBot="1">
      <c r="A64" s="24"/>
      <c r="B64" s="20"/>
      <c r="C64" s="56"/>
      <c r="D64" s="56"/>
      <c r="E64" s="56"/>
      <c r="F64" s="5"/>
      <c r="G64" s="5"/>
      <c r="H64" s="5"/>
      <c r="I64" s="58"/>
      <c r="J64" s="58"/>
      <c r="K64" s="58"/>
      <c r="L64" s="56"/>
      <c r="M64" s="19"/>
      <c r="N64" s="38"/>
      <c r="O64" s="38"/>
      <c r="P64" s="39"/>
    </row>
    <row r="65" spans="1:16" ht="15.75" customHeight="1" thickTop="1">
      <c r="A65" s="24"/>
      <c r="B65" s="20"/>
      <c r="C65" s="56"/>
      <c r="D65" s="56"/>
      <c r="E65" s="56"/>
      <c r="F65" s="5"/>
      <c r="G65" s="5"/>
      <c r="H65" s="5"/>
      <c r="I65" s="58"/>
      <c r="J65" s="58"/>
      <c r="K65" s="58"/>
      <c r="L65" s="56"/>
      <c r="M65" s="19"/>
      <c r="N65" s="61" t="s">
        <v>41</v>
      </c>
      <c r="P65" s="60">
        <f>SUM(P55:P63)</f>
        <v>2535635</v>
      </c>
    </row>
    <row r="66" spans="1:16" ht="15.75" customHeight="1" thickBot="1">
      <c r="A66" s="4"/>
      <c r="M66" s="18"/>
      <c r="N66" s="62" t="s">
        <v>45</v>
      </c>
      <c r="O66" s="2"/>
      <c r="P66" s="63">
        <f>P65+P52</f>
        <v>6134423.7799999993</v>
      </c>
    </row>
    <row r="67" spans="1:16" ht="16.5" customHeight="1" thickTop="1">
      <c r="A67" s="25"/>
      <c r="B67" s="26"/>
      <c r="C67" s="26"/>
      <c r="D67" s="26"/>
      <c r="E67" s="26"/>
      <c r="F67" s="26"/>
      <c r="G67" s="26"/>
      <c r="H67" s="26"/>
      <c r="I67" s="26"/>
      <c r="J67" s="26"/>
      <c r="K67" s="26"/>
      <c r="L67" s="26"/>
      <c r="N67" s="28"/>
      <c r="O67" s="29"/>
      <c r="P67" s="30"/>
    </row>
    <row r="68" spans="1:16" ht="16.5" customHeight="1">
      <c r="A68" s="25"/>
      <c r="B68" s="26"/>
      <c r="C68" s="26"/>
      <c r="D68" s="26"/>
      <c r="E68" s="26"/>
      <c r="F68" s="26"/>
      <c r="G68" s="26"/>
      <c r="H68" s="26"/>
      <c r="I68" s="26"/>
      <c r="J68" s="26"/>
      <c r="K68" s="26"/>
      <c r="L68" s="26"/>
      <c r="M68" s="27"/>
      <c r="N68" s="28"/>
      <c r="O68" s="29"/>
      <c r="P68" s="30"/>
    </row>
    <row r="69" spans="1:16" ht="16.5" customHeight="1">
      <c r="A69" s="25"/>
      <c r="B69" s="26"/>
      <c r="C69" s="26"/>
      <c r="D69" s="26"/>
      <c r="E69" s="26"/>
      <c r="F69" s="26"/>
      <c r="G69" s="26"/>
      <c r="H69" s="26"/>
      <c r="I69" s="26"/>
      <c r="J69" s="26"/>
      <c r="K69" s="26"/>
      <c r="L69" s="26"/>
      <c r="M69" s="27"/>
      <c r="N69" s="28"/>
      <c r="O69" s="29"/>
      <c r="P69" s="30"/>
    </row>
    <row r="70" spans="1:16" ht="16.5" customHeight="1">
      <c r="A70" s="24"/>
      <c r="B70" s="26"/>
      <c r="C70" s="32"/>
      <c r="D70" s="32"/>
      <c r="E70" s="33"/>
      <c r="F70" s="33"/>
      <c r="G70" s="34"/>
      <c r="H70" s="35"/>
      <c r="I70" s="34"/>
      <c r="J70" s="33"/>
      <c r="K70" s="33"/>
      <c r="L70" s="36"/>
      <c r="M70" s="27"/>
      <c r="N70" s="28"/>
      <c r="O70" s="29"/>
      <c r="P70" s="30"/>
    </row>
    <row r="71" spans="1:16">
      <c r="B71" s="26"/>
    </row>
    <row r="72" spans="1:16">
      <c r="B72" s="31"/>
    </row>
  </sheetData>
  <mergeCells count="34">
    <mergeCell ref="B62:L62"/>
    <mergeCell ref="B63:G63"/>
    <mergeCell ref="B48:L48"/>
    <mergeCell ref="B50:L50"/>
    <mergeCell ref="B40:L40"/>
    <mergeCell ref="B41:L41"/>
    <mergeCell ref="B42:L42"/>
    <mergeCell ref="B44:L44"/>
    <mergeCell ref="B46:L46"/>
    <mergeCell ref="B53:L53"/>
    <mergeCell ref="B54:L54"/>
    <mergeCell ref="B56:L56"/>
    <mergeCell ref="B60:L60"/>
    <mergeCell ref="B61:E61"/>
    <mergeCell ref="A1:P1"/>
    <mergeCell ref="B5:L5"/>
    <mergeCell ref="A3:B3"/>
    <mergeCell ref="C3:P3"/>
    <mergeCell ref="B12:L12"/>
    <mergeCell ref="B7:L7"/>
    <mergeCell ref="B36:L36"/>
    <mergeCell ref="B38:L38"/>
    <mergeCell ref="O7:P7"/>
    <mergeCell ref="B8:L8"/>
    <mergeCell ref="B10:L10"/>
    <mergeCell ref="B14:L14"/>
    <mergeCell ref="B16:L16"/>
    <mergeCell ref="B22:L22"/>
    <mergeCell ref="B18:L18"/>
    <mergeCell ref="B24:L24"/>
    <mergeCell ref="B28:L28"/>
    <mergeCell ref="B30:L30"/>
    <mergeCell ref="B34:L34"/>
    <mergeCell ref="B32:L32"/>
  </mergeCells>
  <pageMargins left="0.7" right="0" top="0.28000000000000003" bottom="0.23" header="0.17" footer="0.17"/>
  <pageSetup scale="90" orientation="portrait" horizontalDpi="300" verticalDpi="300" r:id="rId1"/>
  <headerFooter alignWithMargins="0">
    <oddHeader>&amp;R&amp;8Page &amp;P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Est W.S</vt:lpstr>
      <vt:lpstr>'Est W.S'!Print_Titles</vt:lpstr>
    </vt:vector>
  </TitlesOfParts>
  <Company>Jarwar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Waheed</dc:creator>
  <cp:lastModifiedBy>mhujjan</cp:lastModifiedBy>
  <cp:lastPrinted>2017-04-22T14:23:14Z</cp:lastPrinted>
  <dcterms:created xsi:type="dcterms:W3CDTF">2012-11-11T16:46:47Z</dcterms:created>
  <dcterms:modified xsi:type="dcterms:W3CDTF">2017-04-25T06:05:17Z</dcterms:modified>
</cp:coreProperties>
</file>