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355" windowHeight="6150" tabRatio="967" firstSheet="1" activeTab="1"/>
  </bookViews>
  <sheets>
    <sheet name="M_Building" sheetId="16" state="hidden" r:id="rId1"/>
    <sheet name="Part_B" sheetId="17" r:id="rId2"/>
  </sheets>
  <externalReferences>
    <externalReference r:id="rId3"/>
  </externalReferences>
  <definedNames>
    <definedName name="CC">[1]Material!$N$6:$N$8</definedName>
  </definedNames>
  <calcPr calcId="124519"/>
</workbook>
</file>

<file path=xl/calcChain.xml><?xml version="1.0" encoding="utf-8"?>
<calcChain xmlns="http://schemas.openxmlformats.org/spreadsheetml/2006/main">
  <c r="O283" i="16"/>
  <c r="O343" l="1"/>
  <c r="S155" i="17" l="1"/>
  <c r="S150"/>
  <c r="S140"/>
  <c r="S135"/>
  <c r="R159" s="1"/>
  <c r="S103"/>
  <c r="S99"/>
  <c r="S93"/>
  <c r="S89"/>
  <c r="S85"/>
  <c r="S81"/>
  <c r="S78"/>
  <c r="S71"/>
  <c r="S66"/>
  <c r="S58"/>
  <c r="S55"/>
  <c r="S52"/>
  <c r="S45"/>
  <c r="S42"/>
  <c r="S39"/>
  <c r="S35"/>
  <c r="S30"/>
  <c r="S24"/>
  <c r="S20"/>
  <c r="S11"/>
  <c r="S106" s="1"/>
  <c r="M340" i="16" l="1"/>
  <c r="M332"/>
  <c r="M331"/>
  <c r="M321"/>
  <c r="M320"/>
  <c r="M319"/>
  <c r="M318"/>
  <c r="M317"/>
  <c r="M316"/>
  <c r="M323"/>
  <c r="M306"/>
  <c r="M275"/>
  <c r="M280"/>
  <c r="M279"/>
  <c r="M265"/>
  <c r="M264"/>
  <c r="M239"/>
  <c r="M238"/>
  <c r="M237"/>
  <c r="M231"/>
  <c r="M224"/>
  <c r="M218"/>
  <c r="M214"/>
  <c r="M160"/>
  <c r="M161"/>
  <c r="O162"/>
  <c r="M151"/>
  <c r="O152"/>
  <c r="M98"/>
  <c r="M97"/>
  <c r="M67"/>
  <c r="M66"/>
  <c r="M65"/>
  <c r="M61"/>
  <c r="M60"/>
  <c r="M59"/>
  <c r="M55"/>
  <c r="M54"/>
  <c r="M53"/>
  <c r="M13"/>
  <c r="M14"/>
  <c r="M15"/>
  <c r="M16"/>
  <c r="M17"/>
  <c r="M18"/>
  <c r="M19"/>
  <c r="M24"/>
  <c r="M25"/>
  <c r="M26"/>
  <c r="M27"/>
  <c r="M28"/>
  <c r="M30"/>
  <c r="M31"/>
  <c r="M32"/>
  <c r="M33"/>
  <c r="M39"/>
  <c r="M40"/>
  <c r="M43"/>
  <c r="M44"/>
  <c r="M45"/>
  <c r="M47"/>
  <c r="M48"/>
  <c r="M49"/>
  <c r="M80"/>
  <c r="M81"/>
  <c r="M82"/>
  <c r="M84"/>
  <c r="M85"/>
  <c r="M86"/>
  <c r="M88"/>
  <c r="M89"/>
  <c r="M91"/>
  <c r="M92"/>
  <c r="M93"/>
  <c r="M95"/>
  <c r="M96"/>
  <c r="O106"/>
  <c r="M111"/>
  <c r="O112"/>
  <c r="M117"/>
  <c r="M118"/>
  <c r="M126"/>
  <c r="M127"/>
  <c r="M128"/>
  <c r="M129"/>
  <c r="M132"/>
  <c r="M133"/>
  <c r="M134"/>
  <c r="M135"/>
  <c r="M136"/>
  <c r="M137"/>
  <c r="M139"/>
  <c r="M168"/>
  <c r="M169"/>
  <c r="M178"/>
  <c r="M187"/>
  <c r="M189"/>
  <c r="M190"/>
  <c r="M191"/>
  <c r="M192"/>
  <c r="M193"/>
  <c r="M194"/>
  <c r="O201"/>
  <c r="M204"/>
  <c r="M205"/>
  <c r="M206"/>
  <c r="M207"/>
  <c r="M215"/>
  <c r="M216"/>
  <c r="M219"/>
  <c r="O220"/>
  <c r="M225"/>
  <c r="M226"/>
  <c r="M235"/>
  <c r="M236"/>
  <c r="O247"/>
  <c r="M251"/>
  <c r="M256"/>
  <c r="M257"/>
  <c r="M262"/>
  <c r="M263"/>
  <c r="M266"/>
  <c r="M278"/>
  <c r="M281"/>
  <c r="M282"/>
  <c r="M287"/>
  <c r="M288"/>
  <c r="O289"/>
  <c r="M294"/>
  <c r="O295"/>
  <c r="M298"/>
  <c r="M300"/>
  <c r="O312"/>
  <c r="M328"/>
  <c r="M329"/>
  <c r="M330"/>
  <c r="M34"/>
  <c r="O35"/>
  <c r="M99"/>
  <c r="O100"/>
  <c r="M20"/>
  <c r="O21"/>
  <c r="M170"/>
  <c r="O171"/>
  <c r="M119"/>
  <c r="O120"/>
  <c r="M301"/>
  <c r="M240"/>
  <c r="M241"/>
  <c r="O242"/>
  <c r="M195"/>
  <c r="M196"/>
  <c r="O197"/>
  <c r="M333"/>
  <c r="O334"/>
  <c r="M227"/>
  <c r="M140"/>
  <c r="M267"/>
  <c r="O268"/>
  <c r="M208"/>
  <c r="O209"/>
  <c r="M130"/>
  <c r="M141"/>
</calcChain>
</file>

<file path=xl/sharedStrings.xml><?xml version="1.0" encoding="utf-8"?>
<sst xmlns="http://schemas.openxmlformats.org/spreadsheetml/2006/main" count="1360" uniqueCount="338">
  <si>
    <r>
      <t xml:space="preserve">       </t>
    </r>
    <r>
      <rPr>
        <b/>
        <u/>
        <sz val="22"/>
        <rFont val="Baskerville Old Face"/>
        <family val="1"/>
      </rPr>
      <t>DETAILED ESTIMATE</t>
    </r>
  </si>
  <si>
    <t>S. No</t>
  </si>
  <si>
    <t xml:space="preserve">DESCRIPTION </t>
  </si>
  <si>
    <t>QTY</t>
  </si>
  <si>
    <t>RATE</t>
  </si>
  <si>
    <t>UNIT</t>
  </si>
  <si>
    <t>AMOUNT</t>
  </si>
  <si>
    <t xml:space="preserve">Excavation  in  foundation  of  building, bridges  and  others  structure i/c  degbelling  dressing  refilling  around </t>
  </si>
  <si>
    <t>structure with  excavated earth  watering  and  remaining  up  to  lead  5  feet  (b)  in  ordinary  soil. ( S.I.No. 18</t>
  </si>
  <si>
    <t>x</t>
  </si>
  <si>
    <t>=</t>
  </si>
  <si>
    <t>TOTAL</t>
  </si>
  <si>
    <t>Cft.</t>
  </si>
  <si>
    <t>@</t>
  </si>
  <si>
    <t>Rs.</t>
  </si>
  <si>
    <t>%OCft.</t>
  </si>
  <si>
    <t>%Cft.</t>
  </si>
  <si>
    <t>P.Cft.</t>
  </si>
  <si>
    <t>%Sft.</t>
  </si>
  <si>
    <t>P.Rft.</t>
  </si>
  <si>
    <t>P.Sft.</t>
  </si>
  <si>
    <t xml:space="preserve">             G.TOTAL</t>
  </si>
  <si>
    <t>RCC  work  i/c  all  labour  &amp;  material  except  the  cost  of  steel  reinforcement  and  its  labour  for  bending</t>
  </si>
  <si>
    <t>binding  which  will  be  paid   separately.  This  rate  also  i.e  all   kinds  of  forms  moulds  lifting   shuttering</t>
  </si>
  <si>
    <t xml:space="preserve">curing rendering  the  exposed  surface  including  screening  and  washing  of  shingle  (a) RCC  work  in roof </t>
  </si>
  <si>
    <t xml:space="preserve">slab, beams columns  rafts  lintels  and other structural member laid in  situ or  precast  laid in position comp- </t>
  </si>
  <si>
    <t xml:space="preserve">lete in all  respects ratio ( 1: 2: 4 ) 90 Lbs. Cement 2 Cft. Sand 4 Cft.Shingle  1/8"  to 1/4" gauge ( S.I.No. 6AI </t>
  </si>
  <si>
    <t xml:space="preserve">Fabrication of mild steel reinforcement for cement concrete i/c cutting bending laying in position making and </t>
  </si>
  <si>
    <t>Providing  &amp;  fixing G.I  frames /  chowkhats  of  size 7" x 2"  or  4  1/2" x  3"  for  door using 20 gauge G.I sheet</t>
  </si>
  <si>
    <t>and  repairing  and  jumbs.  The  cost  also  include  all carriage  tools  and  plants  used  in  making  and  fixing</t>
  </si>
  <si>
    <t>Cement plaster 3/8" thick ( 1:4 ) upto 20 feet height ( S.I.No 11 ( c ) Page No. 58 ).</t>
  </si>
  <si>
    <t xml:space="preserve">Two coat of bitumen laid hot using 34lbs for % sft. Over roor and blinded with sand at one Cft. Per % Sft. </t>
  </si>
  <si>
    <t xml:space="preserve">First class deodar wood wrought joinery in doors and windows etc fixed in position i.e. chowkats hold fasts </t>
  </si>
  <si>
    <t xml:space="preserve">Supplying &amp;  Fixing in position iron / steel gril of 3/4"x1/4" size flat iron of approved design  i/c  painting  03 </t>
  </si>
  <si>
    <t>Painting new surface painting door &amp; window any type i/c edges ( S.I.No. 5 ( c ) Page No. 76 ).</t>
  </si>
  <si>
    <t xml:space="preserve">hinges, iron tower bolts, chocks cleats, handles and cords with hooks etc. Deodar paneled fully glazed 3/4" </t>
  </si>
  <si>
    <t>Cement Concret Plain including placing compcting, finishing and curing, complete ( including screening</t>
  </si>
  <si>
    <t>Colour washing three coats ( S.I.No. 24 Page 59 ).</t>
  </si>
  <si>
    <t>1st Steep</t>
  </si>
  <si>
    <t>2nd Steep</t>
  </si>
  <si>
    <t>3rd Steep</t>
  </si>
  <si>
    <t>LINTEL.</t>
  </si>
  <si>
    <t>Cwt.</t>
  </si>
  <si>
    <t>P.Cwt</t>
  </si>
  <si>
    <t>Same Qty: as Item No.04 RCC.</t>
  </si>
  <si>
    <t xml:space="preserve">Filling and watering ramming earth under floor with surplus earth from foundation lead up to one </t>
  </si>
  <si>
    <t xml:space="preserve">       chain and lift upto 5 feet I S.I.No.21/Page 4 ).</t>
  </si>
  <si>
    <t xml:space="preserve">Filling and watering ramming earth under floor with surplus earth from out side lead up to one </t>
  </si>
  <si>
    <t xml:space="preserve">       chain and lift upto 5 feet I S.I.No.22/Page 4 ).</t>
  </si>
  <si>
    <t>DEDUCTION</t>
  </si>
  <si>
    <t>C/R Bed</t>
  </si>
  <si>
    <t>C/R Door</t>
  </si>
  <si>
    <t>C/R window</t>
  </si>
  <si>
    <t>including welded hinges and fixing at site with necessary hold  fasts,  filling with cement sand slurry of ratio 1 : 6</t>
  </si>
  <si>
    <t>Sft.</t>
  </si>
  <si>
    <t>Rft.</t>
  </si>
  <si>
    <t>C/R Window</t>
  </si>
  <si>
    <t>sft.</t>
  </si>
  <si>
    <t>C/R 1/Side</t>
  </si>
  <si>
    <t>+</t>
  </si>
  <si>
    <t>Same Qty: as Item No.12</t>
  </si>
  <si>
    <t>Cement plaster 3/4" thick ( 1:4 ) upto 20 feet height ( S.I.No 11 ( c ) Page No. 58 ).</t>
  </si>
  <si>
    <t>C/R B/Side</t>
  </si>
  <si>
    <t>C/R B/S Window</t>
  </si>
  <si>
    <t>C/R Board</t>
  </si>
  <si>
    <t xml:space="preserve">         </t>
  </si>
  <si>
    <t xml:space="preserve">  </t>
  </si>
  <si>
    <t>Laying floor of approved whith glazed tiles 1/4" thick in white cement 1:2 over thick cement mortar 1:2 complete</t>
  </si>
  <si>
    <t xml:space="preserve">White glazed tiles 1/4"  thick dado jointed in white cement and laid over 1:2 cement sand mortar 3/4" thick i/c </t>
  </si>
  <si>
    <t xml:space="preserve">NAME OF WORK:-               </t>
  </si>
  <si>
    <t>Deduction</t>
  </si>
  <si>
    <t>Net Qty:</t>
  </si>
  <si>
    <t>(-)</t>
  </si>
  <si>
    <t>Same Qty: as Item No.17</t>
  </si>
  <si>
    <t>(4.00</t>
  </si>
  <si>
    <t>4.00)</t>
  </si>
  <si>
    <t>C/R Ceiling</t>
  </si>
  <si>
    <t xml:space="preserve"> b Page No. 4 ).</t>
  </si>
  <si>
    <t>Cement Concrere brick or stone ballast 1 1/2 to 2" gauge ratio 1:5:10 ( S.I.No 4 ( c ) Page No. 14 ).</t>
  </si>
  <si>
    <t>Pacca brick work in foundation &amp; plinth in cement sand mortar ratio 1:6 ( S.I.No. 4 (e) Page 20 ).</t>
  </si>
  <si>
    <t>Page 16 ).</t>
  </si>
  <si>
    <t>PLINTH BEAM</t>
  </si>
  <si>
    <t>L/B Door</t>
  </si>
  <si>
    <t xml:space="preserve"> joints and fastening i/c cost of binding wire ( also i/c removal of rust from bars. ( S.I.No 8(b) Page 16 ).</t>
  </si>
  <si>
    <t>Pucca brick in ground floor in cement sand mortar 1:6 ( S.I.No 5 (e) Page No. 20 ).</t>
  </si>
  <si>
    <t>( S.I.No. 29 Page No 92 ).</t>
  </si>
  <si>
    <t>( S.I.No. 28 Page No 92 ).</t>
  </si>
  <si>
    <t>coats etc. Complete (weight not loss then 3.7 lbs / SQF of finished gril) S.I.No. 26 Page-92 ).</t>
  </si>
  <si>
    <t>Cement Plaster 1/2" ( 1:6 ) upto 20 feet height (b) 1/2" thick ( S.I.No 13 (b) Page No 51 ).</t>
  </si>
  <si>
    <t>(7.00</t>
  </si>
  <si>
    <t>thick.( S.I.No. 7 (b) Page 57 ).(Shutter Only)</t>
  </si>
  <si>
    <t>Same Qty: as Item No.14)116.00/.50</t>
  </si>
  <si>
    <t>Cement pointing struck of joints on wall (a) (1:3 ) Ratio ( S.I.No. 19 (a) Page-52 ).</t>
  </si>
  <si>
    <t>Extra labour for making cement plaster patta 6" ( S.I.No.35/P-35).</t>
  </si>
  <si>
    <t>Making Notice Board made with cement sand  ( S.I.No.1/P-94).</t>
  </si>
  <si>
    <t>( S.I.No 24 Page No. 42 ).</t>
  </si>
  <si>
    <t>finishing ( S.I.No. 37  Page No. 44 ).</t>
  </si>
  <si>
    <t>Providing &amp; Laying C.C topping 1:2:4 i.c surface finishing and diveded in to panels.( S.I.No.16 (c) Page No.41).</t>
  </si>
  <si>
    <t>( S.I.No.13 Page No.34 ).</t>
  </si>
  <si>
    <t>Primary Coat of chalk under distemper ( S.I.No. 23 Page No. 53 ).</t>
  </si>
  <si>
    <t>Same Qty: as Item No.26</t>
  </si>
  <si>
    <t>Distempering 3 coats ( S.I.No. 24 Page No. 53 ).</t>
  </si>
  <si>
    <t>C/R KITCHIN L/W</t>
  </si>
  <si>
    <t>"        "      s/w</t>
  </si>
  <si>
    <t>store s/w</t>
  </si>
  <si>
    <t>bldg step f/s</t>
  </si>
  <si>
    <t>steps b/s</t>
  </si>
  <si>
    <t>kitchin store step</t>
  </si>
  <si>
    <t>s.tank</t>
  </si>
  <si>
    <t>room kitchin l/w</t>
  </si>
  <si>
    <t>"      ;     s/w</t>
  </si>
  <si>
    <t>"       "     b/s</t>
  </si>
  <si>
    <t>kitchin step</t>
  </si>
  <si>
    <t>(9.25</t>
  </si>
  <si>
    <t>c/r u/floor</t>
  </si>
  <si>
    <t>kitchin floor</t>
  </si>
  <si>
    <t>store floor</t>
  </si>
  <si>
    <t>bath floor</t>
  </si>
  <si>
    <t>c/r kitcin l/w</t>
  </si>
  <si>
    <t>c/r kitchin s/w</t>
  </si>
  <si>
    <t>"    "       s/w</t>
  </si>
  <si>
    <t>c/r kitchin l/w</t>
  </si>
  <si>
    <t>"       "  s/w</t>
  </si>
  <si>
    <t>step</t>
  </si>
  <si>
    <t>"     s/w</t>
  </si>
  <si>
    <t>Buildings Steps.</t>
  </si>
  <si>
    <t>1st</t>
  </si>
  <si>
    <t>2nd</t>
  </si>
  <si>
    <t>4th</t>
  </si>
  <si>
    <t>5th</t>
  </si>
  <si>
    <t>Buildings r/s  Steps.</t>
  </si>
  <si>
    <t>Kitchin,Store Steps.</t>
  </si>
  <si>
    <t>Total</t>
  </si>
  <si>
    <t>cft</t>
  </si>
  <si>
    <t>11948.36 % cft</t>
  </si>
  <si>
    <t>"     "     s/w</t>
  </si>
  <si>
    <t>Window chaja.</t>
  </si>
  <si>
    <t>Roof Sab.</t>
  </si>
  <si>
    <t>Other Structure.</t>
  </si>
  <si>
    <t>chaja</t>
  </si>
  <si>
    <t>T.Beam</t>
  </si>
  <si>
    <t>B.Plate</t>
  </si>
  <si>
    <t>s.tank cover</t>
  </si>
  <si>
    <t>O H T Slab</t>
  </si>
  <si>
    <t>O H T cover</t>
  </si>
  <si>
    <t>Kitchin slab</t>
  </si>
  <si>
    <t>644.00x5.50/112</t>
  </si>
  <si>
    <t>Same Qty: as Item No.01.  994.00x2/3  =</t>
  </si>
  <si>
    <t>Kitchin bed</t>
  </si>
  <si>
    <t>Store bed</t>
  </si>
  <si>
    <t>"       s/w</t>
  </si>
  <si>
    <t>oht iller</t>
  </si>
  <si>
    <t>"     wall</t>
  </si>
  <si>
    <t>store kitchin door</t>
  </si>
  <si>
    <t>bath door</t>
  </si>
  <si>
    <t>H/Window</t>
  </si>
  <si>
    <t>"      "</t>
  </si>
  <si>
    <t>T,Beam</t>
  </si>
  <si>
    <t>Net Qty: 1705.00( - ) 211.00</t>
  </si>
  <si>
    <t>12674.36  %cft</t>
  </si>
  <si>
    <t>Kitchin store door</t>
  </si>
  <si>
    <t>store window</t>
  </si>
  <si>
    <t>hall window</t>
  </si>
  <si>
    <t>A</t>
  </si>
  <si>
    <t>Kitchin i/s</t>
  </si>
  <si>
    <t>store bath i/s</t>
  </si>
  <si>
    <t>bldg" f/s o/s</t>
  </si>
  <si>
    <t>bldg"  o/s</t>
  </si>
  <si>
    <t>plinth o/s</t>
  </si>
  <si>
    <t>(22.50</t>
  </si>
  <si>
    <t>17.00)</t>
  </si>
  <si>
    <t>(6.00</t>
  </si>
  <si>
    <t>5.50)</t>
  </si>
  <si>
    <t>5.00)</t>
  </si>
  <si>
    <t>(32.25</t>
  </si>
  <si>
    <t>19.63)</t>
  </si>
  <si>
    <t>B</t>
  </si>
  <si>
    <t>bldg: step</t>
  </si>
  <si>
    <t>"       "</t>
  </si>
  <si>
    <t>s.tank i/s</t>
  </si>
  <si>
    <t>o h t i/s</t>
  </si>
  <si>
    <t>"       o/s</t>
  </si>
  <si>
    <t>"      piller</t>
  </si>
  <si>
    <t>6.00)</t>
  </si>
  <si>
    <t>(5.50</t>
  </si>
  <si>
    <t>7.50)</t>
  </si>
  <si>
    <t>store door</t>
  </si>
  <si>
    <t>h/window</t>
  </si>
  <si>
    <t>Net Qty: 3293.00 ( - ) 127.00</t>
  </si>
  <si>
    <t>sft</t>
  </si>
  <si>
    <t>u/roof</t>
  </si>
  <si>
    <t>vactial</t>
  </si>
  <si>
    <t>window patta</t>
  </si>
  <si>
    <t>door patta</t>
  </si>
  <si>
    <t>kitchin store door</t>
  </si>
  <si>
    <t>1:3:6 ratio .( S.I.NO      P.NO      ).</t>
  </si>
  <si>
    <t>C/R Floor</t>
  </si>
  <si>
    <t>kitcin floor</t>
  </si>
  <si>
    <t>store bath floor</t>
  </si>
  <si>
    <t>12595.0 %cft</t>
  </si>
  <si>
    <t>door</t>
  </si>
  <si>
    <t>window lintel</t>
  </si>
  <si>
    <t>door lintel</t>
  </si>
  <si>
    <t>Net Qty: 545.00( - ) 137.00</t>
  </si>
  <si>
    <t>NO (14) 77 / 0.50</t>
  </si>
  <si>
    <t>p,sft</t>
  </si>
  <si>
    <t>Kitchin top</t>
  </si>
  <si>
    <t>P.Sft</t>
  </si>
  <si>
    <t>D/Sill</t>
  </si>
  <si>
    <t>kitchin wall</t>
  </si>
  <si>
    <t>store wall</t>
  </si>
  <si>
    <t>bath wall</t>
  </si>
  <si>
    <t>2" Thick</t>
  </si>
  <si>
    <t>over roof</t>
  </si>
  <si>
    <t>Providing and fixing 3/8" thik marble tiles 1:2 ratio.( S.I.No. 26 (b) Page No. 53 ).</t>
  </si>
  <si>
    <t>skirting</t>
  </si>
  <si>
    <t>Same Qty: as Item No.12-A</t>
  </si>
  <si>
    <t>Same Qty: as Item No.14</t>
  </si>
  <si>
    <t>c/r ceiling</t>
  </si>
  <si>
    <t>Kitchin ceiling</t>
  </si>
  <si>
    <t>store,bath ceiling</t>
  </si>
  <si>
    <t>w/chaja</t>
  </si>
  <si>
    <t>roof projection</t>
  </si>
  <si>
    <t>H.Window</t>
  </si>
  <si>
    <t>Diffrence cost of S.R Cement.</t>
  </si>
  <si>
    <t>Qty same item NO 2</t>
  </si>
  <si>
    <t>Qty same item NO 3</t>
  </si>
  <si>
    <t>Qty same item NO 4 A.</t>
  </si>
  <si>
    <t>X</t>
  </si>
  <si>
    <t>P.Bag</t>
  </si>
  <si>
    <t>Rs</t>
  </si>
  <si>
    <t>CONSTRUCTION OF BUILDING FOR EARLY CHILD HOOD EDUCATION (ECE)</t>
  </si>
  <si>
    <t>INTERVENTION DIVISION MIRPURKHAS @</t>
  </si>
  <si>
    <t>/=</t>
  </si>
  <si>
    <t>P A R T - B</t>
  </si>
  <si>
    <t>WATER SUPPLY &amp; SANITORY FITTING</t>
  </si>
  <si>
    <t>Name of Work:</t>
  </si>
  <si>
    <t>EARLY CHILD HOOD EDUCATION (M.BUILDING)</t>
  </si>
  <si>
    <t>S.#</t>
  </si>
  <si>
    <t>DESCRIPTION</t>
  </si>
  <si>
    <t>QUANTITY</t>
  </si>
  <si>
    <t>Unit</t>
  </si>
  <si>
    <t>Providing and fixing squating type white glazed earthen ware W.C. pan with front flush inlet and complete</t>
  </si>
  <si>
    <t>with including the cost of flushing cistern with internal fitting and flush pipe with bend and making requisite</t>
  </si>
  <si>
    <t>number of holes in walls, plinth &amp; floor for pipe connection &amp; making good in cement concrete 1:2:4 (B-II)</t>
  </si>
  <si>
    <t>W.C. of not less than 19" clear opening between flushing rims and 3 gallons flushing tank with 4" dia earthen</t>
  </si>
  <si>
    <t>ware trap &amp; plastic thumble.(S.I.No. 1(b)(ii)/page 1)</t>
  </si>
  <si>
    <t>No.</t>
  </si>
  <si>
    <t>Each</t>
  </si>
  <si>
    <t>Providing and fixing 22" x 16" lavatory basin in white glazed earthen ware complete with &amp; including the cost</t>
  </si>
  <si>
    <t>of W.I. or C.I. Cantilever brackets 6 inches built into wall, painted white in two coats after a primary coat of</t>
  </si>
  <si>
    <t>red lead paint a pair of 1/2" dia chrome plated piller taps, 1-1/2" dia rubber plug &amp; chrome brass waste of</t>
  </si>
  <si>
    <t xml:space="preserve">approved pattern, 1-1/4" dia, malloable iron or C.P. brass traps malloable iron or brass unions and making </t>
  </si>
  <si>
    <t>requisite number of holes in walls plinth &amp; floor for pipe connections and making good in cement concrete</t>
  </si>
  <si>
    <t>1:2:4 (Standard Pattern).(S.I.No. 12/page 4)</t>
  </si>
  <si>
    <t>Add extra labour for P/F earthenware pedestal white or colour glazed (Standard pattern). (S.I.No.9/P-3)</t>
  </si>
  <si>
    <t xml:space="preserve">Providing and fixing 6" x 2" or 6" x 3" C.I. Floor trap of the approved self cleaning design with a C.I. Screwed </t>
  </si>
  <si>
    <t xml:space="preserve">down gratting with or without a vent arm complete with and including making requisite number of holes in walls, </t>
  </si>
  <si>
    <t>plinth and floor for pipe connection &amp; making good in cement concrete 1:2:4.(S.I.No. 20/page 6)</t>
  </si>
  <si>
    <t>Providing and fixing in position nyloon connections complete with 1/2" dia brass stop cock with pair of brass nuts</t>
  </si>
  <si>
    <t>of brass nuts and lining joints to nyloon connection.(S.I.No. 23/page 6)</t>
  </si>
  <si>
    <t>Providing &amp; Fixing handle valve (China) (S.I.No.5/P-17).</t>
  </si>
  <si>
    <t>(a) 1/2" dia</t>
  </si>
  <si>
    <t>(b) 3/4" dia</t>
  </si>
  <si>
    <t>(c) 1" dia</t>
  </si>
  <si>
    <t>Providing 3/4" dia G.I. Pipes, specials, and clamps etc. including fixing cutting and fitting complete with and</t>
  </si>
  <si>
    <t>including the cost of breaking through walls and roof, making good etc. painting two coats after cleaning the</t>
  </si>
  <si>
    <t xml:space="preserve">pipe etc. with white zinc paint with pigmeent to match the colour of the building and testing with water to a </t>
  </si>
  <si>
    <t>pressure head of 200 feet and handing 3/4: dia (S.I.No. 1/page 12)</t>
  </si>
  <si>
    <t>Rft</t>
  </si>
  <si>
    <t>Providing chambers 9"x6" (Inside dimensions) x 24" deep for stop cock &amp; valve etc with 4-1/2" thick brick massonary</t>
  </si>
  <si>
    <t>wall in 1:6 cement mortar 6" thick C.C. 1:4:8 in foundation 1/2" thick cement plaster 1:3 to all inside wall surface</t>
  </si>
  <si>
    <t>and to top 1" thick C.C. 1:2:4 flooring complete with hinged cast iron cover and frame 9"x6" (inside) clear</t>
  </si>
  <si>
    <t>opening (Wt: 1 Qr.) etc. fixed in cement concrete 1:2:4 including curing excavation back filling &amp; disposal of</t>
  </si>
  <si>
    <t>surplus earth etc. complete. (S.I.No. 3/page 20)</t>
  </si>
  <si>
    <t>P/F 15"X12" beveled edge mirror of Belgium glass complete with 1/4" thick hard board and C.P screws fixed</t>
  </si>
  <si>
    <t>to wooden cleats.(Standard Pattern) (S.I.No.4a/P-7)</t>
  </si>
  <si>
    <t>Providing RCC pipe with collars class-B and digging the trenches to required depth and fixing in position</t>
  </si>
  <si>
    <t>including cutting, fitting and jointing with maxphalt composition and cement mortar 1:1 and testing with water</t>
  </si>
  <si>
    <t>pressure to a head of 4 feet above the top of height pipe and refilling with excavated stuff.4" dia (S.I.No.</t>
  </si>
  <si>
    <t>2/page 23)</t>
  </si>
  <si>
    <t>(a) 6" dia</t>
  </si>
  <si>
    <t>(b) 9" dia</t>
  </si>
  <si>
    <t>S/F concealead Tee-Stop cock of superior quality with C.P Head  1/2" dia (S.I.No. 12a /P-18)</t>
  </si>
  <si>
    <t>Supplying and Fixing long bib cock of superior quality with C.P. Head 1/2" dia (S.I.No. 13(a)/page 19)</t>
  </si>
  <si>
    <t>S/F Swan type piller cock of superior quality with C.P head 1/2" dia (S.I.No.16(a)/P-19).</t>
  </si>
  <si>
    <t>SF fiber glass tank of approved quality and design and wall thickness as specified i/c cost of nuts bolts and</t>
  </si>
  <si>
    <t>fixing in plate from of cement concrete 1:3:6 and making connection for inlet outlet and over flow inlet outlet</t>
  </si>
  <si>
    <t>floor pipes etc complete 250 Gallons wall thickness  3.50 mm (S.I.No. 3(a)/page 21)</t>
  </si>
  <si>
    <t>Steel sink stainless sized 36"x18" local made (standard pattern) (S.I.No.19-B / P-6)</t>
  </si>
  <si>
    <t>Total (Schedule Item)</t>
  </si>
  <si>
    <t>NON-SCHEDULE ITEMS</t>
  </si>
  <si>
    <t>Providing boaring &amp; fixing 1-1/2" dia UPVC pressure pipe i.c local made coir strainer with wooden shoe and check</t>
  </si>
  <si>
    <t>wall in ordinary soil upto 50'-0" feet. (R.A).</t>
  </si>
  <si>
    <t>Boaring</t>
  </si>
  <si>
    <t>P/F water pumping set 1/2 H.P single Phase 220V with 1"X1-1/4" suction &amp; delevery i.c making C.C 1:3:6 plate form</t>
  </si>
  <si>
    <t>of require size and fixing with nuts and bolts (Local Made) (R.A).</t>
  </si>
  <si>
    <t>Providing &amp; fixing UPVC soil &amp; vent pipe of AGM or Pak Arab made schedule SDR-41(B) without fittings which will be</t>
  </si>
  <si>
    <t>paid seperately. This includes fixing on walls with clamps or jubily clips upto height of in vertical or horizental  position</t>
  </si>
  <si>
    <t>using jhoolo or long ladder or scaf folding and jointed pipes &amp; fittings with approved cement solvent / JTG solution.</t>
  </si>
  <si>
    <t>The rate includes all cost of labour, material &amp; cartage etc as directed by engineer incharge. (R.A)</t>
  </si>
  <si>
    <t>3" Dia</t>
  </si>
  <si>
    <t>4" Dia</t>
  </si>
  <si>
    <t>Providing &amp; Fixinf UPVC fitting of AGM / Pak Arab i.c fixing in positin and making joints with approved cement solvent</t>
  </si>
  <si>
    <t>4" dia (R.A).</t>
  </si>
  <si>
    <t>Palin bend T, Elbow 90/45 Degree</t>
  </si>
  <si>
    <t>Total (Non Schedule Item)</t>
  </si>
  <si>
    <t>Laying white marble 3/4" thick with fine finishing i/c surface mortar 3/4" thick i/c finishinbg complete ( flooring and facing) ( S.I.No. 69 Page No. 48 ).</t>
  </si>
  <si>
    <t>(Rs. Four Thousand Eight Hundred Two &amp; Ps.Sixty Only)</t>
  </si>
  <si>
    <t>(Rs. Four Thousand Six Hundred Ninty Four &amp; Ps. Eighty only)</t>
  </si>
  <si>
    <t>(Rs. Nine Hundred Thirty Eight &amp; Ps. Fourty Seven Only)</t>
  </si>
  <si>
    <t>(Rs. Two Thousand Twenty Four &amp; Ps. Fourty Three Only)</t>
  </si>
  <si>
    <t>(Rs. Four Hundred Fourty Seven &amp; Ps.Fifteen only)</t>
  </si>
  <si>
    <t>(Rs. Two Hundred &amp; Ps. Fourty Two only)</t>
  </si>
  <si>
    <t>(Rs. Two Hundredd Seventy One &amp; Ps. Ninty Two only)</t>
  </si>
  <si>
    <t>(Rs. Three Hundred Sixty Five &amp; Ps.Fourty Two Only)</t>
  </si>
  <si>
    <t>(Rs. Seventy Three &amp; Ps.Twenty One only)</t>
  </si>
  <si>
    <t>(Rs. Ninty Five &amp; Ps. Seventy Nine only)</t>
  </si>
  <si>
    <t>(Rs. One Hundred  Twenty Eight &amp; Ps. Fifty Five Only)</t>
  </si>
  <si>
    <t>(Rs. Two Thousand Two Hundred Twenty Three &amp; Ps. Two Only)</t>
  </si>
  <si>
    <t>(Rs. One Thousand One Hundred Sixty &amp; Ps. Sixty Only)</t>
  </si>
  <si>
    <t>(Rs. One Hundred Ninetey Nine &amp; Ps. Twenty Five Only)</t>
  </si>
  <si>
    <t>(Rs. Two Hundred Fifty &amp; Ps. Sixty Only)</t>
  </si>
  <si>
    <t>(Rs. Four Hundred Seventy Eight &amp; Ps. Twenty Eight Only)</t>
  </si>
  <si>
    <t>(Rs. Eleven Hundred Nine &amp; Ps. Fourty Six Only)</t>
  </si>
  <si>
    <t>(Rs. Seven Hundred Ninety Five Only)</t>
  </si>
  <si>
    <t>(Rs. Twenty One Thousand Nine Hundred Eighty Nine &amp; Ps. Sixty One Only)</t>
  </si>
  <si>
    <t>(Rs. Five Thousand One Hundred Sixty Two &amp; Ps.Thirty Only)</t>
  </si>
  <si>
    <t>________________________ % Above / Below on the Rates of CSR ADD / Ded: ________% Rs ________________</t>
  </si>
  <si>
    <t>Total (A\ = (a+b) in words &amp; figures_______________________________________________________________</t>
  </si>
  <si>
    <t>Total Rs:-</t>
  </si>
  <si>
    <t>________________________________________________________________________________________________</t>
  </si>
  <si>
    <t>G-Total Rs:-</t>
  </si>
  <si>
    <t>(Rs. One Hundred Fifteen &amp; Ps. Sixty One Only)</t>
  </si>
  <si>
    <t>(Rs.Thirteen Thousand Seven Hundred Sixty Nine only)</t>
  </si>
  <si>
    <t>(Rs.Two Hundred Thirty Two &amp; Ps. Thirty Eight Ony)</t>
  </si>
  <si>
    <t>(Rs.Two Hundred Ninety Seven &amp; Ps. Seventy Two Only)</t>
  </si>
  <si>
    <t>(Rs.One Thousand Eleven Only)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</si>
</sst>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;[Red]0"/>
    <numFmt numFmtId="166" formatCode="0.0"/>
    <numFmt numFmtId="167" formatCode="0_);\(0\)"/>
  </numFmts>
  <fonts count="18">
    <font>
      <sz val="10"/>
      <name val="Arial"/>
    </font>
    <font>
      <sz val="10"/>
      <name val="Arial"/>
      <family val="2"/>
    </font>
    <font>
      <b/>
      <sz val="22"/>
      <name val="Baskerville Old Face"/>
      <family val="1"/>
    </font>
    <font>
      <b/>
      <u/>
      <sz val="22"/>
      <name val="Baskerville Old Face"/>
      <family val="1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u/>
      <sz val="14"/>
      <name val="Times New Roman"/>
      <family val="1"/>
    </font>
    <font>
      <sz val="14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4"/>
      <name val="Times New Roman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6" fillId="0" borderId="0" xfId="0" applyNumberFormat="1" applyFont="1" applyBorder="1"/>
    <xf numFmtId="0" fontId="4" fillId="0" borderId="4" xfId="0" applyFont="1" applyBorder="1" applyAlignment="1">
      <alignment horizontal="right"/>
    </xf>
    <xf numFmtId="2" fontId="4" fillId="0" borderId="4" xfId="0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/>
    <xf numFmtId="2" fontId="4" fillId="0" borderId="0" xfId="0" applyNumberFormat="1" applyFont="1" applyAlignment="1">
      <alignment horizontal="left"/>
    </xf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 applyAlignment="1">
      <alignment horizontal="left"/>
    </xf>
    <xf numFmtId="0" fontId="6" fillId="0" borderId="0" xfId="0" applyFont="1"/>
    <xf numFmtId="1" fontId="0" fillId="0" borderId="0" xfId="0" applyNumberFormat="1" applyAlignment="1">
      <alignment horizontal="center"/>
    </xf>
    <xf numFmtId="0" fontId="6" fillId="0" borderId="0" xfId="0" applyFont="1" applyAlignment="1"/>
    <xf numFmtId="0" fontId="8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 vertical="center"/>
    </xf>
    <xf numFmtId="166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2" fontId="4" fillId="0" borderId="0" xfId="0" applyNumberFormat="1" applyFont="1" applyBorder="1"/>
    <xf numFmtId="0" fontId="4" fillId="0" borderId="5" xfId="0" applyFont="1" applyBorder="1"/>
    <xf numFmtId="0" fontId="6" fillId="0" borderId="5" xfId="0" applyFont="1" applyBorder="1"/>
    <xf numFmtId="0" fontId="4" fillId="0" borderId="6" xfId="0" applyFont="1" applyBorder="1"/>
    <xf numFmtId="0" fontId="6" fillId="0" borderId="6" xfId="0" applyFont="1" applyBorder="1"/>
    <xf numFmtId="0" fontId="4" fillId="0" borderId="4" xfId="0" applyFont="1" applyBorder="1" applyAlignment="1">
      <alignment horizontal="center"/>
    </xf>
    <xf numFmtId="2" fontId="7" fillId="0" borderId="0" xfId="0" applyNumberFormat="1" applyFont="1" applyBorder="1" applyAlignment="1">
      <alignment horizontal="left"/>
    </xf>
    <xf numFmtId="2" fontId="0" fillId="0" borderId="0" xfId="0" applyNumberFormat="1" applyAlignment="1">
      <alignment horizontal="right"/>
    </xf>
    <xf numFmtId="0" fontId="0" fillId="0" borderId="7" xfId="0" applyBorder="1" applyAlignment="1">
      <alignment horizontal="center"/>
    </xf>
    <xf numFmtId="2" fontId="4" fillId="0" borderId="7" xfId="0" applyNumberFormat="1" applyFont="1" applyBorder="1"/>
    <xf numFmtId="2" fontId="4" fillId="0" borderId="0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4" fillId="0" borderId="4" xfId="0" applyFont="1" applyBorder="1"/>
    <xf numFmtId="167" fontId="8" fillId="0" borderId="0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Border="1"/>
    <xf numFmtId="0" fontId="1" fillId="0" borderId="0" xfId="1"/>
    <xf numFmtId="0" fontId="12" fillId="2" borderId="10" xfId="1" applyFont="1" applyFill="1" applyBorder="1" applyAlignment="1">
      <alignment horizontal="left" vertical="top"/>
    </xf>
    <xf numFmtId="0" fontId="12" fillId="2" borderId="12" xfId="1" applyFont="1" applyFill="1" applyBorder="1" applyAlignment="1">
      <alignment horizontal="center"/>
    </xf>
    <xf numFmtId="0" fontId="13" fillId="2" borderId="6" xfId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14" fillId="0" borderId="0" xfId="1" applyFont="1"/>
    <xf numFmtId="0" fontId="4" fillId="0" borderId="5" xfId="1" applyFont="1" applyBorder="1" applyAlignment="1">
      <alignment horizontal="center"/>
    </xf>
    <xf numFmtId="0" fontId="1" fillId="0" borderId="0" xfId="1" applyAlignment="1">
      <alignment horizontal="center"/>
    </xf>
    <xf numFmtId="2" fontId="1" fillId="0" borderId="0" xfId="1" applyNumberFormat="1"/>
    <xf numFmtId="0" fontId="4" fillId="0" borderId="0" xfId="1" applyFont="1"/>
    <xf numFmtId="1" fontId="4" fillId="0" borderId="5" xfId="1" applyNumberFormat="1" applyFont="1" applyBorder="1" applyAlignment="1">
      <alignment horizontal="center"/>
    </xf>
    <xf numFmtId="1" fontId="4" fillId="0" borderId="6" xfId="1" applyNumberFormat="1" applyFont="1" applyBorder="1" applyAlignment="1">
      <alignment horizontal="center"/>
    </xf>
    <xf numFmtId="166" fontId="4" fillId="0" borderId="5" xfId="1" applyNumberFormat="1" applyFont="1" applyBorder="1" applyAlignment="1">
      <alignment horizontal="right"/>
    </xf>
    <xf numFmtId="0" fontId="4" fillId="0" borderId="0" xfId="1" applyFont="1" applyBorder="1"/>
    <xf numFmtId="166" fontId="4" fillId="0" borderId="5" xfId="1" applyNumberFormat="1" applyFont="1" applyBorder="1"/>
    <xf numFmtId="166" fontId="4" fillId="0" borderId="6" xfId="1" applyNumberFormat="1" applyFont="1" applyBorder="1"/>
    <xf numFmtId="0" fontId="1" fillId="0" borderId="0" xfId="1" applyFont="1"/>
    <xf numFmtId="0" fontId="15" fillId="0" borderId="0" xfId="1" applyFont="1"/>
    <xf numFmtId="0" fontId="15" fillId="0" borderId="4" xfId="1" applyFont="1" applyBorder="1" applyAlignment="1">
      <alignment horizontal="right"/>
    </xf>
    <xf numFmtId="0" fontId="15" fillId="0" borderId="0" xfId="1" applyFont="1" applyBorder="1" applyAlignment="1">
      <alignment horizontal="right"/>
    </xf>
    <xf numFmtId="0" fontId="16" fillId="0" borderId="0" xfId="1" applyFont="1"/>
    <xf numFmtId="0" fontId="5" fillId="0" borderId="0" xfId="1" applyFont="1"/>
    <xf numFmtId="0" fontId="1" fillId="0" borderId="0" xfId="1" applyBorder="1"/>
    <xf numFmtId="166" fontId="1" fillId="0" borderId="0" xfId="1" applyNumberFormat="1"/>
    <xf numFmtId="166" fontId="4" fillId="0" borderId="5" xfId="1" applyNumberFormat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17" fillId="0" borderId="0" xfId="1" applyFont="1"/>
    <xf numFmtId="0" fontId="1" fillId="0" borderId="0" xfId="0" applyFont="1"/>
    <xf numFmtId="0" fontId="1" fillId="0" borderId="0" xfId="0" applyFont="1" applyAlignment="1">
      <alignment horizontal="left"/>
    </xf>
    <xf numFmtId="165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right" vertical="center"/>
    </xf>
    <xf numFmtId="1" fontId="8" fillId="0" borderId="4" xfId="0" applyNumberFormat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0" xfId="1" applyFont="1" applyBorder="1" applyAlignment="1">
      <alignment horizontal="justify" vertical="top" wrapText="1"/>
    </xf>
    <xf numFmtId="0" fontId="17" fillId="0" borderId="4" xfId="1" applyFont="1" applyBorder="1"/>
    <xf numFmtId="0" fontId="9" fillId="2" borderId="0" xfId="1" applyFont="1" applyFill="1" applyBorder="1" applyAlignment="1">
      <alignment horizontal="center" vertical="top"/>
    </xf>
    <xf numFmtId="0" fontId="10" fillId="2" borderId="0" xfId="1" applyFont="1" applyFill="1" applyBorder="1" applyAlignment="1">
      <alignment horizontal="center" vertical="top"/>
    </xf>
    <xf numFmtId="0" fontId="11" fillId="2" borderId="0" xfId="1" applyFont="1" applyFill="1" applyBorder="1" applyAlignment="1">
      <alignment horizontal="left" vertical="top"/>
    </xf>
    <xf numFmtId="0" fontId="12" fillId="2" borderId="5" xfId="1" applyFont="1" applyFill="1" applyBorder="1" applyAlignment="1">
      <alignment horizontal="justify" vertical="center" wrapText="1"/>
    </xf>
    <xf numFmtId="0" fontId="12" fillId="2" borderId="10" xfId="1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/>
    </xf>
    <xf numFmtId="0" fontId="12" fillId="2" borderId="11" xfId="1" applyFont="1" applyFill="1" applyBorder="1" applyAlignment="1">
      <alignment horizontal="center"/>
    </xf>
    <xf numFmtId="2" fontId="12" fillId="2" borderId="10" xfId="1" applyNumberFormat="1" applyFont="1" applyFill="1" applyBorder="1" applyAlignment="1">
      <alignment horizontal="center"/>
    </xf>
    <xf numFmtId="2" fontId="12" fillId="2" borderId="11" xfId="1" applyNumberFormat="1" applyFont="1" applyFill="1" applyBorder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8" fillId="0" borderId="13" xfId="2" applyFont="1" applyBorder="1" applyAlignment="1">
      <alignment vertical="center"/>
    </xf>
    <xf numFmtId="1" fontId="8" fillId="0" borderId="13" xfId="2" applyNumberFormat="1" applyFont="1" applyBorder="1" applyAlignment="1">
      <alignment horizontal="right" vertical="center"/>
    </xf>
    <xf numFmtId="0" fontId="8" fillId="0" borderId="0" xfId="2" applyFont="1" applyBorder="1" applyAlignment="1">
      <alignment horizontal="center" vertical="center"/>
    </xf>
    <xf numFmtId="166" fontId="4" fillId="0" borderId="0" xfId="1" applyNumberFormat="1" applyFont="1" applyBorder="1" applyAlignment="1">
      <alignment horizontal="right"/>
    </xf>
    <xf numFmtId="0" fontId="8" fillId="0" borderId="0" xfId="2" applyFont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AMESH%20KUMAR\My%20Documents\Downloads\ALL%20DETA%202013\KGM%20NEW%20DATA\Rate%20Analysis%20&amp;%20Material%20Auto%2026-09-12%20new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alys"/>
      <sheetName val="Material"/>
      <sheetName val="Summery"/>
    </sheetNames>
    <sheetDataSet>
      <sheetData sheetId="0"/>
      <sheetData sheetId="1">
        <row r="6">
          <cell r="N6" t="str">
            <v>C.C 1:4:8</v>
          </cell>
        </row>
        <row r="7">
          <cell r="N7" t="str">
            <v>C.C 1:5:10</v>
          </cell>
        </row>
        <row r="8">
          <cell r="N8" t="str">
            <v>C.C 1:6:12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34"/>
  <sheetViews>
    <sheetView workbookViewId="0">
      <selection sqref="A1:P1"/>
    </sheetView>
  </sheetViews>
  <sheetFormatPr defaultRowHeight="12.75"/>
  <cols>
    <col min="1" max="1" width="3.7109375" customWidth="1"/>
    <col min="2" max="2" width="22.42578125" customWidth="1"/>
    <col min="3" max="3" width="3" customWidth="1"/>
    <col min="4" max="4" width="1.7109375" customWidth="1"/>
    <col min="5" max="5" width="2.85546875" customWidth="1"/>
    <col min="6" max="6" width="1.7109375" customWidth="1"/>
    <col min="7" max="7" width="7.28515625" customWidth="1"/>
    <col min="8" max="8" width="2" customWidth="1"/>
    <col min="9" max="9" width="6.42578125" customWidth="1"/>
    <col min="10" max="10" width="1.7109375" customWidth="1"/>
    <col min="11" max="11" width="5.42578125" customWidth="1"/>
    <col min="12" max="12" width="6.140625" customWidth="1"/>
    <col min="13" max="13" width="11.28515625" customWidth="1"/>
    <col min="14" max="14" width="3.42578125" customWidth="1"/>
    <col min="15" max="15" width="11.7109375" customWidth="1"/>
    <col min="16" max="16" width="3.5703125" customWidth="1"/>
  </cols>
  <sheetData>
    <row r="1" spans="1:16" ht="28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</row>
    <row r="3" spans="1:16">
      <c r="B3" s="21"/>
      <c r="C3" s="3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>
      <c r="A4" s="21" t="s">
        <v>69</v>
      </c>
      <c r="B4" s="21"/>
      <c r="C4" s="31" t="s">
        <v>231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ht="15.75" customHeight="1">
      <c r="A5" s="30"/>
      <c r="B5" s="5"/>
      <c r="C5" s="37" t="s">
        <v>232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15.75" customHeight="1">
      <c r="A6" s="30"/>
      <c r="B6" s="5"/>
      <c r="C6" s="39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1.25" customHeight="1" thickBot="1">
      <c r="A7" s="5"/>
      <c r="B7" s="5"/>
      <c r="C7" s="4"/>
      <c r="H7" s="6"/>
      <c r="I7" s="6"/>
      <c r="M7" s="6"/>
      <c r="N7" s="6"/>
      <c r="O7" s="2"/>
      <c r="P7" s="2"/>
    </row>
    <row r="8" spans="1:16" ht="27" thickTop="1" thickBot="1">
      <c r="A8" s="7" t="s">
        <v>1</v>
      </c>
      <c r="B8" s="89" t="s">
        <v>2</v>
      </c>
      <c r="C8" s="90"/>
      <c r="D8" s="90"/>
      <c r="E8" s="90"/>
      <c r="F8" s="8"/>
      <c r="G8" s="89" t="s">
        <v>3</v>
      </c>
      <c r="H8" s="90"/>
      <c r="I8" s="91"/>
      <c r="J8" s="89" t="s">
        <v>4</v>
      </c>
      <c r="K8" s="90"/>
      <c r="L8" s="91"/>
      <c r="M8" s="89" t="s">
        <v>5</v>
      </c>
      <c r="N8" s="91"/>
      <c r="O8" s="89" t="s">
        <v>6</v>
      </c>
      <c r="P8" s="91"/>
    </row>
    <row r="9" spans="1:16" ht="18" customHeight="1" thickTop="1">
      <c r="A9" s="9">
        <v>1</v>
      </c>
      <c r="B9" t="s">
        <v>7</v>
      </c>
      <c r="D9" s="10"/>
      <c r="E9" s="5"/>
      <c r="F9" s="5"/>
      <c r="G9" s="11"/>
      <c r="I9" s="10"/>
      <c r="J9" s="10"/>
    </row>
    <row r="10" spans="1:16" ht="18" customHeight="1">
      <c r="A10" s="9"/>
      <c r="B10" t="s">
        <v>8</v>
      </c>
      <c r="D10" s="10"/>
      <c r="E10" s="5"/>
      <c r="F10" s="5"/>
      <c r="G10" s="11"/>
      <c r="I10" s="10"/>
      <c r="J10" s="10"/>
      <c r="O10" s="5"/>
    </row>
    <row r="11" spans="1:16" ht="18" customHeight="1">
      <c r="A11" s="9"/>
      <c r="B11" s="12" t="s">
        <v>77</v>
      </c>
      <c r="D11" s="10"/>
      <c r="E11" s="5"/>
      <c r="F11" s="5"/>
      <c r="G11" s="11"/>
      <c r="I11" s="10"/>
      <c r="J11" s="10"/>
      <c r="K11" s="13"/>
      <c r="L11" s="14"/>
      <c r="M11" s="15"/>
      <c r="O11" s="10"/>
      <c r="P11" s="5"/>
    </row>
    <row r="12" spans="1:16" ht="18" customHeight="1">
      <c r="A12" s="9"/>
      <c r="B12" s="12"/>
      <c r="D12" s="10"/>
      <c r="E12" s="5"/>
      <c r="F12" s="5"/>
      <c r="G12" s="11"/>
      <c r="I12" s="10"/>
      <c r="J12" s="10"/>
      <c r="K12" s="13"/>
      <c r="L12" s="14"/>
      <c r="M12" s="15"/>
      <c r="O12" s="10"/>
      <c r="P12" s="5"/>
    </row>
    <row r="13" spans="1:16" ht="18" customHeight="1">
      <c r="A13" s="9"/>
      <c r="B13" t="s">
        <v>102</v>
      </c>
      <c r="C13" s="14">
        <v>1</v>
      </c>
      <c r="D13" s="14" t="s">
        <v>9</v>
      </c>
      <c r="E13" s="14">
        <v>2</v>
      </c>
      <c r="F13" s="14" t="s">
        <v>9</v>
      </c>
      <c r="G13" s="16">
        <v>33.75</v>
      </c>
      <c r="H13" s="14" t="s">
        <v>9</v>
      </c>
      <c r="I13" s="16">
        <v>3</v>
      </c>
      <c r="J13" s="14" t="s">
        <v>9</v>
      </c>
      <c r="K13" s="16">
        <v>2.5</v>
      </c>
      <c r="L13" s="14" t="s">
        <v>10</v>
      </c>
      <c r="M13" s="15">
        <f t="shared" ref="M13:M19" si="0">ROUND(PRODUCT(C13:K13),0)</f>
        <v>506</v>
      </c>
      <c r="N13" t="s">
        <v>65</v>
      </c>
      <c r="O13" s="10"/>
      <c r="P13" s="5"/>
    </row>
    <row r="14" spans="1:16" ht="18" customHeight="1">
      <c r="A14" s="9"/>
      <c r="B14" t="s">
        <v>103</v>
      </c>
      <c r="C14" s="14">
        <v>1</v>
      </c>
      <c r="D14" s="14" t="s">
        <v>9</v>
      </c>
      <c r="E14" s="14">
        <v>3</v>
      </c>
      <c r="F14" s="14" t="s">
        <v>9</v>
      </c>
      <c r="G14" s="16">
        <v>15.13</v>
      </c>
      <c r="H14" s="14" t="s">
        <v>9</v>
      </c>
      <c r="I14" s="16">
        <v>3</v>
      </c>
      <c r="J14" s="14" t="s">
        <v>9</v>
      </c>
      <c r="K14" s="16">
        <v>2.5</v>
      </c>
      <c r="L14" s="14" t="s">
        <v>10</v>
      </c>
      <c r="M14" s="15">
        <f t="shared" si="0"/>
        <v>340</v>
      </c>
      <c r="O14" s="10"/>
      <c r="P14" s="5"/>
    </row>
    <row r="15" spans="1:16" ht="18" customHeight="1">
      <c r="A15" s="9"/>
      <c r="B15" t="s">
        <v>104</v>
      </c>
      <c r="C15" s="14">
        <v>1</v>
      </c>
      <c r="D15" s="14" t="s">
        <v>9</v>
      </c>
      <c r="E15" s="14">
        <v>2</v>
      </c>
      <c r="F15" s="14" t="s">
        <v>9</v>
      </c>
      <c r="G15" s="16">
        <v>4.63</v>
      </c>
      <c r="H15" s="14" t="s">
        <v>9</v>
      </c>
      <c r="I15" s="16">
        <v>2.5</v>
      </c>
      <c r="J15" s="14" t="s">
        <v>9</v>
      </c>
      <c r="K15" s="16">
        <v>2.5</v>
      </c>
      <c r="L15" s="14" t="s">
        <v>10</v>
      </c>
      <c r="M15" s="15">
        <f t="shared" si="0"/>
        <v>58</v>
      </c>
      <c r="O15" s="10"/>
      <c r="P15" s="5"/>
    </row>
    <row r="16" spans="1:16" ht="18" customHeight="1">
      <c r="A16" s="9"/>
      <c r="B16" t="s">
        <v>105</v>
      </c>
      <c r="C16" s="14">
        <v>1</v>
      </c>
      <c r="D16" s="14" t="s">
        <v>9</v>
      </c>
      <c r="E16" s="14">
        <v>1</v>
      </c>
      <c r="F16" s="14" t="s">
        <v>9</v>
      </c>
      <c r="G16" s="16">
        <v>9.6300000000000008</v>
      </c>
      <c r="H16" s="14" t="s">
        <v>9</v>
      </c>
      <c r="I16" s="16">
        <v>5.25</v>
      </c>
      <c r="J16" s="14" t="s">
        <v>9</v>
      </c>
      <c r="K16" s="16">
        <v>0.5</v>
      </c>
      <c r="L16" s="14" t="s">
        <v>10</v>
      </c>
      <c r="M16" s="15">
        <f t="shared" si="0"/>
        <v>25</v>
      </c>
      <c r="O16" s="10"/>
      <c r="P16" s="5"/>
    </row>
    <row r="17" spans="1:16" ht="18" customHeight="1">
      <c r="A17" s="9"/>
      <c r="B17" t="s">
        <v>106</v>
      </c>
      <c r="C17" s="14">
        <v>1</v>
      </c>
      <c r="D17" s="14" t="s">
        <v>9</v>
      </c>
      <c r="E17" s="14">
        <v>1</v>
      </c>
      <c r="F17" s="14" t="s">
        <v>9</v>
      </c>
      <c r="G17" s="16">
        <v>5.25</v>
      </c>
      <c r="H17" s="14" t="s">
        <v>9</v>
      </c>
      <c r="I17" s="16">
        <v>5.25</v>
      </c>
      <c r="J17" s="14" t="s">
        <v>9</v>
      </c>
      <c r="K17" s="16">
        <v>0.5</v>
      </c>
      <c r="L17" s="14" t="s">
        <v>10</v>
      </c>
      <c r="M17" s="15">
        <f t="shared" si="0"/>
        <v>14</v>
      </c>
      <c r="O17" s="10"/>
      <c r="P17" s="5"/>
    </row>
    <row r="18" spans="1:16" ht="18" customHeight="1">
      <c r="A18" s="9"/>
      <c r="B18" t="s">
        <v>107</v>
      </c>
      <c r="C18" s="14">
        <v>1</v>
      </c>
      <c r="D18" s="14" t="s">
        <v>9</v>
      </c>
      <c r="E18" s="14">
        <v>1</v>
      </c>
      <c r="F18" s="14" t="s">
        <v>9</v>
      </c>
      <c r="G18" s="16">
        <v>8.25</v>
      </c>
      <c r="H18" s="14" t="s">
        <v>9</v>
      </c>
      <c r="I18" s="16">
        <v>5.25</v>
      </c>
      <c r="J18" s="14" t="s">
        <v>9</v>
      </c>
      <c r="K18" s="16">
        <v>0.5</v>
      </c>
      <c r="L18" s="14" t="s">
        <v>10</v>
      </c>
      <c r="M18" s="15">
        <f t="shared" si="0"/>
        <v>22</v>
      </c>
      <c r="O18" s="10"/>
      <c r="P18" s="5"/>
    </row>
    <row r="19" spans="1:16" ht="18" customHeight="1">
      <c r="A19" s="9"/>
      <c r="B19" t="s">
        <v>108</v>
      </c>
      <c r="C19" s="14">
        <v>1</v>
      </c>
      <c r="D19" s="14" t="s">
        <v>9</v>
      </c>
      <c r="E19" s="14">
        <v>1</v>
      </c>
      <c r="F19" s="14" t="s">
        <v>9</v>
      </c>
      <c r="G19" s="16">
        <v>9.25</v>
      </c>
      <c r="H19" s="14" t="s">
        <v>9</v>
      </c>
      <c r="I19" s="16">
        <v>6.25</v>
      </c>
      <c r="J19" s="14" t="s">
        <v>9</v>
      </c>
      <c r="K19" s="16">
        <v>0.5</v>
      </c>
      <c r="L19" s="14" t="s">
        <v>10</v>
      </c>
      <c r="M19" s="15">
        <f t="shared" si="0"/>
        <v>29</v>
      </c>
      <c r="N19" s="17" t="s">
        <v>66</v>
      </c>
      <c r="O19" s="10"/>
      <c r="P19" s="5"/>
    </row>
    <row r="20" spans="1:16" ht="18" customHeight="1" thickBot="1">
      <c r="A20" s="9"/>
      <c r="L20" s="18" t="s">
        <v>11</v>
      </c>
      <c r="M20" s="19">
        <f>SUM(M12:M19)</f>
        <v>994</v>
      </c>
      <c r="N20" s="20" t="s">
        <v>12</v>
      </c>
      <c r="O20" s="10"/>
      <c r="P20" s="5"/>
    </row>
    <row r="21" spans="1:16" ht="18" customHeight="1" thickTop="1">
      <c r="A21" s="9"/>
      <c r="C21" s="21" t="s">
        <v>13</v>
      </c>
      <c r="D21" s="86" t="s">
        <v>14</v>
      </c>
      <c r="E21" s="86"/>
      <c r="F21" s="87">
        <v>3176.25</v>
      </c>
      <c r="G21" s="87"/>
      <c r="H21" s="86" t="s">
        <v>15</v>
      </c>
      <c r="I21" s="86"/>
      <c r="N21" s="20" t="s">
        <v>14</v>
      </c>
      <c r="O21" s="81">
        <f>M20*F21/1000</f>
        <v>3157.1925000000001</v>
      </c>
      <c r="P21" s="5"/>
    </row>
    <row r="22" spans="1:16" ht="18" customHeight="1">
      <c r="A22" s="9"/>
      <c r="O22" s="10"/>
    </row>
    <row r="23" spans="1:16" ht="18" customHeight="1">
      <c r="A23" s="9">
        <v>2</v>
      </c>
      <c r="B23" t="s">
        <v>78</v>
      </c>
      <c r="D23" s="10"/>
      <c r="E23" s="5"/>
      <c r="F23" s="5"/>
      <c r="G23" s="11"/>
      <c r="I23" s="10"/>
      <c r="J23" s="5"/>
      <c r="O23" s="10"/>
    </row>
    <row r="24" spans="1:16" ht="18" customHeight="1">
      <c r="A24" s="9"/>
      <c r="B24" t="s">
        <v>109</v>
      </c>
      <c r="C24" s="14">
        <v>1</v>
      </c>
      <c r="D24" s="14" t="s">
        <v>9</v>
      </c>
      <c r="E24" s="14">
        <v>2</v>
      </c>
      <c r="F24" s="14" t="s">
        <v>9</v>
      </c>
      <c r="G24" s="16">
        <v>33.75</v>
      </c>
      <c r="H24" s="14" t="s">
        <v>9</v>
      </c>
      <c r="I24" s="16">
        <v>3</v>
      </c>
      <c r="J24" s="14" t="s">
        <v>9</v>
      </c>
      <c r="K24" s="16">
        <v>0.75</v>
      </c>
      <c r="L24" s="14" t="s">
        <v>10</v>
      </c>
      <c r="M24" s="15">
        <f>ROUND(PRODUCT(C24:K24),0)</f>
        <v>152</v>
      </c>
      <c r="N24" t="s">
        <v>65</v>
      </c>
      <c r="O24" s="10"/>
    </row>
    <row r="25" spans="1:16" ht="18" customHeight="1">
      <c r="A25" s="9"/>
      <c r="B25" t="s">
        <v>110</v>
      </c>
      <c r="C25" s="14">
        <v>1</v>
      </c>
      <c r="D25" s="14" t="s">
        <v>9</v>
      </c>
      <c r="E25" s="14">
        <v>3</v>
      </c>
      <c r="F25" s="14" t="s">
        <v>9</v>
      </c>
      <c r="G25" s="16">
        <v>15.13</v>
      </c>
      <c r="H25" s="14" t="s">
        <v>9</v>
      </c>
      <c r="I25" s="16">
        <v>3</v>
      </c>
      <c r="J25" s="14" t="s">
        <v>9</v>
      </c>
      <c r="K25" s="16">
        <v>0.75</v>
      </c>
      <c r="L25" s="14" t="s">
        <v>10</v>
      </c>
      <c r="M25" s="15">
        <f t="shared" ref="M25:M33" si="1">ROUND(PRODUCT(C25:K25),0)</f>
        <v>102</v>
      </c>
      <c r="O25" s="10"/>
    </row>
    <row r="26" spans="1:16" ht="18" customHeight="1">
      <c r="A26" s="9"/>
      <c r="B26" t="s">
        <v>104</v>
      </c>
      <c r="C26" s="14">
        <v>1</v>
      </c>
      <c r="D26" s="14" t="s">
        <v>9</v>
      </c>
      <c r="E26" s="14">
        <v>2</v>
      </c>
      <c r="F26" s="14" t="s">
        <v>9</v>
      </c>
      <c r="G26" s="16">
        <v>4.63</v>
      </c>
      <c r="H26" s="14" t="s">
        <v>9</v>
      </c>
      <c r="I26" s="16">
        <v>2.5</v>
      </c>
      <c r="J26" s="14" t="s">
        <v>9</v>
      </c>
      <c r="K26" s="16">
        <v>0.75</v>
      </c>
      <c r="L26" s="14" t="s">
        <v>10</v>
      </c>
      <c r="M26" s="15">
        <f t="shared" si="1"/>
        <v>17</v>
      </c>
      <c r="O26" s="10"/>
    </row>
    <row r="27" spans="1:16" ht="18" customHeight="1">
      <c r="A27" s="9"/>
      <c r="B27" t="s">
        <v>105</v>
      </c>
      <c r="C27" s="14">
        <v>1</v>
      </c>
      <c r="D27" s="14" t="s">
        <v>9</v>
      </c>
      <c r="E27" s="14">
        <v>1</v>
      </c>
      <c r="F27" s="14" t="s">
        <v>9</v>
      </c>
      <c r="G27" s="16">
        <v>9.6300000000000008</v>
      </c>
      <c r="H27" s="14" t="s">
        <v>9</v>
      </c>
      <c r="I27" s="16">
        <v>5.25</v>
      </c>
      <c r="J27" s="14" t="s">
        <v>9</v>
      </c>
      <c r="K27" s="16">
        <v>0.5</v>
      </c>
      <c r="L27" s="14" t="s">
        <v>10</v>
      </c>
      <c r="M27" s="15">
        <f t="shared" si="1"/>
        <v>25</v>
      </c>
      <c r="O27" s="10"/>
    </row>
    <row r="28" spans="1:16" ht="18" customHeight="1">
      <c r="A28" s="9"/>
      <c r="B28" t="s">
        <v>111</v>
      </c>
      <c r="C28" s="14">
        <v>1</v>
      </c>
      <c r="D28" s="14" t="s">
        <v>9</v>
      </c>
      <c r="E28" s="14">
        <v>1</v>
      </c>
      <c r="F28" s="14" t="s">
        <v>9</v>
      </c>
      <c r="G28" s="16">
        <v>5.25</v>
      </c>
      <c r="H28" s="14" t="s">
        <v>9</v>
      </c>
      <c r="I28" s="16">
        <v>5.25</v>
      </c>
      <c r="J28" s="14" t="s">
        <v>9</v>
      </c>
      <c r="K28" s="16">
        <v>0.5</v>
      </c>
      <c r="L28" s="14" t="s">
        <v>10</v>
      </c>
      <c r="M28" s="15">
        <f t="shared" si="1"/>
        <v>14</v>
      </c>
      <c r="O28" s="10"/>
    </row>
    <row r="29" spans="1:16" ht="18" customHeight="1">
      <c r="A29" s="9"/>
      <c r="B29" t="s">
        <v>112</v>
      </c>
      <c r="C29" s="14">
        <v>1</v>
      </c>
      <c r="D29" s="14" t="s">
        <v>9</v>
      </c>
      <c r="E29" s="14">
        <v>2</v>
      </c>
      <c r="F29" s="14" t="s">
        <v>9</v>
      </c>
      <c r="G29" s="16" t="s">
        <v>113</v>
      </c>
      <c r="H29" s="14" t="s">
        <v>59</v>
      </c>
      <c r="I29" s="16" t="s">
        <v>75</v>
      </c>
      <c r="J29" s="14" t="s">
        <v>9</v>
      </c>
      <c r="K29" s="16">
        <v>0.75</v>
      </c>
      <c r="L29" s="14" t="s">
        <v>10</v>
      </c>
      <c r="M29" s="15">
        <v>20</v>
      </c>
      <c r="O29" s="10"/>
    </row>
    <row r="30" spans="1:16" ht="18" customHeight="1">
      <c r="A30" s="9"/>
      <c r="B30" t="s">
        <v>114</v>
      </c>
      <c r="C30" s="14">
        <v>1</v>
      </c>
      <c r="D30" s="14" t="s">
        <v>9</v>
      </c>
      <c r="E30" s="14">
        <v>1</v>
      </c>
      <c r="F30" s="14" t="s">
        <v>9</v>
      </c>
      <c r="G30" s="16">
        <v>22.08</v>
      </c>
      <c r="H30" s="14" t="s">
        <v>9</v>
      </c>
      <c r="I30" s="16">
        <v>16.62</v>
      </c>
      <c r="J30" s="14" t="s">
        <v>9</v>
      </c>
      <c r="K30" s="16">
        <v>0.33</v>
      </c>
      <c r="L30" s="14" t="s">
        <v>10</v>
      </c>
      <c r="M30" s="15">
        <f t="shared" si="1"/>
        <v>121</v>
      </c>
      <c r="N30" s="17" t="s">
        <v>66</v>
      </c>
      <c r="O30" s="10"/>
    </row>
    <row r="31" spans="1:16" ht="18" customHeight="1">
      <c r="A31" s="9"/>
      <c r="B31" t="s">
        <v>115</v>
      </c>
      <c r="C31" s="14">
        <v>1</v>
      </c>
      <c r="D31" s="14" t="s">
        <v>9</v>
      </c>
      <c r="E31" s="14">
        <v>1</v>
      </c>
      <c r="F31" s="14" t="s">
        <v>9</v>
      </c>
      <c r="G31" s="16">
        <v>5.62</v>
      </c>
      <c r="H31" s="14" t="s">
        <v>9</v>
      </c>
      <c r="I31" s="16">
        <v>5.08</v>
      </c>
      <c r="J31" s="14" t="s">
        <v>9</v>
      </c>
      <c r="K31" s="16">
        <v>0.33</v>
      </c>
      <c r="L31" s="14" t="s">
        <v>10</v>
      </c>
      <c r="M31" s="15">
        <f t="shared" si="1"/>
        <v>9</v>
      </c>
      <c r="N31" s="17"/>
      <c r="O31" s="10"/>
    </row>
    <row r="32" spans="1:16" ht="18" customHeight="1">
      <c r="A32" s="9"/>
      <c r="B32" t="s">
        <v>116</v>
      </c>
      <c r="C32" s="14">
        <v>1</v>
      </c>
      <c r="D32" s="14" t="s">
        <v>9</v>
      </c>
      <c r="E32" s="14">
        <v>1</v>
      </c>
      <c r="F32" s="14" t="s">
        <v>9</v>
      </c>
      <c r="G32" s="16">
        <v>5.63</v>
      </c>
      <c r="H32" s="14" t="s">
        <v>9</v>
      </c>
      <c r="I32" s="16">
        <v>4.63</v>
      </c>
      <c r="J32" s="14" t="s">
        <v>9</v>
      </c>
      <c r="K32" s="16">
        <v>0.33</v>
      </c>
      <c r="L32" s="14" t="s">
        <v>10</v>
      </c>
      <c r="M32" s="15">
        <f t="shared" si="1"/>
        <v>9</v>
      </c>
      <c r="N32" s="17"/>
      <c r="O32" s="10"/>
    </row>
    <row r="33" spans="1:15" ht="18" customHeight="1">
      <c r="A33" s="9"/>
      <c r="B33" t="s">
        <v>117</v>
      </c>
      <c r="C33" s="14">
        <v>1</v>
      </c>
      <c r="D33" s="14" t="s">
        <v>9</v>
      </c>
      <c r="E33" s="14">
        <v>1</v>
      </c>
      <c r="F33" s="14" t="s">
        <v>9</v>
      </c>
      <c r="G33" s="16">
        <v>5.63</v>
      </c>
      <c r="H33" s="14" t="s">
        <v>9</v>
      </c>
      <c r="I33" s="16">
        <v>4.63</v>
      </c>
      <c r="J33" s="14" t="s">
        <v>9</v>
      </c>
      <c r="K33" s="16">
        <v>0.33</v>
      </c>
      <c r="L33" s="14" t="s">
        <v>10</v>
      </c>
      <c r="M33" s="15">
        <f t="shared" si="1"/>
        <v>9</v>
      </c>
      <c r="N33" s="17"/>
      <c r="O33" s="10"/>
    </row>
    <row r="34" spans="1:15" ht="18" customHeight="1" thickBot="1">
      <c r="A34" s="9"/>
      <c r="L34" s="18" t="s">
        <v>11</v>
      </c>
      <c r="M34" s="19">
        <f>SUM(M24:M33)</f>
        <v>478</v>
      </c>
      <c r="N34" s="20" t="s">
        <v>12</v>
      </c>
      <c r="O34" s="10"/>
    </row>
    <row r="35" spans="1:15" ht="18" customHeight="1" thickTop="1">
      <c r="A35" s="9"/>
      <c r="C35" s="21" t="s">
        <v>13</v>
      </c>
      <c r="D35" s="86" t="s">
        <v>14</v>
      </c>
      <c r="E35" s="86"/>
      <c r="F35" s="87">
        <v>8694.9500000000007</v>
      </c>
      <c r="G35" s="87"/>
      <c r="H35" s="86" t="s">
        <v>16</v>
      </c>
      <c r="I35" s="86"/>
      <c r="N35" s="20" t="s">
        <v>14</v>
      </c>
      <c r="O35" s="81">
        <f>M34*F35/100</f>
        <v>41561.861000000004</v>
      </c>
    </row>
    <row r="36" spans="1:15" ht="18" customHeight="1">
      <c r="A36" s="9"/>
      <c r="O36" s="10"/>
    </row>
    <row r="37" spans="1:15" ht="18" customHeight="1">
      <c r="A37" s="9">
        <v>3</v>
      </c>
      <c r="B37" t="s">
        <v>79</v>
      </c>
      <c r="O37" s="10"/>
    </row>
    <row r="38" spans="1:15" ht="18" customHeight="1">
      <c r="A38" s="9"/>
      <c r="B38" s="4" t="s">
        <v>38</v>
      </c>
      <c r="O38" s="10"/>
    </row>
    <row r="39" spans="1:15" ht="18" customHeight="1">
      <c r="A39" s="9"/>
      <c r="B39" t="s">
        <v>118</v>
      </c>
      <c r="C39" s="14">
        <v>1</v>
      </c>
      <c r="D39" s="14" t="s">
        <v>9</v>
      </c>
      <c r="E39" s="14">
        <v>2</v>
      </c>
      <c r="F39" s="14" t="s">
        <v>9</v>
      </c>
      <c r="G39" s="16">
        <v>33</v>
      </c>
      <c r="H39" s="14" t="s">
        <v>9</v>
      </c>
      <c r="I39" s="16">
        <v>2.25</v>
      </c>
      <c r="J39" s="14" t="s">
        <v>9</v>
      </c>
      <c r="K39" s="16">
        <v>0.75</v>
      </c>
      <c r="L39" s="14" t="s">
        <v>10</v>
      </c>
      <c r="M39" s="15">
        <f>ROUND(PRODUCT(C39:K39),0)</f>
        <v>111</v>
      </c>
      <c r="O39" s="10"/>
    </row>
    <row r="40" spans="1:15" ht="18" customHeight="1">
      <c r="A40" s="9"/>
      <c r="B40" t="s">
        <v>119</v>
      </c>
      <c r="C40" s="14">
        <v>1</v>
      </c>
      <c r="D40" s="14" t="s">
        <v>9</v>
      </c>
      <c r="E40" s="14">
        <v>3</v>
      </c>
      <c r="F40" s="14" t="s">
        <v>9</v>
      </c>
      <c r="G40" s="16">
        <v>15.87</v>
      </c>
      <c r="H40" s="14" t="s">
        <v>9</v>
      </c>
      <c r="I40" s="16">
        <v>2.25</v>
      </c>
      <c r="J40" s="14" t="s">
        <v>9</v>
      </c>
      <c r="K40" s="16">
        <v>0.75</v>
      </c>
      <c r="L40" s="14" t="s">
        <v>10</v>
      </c>
      <c r="M40" s="15">
        <f>ROUND(PRODUCT(C40:K40),0)</f>
        <v>80</v>
      </c>
      <c r="O40" s="10"/>
    </row>
    <row r="41" spans="1:15" ht="18" customHeight="1">
      <c r="A41" s="9"/>
      <c r="B41" t="s">
        <v>104</v>
      </c>
      <c r="C41" s="14">
        <v>1</v>
      </c>
      <c r="D41" s="14" t="s">
        <v>9</v>
      </c>
      <c r="E41" s="14">
        <v>2</v>
      </c>
      <c r="F41" s="14" t="s">
        <v>9</v>
      </c>
      <c r="G41" s="16">
        <v>5.25</v>
      </c>
      <c r="H41" s="14" t="s">
        <v>9</v>
      </c>
      <c r="I41" s="16">
        <v>1.5</v>
      </c>
      <c r="J41" s="14" t="s">
        <v>9</v>
      </c>
      <c r="K41" s="16">
        <v>0.75</v>
      </c>
      <c r="L41" s="14" t="s">
        <v>10</v>
      </c>
      <c r="M41" s="15">
        <v>12</v>
      </c>
      <c r="O41" s="10"/>
    </row>
    <row r="42" spans="1:15" ht="18" customHeight="1">
      <c r="A42" s="9"/>
      <c r="B42" s="4" t="s">
        <v>39</v>
      </c>
      <c r="O42" s="10"/>
    </row>
    <row r="43" spans="1:15" ht="18" customHeight="1">
      <c r="A43" s="9"/>
      <c r="B43" t="s">
        <v>118</v>
      </c>
      <c r="C43" s="14">
        <v>1</v>
      </c>
      <c r="D43" s="14" t="s">
        <v>9</v>
      </c>
      <c r="E43" s="14">
        <v>2</v>
      </c>
      <c r="F43" s="14" t="s">
        <v>9</v>
      </c>
      <c r="G43" s="16">
        <v>32.619999999999997</v>
      </c>
      <c r="H43" s="14" t="s">
        <v>9</v>
      </c>
      <c r="I43" s="16">
        <v>1.87</v>
      </c>
      <c r="J43" s="14" t="s">
        <v>9</v>
      </c>
      <c r="K43" s="16">
        <v>0.75</v>
      </c>
      <c r="L43" s="14" t="s">
        <v>10</v>
      </c>
      <c r="M43" s="15">
        <f>ROUND(PRODUCT(C43:K43),0)</f>
        <v>91</v>
      </c>
      <c r="O43" s="10"/>
    </row>
    <row r="44" spans="1:15" ht="18" customHeight="1">
      <c r="A44" s="9"/>
      <c r="B44" t="s">
        <v>120</v>
      </c>
      <c r="C44" s="14">
        <v>1</v>
      </c>
      <c r="D44" s="14" t="s">
        <v>9</v>
      </c>
      <c r="E44" s="14">
        <v>3</v>
      </c>
      <c r="F44" s="14" t="s">
        <v>9</v>
      </c>
      <c r="G44" s="16">
        <v>16.25</v>
      </c>
      <c r="H44" s="14" t="s">
        <v>9</v>
      </c>
      <c r="I44" s="16">
        <v>1.87</v>
      </c>
      <c r="J44" s="14" t="s">
        <v>9</v>
      </c>
      <c r="K44" s="16">
        <v>0.75</v>
      </c>
      <c r="L44" s="14" t="s">
        <v>10</v>
      </c>
      <c r="M44" s="15">
        <f>ROUND(PRODUCT(C44:K44),0)</f>
        <v>68</v>
      </c>
      <c r="O44" s="10"/>
    </row>
    <row r="45" spans="1:15" ht="18" customHeight="1">
      <c r="A45" s="9"/>
      <c r="B45" t="s">
        <v>104</v>
      </c>
      <c r="C45" s="14">
        <v>1</v>
      </c>
      <c r="D45" s="14" t="s">
        <v>9</v>
      </c>
      <c r="E45" s="14">
        <v>2</v>
      </c>
      <c r="F45" s="14" t="s">
        <v>9</v>
      </c>
      <c r="G45" s="16">
        <v>5.63</v>
      </c>
      <c r="H45" s="14" t="s">
        <v>9</v>
      </c>
      <c r="I45" s="16">
        <v>1.1299999999999999</v>
      </c>
      <c r="J45" s="14" t="s">
        <v>9</v>
      </c>
      <c r="K45" s="16">
        <v>0.75</v>
      </c>
      <c r="L45" s="14" t="s">
        <v>10</v>
      </c>
      <c r="M45" s="15">
        <f>ROUND(PRODUCT(C45:K45),0)</f>
        <v>10</v>
      </c>
      <c r="O45" s="10"/>
    </row>
    <row r="46" spans="1:15" ht="18" customHeight="1">
      <c r="A46" s="9"/>
      <c r="B46" s="4" t="s">
        <v>40</v>
      </c>
      <c r="O46" s="10"/>
    </row>
    <row r="47" spans="1:15" ht="18" customHeight="1">
      <c r="A47" s="9"/>
      <c r="B47" t="s">
        <v>121</v>
      </c>
      <c r="C47" s="14">
        <v>1</v>
      </c>
      <c r="D47" s="14" t="s">
        <v>9</v>
      </c>
      <c r="E47" s="14">
        <v>2</v>
      </c>
      <c r="F47" s="14" t="s">
        <v>9</v>
      </c>
      <c r="G47" s="16">
        <v>32.25</v>
      </c>
      <c r="H47" s="14" t="s">
        <v>9</v>
      </c>
      <c r="I47" s="16">
        <v>1.5</v>
      </c>
      <c r="J47" s="14" t="s">
        <v>9</v>
      </c>
      <c r="K47" s="16">
        <v>2.5</v>
      </c>
      <c r="L47" s="14" t="s">
        <v>10</v>
      </c>
      <c r="M47" s="15">
        <f>ROUND(PRODUCT(C47:K47),0)</f>
        <v>242</v>
      </c>
      <c r="O47" s="10"/>
    </row>
    <row r="48" spans="1:15" ht="18" customHeight="1">
      <c r="A48" s="9"/>
      <c r="B48" t="s">
        <v>122</v>
      </c>
      <c r="C48" s="14">
        <v>1</v>
      </c>
      <c r="D48" s="14" t="s">
        <v>9</v>
      </c>
      <c r="E48" s="14">
        <v>3</v>
      </c>
      <c r="F48" s="14" t="s">
        <v>9</v>
      </c>
      <c r="G48" s="16">
        <v>16.63</v>
      </c>
      <c r="H48" s="14" t="s">
        <v>9</v>
      </c>
      <c r="I48" s="16">
        <v>1.5</v>
      </c>
      <c r="J48" s="14" t="s">
        <v>9</v>
      </c>
      <c r="K48" s="16">
        <v>2.5</v>
      </c>
      <c r="L48" s="14" t="s">
        <v>10</v>
      </c>
      <c r="M48" s="15">
        <f>ROUND(PRODUCT(C48:K48),0)</f>
        <v>187</v>
      </c>
      <c r="O48" s="10"/>
    </row>
    <row r="49" spans="1:15" ht="18" customHeight="1">
      <c r="A49" s="9"/>
      <c r="B49" t="s">
        <v>104</v>
      </c>
      <c r="C49" s="14">
        <v>1</v>
      </c>
      <c r="D49" s="14" t="s">
        <v>9</v>
      </c>
      <c r="E49" s="14">
        <v>2</v>
      </c>
      <c r="F49" s="14" t="s">
        <v>9</v>
      </c>
      <c r="G49" s="16">
        <v>6</v>
      </c>
      <c r="H49" s="14" t="s">
        <v>9</v>
      </c>
      <c r="I49" s="16">
        <v>1.1299999999999999</v>
      </c>
      <c r="J49" s="14" t="s">
        <v>9</v>
      </c>
      <c r="K49" s="16">
        <v>2.5</v>
      </c>
      <c r="L49" s="14" t="s">
        <v>10</v>
      </c>
      <c r="M49" s="15">
        <f>ROUND(PRODUCT(C49:K49),0)</f>
        <v>34</v>
      </c>
      <c r="O49" s="10"/>
    </row>
    <row r="50" spans="1:15" ht="18" customHeight="1">
      <c r="A50" s="9"/>
      <c r="B50" t="s">
        <v>123</v>
      </c>
      <c r="C50" s="14">
        <v>1</v>
      </c>
      <c r="D50" s="14" t="s">
        <v>9</v>
      </c>
      <c r="E50" s="14">
        <v>2</v>
      </c>
      <c r="F50" s="14" t="s">
        <v>9</v>
      </c>
      <c r="G50" s="16">
        <v>8.5</v>
      </c>
      <c r="H50" s="16" t="s">
        <v>9</v>
      </c>
      <c r="I50" s="16">
        <v>0.75</v>
      </c>
      <c r="J50" s="16" t="s">
        <v>9</v>
      </c>
      <c r="K50" s="16">
        <v>6</v>
      </c>
      <c r="L50" s="16"/>
      <c r="M50" s="15">
        <v>77</v>
      </c>
      <c r="O50" s="10"/>
    </row>
    <row r="51" spans="1:15" ht="18" customHeight="1">
      <c r="A51" s="9"/>
      <c r="B51" t="s">
        <v>124</v>
      </c>
      <c r="C51" s="14">
        <v>2</v>
      </c>
      <c r="D51" s="14" t="s">
        <v>9</v>
      </c>
      <c r="E51" s="14">
        <v>1</v>
      </c>
      <c r="F51" s="14" t="s">
        <v>9</v>
      </c>
      <c r="G51" s="16">
        <v>4</v>
      </c>
      <c r="H51" s="14" t="s">
        <v>9</v>
      </c>
      <c r="I51" s="13">
        <v>0.75</v>
      </c>
      <c r="J51" s="14" t="s">
        <v>9</v>
      </c>
      <c r="K51" s="16">
        <v>6</v>
      </c>
      <c r="L51" s="14" t="s">
        <v>10</v>
      </c>
      <c r="M51" s="15">
        <v>54</v>
      </c>
      <c r="O51" s="10"/>
    </row>
    <row r="52" spans="1:15" ht="18" customHeight="1">
      <c r="A52" s="9"/>
      <c r="B52" s="4" t="s">
        <v>125</v>
      </c>
      <c r="L52" s="35"/>
      <c r="M52" s="36"/>
      <c r="O52" s="10"/>
    </row>
    <row r="53" spans="1:15" ht="18" customHeight="1">
      <c r="A53" s="9"/>
      <c r="B53" s="26" t="s">
        <v>126</v>
      </c>
      <c r="C53" s="14">
        <v>1</v>
      </c>
      <c r="D53" s="14" t="s">
        <v>9</v>
      </c>
      <c r="E53" s="14">
        <v>1</v>
      </c>
      <c r="F53" s="14" t="s">
        <v>9</v>
      </c>
      <c r="G53" s="16">
        <v>9.1300000000000008</v>
      </c>
      <c r="H53" s="14" t="s">
        <v>9</v>
      </c>
      <c r="I53" s="16">
        <v>5</v>
      </c>
      <c r="J53" s="14" t="s">
        <v>9</v>
      </c>
      <c r="K53" s="16">
        <v>0.5</v>
      </c>
      <c r="L53" s="14" t="s">
        <v>10</v>
      </c>
      <c r="M53" s="15">
        <f>ROUND(PRODUCT(C53:K53),0)</f>
        <v>23</v>
      </c>
      <c r="O53" s="10"/>
    </row>
    <row r="54" spans="1:15" ht="18" customHeight="1">
      <c r="A54" s="9"/>
      <c r="B54" s="26" t="s">
        <v>127</v>
      </c>
      <c r="C54" s="14">
        <v>1</v>
      </c>
      <c r="D54" s="14" t="s">
        <v>9</v>
      </c>
      <c r="E54" s="14">
        <v>1</v>
      </c>
      <c r="F54" s="14" t="s">
        <v>9</v>
      </c>
      <c r="G54" s="16">
        <v>9.1300000000000008</v>
      </c>
      <c r="H54" s="14" t="s">
        <v>9</v>
      </c>
      <c r="I54" s="16">
        <v>4</v>
      </c>
      <c r="J54" s="14" t="s">
        <v>9</v>
      </c>
      <c r="K54" s="16">
        <v>0.5</v>
      </c>
      <c r="L54" s="14" t="s">
        <v>10</v>
      </c>
      <c r="M54" s="15">
        <f>ROUND(PRODUCT(C54:K54),0)</f>
        <v>18</v>
      </c>
      <c r="O54" s="10"/>
    </row>
    <row r="55" spans="1:15" ht="18" customHeight="1">
      <c r="A55" s="9"/>
      <c r="B55" s="26" t="s">
        <v>40</v>
      </c>
      <c r="C55" s="14">
        <v>1</v>
      </c>
      <c r="D55" s="14" t="s">
        <v>9</v>
      </c>
      <c r="E55" s="14">
        <v>1</v>
      </c>
      <c r="F55" s="14" t="s">
        <v>9</v>
      </c>
      <c r="G55" s="16">
        <v>9.1300000000000008</v>
      </c>
      <c r="H55" s="14" t="s">
        <v>9</v>
      </c>
      <c r="I55" s="16">
        <v>3</v>
      </c>
      <c r="J55" s="14" t="s">
        <v>9</v>
      </c>
      <c r="K55" s="16">
        <v>0.5</v>
      </c>
      <c r="L55" s="14" t="s">
        <v>10</v>
      </c>
      <c r="M55" s="15">
        <f>ROUND(PRODUCT(C55:K55),0)</f>
        <v>14</v>
      </c>
      <c r="O55" s="10"/>
    </row>
    <row r="56" spans="1:15" ht="18" customHeight="1">
      <c r="A56" s="9"/>
      <c r="B56" s="26" t="s">
        <v>128</v>
      </c>
      <c r="C56" s="14">
        <v>1</v>
      </c>
      <c r="D56" s="14" t="s">
        <v>9</v>
      </c>
      <c r="E56" s="14">
        <v>1</v>
      </c>
      <c r="F56" s="14" t="s">
        <v>9</v>
      </c>
      <c r="G56" s="16">
        <v>9.1300000000000008</v>
      </c>
      <c r="H56" s="16" t="s">
        <v>9</v>
      </c>
      <c r="I56" s="16">
        <v>2</v>
      </c>
      <c r="J56" s="16" t="s">
        <v>9</v>
      </c>
      <c r="K56" s="16">
        <v>0.5</v>
      </c>
      <c r="L56" s="14" t="s">
        <v>10</v>
      </c>
      <c r="M56" s="15">
        <v>11</v>
      </c>
      <c r="O56" s="10"/>
    </row>
    <row r="57" spans="1:15" ht="18" customHeight="1">
      <c r="A57" s="9"/>
      <c r="B57" s="26" t="s">
        <v>129</v>
      </c>
      <c r="C57" s="14">
        <v>1</v>
      </c>
      <c r="D57" s="14" t="s">
        <v>9</v>
      </c>
      <c r="E57" s="14">
        <v>1</v>
      </c>
      <c r="F57" s="14" t="s">
        <v>9</v>
      </c>
      <c r="G57" s="16">
        <v>9.1300000000000008</v>
      </c>
      <c r="H57" s="14" t="s">
        <v>9</v>
      </c>
      <c r="I57" s="13">
        <v>1</v>
      </c>
      <c r="J57" s="14" t="s">
        <v>9</v>
      </c>
      <c r="K57" s="16">
        <v>0.5</v>
      </c>
      <c r="L57" s="14" t="s">
        <v>10</v>
      </c>
      <c r="M57" s="15">
        <v>5</v>
      </c>
      <c r="O57" s="10"/>
    </row>
    <row r="58" spans="1:15" ht="18" customHeight="1">
      <c r="A58" s="9"/>
      <c r="B58" s="4" t="s">
        <v>130</v>
      </c>
      <c r="C58" s="21"/>
      <c r="D58" s="3"/>
      <c r="E58" s="3"/>
      <c r="F58" s="22"/>
      <c r="G58" s="22"/>
      <c r="H58" s="3"/>
      <c r="I58" s="3"/>
      <c r="O58" s="10"/>
    </row>
    <row r="59" spans="1:15" ht="18" customHeight="1">
      <c r="A59" s="9"/>
      <c r="B59" s="26" t="s">
        <v>126</v>
      </c>
      <c r="C59" s="14">
        <v>1</v>
      </c>
      <c r="D59" s="14" t="s">
        <v>9</v>
      </c>
      <c r="E59" s="14">
        <v>1</v>
      </c>
      <c r="F59" s="14" t="s">
        <v>9</v>
      </c>
      <c r="G59" s="16">
        <v>4.75</v>
      </c>
      <c r="H59" s="14" t="s">
        <v>9</v>
      </c>
      <c r="I59" s="16">
        <v>5</v>
      </c>
      <c r="J59" s="14" t="s">
        <v>9</v>
      </c>
      <c r="K59" s="16">
        <v>0.5</v>
      </c>
      <c r="L59" s="14" t="s">
        <v>10</v>
      </c>
      <c r="M59" s="15">
        <f>ROUND(PRODUCT(C59:K59),0)</f>
        <v>12</v>
      </c>
      <c r="O59" s="10"/>
    </row>
    <row r="60" spans="1:15" ht="18" customHeight="1">
      <c r="A60" s="9"/>
      <c r="B60" s="26" t="s">
        <v>127</v>
      </c>
      <c r="C60" s="14">
        <v>1</v>
      </c>
      <c r="D60" s="14" t="s">
        <v>9</v>
      </c>
      <c r="E60" s="14">
        <v>1</v>
      </c>
      <c r="F60" s="14" t="s">
        <v>9</v>
      </c>
      <c r="G60" s="16">
        <v>4.75</v>
      </c>
      <c r="H60" s="14" t="s">
        <v>9</v>
      </c>
      <c r="I60" s="16">
        <v>4</v>
      </c>
      <c r="J60" s="14" t="s">
        <v>9</v>
      </c>
      <c r="K60" s="16">
        <v>0.5</v>
      </c>
      <c r="L60" s="14" t="s">
        <v>10</v>
      </c>
      <c r="M60" s="15">
        <f>ROUND(PRODUCT(C60:K60),0)</f>
        <v>10</v>
      </c>
      <c r="O60" s="10"/>
    </row>
    <row r="61" spans="1:15" ht="18" customHeight="1">
      <c r="A61" s="9"/>
      <c r="B61" s="26" t="s">
        <v>40</v>
      </c>
      <c r="C61" s="14">
        <v>1</v>
      </c>
      <c r="D61" s="14" t="s">
        <v>9</v>
      </c>
      <c r="E61" s="14">
        <v>1</v>
      </c>
      <c r="F61" s="14" t="s">
        <v>9</v>
      </c>
      <c r="G61" s="16">
        <v>4.75</v>
      </c>
      <c r="H61" s="14" t="s">
        <v>9</v>
      </c>
      <c r="I61" s="16">
        <v>3</v>
      </c>
      <c r="J61" s="14" t="s">
        <v>9</v>
      </c>
      <c r="K61" s="16">
        <v>0.5</v>
      </c>
      <c r="L61" s="14" t="s">
        <v>10</v>
      </c>
      <c r="M61" s="15">
        <f>ROUND(PRODUCT(C61:K61),0)</f>
        <v>7</v>
      </c>
      <c r="O61" s="10"/>
    </row>
    <row r="62" spans="1:15" ht="18" customHeight="1">
      <c r="A62" s="9"/>
      <c r="B62" s="26" t="s">
        <v>128</v>
      </c>
      <c r="C62" s="14">
        <v>1</v>
      </c>
      <c r="D62" s="14" t="s">
        <v>9</v>
      </c>
      <c r="E62" s="14">
        <v>1</v>
      </c>
      <c r="F62" s="14" t="s">
        <v>9</v>
      </c>
      <c r="G62" s="16">
        <v>4.75</v>
      </c>
      <c r="H62" s="16" t="s">
        <v>9</v>
      </c>
      <c r="I62" s="16">
        <v>2</v>
      </c>
      <c r="J62" s="16" t="s">
        <v>9</v>
      </c>
      <c r="K62" s="16">
        <v>0.5</v>
      </c>
      <c r="L62" s="14" t="s">
        <v>10</v>
      </c>
      <c r="M62" s="15">
        <v>5</v>
      </c>
      <c r="O62" s="10"/>
    </row>
    <row r="63" spans="1:15" ht="18" customHeight="1">
      <c r="A63" s="9"/>
      <c r="B63" s="26" t="s">
        <v>129</v>
      </c>
      <c r="C63" s="14">
        <v>1</v>
      </c>
      <c r="D63" s="14" t="s">
        <v>9</v>
      </c>
      <c r="E63" s="14">
        <v>1</v>
      </c>
      <c r="F63" s="14" t="s">
        <v>9</v>
      </c>
      <c r="G63" s="16">
        <v>4.75</v>
      </c>
      <c r="H63" s="14" t="s">
        <v>9</v>
      </c>
      <c r="I63" s="16">
        <v>1</v>
      </c>
      <c r="J63" s="14" t="s">
        <v>9</v>
      </c>
      <c r="K63" s="16">
        <v>0.5</v>
      </c>
      <c r="L63" s="14" t="s">
        <v>10</v>
      </c>
      <c r="M63" s="15">
        <v>2</v>
      </c>
      <c r="O63" s="10"/>
    </row>
    <row r="64" spans="1:15" ht="18" customHeight="1">
      <c r="A64" s="9"/>
      <c r="B64" s="4" t="s">
        <v>131</v>
      </c>
      <c r="C64" s="21"/>
      <c r="D64" s="3"/>
      <c r="E64" s="3"/>
      <c r="F64" s="22"/>
      <c r="G64" s="22"/>
      <c r="H64" s="3"/>
      <c r="I64" s="3"/>
      <c r="O64" s="10"/>
    </row>
    <row r="65" spans="1:15" ht="18" customHeight="1">
      <c r="A65" s="9"/>
      <c r="B65" s="26" t="s">
        <v>126</v>
      </c>
      <c r="C65" s="14">
        <v>1</v>
      </c>
      <c r="D65" s="14" t="s">
        <v>9</v>
      </c>
      <c r="E65" s="14">
        <v>1</v>
      </c>
      <c r="F65" s="14" t="s">
        <v>9</v>
      </c>
      <c r="G65" s="16">
        <v>7.75</v>
      </c>
      <c r="H65" s="14" t="s">
        <v>9</v>
      </c>
      <c r="I65" s="16">
        <v>5</v>
      </c>
      <c r="J65" s="14" t="s">
        <v>9</v>
      </c>
      <c r="K65" s="16">
        <v>0.5</v>
      </c>
      <c r="L65" s="14" t="s">
        <v>10</v>
      </c>
      <c r="M65" s="15">
        <f>ROUND(PRODUCT(C65:K65),0)</f>
        <v>19</v>
      </c>
      <c r="O65" s="10"/>
    </row>
    <row r="66" spans="1:15" ht="18" customHeight="1">
      <c r="A66" s="9"/>
      <c r="B66" s="26" t="s">
        <v>127</v>
      </c>
      <c r="C66" s="14">
        <v>1</v>
      </c>
      <c r="D66" s="14" t="s">
        <v>9</v>
      </c>
      <c r="E66" s="14">
        <v>1</v>
      </c>
      <c r="F66" s="14" t="s">
        <v>9</v>
      </c>
      <c r="G66" s="16">
        <v>7.75</v>
      </c>
      <c r="H66" s="14" t="s">
        <v>9</v>
      </c>
      <c r="I66" s="16">
        <v>4</v>
      </c>
      <c r="J66" s="14" t="s">
        <v>9</v>
      </c>
      <c r="K66" s="16">
        <v>0.5</v>
      </c>
      <c r="L66" s="14" t="s">
        <v>10</v>
      </c>
      <c r="M66" s="15">
        <f>ROUND(PRODUCT(C66:K66),0)</f>
        <v>16</v>
      </c>
      <c r="O66" s="10"/>
    </row>
    <row r="67" spans="1:15" ht="18" customHeight="1">
      <c r="A67" s="9"/>
      <c r="B67" s="26" t="s">
        <v>40</v>
      </c>
      <c r="C67" s="14">
        <v>1</v>
      </c>
      <c r="D67" s="14" t="s">
        <v>9</v>
      </c>
      <c r="E67" s="14">
        <v>1</v>
      </c>
      <c r="F67" s="14" t="s">
        <v>9</v>
      </c>
      <c r="G67" s="16">
        <v>7.75</v>
      </c>
      <c r="H67" s="14" t="s">
        <v>9</v>
      </c>
      <c r="I67" s="16">
        <v>3</v>
      </c>
      <c r="J67" s="14" t="s">
        <v>9</v>
      </c>
      <c r="K67" s="16">
        <v>0.5</v>
      </c>
      <c r="L67" s="14" t="s">
        <v>10</v>
      </c>
      <c r="M67" s="15">
        <f>ROUND(PRODUCT(C67:K67),0)</f>
        <v>12</v>
      </c>
      <c r="O67" s="10"/>
    </row>
    <row r="68" spans="1:15" ht="18" customHeight="1">
      <c r="A68" s="9"/>
      <c r="B68" s="26" t="s">
        <v>128</v>
      </c>
      <c r="C68" s="14">
        <v>1</v>
      </c>
      <c r="D68" s="14" t="s">
        <v>9</v>
      </c>
      <c r="E68" s="14">
        <v>1</v>
      </c>
      <c r="F68" s="14" t="s">
        <v>9</v>
      </c>
      <c r="G68" s="16">
        <v>7.75</v>
      </c>
      <c r="H68" s="16" t="s">
        <v>9</v>
      </c>
      <c r="I68" s="16">
        <v>2</v>
      </c>
      <c r="J68" s="16" t="s">
        <v>9</v>
      </c>
      <c r="K68" s="16">
        <v>0.5</v>
      </c>
      <c r="L68" s="14" t="s">
        <v>10</v>
      </c>
      <c r="M68" s="15">
        <v>8</v>
      </c>
      <c r="O68" s="10"/>
    </row>
    <row r="69" spans="1:15" ht="18" customHeight="1">
      <c r="A69" s="9"/>
      <c r="B69" s="26" t="s">
        <v>129</v>
      </c>
      <c r="C69" s="14">
        <v>1</v>
      </c>
      <c r="D69" s="14" t="s">
        <v>9</v>
      </c>
      <c r="E69" s="14">
        <v>1</v>
      </c>
      <c r="F69" s="14" t="s">
        <v>9</v>
      </c>
      <c r="G69" s="16">
        <v>7.75</v>
      </c>
      <c r="H69" s="14" t="s">
        <v>9</v>
      </c>
      <c r="I69" s="16">
        <v>1</v>
      </c>
      <c r="J69" s="14" t="s">
        <v>9</v>
      </c>
      <c r="K69" s="16">
        <v>0.5</v>
      </c>
      <c r="L69" s="14" t="s">
        <v>10</v>
      </c>
      <c r="M69" s="15">
        <v>4</v>
      </c>
      <c r="O69" s="10"/>
    </row>
    <row r="70" spans="1:15" ht="18" customHeight="1" thickBot="1">
      <c r="A70" s="9"/>
      <c r="C70" s="21"/>
      <c r="D70" s="3"/>
      <c r="E70" s="3"/>
      <c r="F70" s="22"/>
      <c r="G70" s="22"/>
      <c r="H70" s="3"/>
      <c r="I70" s="3"/>
      <c r="L70" s="41" t="s">
        <v>132</v>
      </c>
      <c r="M70" s="19">
        <v>1132</v>
      </c>
      <c r="N70" s="26" t="s">
        <v>133</v>
      </c>
      <c r="O70" s="10"/>
    </row>
    <row r="71" spans="1:15" ht="18" customHeight="1" thickTop="1">
      <c r="A71" s="9"/>
      <c r="C71" s="21" t="s">
        <v>13</v>
      </c>
      <c r="D71" s="86" t="s">
        <v>14</v>
      </c>
      <c r="E71" s="86"/>
      <c r="F71" s="92" t="s">
        <v>134</v>
      </c>
      <c r="G71" s="92"/>
      <c r="H71" s="92"/>
      <c r="I71" s="92"/>
      <c r="J71" s="92"/>
      <c r="K71" s="92"/>
      <c r="N71" s="20" t="s">
        <v>14</v>
      </c>
      <c r="O71" s="81">
        <v>135255</v>
      </c>
    </row>
    <row r="72" spans="1:15" ht="18" customHeight="1">
      <c r="A72" s="9"/>
      <c r="C72" s="21"/>
      <c r="D72" s="3"/>
      <c r="E72" s="3"/>
      <c r="F72" s="22"/>
      <c r="G72" s="22"/>
      <c r="H72" s="3"/>
      <c r="I72" s="3"/>
      <c r="O72" s="10"/>
    </row>
    <row r="73" spans="1:15" ht="18" customHeight="1">
      <c r="A73" s="9">
        <v>4</v>
      </c>
      <c r="B73" s="5" t="s">
        <v>22</v>
      </c>
      <c r="N73" s="20"/>
      <c r="O73" s="10"/>
    </row>
    <row r="74" spans="1:15" ht="18" customHeight="1">
      <c r="A74" s="9"/>
      <c r="B74" s="5" t="s">
        <v>23</v>
      </c>
      <c r="N74" s="20"/>
      <c r="O74" s="81"/>
    </row>
    <row r="75" spans="1:15" ht="18" customHeight="1">
      <c r="A75" s="9"/>
      <c r="B75" s="5" t="s">
        <v>24</v>
      </c>
      <c r="O75" s="10"/>
    </row>
    <row r="76" spans="1:15" ht="18" customHeight="1">
      <c r="A76" s="9"/>
      <c r="B76" s="5" t="s">
        <v>25</v>
      </c>
      <c r="O76" s="10"/>
    </row>
    <row r="77" spans="1:15" ht="18" customHeight="1">
      <c r="A77" s="9"/>
      <c r="B77" s="5" t="s">
        <v>26</v>
      </c>
      <c r="O77" s="10"/>
    </row>
    <row r="78" spans="1:15" ht="18" customHeight="1">
      <c r="A78" s="9"/>
      <c r="B78" t="s">
        <v>80</v>
      </c>
      <c r="O78" s="10"/>
    </row>
    <row r="79" spans="1:15" ht="18" customHeight="1">
      <c r="A79" s="9"/>
      <c r="B79" s="4" t="s">
        <v>81</v>
      </c>
      <c r="O79" s="10"/>
    </row>
    <row r="80" spans="1:15" ht="18" customHeight="1">
      <c r="A80" s="9"/>
      <c r="B80" s="26" t="s">
        <v>121</v>
      </c>
      <c r="C80" s="14">
        <v>1</v>
      </c>
      <c r="D80" s="14" t="s">
        <v>9</v>
      </c>
      <c r="E80" s="14">
        <v>2</v>
      </c>
      <c r="F80" s="14" t="s">
        <v>9</v>
      </c>
      <c r="G80" s="16">
        <v>32.25</v>
      </c>
      <c r="H80" s="14" t="s">
        <v>9</v>
      </c>
      <c r="I80" s="16">
        <v>1.5</v>
      </c>
      <c r="J80" s="14" t="s">
        <v>9</v>
      </c>
      <c r="K80" s="16">
        <v>0.75</v>
      </c>
      <c r="L80" s="14" t="s">
        <v>10</v>
      </c>
      <c r="M80" s="15">
        <f>ROUND(PRODUCT(C80:K80),0)</f>
        <v>73</v>
      </c>
      <c r="O80" s="10"/>
    </row>
    <row r="81" spans="1:15" ht="18" customHeight="1">
      <c r="A81" s="9"/>
      <c r="B81" s="26" t="s">
        <v>135</v>
      </c>
      <c r="C81" s="14">
        <v>1</v>
      </c>
      <c r="D81" s="14" t="s">
        <v>9</v>
      </c>
      <c r="E81" s="14">
        <v>3</v>
      </c>
      <c r="F81" s="14" t="s">
        <v>9</v>
      </c>
      <c r="G81" s="16">
        <v>16.63</v>
      </c>
      <c r="H81" s="14" t="s">
        <v>9</v>
      </c>
      <c r="I81" s="16">
        <v>1.5</v>
      </c>
      <c r="J81" s="14" t="s">
        <v>9</v>
      </c>
      <c r="K81" s="16">
        <v>0.75</v>
      </c>
      <c r="L81" s="14" t="s">
        <v>10</v>
      </c>
      <c r="M81" s="15">
        <f>ROUND(PRODUCT(C81:K81),0)</f>
        <v>56</v>
      </c>
      <c r="O81" s="10"/>
    </row>
    <row r="82" spans="1:15" ht="18" customHeight="1">
      <c r="A82" s="9"/>
      <c r="B82" s="26" t="s">
        <v>104</v>
      </c>
      <c r="C82" s="14">
        <v>1</v>
      </c>
      <c r="D82" s="14" t="s">
        <v>9</v>
      </c>
      <c r="E82" s="14">
        <v>2</v>
      </c>
      <c r="F82" s="14" t="s">
        <v>9</v>
      </c>
      <c r="G82" s="16">
        <v>6</v>
      </c>
      <c r="H82" s="14" t="s">
        <v>9</v>
      </c>
      <c r="I82" s="16">
        <v>1.1299999999999999</v>
      </c>
      <c r="J82" s="14" t="s">
        <v>9</v>
      </c>
      <c r="K82" s="16">
        <v>0.75</v>
      </c>
      <c r="L82" s="14" t="s">
        <v>10</v>
      </c>
      <c r="M82" s="15">
        <f>ROUND(PRODUCT(C82:K82),0)</f>
        <v>10</v>
      </c>
      <c r="O82" s="10"/>
    </row>
    <row r="83" spans="1:15" ht="18" customHeight="1">
      <c r="A83" s="9"/>
      <c r="B83" s="4" t="s">
        <v>41</v>
      </c>
      <c r="C83" s="14"/>
      <c r="D83" s="14"/>
      <c r="E83" s="14"/>
      <c r="F83" s="14"/>
      <c r="G83" s="16"/>
      <c r="H83" s="14"/>
      <c r="I83" s="13"/>
      <c r="J83" s="14"/>
      <c r="K83" s="16"/>
      <c r="L83" s="14"/>
      <c r="M83" s="15"/>
      <c r="O83" s="10"/>
    </row>
    <row r="84" spans="1:15" ht="18" customHeight="1">
      <c r="A84" s="9"/>
      <c r="B84" s="26" t="s">
        <v>121</v>
      </c>
      <c r="C84" s="14">
        <v>1</v>
      </c>
      <c r="D84" s="14" t="s">
        <v>9</v>
      </c>
      <c r="E84" s="14">
        <v>2</v>
      </c>
      <c r="F84" s="14" t="s">
        <v>9</v>
      </c>
      <c r="G84" s="16">
        <v>31.87</v>
      </c>
      <c r="H84" s="14" t="s">
        <v>9</v>
      </c>
      <c r="I84" s="16">
        <v>1.1299999999999999</v>
      </c>
      <c r="J84" s="14" t="s">
        <v>9</v>
      </c>
      <c r="K84" s="16">
        <v>0.75</v>
      </c>
      <c r="L84" s="14" t="s">
        <v>10</v>
      </c>
      <c r="M84" s="15">
        <f t="shared" ref="M84:M93" si="2">ROUND(PRODUCT(C84:K84),0)</f>
        <v>54</v>
      </c>
      <c r="O84" s="10"/>
    </row>
    <row r="85" spans="1:15" ht="18" customHeight="1">
      <c r="A85" s="9"/>
      <c r="B85" s="26" t="s">
        <v>135</v>
      </c>
      <c r="C85" s="14">
        <v>1</v>
      </c>
      <c r="D85" s="14" t="s">
        <v>9</v>
      </c>
      <c r="E85" s="14">
        <v>1</v>
      </c>
      <c r="F85" s="14" t="s">
        <v>9</v>
      </c>
      <c r="G85" s="16">
        <v>17</v>
      </c>
      <c r="H85" s="14" t="s">
        <v>9</v>
      </c>
      <c r="I85" s="16">
        <v>1.1299999999999999</v>
      </c>
      <c r="J85" s="14" t="s">
        <v>9</v>
      </c>
      <c r="K85" s="16">
        <v>0.75</v>
      </c>
      <c r="L85" s="14" t="s">
        <v>10</v>
      </c>
      <c r="M85" s="15">
        <f t="shared" si="2"/>
        <v>14</v>
      </c>
      <c r="O85" s="10"/>
    </row>
    <row r="86" spans="1:15" ht="18" customHeight="1">
      <c r="A86" s="9"/>
      <c r="B86" s="26" t="s">
        <v>104</v>
      </c>
      <c r="C86" s="14">
        <v>1</v>
      </c>
      <c r="D86" s="14" t="s">
        <v>9</v>
      </c>
      <c r="E86" s="14">
        <v>1</v>
      </c>
      <c r="F86" s="14" t="s">
        <v>9</v>
      </c>
      <c r="G86" s="16">
        <v>7</v>
      </c>
      <c r="H86" s="14" t="s">
        <v>9</v>
      </c>
      <c r="I86" s="16">
        <v>1.1299999999999999</v>
      </c>
      <c r="J86" s="14" t="s">
        <v>9</v>
      </c>
      <c r="K86" s="16">
        <v>0.75</v>
      </c>
      <c r="L86" s="14" t="s">
        <v>10</v>
      </c>
      <c r="M86" s="15">
        <f t="shared" si="2"/>
        <v>6</v>
      </c>
      <c r="O86" s="10"/>
    </row>
    <row r="87" spans="1:15" ht="18" customHeight="1">
      <c r="A87" s="9"/>
      <c r="B87" s="4" t="s">
        <v>136</v>
      </c>
      <c r="C87" s="14"/>
      <c r="D87" s="14"/>
      <c r="E87" s="14"/>
      <c r="F87" s="14"/>
      <c r="G87" s="16"/>
      <c r="H87" s="14"/>
      <c r="I87" s="16"/>
      <c r="J87" s="14"/>
      <c r="K87" s="16"/>
      <c r="L87" s="14"/>
      <c r="M87" s="15"/>
      <c r="O87" s="10"/>
    </row>
    <row r="88" spans="1:15" ht="18" customHeight="1">
      <c r="A88" s="9"/>
      <c r="B88" s="26" t="s">
        <v>139</v>
      </c>
      <c r="C88" s="14">
        <v>1</v>
      </c>
      <c r="D88" s="14" t="s">
        <v>9</v>
      </c>
      <c r="E88" s="14">
        <v>3</v>
      </c>
      <c r="F88" s="14" t="s">
        <v>9</v>
      </c>
      <c r="G88" s="16">
        <v>5.5</v>
      </c>
      <c r="H88" s="14" t="s">
        <v>9</v>
      </c>
      <c r="I88" s="16">
        <v>1.5</v>
      </c>
      <c r="J88" s="14" t="s">
        <v>9</v>
      </c>
      <c r="K88" s="16">
        <v>0.37</v>
      </c>
      <c r="L88" s="14" t="s">
        <v>10</v>
      </c>
      <c r="M88" s="15">
        <f t="shared" si="2"/>
        <v>9</v>
      </c>
      <c r="O88" s="10"/>
    </row>
    <row r="89" spans="1:15" ht="18" customHeight="1">
      <c r="A89" s="9"/>
      <c r="B89" s="26" t="s">
        <v>136</v>
      </c>
      <c r="C89" s="14">
        <v>1</v>
      </c>
      <c r="D89" s="14" t="s">
        <v>9</v>
      </c>
      <c r="E89" s="14">
        <v>2</v>
      </c>
      <c r="F89" s="14" t="s">
        <v>9</v>
      </c>
      <c r="G89" s="16">
        <v>9</v>
      </c>
      <c r="H89" s="14" t="s">
        <v>9</v>
      </c>
      <c r="I89" s="16">
        <v>1.5</v>
      </c>
      <c r="J89" s="14" t="s">
        <v>9</v>
      </c>
      <c r="K89" s="16">
        <v>0.33</v>
      </c>
      <c r="L89" s="14" t="s">
        <v>10</v>
      </c>
      <c r="M89" s="15">
        <f t="shared" si="2"/>
        <v>9</v>
      </c>
      <c r="O89" s="10"/>
    </row>
    <row r="90" spans="1:15" ht="18" customHeight="1">
      <c r="A90" s="9"/>
      <c r="B90" s="4" t="s">
        <v>137</v>
      </c>
      <c r="C90" s="14"/>
      <c r="D90" s="14"/>
      <c r="E90" s="14"/>
      <c r="F90" s="14"/>
      <c r="G90" s="16"/>
      <c r="H90" s="14"/>
      <c r="I90" s="16"/>
      <c r="J90" s="14"/>
      <c r="K90" s="16"/>
      <c r="L90" s="14"/>
      <c r="M90" s="15"/>
      <c r="O90" s="10"/>
    </row>
    <row r="91" spans="1:15" ht="18" customHeight="1">
      <c r="A91" s="9"/>
      <c r="B91" s="26" t="s">
        <v>140</v>
      </c>
      <c r="C91" s="14">
        <v>1</v>
      </c>
      <c r="D91" s="14" t="s">
        <v>9</v>
      </c>
      <c r="E91" s="14">
        <v>1</v>
      </c>
      <c r="F91" s="14" t="s">
        <v>9</v>
      </c>
      <c r="G91" s="16">
        <v>19.25</v>
      </c>
      <c r="H91" s="14" t="s">
        <v>9</v>
      </c>
      <c r="I91" s="16">
        <v>1</v>
      </c>
      <c r="J91" s="14" t="s">
        <v>9</v>
      </c>
      <c r="K91" s="16">
        <v>1.5</v>
      </c>
      <c r="L91" s="14" t="s">
        <v>10</v>
      </c>
      <c r="M91" s="15">
        <f t="shared" si="2"/>
        <v>29</v>
      </c>
      <c r="O91" s="10"/>
    </row>
    <row r="92" spans="1:15" ht="18" customHeight="1">
      <c r="A92" s="9"/>
      <c r="B92" s="26" t="s">
        <v>141</v>
      </c>
      <c r="C92" s="14">
        <v>1</v>
      </c>
      <c r="D92" s="14" t="s">
        <v>9</v>
      </c>
      <c r="E92" s="14">
        <v>2</v>
      </c>
      <c r="F92" s="14" t="s">
        <v>9</v>
      </c>
      <c r="G92" s="16">
        <v>2</v>
      </c>
      <c r="H92" s="14" t="s">
        <v>9</v>
      </c>
      <c r="I92" s="16">
        <v>1.1299999999999999</v>
      </c>
      <c r="J92" s="14" t="s">
        <v>9</v>
      </c>
      <c r="K92" s="16">
        <v>0.75</v>
      </c>
      <c r="L92" s="14" t="s">
        <v>10</v>
      </c>
      <c r="M92" s="15">
        <f t="shared" si="2"/>
        <v>3</v>
      </c>
      <c r="O92" s="10"/>
    </row>
    <row r="93" spans="1:15" ht="18" customHeight="1">
      <c r="A93" s="9"/>
      <c r="B93" s="26" t="s">
        <v>137</v>
      </c>
      <c r="C93" s="14">
        <v>1</v>
      </c>
      <c r="D93" s="14" t="s">
        <v>9</v>
      </c>
      <c r="E93" s="14">
        <v>1</v>
      </c>
      <c r="F93" s="14" t="s">
        <v>9</v>
      </c>
      <c r="G93" s="16">
        <v>34.869999999999997</v>
      </c>
      <c r="H93" s="14" t="s">
        <v>9</v>
      </c>
      <c r="I93" s="16">
        <v>22.25</v>
      </c>
      <c r="J93" s="14" t="s">
        <v>9</v>
      </c>
      <c r="K93" s="16">
        <v>0.42</v>
      </c>
      <c r="L93" s="14" t="s">
        <v>10</v>
      </c>
      <c r="M93" s="15">
        <f t="shared" si="2"/>
        <v>326</v>
      </c>
      <c r="O93" s="10"/>
    </row>
    <row r="94" spans="1:15" ht="18" customHeight="1">
      <c r="A94" s="9"/>
      <c r="B94" s="4" t="s">
        <v>138</v>
      </c>
      <c r="C94" s="14"/>
      <c r="D94" s="14"/>
      <c r="E94" s="14"/>
      <c r="F94" s="14"/>
      <c r="G94" s="16"/>
      <c r="H94" s="14"/>
      <c r="I94" s="16"/>
      <c r="J94" s="14"/>
      <c r="K94" s="16"/>
      <c r="L94" s="14"/>
      <c r="M94" s="15"/>
      <c r="O94" s="10"/>
    </row>
    <row r="95" spans="1:15" ht="18" customHeight="1">
      <c r="A95" s="9"/>
      <c r="B95" s="26" t="s">
        <v>142</v>
      </c>
      <c r="C95" s="14">
        <v>1</v>
      </c>
      <c r="D95" s="14" t="s">
        <v>9</v>
      </c>
      <c r="E95" s="14">
        <v>1</v>
      </c>
      <c r="F95" s="14" t="s">
        <v>9</v>
      </c>
      <c r="G95" s="16">
        <v>8.5</v>
      </c>
      <c r="H95" s="14" t="s">
        <v>9</v>
      </c>
      <c r="I95" s="16">
        <v>5.5</v>
      </c>
      <c r="J95" s="14" t="s">
        <v>9</v>
      </c>
      <c r="K95" s="16">
        <v>0.37</v>
      </c>
      <c r="L95" s="14" t="s">
        <v>10</v>
      </c>
      <c r="M95" s="15">
        <f>ROUND(PRODUCT(C95:K95),0)</f>
        <v>17</v>
      </c>
      <c r="O95" s="10"/>
    </row>
    <row r="96" spans="1:15" ht="18" customHeight="1">
      <c r="A96" s="9"/>
      <c r="B96" s="26" t="s">
        <v>143</v>
      </c>
      <c r="C96" s="14">
        <v>1</v>
      </c>
      <c r="D96" s="14" t="s">
        <v>9</v>
      </c>
      <c r="E96" s="14">
        <v>1</v>
      </c>
      <c r="F96" s="14" t="s">
        <v>9</v>
      </c>
      <c r="G96" s="16">
        <v>7.5</v>
      </c>
      <c r="H96" s="14" t="s">
        <v>9</v>
      </c>
      <c r="I96" s="16">
        <v>5.5</v>
      </c>
      <c r="J96" s="14" t="s">
        <v>9</v>
      </c>
      <c r="K96" s="16">
        <v>0.37</v>
      </c>
      <c r="L96" s="14" t="s">
        <v>10</v>
      </c>
      <c r="M96" s="15">
        <f>ROUND(PRODUCT(C96:K96),0)</f>
        <v>15</v>
      </c>
      <c r="O96" s="10"/>
    </row>
    <row r="97" spans="1:15" ht="18" customHeight="1">
      <c r="A97" s="9"/>
      <c r="B97" s="26" t="s">
        <v>144</v>
      </c>
      <c r="C97" s="14">
        <v>1</v>
      </c>
      <c r="D97" s="14" t="s">
        <v>9</v>
      </c>
      <c r="E97" s="14">
        <v>1</v>
      </c>
      <c r="F97" s="14" t="s">
        <v>9</v>
      </c>
      <c r="G97" s="16">
        <v>8</v>
      </c>
      <c r="H97" s="14" t="s">
        <v>9</v>
      </c>
      <c r="I97" s="16">
        <v>6</v>
      </c>
      <c r="J97" s="14" t="s">
        <v>9</v>
      </c>
      <c r="K97" s="16">
        <v>0.37</v>
      </c>
      <c r="L97" s="14" t="s">
        <v>10</v>
      </c>
      <c r="M97" s="15">
        <f>ROUND(PRODUCT(C97:K97),0)</f>
        <v>18</v>
      </c>
      <c r="O97" s="10"/>
    </row>
    <row r="98" spans="1:15" ht="18" customHeight="1">
      <c r="A98" s="9"/>
      <c r="B98" s="26" t="s">
        <v>145</v>
      </c>
      <c r="C98" s="14">
        <v>1</v>
      </c>
      <c r="D98" s="14" t="s">
        <v>9</v>
      </c>
      <c r="E98" s="14">
        <v>1</v>
      </c>
      <c r="F98" s="14" t="s">
        <v>9</v>
      </c>
      <c r="G98" s="16">
        <v>9.5</v>
      </c>
      <c r="H98" s="14" t="s">
        <v>9</v>
      </c>
      <c r="I98" s="16">
        <v>2</v>
      </c>
      <c r="J98" s="14" t="s">
        <v>9</v>
      </c>
      <c r="K98" s="16">
        <v>0.25</v>
      </c>
      <c r="L98" s="14" t="s">
        <v>10</v>
      </c>
      <c r="M98" s="15">
        <f>ROUND(PRODUCT(C98:K98),0)</f>
        <v>5</v>
      </c>
      <c r="O98" s="10"/>
    </row>
    <row r="99" spans="1:15" ht="18" customHeight="1" thickBot="1">
      <c r="A99" s="9"/>
      <c r="L99" s="18" t="s">
        <v>11</v>
      </c>
      <c r="M99" s="19">
        <f>SUM(M79:M98)</f>
        <v>644</v>
      </c>
      <c r="N99" s="20" t="s">
        <v>12</v>
      </c>
      <c r="O99" s="10"/>
    </row>
    <row r="100" spans="1:15" ht="18" customHeight="1" thickTop="1">
      <c r="A100" s="9"/>
      <c r="C100" s="21" t="s">
        <v>13</v>
      </c>
      <c r="D100" s="86" t="s">
        <v>14</v>
      </c>
      <c r="E100" s="86"/>
      <c r="F100" s="87">
        <v>337</v>
      </c>
      <c r="G100" s="87"/>
      <c r="H100" s="86" t="s">
        <v>17</v>
      </c>
      <c r="I100" s="86"/>
      <c r="N100" s="20" t="s">
        <v>14</v>
      </c>
      <c r="O100" s="81">
        <f>M99*F100</f>
        <v>217028</v>
      </c>
    </row>
    <row r="101" spans="1:15" ht="18" customHeight="1">
      <c r="A101" s="9"/>
      <c r="O101" s="10"/>
    </row>
    <row r="102" spans="1:15" ht="18" customHeight="1">
      <c r="A102" s="9">
        <v>5</v>
      </c>
      <c r="B102" t="s">
        <v>27</v>
      </c>
      <c r="O102" s="10"/>
    </row>
    <row r="103" spans="1:15" ht="18" customHeight="1">
      <c r="A103" s="9"/>
      <c r="B103" s="12" t="s">
        <v>83</v>
      </c>
      <c r="O103" s="10"/>
    </row>
    <row r="104" spans="1:15" ht="18" customHeight="1">
      <c r="A104" s="9"/>
      <c r="O104" s="10"/>
    </row>
    <row r="105" spans="1:15" ht="18" customHeight="1" thickBot="1">
      <c r="A105" s="9"/>
      <c r="B105" s="23" t="s">
        <v>44</v>
      </c>
      <c r="D105" s="23"/>
      <c r="E105" s="23"/>
      <c r="F105" s="23"/>
      <c r="G105" s="23" t="s">
        <v>146</v>
      </c>
      <c r="H105" s="23"/>
      <c r="I105" s="23"/>
      <c r="L105" s="14" t="s">
        <v>10</v>
      </c>
      <c r="M105" s="19">
        <v>31.62</v>
      </c>
      <c r="N105" s="3" t="s">
        <v>42</v>
      </c>
      <c r="O105" s="10"/>
    </row>
    <row r="106" spans="1:15" ht="18" customHeight="1" thickTop="1">
      <c r="A106" s="9"/>
      <c r="C106" s="21" t="s">
        <v>13</v>
      </c>
      <c r="D106" s="86" t="s">
        <v>14</v>
      </c>
      <c r="E106" s="86"/>
      <c r="F106" s="87">
        <v>5001.7</v>
      </c>
      <c r="G106" s="87"/>
      <c r="H106" s="86" t="s">
        <v>43</v>
      </c>
      <c r="I106" s="86"/>
      <c r="N106" s="20" t="s">
        <v>14</v>
      </c>
      <c r="O106" s="81">
        <f>M105*F106</f>
        <v>158153.75399999999</v>
      </c>
    </row>
    <row r="107" spans="1:15" ht="18" customHeight="1">
      <c r="A107" s="9"/>
      <c r="O107" s="10"/>
    </row>
    <row r="108" spans="1:15" ht="18" customHeight="1">
      <c r="A108" s="9">
        <v>6</v>
      </c>
      <c r="B108" t="s">
        <v>45</v>
      </c>
      <c r="O108" s="10"/>
    </row>
    <row r="109" spans="1:15" ht="18" customHeight="1">
      <c r="A109" s="9"/>
      <c r="O109" s="10"/>
    </row>
    <row r="110" spans="1:15" ht="18" customHeight="1">
      <c r="A110" s="9"/>
      <c r="C110" s="94" t="s">
        <v>147</v>
      </c>
      <c r="D110" s="94"/>
      <c r="E110" s="94"/>
      <c r="F110" s="94"/>
      <c r="G110" s="94"/>
      <c r="H110" s="94"/>
      <c r="I110" s="94"/>
      <c r="J110" s="94"/>
      <c r="K110" s="94"/>
      <c r="M110" s="24">
        <v>663</v>
      </c>
      <c r="O110" s="10"/>
    </row>
    <row r="111" spans="1:15" ht="18" customHeight="1" thickBot="1">
      <c r="A111" s="9"/>
      <c r="G111" s="16"/>
      <c r="I111" s="16"/>
      <c r="L111" s="18" t="s">
        <v>11</v>
      </c>
      <c r="M111" s="19">
        <f>M110</f>
        <v>663</v>
      </c>
      <c r="N111" s="20" t="s">
        <v>12</v>
      </c>
      <c r="O111" s="10"/>
    </row>
    <row r="112" spans="1:15" ht="18" customHeight="1" thickTop="1">
      <c r="A112" s="9"/>
      <c r="C112" s="21" t="s">
        <v>13</v>
      </c>
      <c r="D112" s="86" t="s">
        <v>14</v>
      </c>
      <c r="E112" s="86"/>
      <c r="F112" s="87">
        <v>1512.5</v>
      </c>
      <c r="G112" s="87"/>
      <c r="H112" s="86" t="s">
        <v>15</v>
      </c>
      <c r="I112" s="86"/>
      <c r="N112" s="20" t="s">
        <v>14</v>
      </c>
      <c r="O112" s="81">
        <f>M111*F112/1000</f>
        <v>1002.7875</v>
      </c>
    </row>
    <row r="113" spans="1:15" ht="18" customHeight="1">
      <c r="A113" s="9"/>
      <c r="O113" s="10"/>
    </row>
    <row r="114" spans="1:15" ht="18" customHeight="1">
      <c r="A114" s="9">
        <v>7</v>
      </c>
      <c r="B114" t="s">
        <v>47</v>
      </c>
      <c r="O114" s="10"/>
    </row>
    <row r="115" spans="1:15" ht="18" customHeight="1">
      <c r="A115" s="9"/>
      <c r="O115" s="10"/>
    </row>
    <row r="116" spans="1:15" ht="18" customHeight="1">
      <c r="A116" s="9"/>
      <c r="B116" t="s">
        <v>50</v>
      </c>
      <c r="D116" s="14"/>
      <c r="E116" s="14">
        <v>1</v>
      </c>
      <c r="F116" s="14" t="s">
        <v>9</v>
      </c>
      <c r="G116" s="16">
        <v>22.13</v>
      </c>
      <c r="H116" s="14" t="s">
        <v>9</v>
      </c>
      <c r="I116" s="16">
        <v>17.63</v>
      </c>
      <c r="J116" s="14" t="s">
        <v>9</v>
      </c>
      <c r="K116" s="16">
        <v>2.58</v>
      </c>
      <c r="L116" s="14" t="s">
        <v>10</v>
      </c>
      <c r="M116" s="15">
        <v>1007</v>
      </c>
      <c r="O116" s="82"/>
    </row>
    <row r="117" spans="1:15" ht="18" customHeight="1">
      <c r="A117" s="9" t="s">
        <v>46</v>
      </c>
      <c r="B117" s="26" t="s">
        <v>148</v>
      </c>
      <c r="D117" s="14"/>
      <c r="E117" s="14">
        <v>1</v>
      </c>
      <c r="F117" s="14" t="s">
        <v>9</v>
      </c>
      <c r="G117" s="16">
        <v>5.63</v>
      </c>
      <c r="H117" s="14" t="s">
        <v>9</v>
      </c>
      <c r="I117" s="16">
        <v>5.13</v>
      </c>
      <c r="J117" s="14" t="s">
        <v>9</v>
      </c>
      <c r="K117" s="16">
        <v>2.58</v>
      </c>
      <c r="L117" s="14" t="s">
        <v>10</v>
      </c>
      <c r="M117" s="15">
        <f>ROUND(PRODUCT(D117:K117),0)</f>
        <v>75</v>
      </c>
      <c r="O117" s="10"/>
    </row>
    <row r="118" spans="1:15" ht="18" customHeight="1">
      <c r="A118" s="9"/>
      <c r="B118" s="26" t="s">
        <v>149</v>
      </c>
      <c r="D118" s="14"/>
      <c r="E118" s="14">
        <v>2</v>
      </c>
      <c r="F118" s="14" t="s">
        <v>9</v>
      </c>
      <c r="G118" s="16">
        <v>5.63</v>
      </c>
      <c r="H118" s="14" t="s">
        <v>9</v>
      </c>
      <c r="I118" s="16">
        <v>4.63</v>
      </c>
      <c r="J118" s="14" t="s">
        <v>9</v>
      </c>
      <c r="K118" s="16">
        <v>2.58</v>
      </c>
      <c r="L118" s="14" t="s">
        <v>10</v>
      </c>
      <c r="M118" s="15">
        <f>ROUND(PRODUCT(D118:K118),0)</f>
        <v>135</v>
      </c>
      <c r="O118" s="10"/>
    </row>
    <row r="119" spans="1:15" ht="18" customHeight="1" thickBot="1">
      <c r="A119" s="9"/>
      <c r="L119" s="18" t="s">
        <v>11</v>
      </c>
      <c r="M119" s="19">
        <f>SUM(M115:M118)</f>
        <v>1217</v>
      </c>
      <c r="N119" s="20" t="s">
        <v>12</v>
      </c>
      <c r="O119" s="10"/>
    </row>
    <row r="120" spans="1:15" ht="18" customHeight="1" thickTop="1">
      <c r="A120" s="9"/>
      <c r="C120" s="21" t="s">
        <v>13</v>
      </c>
      <c r="D120" s="86" t="s">
        <v>14</v>
      </c>
      <c r="E120" s="86"/>
      <c r="F120" s="87">
        <v>3630</v>
      </c>
      <c r="G120" s="87"/>
      <c r="H120" s="86" t="s">
        <v>15</v>
      </c>
      <c r="I120" s="86"/>
      <c r="N120" s="20" t="s">
        <v>14</v>
      </c>
      <c r="O120" s="81">
        <f>M119*F120/1000</f>
        <v>4417.71</v>
      </c>
    </row>
    <row r="121" spans="1:15" ht="18" customHeight="1">
      <c r="A121" s="9"/>
      <c r="O121" s="10"/>
    </row>
    <row r="122" spans="1:15" ht="18" customHeight="1">
      <c r="A122" s="9">
        <v>8</v>
      </c>
      <c r="B122" t="s">
        <v>84</v>
      </c>
      <c r="D122" s="10"/>
      <c r="E122" s="5"/>
      <c r="F122" s="5"/>
      <c r="G122" s="11"/>
      <c r="O122" s="10"/>
    </row>
    <row r="123" spans="1:15" ht="18" customHeight="1">
      <c r="A123" s="9" t="s">
        <v>48</v>
      </c>
      <c r="O123" s="10"/>
    </row>
    <row r="124" spans="1:15" ht="18" customHeight="1">
      <c r="A124" s="9"/>
      <c r="B124" t="s">
        <v>121</v>
      </c>
      <c r="C124" s="14">
        <v>1</v>
      </c>
      <c r="D124" s="14" t="s">
        <v>9</v>
      </c>
      <c r="E124" s="14">
        <v>2</v>
      </c>
      <c r="F124" s="14" t="s">
        <v>9</v>
      </c>
      <c r="G124" s="16">
        <v>31.81</v>
      </c>
      <c r="H124" s="14" t="s">
        <v>9</v>
      </c>
      <c r="I124" s="16">
        <v>1.1299999999999999</v>
      </c>
      <c r="J124" s="14" t="s">
        <v>9</v>
      </c>
      <c r="K124" s="42">
        <v>11.75</v>
      </c>
      <c r="L124" s="25"/>
      <c r="M124" s="15">
        <v>845</v>
      </c>
      <c r="O124" s="10"/>
    </row>
    <row r="125" spans="1:15" ht="18" customHeight="1">
      <c r="A125" s="9"/>
      <c r="B125" t="s">
        <v>150</v>
      </c>
      <c r="C125" s="14">
        <v>1</v>
      </c>
      <c r="D125" s="14" t="s">
        <v>9</v>
      </c>
      <c r="E125" s="14">
        <v>3</v>
      </c>
      <c r="F125" s="14" t="s">
        <v>9</v>
      </c>
      <c r="G125" s="16">
        <v>17</v>
      </c>
      <c r="H125" s="14" t="s">
        <v>9</v>
      </c>
      <c r="I125" s="16">
        <v>1.1299999999999999</v>
      </c>
      <c r="J125" s="14" t="s">
        <v>9</v>
      </c>
      <c r="K125" s="25">
        <v>11.75</v>
      </c>
      <c r="L125" s="25"/>
      <c r="M125" s="15">
        <v>677</v>
      </c>
      <c r="O125" s="10"/>
    </row>
    <row r="126" spans="1:15" ht="18" customHeight="1">
      <c r="A126" s="9"/>
      <c r="B126" t="s">
        <v>104</v>
      </c>
      <c r="C126" s="14">
        <v>1</v>
      </c>
      <c r="D126" s="14" t="s">
        <v>9</v>
      </c>
      <c r="E126" s="14">
        <v>2</v>
      </c>
      <c r="F126" s="14" t="s">
        <v>9</v>
      </c>
      <c r="G126" s="16">
        <v>6</v>
      </c>
      <c r="H126" s="14" t="s">
        <v>9</v>
      </c>
      <c r="I126" s="16">
        <v>0.75</v>
      </c>
      <c r="J126" s="14" t="s">
        <v>9</v>
      </c>
      <c r="K126" s="16">
        <v>11.75</v>
      </c>
      <c r="L126" s="14" t="s">
        <v>10</v>
      </c>
      <c r="M126" s="15">
        <f>ROUND(PRODUCT(C126:K126),0)</f>
        <v>106</v>
      </c>
      <c r="O126" s="10"/>
    </row>
    <row r="127" spans="1:15" ht="18" customHeight="1">
      <c r="A127" s="9"/>
      <c r="B127" t="s">
        <v>151</v>
      </c>
      <c r="C127" s="14">
        <v>4</v>
      </c>
      <c r="D127" s="14" t="s">
        <v>9</v>
      </c>
      <c r="E127" s="14">
        <v>1</v>
      </c>
      <c r="F127" s="14" t="s">
        <v>9</v>
      </c>
      <c r="G127" s="16">
        <v>1.1299999999999999</v>
      </c>
      <c r="H127" s="14" t="s">
        <v>9</v>
      </c>
      <c r="I127" s="16">
        <v>0.75</v>
      </c>
      <c r="J127" s="14" t="s">
        <v>9</v>
      </c>
      <c r="K127" s="16">
        <v>2.5</v>
      </c>
      <c r="L127" s="14" t="s">
        <v>10</v>
      </c>
      <c r="M127" s="15">
        <f>ROUND(PRODUCT(C127:K127),0)</f>
        <v>8</v>
      </c>
      <c r="O127" s="10"/>
    </row>
    <row r="128" spans="1:15" ht="18" customHeight="1">
      <c r="A128" s="9"/>
      <c r="B128" t="s">
        <v>152</v>
      </c>
      <c r="C128" s="14">
        <v>2</v>
      </c>
      <c r="D128" s="14" t="s">
        <v>9</v>
      </c>
      <c r="E128" s="14">
        <v>1</v>
      </c>
      <c r="F128" s="14" t="s">
        <v>9</v>
      </c>
      <c r="G128" s="16">
        <v>7.5</v>
      </c>
      <c r="H128" s="14" t="s">
        <v>9</v>
      </c>
      <c r="I128" s="16">
        <v>0.75</v>
      </c>
      <c r="J128" s="14" t="s">
        <v>9</v>
      </c>
      <c r="K128" s="16">
        <v>4</v>
      </c>
      <c r="L128" s="14" t="s">
        <v>10</v>
      </c>
      <c r="M128" s="15">
        <f>ROUND(PRODUCT(C128:K128),0)</f>
        <v>45</v>
      </c>
      <c r="O128" s="10"/>
    </row>
    <row r="129" spans="1:15" ht="18" customHeight="1">
      <c r="A129" s="9"/>
      <c r="B129" t="s">
        <v>124</v>
      </c>
      <c r="C129" s="14">
        <v>2</v>
      </c>
      <c r="D129" s="14" t="s">
        <v>9</v>
      </c>
      <c r="E129" s="14">
        <v>1</v>
      </c>
      <c r="F129" s="14" t="s">
        <v>9</v>
      </c>
      <c r="G129" s="16">
        <v>4</v>
      </c>
      <c r="H129" s="14" t="s">
        <v>9</v>
      </c>
      <c r="I129" s="16">
        <v>0.75</v>
      </c>
      <c r="J129" s="14" t="s">
        <v>9</v>
      </c>
      <c r="K129" s="16">
        <v>4</v>
      </c>
      <c r="L129" s="14" t="s">
        <v>10</v>
      </c>
      <c r="M129" s="15">
        <f>ROUND(PRODUCT(C129:K129),0)</f>
        <v>24</v>
      </c>
      <c r="O129" s="10"/>
    </row>
    <row r="130" spans="1:15" ht="18" customHeight="1" thickBot="1">
      <c r="A130" s="9"/>
      <c r="L130" s="18" t="s">
        <v>11</v>
      </c>
      <c r="M130" s="19">
        <f>SUM(M123:M129)</f>
        <v>1705</v>
      </c>
      <c r="O130" s="10"/>
    </row>
    <row r="131" spans="1:15" ht="18" customHeight="1" thickTop="1">
      <c r="A131" s="9"/>
      <c r="B131" s="4" t="s">
        <v>49</v>
      </c>
      <c r="O131" s="10"/>
    </row>
    <row r="132" spans="1:15" ht="18" customHeight="1">
      <c r="A132" s="9"/>
      <c r="B132" t="s">
        <v>51</v>
      </c>
      <c r="C132" s="14">
        <v>1</v>
      </c>
      <c r="D132" s="14" t="s">
        <v>9</v>
      </c>
      <c r="E132" s="14">
        <v>2</v>
      </c>
      <c r="F132" s="14" t="s">
        <v>9</v>
      </c>
      <c r="G132" s="16">
        <v>4</v>
      </c>
      <c r="H132" s="14" t="s">
        <v>9</v>
      </c>
      <c r="I132" s="16">
        <v>1.1299999999999999</v>
      </c>
      <c r="J132" s="14" t="s">
        <v>9</v>
      </c>
      <c r="K132" s="16">
        <v>7</v>
      </c>
      <c r="L132" s="14" t="s">
        <v>10</v>
      </c>
      <c r="M132" s="15">
        <f t="shared" ref="M132:M137" si="3">ROUND(PRODUCT(D132:K132),0)</f>
        <v>63</v>
      </c>
      <c r="N132" s="20"/>
      <c r="O132" s="10"/>
    </row>
    <row r="133" spans="1:15" ht="18" customHeight="1">
      <c r="A133" s="9"/>
      <c r="B133" t="s">
        <v>52</v>
      </c>
      <c r="C133" s="14">
        <v>1</v>
      </c>
      <c r="D133" s="14" t="s">
        <v>9</v>
      </c>
      <c r="E133" s="14">
        <v>3</v>
      </c>
      <c r="F133" s="14" t="s">
        <v>9</v>
      </c>
      <c r="G133" s="16">
        <v>5</v>
      </c>
      <c r="H133" s="14" t="s">
        <v>9</v>
      </c>
      <c r="I133" s="16">
        <v>1.1299999999999999</v>
      </c>
      <c r="J133" s="14" t="s">
        <v>9</v>
      </c>
      <c r="K133" s="16">
        <v>4</v>
      </c>
      <c r="L133" s="14" t="s">
        <v>10</v>
      </c>
      <c r="M133" s="15">
        <f t="shared" si="3"/>
        <v>68</v>
      </c>
      <c r="O133" s="10"/>
    </row>
    <row r="134" spans="1:15" ht="18" customHeight="1">
      <c r="A134" s="9"/>
      <c r="B134" t="s">
        <v>153</v>
      </c>
      <c r="C134" s="14">
        <v>1</v>
      </c>
      <c r="D134" s="14" t="s">
        <v>9</v>
      </c>
      <c r="E134" s="14">
        <v>2</v>
      </c>
      <c r="F134" s="14" t="s">
        <v>9</v>
      </c>
      <c r="G134" s="16">
        <v>3</v>
      </c>
      <c r="H134" s="14" t="s">
        <v>9</v>
      </c>
      <c r="I134" s="16">
        <v>1.1299999999999999</v>
      </c>
      <c r="J134" s="14" t="s">
        <v>9</v>
      </c>
      <c r="K134" s="16">
        <v>7</v>
      </c>
      <c r="L134" s="14" t="s">
        <v>10</v>
      </c>
      <c r="M134" s="15">
        <f t="shared" si="3"/>
        <v>47</v>
      </c>
      <c r="O134" s="10"/>
    </row>
    <row r="135" spans="1:15" ht="18" customHeight="1">
      <c r="A135" s="9"/>
      <c r="B135" t="s">
        <v>154</v>
      </c>
      <c r="C135" s="14">
        <v>1</v>
      </c>
      <c r="D135" s="14" t="s">
        <v>9</v>
      </c>
      <c r="E135" s="14">
        <v>1</v>
      </c>
      <c r="F135" s="14" t="s">
        <v>9</v>
      </c>
      <c r="G135" s="16">
        <v>2.5</v>
      </c>
      <c r="H135" s="14" t="s">
        <v>9</v>
      </c>
      <c r="I135" s="16">
        <v>0.75</v>
      </c>
      <c r="J135" s="14" t="s">
        <v>9</v>
      </c>
      <c r="K135" s="16">
        <v>7</v>
      </c>
      <c r="L135" s="14" t="s">
        <v>10</v>
      </c>
      <c r="M135" s="15">
        <f t="shared" si="3"/>
        <v>13</v>
      </c>
      <c r="O135" s="10"/>
    </row>
    <row r="136" spans="1:15" ht="18" customHeight="1">
      <c r="A136" s="9"/>
      <c r="B136" t="s">
        <v>155</v>
      </c>
      <c r="C136" s="14">
        <v>1</v>
      </c>
      <c r="D136" s="14" t="s">
        <v>9</v>
      </c>
      <c r="E136" s="14">
        <v>1</v>
      </c>
      <c r="F136" s="14" t="s">
        <v>9</v>
      </c>
      <c r="G136" s="16">
        <v>4</v>
      </c>
      <c r="H136" s="14" t="s">
        <v>9</v>
      </c>
      <c r="I136" s="16">
        <v>1.1299999999999999</v>
      </c>
      <c r="J136" s="14" t="s">
        <v>9</v>
      </c>
      <c r="K136" s="16">
        <v>2</v>
      </c>
      <c r="L136" s="14" t="s">
        <v>10</v>
      </c>
      <c r="M136" s="15">
        <f t="shared" si="3"/>
        <v>9</v>
      </c>
      <c r="O136" s="10"/>
    </row>
    <row r="137" spans="1:15" ht="18" customHeight="1">
      <c r="A137" s="9"/>
      <c r="B137" t="s">
        <v>156</v>
      </c>
      <c r="C137" s="14">
        <v>1</v>
      </c>
      <c r="D137" s="14" t="s">
        <v>9</v>
      </c>
      <c r="E137" s="14">
        <v>1</v>
      </c>
      <c r="F137" s="14" t="s">
        <v>9</v>
      </c>
      <c r="G137" s="16">
        <v>2</v>
      </c>
      <c r="H137" s="14" t="s">
        <v>9</v>
      </c>
      <c r="I137" s="16">
        <v>1.1299999999999999</v>
      </c>
      <c r="J137" s="14" t="s">
        <v>9</v>
      </c>
      <c r="K137" s="16">
        <v>2</v>
      </c>
      <c r="L137" s="14" t="s">
        <v>10</v>
      </c>
      <c r="M137" s="15">
        <f t="shared" si="3"/>
        <v>5</v>
      </c>
      <c r="O137" s="10"/>
    </row>
    <row r="138" spans="1:15" ht="18" customHeight="1">
      <c r="A138" s="9"/>
      <c r="B138" t="s">
        <v>141</v>
      </c>
      <c r="C138" s="14">
        <v>1</v>
      </c>
      <c r="D138" s="14" t="s">
        <v>9</v>
      </c>
      <c r="E138" s="14">
        <v>2</v>
      </c>
      <c r="F138" s="14" t="s">
        <v>9</v>
      </c>
      <c r="G138" s="16">
        <v>2</v>
      </c>
      <c r="H138" s="14" t="s">
        <v>9</v>
      </c>
      <c r="I138" s="16">
        <v>1.1299999999999999</v>
      </c>
      <c r="J138" s="14" t="s">
        <v>9</v>
      </c>
      <c r="K138" s="16">
        <v>0.75</v>
      </c>
      <c r="L138" s="14" t="s">
        <v>10</v>
      </c>
      <c r="M138" s="15">
        <v>3</v>
      </c>
      <c r="O138" s="10"/>
    </row>
    <row r="139" spans="1:15" ht="18" customHeight="1">
      <c r="A139" s="9"/>
      <c r="B139" t="s">
        <v>157</v>
      </c>
      <c r="C139" s="14">
        <v>1</v>
      </c>
      <c r="D139" s="14" t="s">
        <v>9</v>
      </c>
      <c r="E139" s="14">
        <v>2</v>
      </c>
      <c r="F139" s="14" t="s">
        <v>9</v>
      </c>
      <c r="G139" s="16">
        <v>1.1299999999999999</v>
      </c>
      <c r="H139" s="14" t="s">
        <v>9</v>
      </c>
      <c r="I139" s="16">
        <v>1</v>
      </c>
      <c r="J139" s="14" t="s">
        <v>9</v>
      </c>
      <c r="K139" s="16">
        <v>1.5</v>
      </c>
      <c r="L139" s="14" t="s">
        <v>10</v>
      </c>
      <c r="M139" s="15">
        <f>ROUND(PRODUCT(D139:K139),0)</f>
        <v>3</v>
      </c>
      <c r="O139" s="10"/>
    </row>
    <row r="140" spans="1:15" ht="18" customHeight="1" thickBot="1">
      <c r="A140" s="9"/>
      <c r="L140" s="18" t="s">
        <v>11</v>
      </c>
      <c r="M140" s="19">
        <f>SUM(M132:M139)</f>
        <v>211</v>
      </c>
      <c r="O140" s="10"/>
    </row>
    <row r="141" spans="1:15" ht="18" customHeight="1" thickTop="1" thickBot="1">
      <c r="A141" s="9"/>
      <c r="C141" s="23" t="s">
        <v>158</v>
      </c>
      <c r="D141" s="23"/>
      <c r="E141" s="23"/>
      <c r="F141" s="23"/>
      <c r="G141" s="23"/>
      <c r="H141" s="23"/>
      <c r="I141" s="23"/>
      <c r="L141" s="9" t="s">
        <v>10</v>
      </c>
      <c r="M141" s="19">
        <f>M130-M140</f>
        <v>1494</v>
      </c>
      <c r="N141" s="20" t="s">
        <v>12</v>
      </c>
      <c r="O141" s="10"/>
    </row>
    <row r="142" spans="1:15" ht="18" customHeight="1" thickTop="1">
      <c r="A142" s="9"/>
      <c r="C142" s="21" t="s">
        <v>13</v>
      </c>
      <c r="D142" s="86" t="s">
        <v>14</v>
      </c>
      <c r="E142" s="86"/>
      <c r="F142" s="92" t="s">
        <v>159</v>
      </c>
      <c r="G142" s="92"/>
      <c r="H142" s="92"/>
      <c r="I142" s="92"/>
      <c r="J142" s="92"/>
      <c r="K142" s="92"/>
      <c r="N142" s="20" t="s">
        <v>14</v>
      </c>
      <c r="O142" s="81">
        <v>189355</v>
      </c>
    </row>
    <row r="143" spans="1:15" ht="18" customHeight="1">
      <c r="A143" s="9"/>
      <c r="C143" s="21"/>
      <c r="D143" s="3"/>
      <c r="E143" s="3"/>
      <c r="F143" s="22"/>
      <c r="G143" s="22"/>
      <c r="H143" s="3"/>
      <c r="I143" s="3"/>
      <c r="O143" s="10"/>
    </row>
    <row r="144" spans="1:15" ht="18" customHeight="1">
      <c r="A144" s="9">
        <v>9</v>
      </c>
      <c r="B144" t="s">
        <v>28</v>
      </c>
      <c r="D144" s="10"/>
      <c r="E144" s="5"/>
      <c r="F144" s="5"/>
      <c r="G144" s="11"/>
      <c r="I144" s="10"/>
      <c r="J144" s="10"/>
      <c r="O144" s="10"/>
    </row>
    <row r="145" spans="1:15" ht="18" customHeight="1">
      <c r="A145" s="9"/>
      <c r="B145" t="s">
        <v>53</v>
      </c>
      <c r="D145" s="10"/>
      <c r="E145" s="5"/>
      <c r="F145" s="5"/>
      <c r="G145" s="11"/>
      <c r="I145" s="10"/>
      <c r="J145" s="10"/>
      <c r="N145" s="20"/>
      <c r="O145" s="81"/>
    </row>
    <row r="146" spans="1:15" ht="18" customHeight="1">
      <c r="A146" s="9"/>
      <c r="B146" t="s">
        <v>29</v>
      </c>
      <c r="D146" s="10"/>
      <c r="E146" s="5"/>
      <c r="F146" s="5"/>
      <c r="G146" s="11"/>
      <c r="I146" s="10"/>
      <c r="J146" s="10"/>
      <c r="O146" s="10"/>
    </row>
    <row r="147" spans="1:15" ht="18" customHeight="1">
      <c r="A147" s="9"/>
      <c r="B147" t="s">
        <v>85</v>
      </c>
      <c r="D147" s="10"/>
      <c r="E147" s="5"/>
      <c r="F147" s="5"/>
      <c r="G147" s="11"/>
      <c r="I147" s="10"/>
      <c r="J147" s="10"/>
      <c r="O147" s="10"/>
    </row>
    <row r="148" spans="1:15" ht="18" customHeight="1">
      <c r="A148" s="9"/>
      <c r="B148" t="s">
        <v>51</v>
      </c>
      <c r="C148" s="14">
        <v>1</v>
      </c>
      <c r="D148" s="14" t="s">
        <v>9</v>
      </c>
      <c r="E148" s="5">
        <v>2</v>
      </c>
      <c r="F148" s="5" t="s">
        <v>9</v>
      </c>
      <c r="G148" s="5">
        <v>17.63</v>
      </c>
      <c r="H148" s="5"/>
      <c r="I148" s="5"/>
      <c r="J148" s="14"/>
      <c r="K148" s="16"/>
      <c r="L148" s="14" t="s">
        <v>10</v>
      </c>
      <c r="M148" s="15">
        <v>35</v>
      </c>
      <c r="O148" s="10"/>
    </row>
    <row r="149" spans="1:15" ht="18" customHeight="1">
      <c r="A149" s="9"/>
      <c r="B149" t="s">
        <v>160</v>
      </c>
      <c r="C149" s="14">
        <v>1</v>
      </c>
      <c r="D149" s="14" t="s">
        <v>9</v>
      </c>
      <c r="E149" s="5">
        <v>2</v>
      </c>
      <c r="F149" s="5" t="s">
        <v>9</v>
      </c>
      <c r="G149" s="5">
        <v>16.63</v>
      </c>
      <c r="H149" s="5"/>
      <c r="I149" s="5"/>
      <c r="J149" s="14"/>
      <c r="K149" s="16"/>
      <c r="L149" s="14" t="s">
        <v>10</v>
      </c>
      <c r="M149" s="15">
        <v>33</v>
      </c>
      <c r="O149" s="10"/>
    </row>
    <row r="150" spans="1:15" ht="18" customHeight="1">
      <c r="A150" s="9"/>
      <c r="B150" t="s">
        <v>154</v>
      </c>
      <c r="C150" s="14">
        <v>1</v>
      </c>
      <c r="D150" s="14" t="s">
        <v>9</v>
      </c>
      <c r="E150" s="5">
        <v>1</v>
      </c>
      <c r="F150" s="5" t="s">
        <v>9</v>
      </c>
      <c r="G150" s="5">
        <v>16.13</v>
      </c>
      <c r="H150" s="5"/>
      <c r="I150" s="5"/>
      <c r="J150" s="14"/>
      <c r="K150" s="16"/>
      <c r="L150" s="14" t="s">
        <v>10</v>
      </c>
      <c r="M150" s="15">
        <v>16</v>
      </c>
      <c r="O150" s="10"/>
    </row>
    <row r="151" spans="1:15" ht="18" customHeight="1" thickBot="1">
      <c r="A151" s="9"/>
      <c r="L151" s="18" t="s">
        <v>11</v>
      </c>
      <c r="M151" s="19">
        <f>SUM(M148:M150)</f>
        <v>84</v>
      </c>
      <c r="N151" s="20" t="s">
        <v>54</v>
      </c>
      <c r="O151" s="10"/>
    </row>
    <row r="152" spans="1:15" ht="18" customHeight="1" thickTop="1">
      <c r="A152" s="9"/>
      <c r="C152" s="21" t="s">
        <v>13</v>
      </c>
      <c r="D152" s="86" t="s">
        <v>14</v>
      </c>
      <c r="E152" s="86"/>
      <c r="F152" s="87">
        <v>228.9</v>
      </c>
      <c r="G152" s="87"/>
      <c r="H152" s="86" t="s">
        <v>19</v>
      </c>
      <c r="I152" s="86"/>
      <c r="N152" s="20" t="s">
        <v>14</v>
      </c>
      <c r="O152" s="81">
        <f>M151*F152</f>
        <v>19227.600000000002</v>
      </c>
    </row>
    <row r="153" spans="1:15" ht="18" customHeight="1">
      <c r="A153" s="9"/>
      <c r="O153" s="10"/>
    </row>
    <row r="154" spans="1:15" ht="18" customHeight="1">
      <c r="A154" s="9">
        <v>10</v>
      </c>
      <c r="B154" t="s">
        <v>28</v>
      </c>
      <c r="O154" s="10"/>
    </row>
    <row r="155" spans="1:15" ht="18" customHeight="1">
      <c r="A155" s="9"/>
      <c r="B155" t="s">
        <v>53</v>
      </c>
      <c r="O155" s="10"/>
    </row>
    <row r="156" spans="1:15" ht="18" customHeight="1">
      <c r="A156" s="9"/>
      <c r="B156" t="s">
        <v>29</v>
      </c>
      <c r="O156" s="10"/>
    </row>
    <row r="157" spans="1:15" ht="18" customHeight="1">
      <c r="A157" s="9"/>
      <c r="B157" t="s">
        <v>86</v>
      </c>
      <c r="O157" s="10"/>
    </row>
    <row r="158" spans="1:15" ht="18" customHeight="1">
      <c r="A158" s="9"/>
      <c r="B158" s="26" t="s">
        <v>56</v>
      </c>
      <c r="C158" s="14">
        <v>1</v>
      </c>
      <c r="D158" s="14" t="s">
        <v>9</v>
      </c>
      <c r="E158" s="14">
        <v>3</v>
      </c>
      <c r="F158" s="14" t="s">
        <v>9</v>
      </c>
      <c r="G158" s="16">
        <v>24.5</v>
      </c>
      <c r="H158" s="16"/>
      <c r="I158" s="16"/>
      <c r="J158" s="16"/>
      <c r="K158" s="16"/>
      <c r="L158" s="16" t="s">
        <v>10</v>
      </c>
      <c r="M158" s="43">
        <v>74</v>
      </c>
      <c r="O158" s="10"/>
    </row>
    <row r="159" spans="1:15" ht="18" customHeight="1">
      <c r="A159" s="9"/>
      <c r="B159" t="s">
        <v>161</v>
      </c>
      <c r="C159" s="14">
        <v>1</v>
      </c>
      <c r="D159" s="14" t="s">
        <v>9</v>
      </c>
      <c r="E159" s="14">
        <v>1</v>
      </c>
      <c r="F159" s="14" t="s">
        <v>9</v>
      </c>
      <c r="G159" s="16">
        <v>11.25</v>
      </c>
      <c r="H159" s="14"/>
      <c r="I159" s="16"/>
      <c r="J159" s="14"/>
      <c r="K159" s="16"/>
      <c r="L159" s="14" t="s">
        <v>10</v>
      </c>
      <c r="M159" s="15">
        <v>11</v>
      </c>
      <c r="O159" s="10"/>
    </row>
    <row r="160" spans="1:15" ht="18" customHeight="1">
      <c r="A160" s="9"/>
      <c r="B160" t="s">
        <v>162</v>
      </c>
      <c r="C160" s="14">
        <v>1</v>
      </c>
      <c r="D160" s="14" t="s">
        <v>9</v>
      </c>
      <c r="E160" s="14">
        <v>1</v>
      </c>
      <c r="F160" s="14" t="s">
        <v>9</v>
      </c>
      <c r="G160" s="16">
        <v>7.25</v>
      </c>
      <c r="H160" s="14"/>
      <c r="I160" s="16"/>
      <c r="J160" s="14"/>
      <c r="K160" s="16"/>
      <c r="L160" s="14" t="s">
        <v>10</v>
      </c>
      <c r="M160" s="15">
        <f>ROUND(PRODUCT(D160:K160),0)</f>
        <v>7</v>
      </c>
      <c r="O160" s="10"/>
    </row>
    <row r="161" spans="1:15" ht="18" customHeight="1" thickBot="1">
      <c r="A161" s="9"/>
      <c r="L161" s="18" t="s">
        <v>11</v>
      </c>
      <c r="M161" s="19">
        <f>SUM(M158:M160)</f>
        <v>92</v>
      </c>
      <c r="N161" s="20" t="s">
        <v>55</v>
      </c>
      <c r="O161" s="10"/>
    </row>
    <row r="162" spans="1:15" ht="18" customHeight="1" thickTop="1">
      <c r="A162" s="9"/>
      <c r="C162" s="21" t="s">
        <v>13</v>
      </c>
      <c r="D162" s="86" t="s">
        <v>14</v>
      </c>
      <c r="E162" s="86"/>
      <c r="F162" s="87">
        <v>240.5</v>
      </c>
      <c r="G162" s="87"/>
      <c r="H162" s="86" t="s">
        <v>19</v>
      </c>
      <c r="I162" s="86"/>
      <c r="N162" s="20" t="s">
        <v>14</v>
      </c>
      <c r="O162" s="81">
        <f>M161*F162</f>
        <v>22126</v>
      </c>
    </row>
    <row r="163" spans="1:15" ht="18" customHeight="1">
      <c r="A163" s="9"/>
      <c r="O163" s="10"/>
    </row>
    <row r="164" spans="1:15" ht="18" customHeight="1">
      <c r="A164" s="9">
        <v>11</v>
      </c>
      <c r="B164" t="s">
        <v>33</v>
      </c>
      <c r="D164" s="10"/>
      <c r="E164" s="5"/>
      <c r="F164" s="5"/>
      <c r="G164" s="11"/>
      <c r="O164" s="10"/>
    </row>
    <row r="165" spans="1:15" ht="18" customHeight="1">
      <c r="A165" s="9"/>
      <c r="B165" s="12" t="s">
        <v>87</v>
      </c>
      <c r="D165" s="10"/>
      <c r="E165" s="5"/>
      <c r="F165" s="5"/>
      <c r="G165" s="11"/>
      <c r="O165" s="10"/>
    </row>
    <row r="166" spans="1:15" ht="18" customHeight="1">
      <c r="A166" s="9"/>
      <c r="O166" s="10"/>
    </row>
    <row r="167" spans="1:15" ht="18" customHeight="1">
      <c r="A167" s="9"/>
      <c r="B167" t="s">
        <v>56</v>
      </c>
      <c r="C167" s="14">
        <v>3</v>
      </c>
      <c r="D167" s="14" t="s">
        <v>9</v>
      </c>
      <c r="E167" s="14">
        <v>3</v>
      </c>
      <c r="F167" s="14" t="s">
        <v>9</v>
      </c>
      <c r="G167" s="16">
        <v>1.42</v>
      </c>
      <c r="H167" s="14" t="s">
        <v>9</v>
      </c>
      <c r="I167" s="16">
        <v>3.67</v>
      </c>
      <c r="J167" s="14"/>
      <c r="K167" s="16"/>
      <c r="L167" s="14" t="s">
        <v>10</v>
      </c>
      <c r="M167" s="15">
        <v>47</v>
      </c>
      <c r="O167" s="10"/>
    </row>
    <row r="168" spans="1:15" ht="18" customHeight="1">
      <c r="A168" s="9"/>
      <c r="B168" t="s">
        <v>161</v>
      </c>
      <c r="C168" s="14">
        <v>1</v>
      </c>
      <c r="D168" s="14" t="s">
        <v>9</v>
      </c>
      <c r="E168" s="14">
        <v>1</v>
      </c>
      <c r="F168" s="14" t="s">
        <v>9</v>
      </c>
      <c r="G168" s="16">
        <v>3.63</v>
      </c>
      <c r="H168" s="14" t="s">
        <v>9</v>
      </c>
      <c r="I168" s="16">
        <v>1.63</v>
      </c>
      <c r="J168" s="14"/>
      <c r="K168" s="16"/>
      <c r="L168" s="14" t="s">
        <v>10</v>
      </c>
      <c r="M168" s="15">
        <f>ROUND(PRODUCT(D168:K168),0)</f>
        <v>6</v>
      </c>
      <c r="O168" s="10"/>
    </row>
    <row r="169" spans="1:15" ht="18" customHeight="1">
      <c r="A169" s="9"/>
      <c r="B169" t="s">
        <v>162</v>
      </c>
      <c r="C169" s="14">
        <v>1</v>
      </c>
      <c r="D169" s="14" t="s">
        <v>9</v>
      </c>
      <c r="E169" s="14">
        <v>1</v>
      </c>
      <c r="F169" s="14" t="s">
        <v>9</v>
      </c>
      <c r="G169" s="16">
        <v>1.63</v>
      </c>
      <c r="H169" s="14" t="s">
        <v>9</v>
      </c>
      <c r="I169" s="16">
        <v>1.63</v>
      </c>
      <c r="J169" s="14"/>
      <c r="K169" s="16"/>
      <c r="L169" s="14" t="s">
        <v>10</v>
      </c>
      <c r="M169" s="15">
        <f>ROUND(PRODUCT(D169:K169),0)</f>
        <v>3</v>
      </c>
      <c r="O169" s="10"/>
    </row>
    <row r="170" spans="1:15" ht="18" customHeight="1" thickBot="1">
      <c r="A170" s="9"/>
      <c r="L170" s="18" t="s">
        <v>11</v>
      </c>
      <c r="M170" s="19">
        <f>SUM(M167:M169)</f>
        <v>56</v>
      </c>
      <c r="N170" s="20" t="s">
        <v>57</v>
      </c>
      <c r="O170" s="10"/>
    </row>
    <row r="171" spans="1:15" ht="18" customHeight="1" thickTop="1">
      <c r="A171" s="9"/>
      <c r="C171" s="21" t="s">
        <v>13</v>
      </c>
      <c r="D171" s="86" t="s">
        <v>14</v>
      </c>
      <c r="E171" s="86"/>
      <c r="F171" s="87">
        <v>194.16</v>
      </c>
      <c r="G171" s="87"/>
      <c r="H171" s="86" t="s">
        <v>19</v>
      </c>
      <c r="I171" s="86"/>
      <c r="N171" s="20" t="s">
        <v>14</v>
      </c>
      <c r="O171" s="81">
        <f>M170*F171</f>
        <v>10872.96</v>
      </c>
    </row>
    <row r="172" spans="1:15" ht="18" customHeight="1">
      <c r="A172" s="9"/>
      <c r="O172" s="10"/>
    </row>
    <row r="173" spans="1:15" ht="18" customHeight="1">
      <c r="A173" s="9">
        <v>12</v>
      </c>
      <c r="B173" t="s">
        <v>88</v>
      </c>
      <c r="D173" s="10"/>
      <c r="E173" s="5"/>
      <c r="F173" s="5"/>
      <c r="G173" s="11"/>
      <c r="O173" s="10"/>
    </row>
    <row r="174" spans="1:15" ht="18" customHeight="1">
      <c r="A174" s="9" t="s">
        <v>163</v>
      </c>
      <c r="B174" t="s">
        <v>58</v>
      </c>
      <c r="C174" s="14">
        <v>1</v>
      </c>
      <c r="D174" s="14" t="s">
        <v>9</v>
      </c>
      <c r="E174" s="14">
        <v>2</v>
      </c>
      <c r="F174" s="14" t="s">
        <v>9</v>
      </c>
      <c r="G174" s="16" t="s">
        <v>169</v>
      </c>
      <c r="H174" s="14" t="s">
        <v>59</v>
      </c>
      <c r="I174" s="16" t="s">
        <v>170</v>
      </c>
      <c r="J174" s="14" t="s">
        <v>9</v>
      </c>
      <c r="K174" s="25">
        <v>11.75</v>
      </c>
      <c r="L174" s="14" t="s">
        <v>10</v>
      </c>
      <c r="M174" s="15">
        <v>928</v>
      </c>
      <c r="O174" s="10"/>
    </row>
    <row r="175" spans="1:15" ht="18" customHeight="1">
      <c r="A175" s="9"/>
      <c r="B175" t="s">
        <v>164</v>
      </c>
      <c r="C175" s="14">
        <v>1</v>
      </c>
      <c r="D175" s="14" t="s">
        <v>9</v>
      </c>
      <c r="E175" s="27">
        <v>2</v>
      </c>
      <c r="F175" s="14" t="s">
        <v>9</v>
      </c>
      <c r="G175" s="16" t="s">
        <v>171</v>
      </c>
      <c r="H175" s="14" t="s">
        <v>9</v>
      </c>
      <c r="I175" s="16" t="s">
        <v>172</v>
      </c>
      <c r="J175" s="14" t="s">
        <v>9</v>
      </c>
      <c r="K175" s="16">
        <v>11.75</v>
      </c>
      <c r="L175" s="14" t="s">
        <v>10</v>
      </c>
      <c r="M175" s="15">
        <v>270</v>
      </c>
      <c r="O175" s="10"/>
    </row>
    <row r="176" spans="1:15" ht="18" customHeight="1">
      <c r="A176" s="9"/>
      <c r="B176" t="s">
        <v>165</v>
      </c>
      <c r="C176" s="14">
        <v>2</v>
      </c>
      <c r="D176" s="14" t="s">
        <v>9</v>
      </c>
      <c r="E176" s="14">
        <v>2</v>
      </c>
      <c r="F176" s="14" t="s">
        <v>9</v>
      </c>
      <c r="G176" s="16" t="s">
        <v>171</v>
      </c>
      <c r="H176" s="14" t="s">
        <v>59</v>
      </c>
      <c r="I176" s="16" t="s">
        <v>173</v>
      </c>
      <c r="J176" s="14" t="s">
        <v>9</v>
      </c>
      <c r="K176" s="25">
        <v>11.75</v>
      </c>
      <c r="L176" s="14" t="s">
        <v>10</v>
      </c>
      <c r="M176" s="15">
        <v>517</v>
      </c>
      <c r="O176" s="10"/>
    </row>
    <row r="177" spans="1:15" ht="18" customHeight="1">
      <c r="A177" s="9"/>
      <c r="B177" t="s">
        <v>166</v>
      </c>
      <c r="C177" s="14">
        <v>1</v>
      </c>
      <c r="D177" s="14" t="s">
        <v>9</v>
      </c>
      <c r="E177" s="27">
        <v>1</v>
      </c>
      <c r="F177" s="14" t="s">
        <v>9</v>
      </c>
      <c r="G177" s="16">
        <v>31.87</v>
      </c>
      <c r="H177" s="14" t="s">
        <v>9</v>
      </c>
      <c r="I177" s="16">
        <v>11.75</v>
      </c>
      <c r="J177" s="14"/>
      <c r="K177" s="16"/>
      <c r="L177" s="14" t="s">
        <v>10</v>
      </c>
      <c r="M177" s="15">
        <v>374</v>
      </c>
      <c r="O177" s="10"/>
    </row>
    <row r="178" spans="1:15" ht="18" customHeight="1">
      <c r="A178" s="9"/>
      <c r="B178" t="s">
        <v>167</v>
      </c>
      <c r="C178" s="14">
        <v>1</v>
      </c>
      <c r="D178" s="14" t="s">
        <v>9</v>
      </c>
      <c r="E178" s="27">
        <v>1</v>
      </c>
      <c r="F178" s="14" t="s">
        <v>9</v>
      </c>
      <c r="G178" s="16">
        <v>19.25</v>
      </c>
      <c r="H178" s="14" t="s">
        <v>9</v>
      </c>
      <c r="I178" s="16">
        <v>11.75</v>
      </c>
      <c r="J178" s="14"/>
      <c r="K178" s="16"/>
      <c r="L178" s="14" t="s">
        <v>10</v>
      </c>
      <c r="M178" s="15">
        <f>ROUND(PRODUCT(D178:K178),0)</f>
        <v>226</v>
      </c>
      <c r="O178" s="10"/>
    </row>
    <row r="179" spans="1:15" ht="18" customHeight="1">
      <c r="A179" s="9"/>
      <c r="B179" t="s">
        <v>168</v>
      </c>
      <c r="C179" s="14">
        <v>1</v>
      </c>
      <c r="D179" s="14" t="s">
        <v>9</v>
      </c>
      <c r="E179" s="27">
        <v>2</v>
      </c>
      <c r="F179" s="14" t="s">
        <v>9</v>
      </c>
      <c r="G179" s="16" t="s">
        <v>174</v>
      </c>
      <c r="H179" s="14" t="s">
        <v>59</v>
      </c>
      <c r="I179" s="16" t="s">
        <v>175</v>
      </c>
      <c r="J179" s="14" t="s">
        <v>9</v>
      </c>
      <c r="K179" s="16">
        <v>3</v>
      </c>
      <c r="L179" s="14" t="s">
        <v>10</v>
      </c>
      <c r="M179" s="15">
        <v>311</v>
      </c>
      <c r="O179" s="10"/>
    </row>
    <row r="180" spans="1:15" ht="18" customHeight="1">
      <c r="A180" s="9" t="s">
        <v>176</v>
      </c>
      <c r="B180" t="s">
        <v>177</v>
      </c>
      <c r="C180" s="14">
        <v>1</v>
      </c>
      <c r="D180" s="14" t="s">
        <v>9</v>
      </c>
      <c r="E180" s="14">
        <v>1</v>
      </c>
      <c r="F180" s="14" t="s">
        <v>9</v>
      </c>
      <c r="G180" s="16">
        <v>9.1300000000000008</v>
      </c>
      <c r="H180" s="14" t="s">
        <v>9</v>
      </c>
      <c r="I180" s="16">
        <v>8.5</v>
      </c>
      <c r="J180" s="14"/>
      <c r="K180" s="25"/>
      <c r="L180" s="14" t="s">
        <v>10</v>
      </c>
      <c r="M180" s="15">
        <v>78</v>
      </c>
      <c r="O180" s="10"/>
    </row>
    <row r="181" spans="1:15" ht="18" customHeight="1">
      <c r="A181" s="9"/>
      <c r="B181" t="s">
        <v>178</v>
      </c>
      <c r="C181" s="14">
        <v>1</v>
      </c>
      <c r="D181" s="14" t="s">
        <v>9</v>
      </c>
      <c r="E181" s="27">
        <v>1</v>
      </c>
      <c r="F181" s="14" t="s">
        <v>9</v>
      </c>
      <c r="G181" s="16">
        <v>7.75</v>
      </c>
      <c r="H181" s="14" t="s">
        <v>9</v>
      </c>
      <c r="I181" s="16">
        <v>8.5</v>
      </c>
      <c r="J181" s="14"/>
      <c r="K181" s="16"/>
      <c r="L181" s="14" t="s">
        <v>10</v>
      </c>
      <c r="M181" s="15">
        <v>66</v>
      </c>
      <c r="O181" s="10"/>
    </row>
    <row r="182" spans="1:15" ht="18" customHeight="1">
      <c r="A182" s="9"/>
      <c r="B182" t="s">
        <v>178</v>
      </c>
      <c r="C182" s="14">
        <v>1</v>
      </c>
      <c r="D182" s="14" t="s">
        <v>9</v>
      </c>
      <c r="E182" s="14">
        <v>1</v>
      </c>
      <c r="F182" s="14" t="s">
        <v>9</v>
      </c>
      <c r="G182" s="16">
        <v>4.75</v>
      </c>
      <c r="H182" s="14" t="s">
        <v>9</v>
      </c>
      <c r="I182" s="16">
        <v>8.5</v>
      </c>
      <c r="J182" s="14"/>
      <c r="K182" s="25"/>
      <c r="L182" s="14" t="s">
        <v>10</v>
      </c>
      <c r="M182" s="15">
        <v>40</v>
      </c>
      <c r="O182" s="10"/>
    </row>
    <row r="183" spans="1:15" ht="18" customHeight="1">
      <c r="A183" s="9"/>
      <c r="B183" t="s">
        <v>179</v>
      </c>
      <c r="C183" s="14">
        <v>1</v>
      </c>
      <c r="D183" s="14" t="s">
        <v>9</v>
      </c>
      <c r="E183" s="27">
        <v>2</v>
      </c>
      <c r="F183" s="14" t="s">
        <v>9</v>
      </c>
      <c r="G183" s="16" t="s">
        <v>89</v>
      </c>
      <c r="H183" s="14" t="s">
        <v>59</v>
      </c>
      <c r="I183" s="16" t="s">
        <v>75</v>
      </c>
      <c r="J183" s="14" t="s">
        <v>9</v>
      </c>
      <c r="K183" s="16">
        <v>6</v>
      </c>
      <c r="L183" s="14" t="s">
        <v>10</v>
      </c>
      <c r="M183" s="15">
        <v>132</v>
      </c>
      <c r="O183" s="10"/>
    </row>
    <row r="184" spans="1:15" ht="18" customHeight="1">
      <c r="A184" s="9"/>
      <c r="B184" t="s">
        <v>180</v>
      </c>
      <c r="C184" s="14">
        <v>1</v>
      </c>
      <c r="D184" s="14" t="s">
        <v>9</v>
      </c>
      <c r="E184" s="27">
        <v>2</v>
      </c>
      <c r="F184" s="14" t="s">
        <v>9</v>
      </c>
      <c r="G184" s="16" t="s">
        <v>74</v>
      </c>
      <c r="H184" s="14" t="s">
        <v>59</v>
      </c>
      <c r="I184" s="16" t="s">
        <v>183</v>
      </c>
      <c r="J184" s="14" t="s">
        <v>9</v>
      </c>
      <c r="K184" s="15">
        <v>4</v>
      </c>
      <c r="L184" s="14" t="s">
        <v>10</v>
      </c>
      <c r="M184" s="15">
        <v>80</v>
      </c>
      <c r="O184" s="10"/>
    </row>
    <row r="185" spans="1:15" ht="18" customHeight="1">
      <c r="A185" s="9"/>
      <c r="B185" t="s">
        <v>181</v>
      </c>
      <c r="C185" s="14">
        <v>1</v>
      </c>
      <c r="D185" s="14" t="s">
        <v>9</v>
      </c>
      <c r="E185" s="27">
        <v>2</v>
      </c>
      <c r="F185" s="14" t="s">
        <v>9</v>
      </c>
      <c r="G185" s="16" t="s">
        <v>184</v>
      </c>
      <c r="H185" s="14" t="s">
        <v>59</v>
      </c>
      <c r="I185" s="16" t="s">
        <v>185</v>
      </c>
      <c r="J185" s="14" t="s">
        <v>9</v>
      </c>
      <c r="K185" s="16">
        <v>4.67</v>
      </c>
      <c r="L185" s="14" t="s">
        <v>10</v>
      </c>
      <c r="M185" s="15">
        <v>121</v>
      </c>
      <c r="O185" s="10"/>
    </row>
    <row r="186" spans="1:15" ht="18" customHeight="1">
      <c r="A186" s="9"/>
      <c r="B186" t="s">
        <v>182</v>
      </c>
      <c r="C186" s="14">
        <v>4</v>
      </c>
      <c r="D186" s="14" t="s">
        <v>9</v>
      </c>
      <c r="E186" s="27">
        <v>4</v>
      </c>
      <c r="F186" s="14" t="s">
        <v>9</v>
      </c>
      <c r="G186" s="16">
        <v>3.75</v>
      </c>
      <c r="H186" s="14" t="s">
        <v>9</v>
      </c>
      <c r="I186" s="16">
        <v>2.5</v>
      </c>
      <c r="J186" s="14"/>
      <c r="K186" s="16"/>
      <c r="L186" s="14" t="s">
        <v>10</v>
      </c>
      <c r="M186" s="15">
        <v>150</v>
      </c>
      <c r="O186" s="10"/>
    </row>
    <row r="187" spans="1:15" ht="18" customHeight="1" thickBot="1">
      <c r="A187" s="9"/>
      <c r="L187" s="18" t="s">
        <v>11</v>
      </c>
      <c r="M187" s="19">
        <f>SUM(M174:M186)</f>
        <v>3293</v>
      </c>
      <c r="O187" s="10"/>
    </row>
    <row r="188" spans="1:15" ht="18" customHeight="1" thickTop="1">
      <c r="A188" s="9"/>
      <c r="B188" s="4" t="s">
        <v>49</v>
      </c>
      <c r="O188" s="10"/>
    </row>
    <row r="189" spans="1:15" ht="18" customHeight="1">
      <c r="A189" s="9"/>
      <c r="B189" t="s">
        <v>51</v>
      </c>
      <c r="D189" s="14"/>
      <c r="E189" s="14">
        <v>2</v>
      </c>
      <c r="F189" s="14" t="s">
        <v>9</v>
      </c>
      <c r="G189" s="16">
        <v>4</v>
      </c>
      <c r="H189" s="14" t="s">
        <v>9</v>
      </c>
      <c r="I189" s="16">
        <v>7</v>
      </c>
      <c r="J189" s="14"/>
      <c r="K189" s="16"/>
      <c r="L189" s="14" t="s">
        <v>10</v>
      </c>
      <c r="M189" s="15">
        <f t="shared" ref="M189:M194" si="4">ROUND(PRODUCT(D189:K189),0)</f>
        <v>56</v>
      </c>
      <c r="N189" s="20"/>
      <c r="O189" s="10"/>
    </row>
    <row r="190" spans="1:15" ht="18" customHeight="1">
      <c r="A190" s="9"/>
      <c r="B190" t="s">
        <v>56</v>
      </c>
      <c r="D190" s="14"/>
      <c r="E190" s="14">
        <v>1</v>
      </c>
      <c r="F190" s="14" t="s">
        <v>9</v>
      </c>
      <c r="G190" s="16">
        <v>5</v>
      </c>
      <c r="H190" s="14" t="s">
        <v>9</v>
      </c>
      <c r="I190" s="16">
        <v>4</v>
      </c>
      <c r="J190" s="14"/>
      <c r="K190" s="16"/>
      <c r="L190" s="14" t="s">
        <v>10</v>
      </c>
      <c r="M190" s="15">
        <f t="shared" si="4"/>
        <v>20</v>
      </c>
      <c r="O190" s="10"/>
    </row>
    <row r="191" spans="1:15" ht="18" customHeight="1">
      <c r="A191" s="9"/>
      <c r="B191" t="s">
        <v>82</v>
      </c>
      <c r="D191" s="14"/>
      <c r="E191" s="14">
        <v>1</v>
      </c>
      <c r="F191" s="14" t="s">
        <v>9</v>
      </c>
      <c r="G191" s="16">
        <v>2.5</v>
      </c>
      <c r="H191" s="14" t="s">
        <v>9</v>
      </c>
      <c r="I191" s="16">
        <v>7</v>
      </c>
      <c r="J191" s="14"/>
      <c r="K191" s="16"/>
      <c r="L191" s="14" t="s">
        <v>10</v>
      </c>
      <c r="M191" s="15">
        <f t="shared" si="4"/>
        <v>18</v>
      </c>
      <c r="O191" s="10"/>
    </row>
    <row r="192" spans="1:15" ht="18" customHeight="1">
      <c r="A192" s="9"/>
      <c r="B192" t="s">
        <v>186</v>
      </c>
      <c r="D192" s="14"/>
      <c r="E192" s="14">
        <v>1</v>
      </c>
      <c r="F192" s="14" t="s">
        <v>9</v>
      </c>
      <c r="G192" s="16">
        <v>3</v>
      </c>
      <c r="H192" s="14" t="s">
        <v>9</v>
      </c>
      <c r="I192" s="16">
        <v>7</v>
      </c>
      <c r="J192" s="14"/>
      <c r="K192" s="16"/>
      <c r="L192" s="14" t="s">
        <v>10</v>
      </c>
      <c r="M192" s="15">
        <f t="shared" si="4"/>
        <v>21</v>
      </c>
      <c r="O192" s="10"/>
    </row>
    <row r="193" spans="1:15" ht="18" customHeight="1">
      <c r="A193" s="9"/>
      <c r="B193" t="s">
        <v>187</v>
      </c>
      <c r="C193" s="14"/>
      <c r="D193" s="14"/>
      <c r="E193" s="14">
        <v>1</v>
      </c>
      <c r="F193" s="14" t="s">
        <v>9</v>
      </c>
      <c r="G193" s="16">
        <v>4</v>
      </c>
      <c r="H193" s="14" t="s">
        <v>9</v>
      </c>
      <c r="I193" s="16">
        <v>2</v>
      </c>
      <c r="J193" s="14"/>
      <c r="K193" s="16"/>
      <c r="L193" s="14" t="s">
        <v>10</v>
      </c>
      <c r="M193" s="15">
        <f t="shared" si="4"/>
        <v>8</v>
      </c>
      <c r="O193" s="10"/>
    </row>
    <row r="194" spans="1:15" ht="18" customHeight="1">
      <c r="A194" s="9"/>
      <c r="B194" t="s">
        <v>156</v>
      </c>
      <c r="D194" s="14"/>
      <c r="E194" s="14">
        <v>1</v>
      </c>
      <c r="F194" s="14" t="s">
        <v>9</v>
      </c>
      <c r="G194" s="16">
        <v>2</v>
      </c>
      <c r="H194" s="14" t="s">
        <v>9</v>
      </c>
      <c r="I194" s="16">
        <v>2</v>
      </c>
      <c r="J194" s="14"/>
      <c r="K194" s="16"/>
      <c r="L194" s="14" t="s">
        <v>10</v>
      </c>
      <c r="M194" s="15">
        <f t="shared" si="4"/>
        <v>4</v>
      </c>
      <c r="O194" s="10"/>
    </row>
    <row r="195" spans="1:15" ht="18" customHeight="1" thickBot="1">
      <c r="A195" s="9"/>
      <c r="L195" s="18" t="s">
        <v>11</v>
      </c>
      <c r="M195" s="19">
        <f>SUM(M188:M194)</f>
        <v>127</v>
      </c>
      <c r="O195" s="10"/>
    </row>
    <row r="196" spans="1:15" ht="18" customHeight="1" thickTop="1" thickBot="1">
      <c r="A196" s="9"/>
      <c r="C196" s="23" t="s">
        <v>188</v>
      </c>
      <c r="D196" s="23"/>
      <c r="E196" s="23"/>
      <c r="F196" s="23"/>
      <c r="G196" s="23"/>
      <c r="H196" s="23"/>
      <c r="I196" s="23"/>
      <c r="L196" s="9" t="s">
        <v>10</v>
      </c>
      <c r="M196" s="19">
        <f>M187-M195</f>
        <v>3166</v>
      </c>
      <c r="N196" s="20" t="s">
        <v>57</v>
      </c>
      <c r="O196" s="10"/>
    </row>
    <row r="197" spans="1:15" ht="18" customHeight="1" thickTop="1">
      <c r="A197" s="9"/>
      <c r="C197" s="21" t="s">
        <v>13</v>
      </c>
      <c r="D197" s="86" t="s">
        <v>14</v>
      </c>
      <c r="E197" s="86"/>
      <c r="F197" s="87">
        <v>2206.6</v>
      </c>
      <c r="G197" s="87"/>
      <c r="H197" s="86" t="s">
        <v>18</v>
      </c>
      <c r="I197" s="86"/>
      <c r="N197" s="20" t="s">
        <v>14</v>
      </c>
      <c r="O197" s="81">
        <f>M196*F197/100</f>
        <v>69860.955999999991</v>
      </c>
    </row>
    <row r="198" spans="1:15" ht="18" customHeight="1">
      <c r="A198" s="9"/>
      <c r="O198" s="10"/>
    </row>
    <row r="199" spans="1:15" ht="18" customHeight="1">
      <c r="A199" s="9">
        <v>13</v>
      </c>
      <c r="B199" t="s">
        <v>30</v>
      </c>
      <c r="D199" s="10"/>
      <c r="E199" s="5"/>
      <c r="F199" s="5"/>
      <c r="G199" s="11"/>
      <c r="O199" s="10"/>
    </row>
    <row r="200" spans="1:15" ht="18" customHeight="1" thickBot="1">
      <c r="A200" s="9"/>
      <c r="C200" s="23" t="s">
        <v>60</v>
      </c>
      <c r="L200" s="14" t="s">
        <v>10</v>
      </c>
      <c r="M200" s="19">
        <v>3166</v>
      </c>
      <c r="N200" t="s">
        <v>189</v>
      </c>
      <c r="O200" s="10"/>
    </row>
    <row r="201" spans="1:15" ht="18" customHeight="1" thickTop="1">
      <c r="A201" s="9"/>
      <c r="C201" s="21" t="s">
        <v>13</v>
      </c>
      <c r="D201" s="86" t="s">
        <v>14</v>
      </c>
      <c r="E201" s="86"/>
      <c r="F201" s="87">
        <v>2197.52</v>
      </c>
      <c r="G201" s="87"/>
      <c r="H201" s="86" t="s">
        <v>18</v>
      </c>
      <c r="I201" s="86"/>
      <c r="N201" s="20" t="s">
        <v>14</v>
      </c>
      <c r="O201" s="81">
        <f>M200*F201/100</f>
        <v>69573.483200000002</v>
      </c>
    </row>
    <row r="202" spans="1:15" ht="18" customHeight="1">
      <c r="A202" s="9"/>
      <c r="C202" s="21"/>
      <c r="D202" s="3"/>
      <c r="E202" s="3"/>
      <c r="F202" s="22"/>
      <c r="G202" s="22"/>
      <c r="H202" s="3"/>
      <c r="I202" s="3"/>
      <c r="O202" s="10"/>
    </row>
    <row r="203" spans="1:15" ht="18" customHeight="1">
      <c r="A203" s="9">
        <v>14</v>
      </c>
      <c r="B203" t="s">
        <v>61</v>
      </c>
      <c r="O203" s="10"/>
    </row>
    <row r="204" spans="1:15" ht="18" customHeight="1">
      <c r="A204" s="9"/>
      <c r="B204" t="s">
        <v>190</v>
      </c>
      <c r="C204" s="14">
        <v>1</v>
      </c>
      <c r="D204" s="14" t="s">
        <v>9</v>
      </c>
      <c r="E204" s="14">
        <v>1</v>
      </c>
      <c r="F204" s="14" t="s">
        <v>9</v>
      </c>
      <c r="G204" s="16">
        <v>51.63</v>
      </c>
      <c r="H204" s="14" t="s">
        <v>9</v>
      </c>
      <c r="I204" s="16">
        <v>0.5</v>
      </c>
      <c r="J204" s="14"/>
      <c r="K204" s="16"/>
      <c r="L204" s="14" t="s">
        <v>10</v>
      </c>
      <c r="M204" s="15">
        <f>ROUND(PRODUCT(D204:K204),0)</f>
        <v>26</v>
      </c>
      <c r="N204" s="20"/>
      <c r="O204" s="81"/>
    </row>
    <row r="205" spans="1:15" ht="18" customHeight="1">
      <c r="A205" s="9"/>
      <c r="B205" t="s">
        <v>191</v>
      </c>
      <c r="C205" s="14">
        <v>1</v>
      </c>
      <c r="D205" s="14" t="s">
        <v>9</v>
      </c>
      <c r="E205" s="14">
        <v>4</v>
      </c>
      <c r="F205" s="14" t="s">
        <v>9</v>
      </c>
      <c r="G205" s="16">
        <v>0.5</v>
      </c>
      <c r="H205" s="14" t="s">
        <v>9</v>
      </c>
      <c r="I205" s="16">
        <v>11.25</v>
      </c>
      <c r="J205" s="14"/>
      <c r="K205" s="16"/>
      <c r="L205" s="14" t="s">
        <v>10</v>
      </c>
      <c r="M205" s="15">
        <f>ROUND(PRODUCT(D205:K205),0)</f>
        <v>23</v>
      </c>
      <c r="O205" s="10"/>
    </row>
    <row r="206" spans="1:15" ht="18" customHeight="1">
      <c r="A206" s="9"/>
      <c r="B206" t="s">
        <v>192</v>
      </c>
      <c r="C206" s="14">
        <v>1</v>
      </c>
      <c r="D206" s="14" t="s">
        <v>9</v>
      </c>
      <c r="E206" s="14">
        <v>2</v>
      </c>
      <c r="F206" s="14" t="s">
        <v>9</v>
      </c>
      <c r="G206" s="16">
        <v>13.68</v>
      </c>
      <c r="H206" s="14" t="s">
        <v>9</v>
      </c>
      <c r="I206" s="16">
        <v>0.5</v>
      </c>
      <c r="J206" s="14"/>
      <c r="K206" s="16"/>
      <c r="L206" s="14" t="s">
        <v>10</v>
      </c>
      <c r="M206" s="15">
        <f>ROUND(PRODUCT(D206:K206),0)</f>
        <v>14</v>
      </c>
      <c r="O206" s="10"/>
    </row>
    <row r="207" spans="1:15" ht="18" customHeight="1">
      <c r="A207" s="9"/>
      <c r="B207" t="s">
        <v>193</v>
      </c>
      <c r="C207" s="14">
        <v>1</v>
      </c>
      <c r="D207" s="14" t="s">
        <v>9</v>
      </c>
      <c r="E207" s="14">
        <v>2</v>
      </c>
      <c r="F207" s="14" t="s">
        <v>9</v>
      </c>
      <c r="G207" s="16">
        <v>14</v>
      </c>
      <c r="H207" s="14" t="s">
        <v>9</v>
      </c>
      <c r="I207" s="16">
        <v>0.5</v>
      </c>
      <c r="J207" s="14"/>
      <c r="K207" s="16"/>
      <c r="L207" s="14" t="s">
        <v>10</v>
      </c>
      <c r="M207" s="15">
        <f>ROUND(PRODUCT(D207:K207),0)</f>
        <v>14</v>
      </c>
      <c r="O207" s="10"/>
    </row>
    <row r="208" spans="1:15" ht="18" customHeight="1" thickBot="1">
      <c r="A208" s="9"/>
      <c r="L208" s="18" t="s">
        <v>11</v>
      </c>
      <c r="M208" s="19">
        <f>SUM(M204:M207)</f>
        <v>77</v>
      </c>
      <c r="N208" s="20" t="s">
        <v>57</v>
      </c>
      <c r="O208" s="10"/>
    </row>
    <row r="209" spans="1:15" ht="18" customHeight="1" thickTop="1">
      <c r="A209" s="9"/>
      <c r="C209" s="21" t="s">
        <v>13</v>
      </c>
      <c r="D209" s="86" t="s">
        <v>14</v>
      </c>
      <c r="E209" s="86"/>
      <c r="F209" s="87">
        <v>3015.76</v>
      </c>
      <c r="G209" s="87"/>
      <c r="H209" s="86" t="s">
        <v>18</v>
      </c>
      <c r="I209" s="86"/>
      <c r="N209" s="20" t="s">
        <v>14</v>
      </c>
      <c r="O209" s="81">
        <f>M208*F209/100</f>
        <v>2322.1352000000002</v>
      </c>
    </row>
    <row r="210" spans="1:15" ht="18" customHeight="1">
      <c r="A210" s="9"/>
      <c r="O210" s="10"/>
    </row>
    <row r="211" spans="1:15" ht="18" customHeight="1">
      <c r="A211" s="9">
        <v>15</v>
      </c>
      <c r="B211" t="s">
        <v>32</v>
      </c>
      <c r="O211" s="10"/>
    </row>
    <row r="212" spans="1:15" ht="18" customHeight="1">
      <c r="A212" s="9"/>
      <c r="B212" s="12" t="s">
        <v>35</v>
      </c>
      <c r="N212" s="20"/>
      <c r="O212" s="81"/>
    </row>
    <row r="213" spans="1:15" ht="18" customHeight="1">
      <c r="A213" s="9"/>
      <c r="B213" s="28" t="s">
        <v>90</v>
      </c>
      <c r="O213" s="10"/>
    </row>
    <row r="214" spans="1:15" ht="18" customHeight="1">
      <c r="A214" s="9"/>
      <c r="B214" t="s">
        <v>51</v>
      </c>
      <c r="C214" s="14">
        <v>1</v>
      </c>
      <c r="D214" s="14" t="s">
        <v>9</v>
      </c>
      <c r="E214" s="14">
        <v>2</v>
      </c>
      <c r="F214" s="14" t="s">
        <v>9</v>
      </c>
      <c r="G214" s="16">
        <v>3.67</v>
      </c>
      <c r="H214" s="14" t="s">
        <v>9</v>
      </c>
      <c r="I214" s="16">
        <v>6.66</v>
      </c>
      <c r="J214" s="14"/>
      <c r="K214" s="16"/>
      <c r="L214" s="14" t="s">
        <v>10</v>
      </c>
      <c r="M214" s="15">
        <f>ROUND(PRODUCT(E214:K214),0)</f>
        <v>49</v>
      </c>
      <c r="O214" s="10"/>
    </row>
    <row r="215" spans="1:15" ht="18" customHeight="1">
      <c r="A215" s="9"/>
      <c r="B215" t="s">
        <v>194</v>
      </c>
      <c r="C215" s="14">
        <v>1</v>
      </c>
      <c r="D215" s="14" t="s">
        <v>9</v>
      </c>
      <c r="E215" s="14">
        <v>2</v>
      </c>
      <c r="F215" s="14" t="s">
        <v>9</v>
      </c>
      <c r="G215" s="16">
        <v>2.67</v>
      </c>
      <c r="H215" s="14" t="s">
        <v>9</v>
      </c>
      <c r="I215" s="16">
        <v>6.66</v>
      </c>
      <c r="J215" s="14"/>
      <c r="K215" s="16"/>
      <c r="L215" s="14" t="s">
        <v>10</v>
      </c>
      <c r="M215" s="15">
        <f>ROUND(PRODUCT(E215:K215),0)</f>
        <v>36</v>
      </c>
      <c r="O215" s="10"/>
    </row>
    <row r="216" spans="1:15" ht="18" customHeight="1">
      <c r="A216" s="9"/>
      <c r="B216" t="s">
        <v>82</v>
      </c>
      <c r="C216" s="14">
        <v>1</v>
      </c>
      <c r="D216" s="14" t="s">
        <v>9</v>
      </c>
      <c r="E216" s="14">
        <v>1</v>
      </c>
      <c r="F216" s="14" t="s">
        <v>9</v>
      </c>
      <c r="G216" s="16">
        <v>2.17</v>
      </c>
      <c r="H216" s="14" t="s">
        <v>9</v>
      </c>
      <c r="I216" s="16">
        <v>6.66</v>
      </c>
      <c r="J216" s="14"/>
      <c r="K216" s="16"/>
      <c r="L216" s="14" t="s">
        <v>10</v>
      </c>
      <c r="M216" s="15">
        <f>ROUND(PRODUCT(E216:K216),0)</f>
        <v>14</v>
      </c>
      <c r="O216" s="10"/>
    </row>
    <row r="217" spans="1:15" ht="18" customHeight="1">
      <c r="A217" s="9"/>
      <c r="B217" t="s">
        <v>56</v>
      </c>
      <c r="C217" s="14">
        <v>3</v>
      </c>
      <c r="D217" s="14" t="s">
        <v>9</v>
      </c>
      <c r="E217" s="14">
        <v>3</v>
      </c>
      <c r="F217" s="14" t="s">
        <v>9</v>
      </c>
      <c r="G217" s="16">
        <v>1.5</v>
      </c>
      <c r="H217" s="14" t="s">
        <v>9</v>
      </c>
      <c r="I217" s="16">
        <v>3.67</v>
      </c>
      <c r="J217" s="14"/>
      <c r="K217" s="16"/>
      <c r="L217" s="14" t="s">
        <v>10</v>
      </c>
      <c r="M217" s="15">
        <v>50</v>
      </c>
      <c r="O217" s="10"/>
    </row>
    <row r="218" spans="1:15" ht="18" customHeight="1">
      <c r="A218" s="9"/>
      <c r="B218" t="s">
        <v>162</v>
      </c>
      <c r="C218" s="14">
        <v>1</v>
      </c>
      <c r="D218" s="14" t="s">
        <v>9</v>
      </c>
      <c r="E218" s="14">
        <v>1</v>
      </c>
      <c r="F218" s="14" t="s">
        <v>9</v>
      </c>
      <c r="G218" s="16">
        <v>3.67</v>
      </c>
      <c r="H218" s="14" t="s">
        <v>9</v>
      </c>
      <c r="I218" s="16">
        <v>1.67</v>
      </c>
      <c r="J218" s="14"/>
      <c r="K218" s="16"/>
      <c r="L218" s="14" t="s">
        <v>10</v>
      </c>
      <c r="M218" s="15">
        <f>ROUND(PRODUCT(E218:K218),0)</f>
        <v>6</v>
      </c>
      <c r="O218" s="10"/>
    </row>
    <row r="219" spans="1:15" ht="18" customHeight="1" thickBot="1">
      <c r="A219" s="9"/>
      <c r="L219" s="18" t="s">
        <v>11</v>
      </c>
      <c r="M219" s="19">
        <f>SUM(M213:M218)</f>
        <v>155</v>
      </c>
      <c r="N219" s="20" t="s">
        <v>54</v>
      </c>
      <c r="O219" s="10"/>
    </row>
    <row r="220" spans="1:15" ht="18" customHeight="1" thickTop="1">
      <c r="A220" s="9"/>
      <c r="C220" s="21" t="s">
        <v>13</v>
      </c>
      <c r="D220" s="86" t="s">
        <v>14</v>
      </c>
      <c r="E220" s="86"/>
      <c r="F220" s="87">
        <v>902.93</v>
      </c>
      <c r="G220" s="87"/>
      <c r="H220" s="86" t="s">
        <v>20</v>
      </c>
      <c r="I220" s="86"/>
      <c r="N220" s="20" t="s">
        <v>14</v>
      </c>
      <c r="O220" s="81">
        <f>M219*F220</f>
        <v>139954.15</v>
      </c>
    </row>
    <row r="221" spans="1:15" ht="18" customHeight="1">
      <c r="A221" s="9"/>
      <c r="C221" s="21"/>
      <c r="D221" s="3"/>
      <c r="E221" s="3"/>
      <c r="F221" s="22"/>
      <c r="G221" s="22"/>
      <c r="H221" s="3"/>
      <c r="I221" s="3"/>
      <c r="O221" s="10"/>
    </row>
    <row r="222" spans="1:15" ht="18" customHeight="1">
      <c r="A222" s="9">
        <v>16</v>
      </c>
      <c r="B222" t="s">
        <v>36</v>
      </c>
      <c r="O222" s="10"/>
    </row>
    <row r="223" spans="1:15" ht="18" customHeight="1">
      <c r="A223" s="9"/>
      <c r="B223" t="s">
        <v>195</v>
      </c>
      <c r="N223" s="20"/>
      <c r="O223" s="81"/>
    </row>
    <row r="224" spans="1:15" ht="18" customHeight="1">
      <c r="A224" s="9"/>
      <c r="B224" t="s">
        <v>196</v>
      </c>
      <c r="C224" s="14">
        <v>1</v>
      </c>
      <c r="D224" s="14" t="s">
        <v>9</v>
      </c>
      <c r="E224" s="14">
        <v>1</v>
      </c>
      <c r="F224" s="14" t="s">
        <v>9</v>
      </c>
      <c r="G224" s="16">
        <v>22.5</v>
      </c>
      <c r="H224" s="14" t="s">
        <v>9</v>
      </c>
      <c r="I224" s="16">
        <v>17</v>
      </c>
      <c r="J224" s="14" t="s">
        <v>9</v>
      </c>
      <c r="K224" s="16">
        <v>0.17</v>
      </c>
      <c r="L224" s="14" t="s">
        <v>10</v>
      </c>
      <c r="M224" s="15">
        <f>ROUND(PRODUCT(C224:K224),0)</f>
        <v>65</v>
      </c>
      <c r="O224" s="10"/>
    </row>
    <row r="225" spans="1:24" ht="18" customHeight="1">
      <c r="A225" s="9"/>
      <c r="B225" t="s">
        <v>197</v>
      </c>
      <c r="C225" s="14">
        <v>1</v>
      </c>
      <c r="D225" s="14" t="s">
        <v>9</v>
      </c>
      <c r="E225" s="14">
        <v>1</v>
      </c>
      <c r="F225" s="14" t="s">
        <v>9</v>
      </c>
      <c r="G225" s="16">
        <v>6</v>
      </c>
      <c r="H225" s="14" t="s">
        <v>9</v>
      </c>
      <c r="I225" s="16">
        <v>5.5</v>
      </c>
      <c r="J225" s="14" t="s">
        <v>9</v>
      </c>
      <c r="K225" s="16">
        <v>0.17</v>
      </c>
      <c r="L225" s="14" t="s">
        <v>10</v>
      </c>
      <c r="M225" s="15">
        <f>ROUND(PRODUCT(C225:K225),0)</f>
        <v>6</v>
      </c>
      <c r="O225" s="10"/>
    </row>
    <row r="226" spans="1:24" ht="18" customHeight="1">
      <c r="A226" s="9"/>
      <c r="B226" t="s">
        <v>198</v>
      </c>
      <c r="C226" s="14">
        <v>1</v>
      </c>
      <c r="D226" s="14" t="s">
        <v>9</v>
      </c>
      <c r="E226" s="14">
        <v>2</v>
      </c>
      <c r="F226" s="14" t="s">
        <v>9</v>
      </c>
      <c r="G226" s="16">
        <v>6</v>
      </c>
      <c r="H226" s="14" t="s">
        <v>9</v>
      </c>
      <c r="I226" s="16">
        <v>5</v>
      </c>
      <c r="J226" s="14" t="s">
        <v>9</v>
      </c>
      <c r="K226" s="16">
        <v>0.17</v>
      </c>
      <c r="L226" s="14" t="s">
        <v>10</v>
      </c>
      <c r="M226" s="15">
        <f>ROUND(PRODUCT(C226:K226),0)</f>
        <v>10</v>
      </c>
      <c r="O226" s="10"/>
    </row>
    <row r="227" spans="1:24" ht="18" customHeight="1" thickBot="1">
      <c r="A227" s="9"/>
      <c r="L227" s="18" t="s">
        <v>11</v>
      </c>
      <c r="M227" s="19">
        <f>SUM(M224:M226)</f>
        <v>81</v>
      </c>
      <c r="N227" s="20" t="s">
        <v>12</v>
      </c>
      <c r="O227" s="10"/>
    </row>
    <row r="228" spans="1:24" ht="18" customHeight="1" thickTop="1">
      <c r="A228" s="9"/>
      <c r="C228" s="21" t="s">
        <v>13</v>
      </c>
      <c r="D228" s="86" t="s">
        <v>14</v>
      </c>
      <c r="E228" s="86"/>
      <c r="F228" s="92" t="s">
        <v>199</v>
      </c>
      <c r="G228" s="92"/>
      <c r="H228" s="92"/>
      <c r="I228" s="92"/>
      <c r="J228" s="9"/>
      <c r="K228" s="9"/>
      <c r="N228" s="20" t="s">
        <v>14</v>
      </c>
      <c r="O228" s="81">
        <v>10202</v>
      </c>
    </row>
    <row r="229" spans="1:24" ht="18" customHeight="1">
      <c r="A229" s="9"/>
      <c r="O229" s="10"/>
    </row>
    <row r="230" spans="1:24" ht="18" customHeight="1">
      <c r="A230" s="9">
        <v>17</v>
      </c>
      <c r="B230" t="s">
        <v>92</v>
      </c>
      <c r="O230" s="10"/>
    </row>
    <row r="231" spans="1:24" ht="18" customHeight="1">
      <c r="A231" s="9"/>
      <c r="B231" t="s">
        <v>62</v>
      </c>
      <c r="C231" s="14">
        <v>1</v>
      </c>
      <c r="D231" s="14" t="s">
        <v>9</v>
      </c>
      <c r="E231" s="14">
        <v>1</v>
      </c>
      <c r="F231" s="14" t="s">
        <v>9</v>
      </c>
      <c r="G231" s="16">
        <v>30.87</v>
      </c>
      <c r="H231" s="14" t="s">
        <v>9</v>
      </c>
      <c r="I231" s="16">
        <v>11</v>
      </c>
      <c r="J231" s="14"/>
      <c r="K231" s="16"/>
      <c r="L231" s="14" t="s">
        <v>10</v>
      </c>
      <c r="M231" s="15">
        <f>ROUND(PRODUCT(D231:K231),0)</f>
        <v>340</v>
      </c>
      <c r="O231" s="10"/>
    </row>
    <row r="232" spans="1:24" ht="18" customHeight="1">
      <c r="A232" s="9"/>
      <c r="B232" t="s">
        <v>62</v>
      </c>
      <c r="C232" s="14">
        <v>1</v>
      </c>
      <c r="D232" s="14" t="s">
        <v>9</v>
      </c>
      <c r="E232" s="14">
        <v>1</v>
      </c>
      <c r="F232" s="14" t="s">
        <v>9</v>
      </c>
      <c r="G232" s="16">
        <v>18.25</v>
      </c>
      <c r="H232" s="14" t="s">
        <v>9</v>
      </c>
      <c r="I232" s="16">
        <v>11.25</v>
      </c>
      <c r="J232" s="14"/>
      <c r="K232" s="16"/>
      <c r="L232" s="14" t="s">
        <v>10</v>
      </c>
      <c r="M232">
        <v>205</v>
      </c>
      <c r="N232" s="14"/>
      <c r="O232" s="10"/>
      <c r="P232" s="14"/>
      <c r="Q232" s="14"/>
      <c r="R232" s="16"/>
      <c r="S232" s="14"/>
      <c r="T232" s="16"/>
      <c r="U232" s="14"/>
      <c r="V232" s="16"/>
      <c r="W232" s="14"/>
      <c r="X232" s="15"/>
    </row>
    <row r="233" spans="1:24" ht="18" customHeight="1" thickBot="1">
      <c r="A233" s="9"/>
      <c r="L233" s="18" t="s">
        <v>11</v>
      </c>
      <c r="M233" s="19">
        <v>545</v>
      </c>
      <c r="N233" s="20"/>
      <c r="O233" s="10"/>
    </row>
    <row r="234" spans="1:24" ht="18" customHeight="1" thickTop="1">
      <c r="A234" s="9"/>
      <c r="B234" s="4" t="s">
        <v>49</v>
      </c>
      <c r="O234" s="10"/>
    </row>
    <row r="235" spans="1:24" ht="18" customHeight="1">
      <c r="A235" s="9"/>
      <c r="B235" t="s">
        <v>63</v>
      </c>
      <c r="C235" s="14">
        <v>1</v>
      </c>
      <c r="D235" s="14" t="s">
        <v>9</v>
      </c>
      <c r="E235" s="14">
        <v>2</v>
      </c>
      <c r="F235" s="14" t="s">
        <v>9</v>
      </c>
      <c r="G235" s="16">
        <v>5.67</v>
      </c>
      <c r="H235" s="14" t="s">
        <v>9</v>
      </c>
      <c r="I235" s="16">
        <v>4.33</v>
      </c>
      <c r="J235" s="14"/>
      <c r="K235" s="16"/>
      <c r="L235" s="14" t="s">
        <v>10</v>
      </c>
      <c r="M235" s="24">
        <f>ROUND(PRODUCT(D235:K235),0)</f>
        <v>49</v>
      </c>
      <c r="O235" s="10"/>
    </row>
    <row r="236" spans="1:24" ht="18" customHeight="1">
      <c r="A236" s="9"/>
      <c r="B236" t="s">
        <v>200</v>
      </c>
      <c r="C236" s="14">
        <v>1</v>
      </c>
      <c r="D236" s="14" t="s">
        <v>9</v>
      </c>
      <c r="E236" s="14">
        <v>1</v>
      </c>
      <c r="F236" s="14" t="s">
        <v>9</v>
      </c>
      <c r="G236" s="16">
        <v>4.67</v>
      </c>
      <c r="H236" s="14" t="s">
        <v>9</v>
      </c>
      <c r="I236" s="16">
        <v>7</v>
      </c>
      <c r="J236" s="14"/>
      <c r="K236" s="16"/>
      <c r="L236" s="14" t="s">
        <v>10</v>
      </c>
      <c r="M236" s="24">
        <f>ROUND(PRODUCT(D236:K236),0)</f>
        <v>33</v>
      </c>
      <c r="N236" s="20"/>
      <c r="O236" s="10"/>
    </row>
    <row r="237" spans="1:24" ht="18" customHeight="1">
      <c r="A237" s="9"/>
      <c r="B237" t="s">
        <v>200</v>
      </c>
      <c r="C237" s="14">
        <v>1</v>
      </c>
      <c r="D237" s="14" t="s">
        <v>9</v>
      </c>
      <c r="E237" s="14">
        <v>1</v>
      </c>
      <c r="F237" s="14" t="s">
        <v>9</v>
      </c>
      <c r="G237" s="16">
        <v>3.67</v>
      </c>
      <c r="H237" s="14" t="s">
        <v>9</v>
      </c>
      <c r="I237" s="16">
        <v>7</v>
      </c>
      <c r="J237" s="14"/>
      <c r="K237" s="16"/>
      <c r="L237" s="14" t="s">
        <v>10</v>
      </c>
      <c r="M237" s="24">
        <f>ROUND(PRODUCT(D237:K237),0)</f>
        <v>26</v>
      </c>
      <c r="O237" s="10"/>
    </row>
    <row r="238" spans="1:24" ht="18" customHeight="1">
      <c r="A238" s="9"/>
      <c r="B238" t="s">
        <v>201</v>
      </c>
      <c r="C238" s="14">
        <v>1</v>
      </c>
      <c r="D238" s="14" t="s">
        <v>9</v>
      </c>
      <c r="E238" s="14">
        <v>1</v>
      </c>
      <c r="F238" s="14" t="s">
        <v>9</v>
      </c>
      <c r="G238" s="16">
        <v>7</v>
      </c>
      <c r="H238" s="14" t="s">
        <v>9</v>
      </c>
      <c r="I238" s="16">
        <v>0.75</v>
      </c>
      <c r="J238" s="14"/>
      <c r="K238" s="16"/>
      <c r="L238" s="14" t="s">
        <v>10</v>
      </c>
      <c r="M238" s="24">
        <f>ROUND(PRODUCT(D238:K238),0)</f>
        <v>5</v>
      </c>
      <c r="N238" s="20"/>
      <c r="O238" s="10"/>
    </row>
    <row r="239" spans="1:24" ht="18" customHeight="1">
      <c r="A239" s="9"/>
      <c r="B239" t="s">
        <v>202</v>
      </c>
      <c r="C239" s="14">
        <v>1</v>
      </c>
      <c r="D239" s="14" t="s">
        <v>9</v>
      </c>
      <c r="E239" s="14">
        <v>1</v>
      </c>
      <c r="F239" s="14" t="s">
        <v>9</v>
      </c>
      <c r="G239" s="16">
        <v>31.87</v>
      </c>
      <c r="H239" s="14" t="s">
        <v>9</v>
      </c>
      <c r="I239" s="16">
        <v>0.75</v>
      </c>
      <c r="J239" s="14"/>
      <c r="K239" s="16"/>
      <c r="L239" s="14" t="s">
        <v>10</v>
      </c>
      <c r="M239" s="24">
        <f>ROUND(PRODUCT(D239:K239),0)</f>
        <v>24</v>
      </c>
      <c r="N239" s="20"/>
      <c r="O239" s="10"/>
    </row>
    <row r="240" spans="1:24" ht="18" customHeight="1" thickBot="1">
      <c r="A240" s="9"/>
      <c r="C240" s="14"/>
      <c r="D240" s="14"/>
      <c r="E240" s="14"/>
      <c r="F240" s="14"/>
      <c r="G240" s="16"/>
      <c r="H240" s="14"/>
      <c r="I240" s="16"/>
      <c r="J240" s="14"/>
      <c r="K240" s="16"/>
      <c r="L240" s="9" t="s">
        <v>10</v>
      </c>
      <c r="M240" s="19">
        <f>SUM(M235:M239)</f>
        <v>137</v>
      </c>
      <c r="N240" s="20"/>
      <c r="O240" s="10"/>
    </row>
    <row r="241" spans="1:15" ht="18" customHeight="1" thickTop="1" thickBot="1">
      <c r="A241" s="9"/>
      <c r="C241" s="23" t="s">
        <v>203</v>
      </c>
      <c r="D241" s="23"/>
      <c r="E241" s="23"/>
      <c r="F241" s="23"/>
      <c r="G241" s="23"/>
      <c r="H241" s="23"/>
      <c r="I241" s="23"/>
      <c r="L241" s="9" t="s">
        <v>132</v>
      </c>
      <c r="M241" s="19">
        <f>M233-M240</f>
        <v>408</v>
      </c>
      <c r="N241" s="20" t="s">
        <v>57</v>
      </c>
      <c r="O241" s="10"/>
    </row>
    <row r="242" spans="1:15" ht="18" customHeight="1" thickTop="1">
      <c r="A242" s="9"/>
      <c r="C242" s="21" t="s">
        <v>13</v>
      </c>
      <c r="D242" s="86" t="s">
        <v>14</v>
      </c>
      <c r="E242" s="86"/>
      <c r="F242" s="87">
        <v>1287.44</v>
      </c>
      <c r="G242" s="87"/>
      <c r="H242" s="86" t="s">
        <v>18</v>
      </c>
      <c r="I242" s="86"/>
      <c r="N242" s="20" t="s">
        <v>14</v>
      </c>
      <c r="O242" s="81">
        <f>M241*F242/100</f>
        <v>5252.7552000000005</v>
      </c>
    </row>
    <row r="243" spans="1:15" ht="18" customHeight="1">
      <c r="A243" s="9"/>
      <c r="C243" s="21"/>
      <c r="D243" s="3"/>
      <c r="E243" s="3"/>
      <c r="F243" s="22"/>
      <c r="G243" s="22"/>
      <c r="H243" s="3"/>
      <c r="I243" s="3"/>
      <c r="O243" s="10"/>
    </row>
    <row r="244" spans="1:15" ht="18" customHeight="1">
      <c r="A244" s="9">
        <v>18</v>
      </c>
      <c r="B244" t="s">
        <v>93</v>
      </c>
      <c r="O244" s="10"/>
    </row>
    <row r="245" spans="1:15" ht="18" customHeight="1">
      <c r="A245" s="9"/>
      <c r="N245" s="20"/>
      <c r="O245" s="81"/>
    </row>
    <row r="246" spans="1:15" ht="18" customHeight="1" thickBot="1">
      <c r="A246" s="9"/>
      <c r="C246" s="23" t="s">
        <v>91</v>
      </c>
      <c r="H246" s="96" t="s">
        <v>204</v>
      </c>
      <c r="I246" s="96"/>
      <c r="J246" s="96"/>
      <c r="K246" s="96"/>
      <c r="L246" s="14" t="s">
        <v>10</v>
      </c>
      <c r="M246" s="19">
        <v>154</v>
      </c>
      <c r="O246" s="10"/>
    </row>
    <row r="247" spans="1:15" ht="18" customHeight="1" thickTop="1">
      <c r="A247" s="9"/>
      <c r="C247" s="21" t="s">
        <v>13</v>
      </c>
      <c r="D247" s="86" t="s">
        <v>14</v>
      </c>
      <c r="E247" s="86"/>
      <c r="F247" s="87">
        <v>19.36</v>
      </c>
      <c r="G247" s="87"/>
      <c r="H247" s="86" t="s">
        <v>20</v>
      </c>
      <c r="I247" s="86"/>
      <c r="N247" s="20" t="s">
        <v>14</v>
      </c>
      <c r="O247" s="81">
        <f>M246*F247</f>
        <v>2981.44</v>
      </c>
    </row>
    <row r="248" spans="1:15" ht="18" customHeight="1">
      <c r="A248" s="9"/>
      <c r="O248" s="10"/>
    </row>
    <row r="249" spans="1:15" ht="18" customHeight="1">
      <c r="A249" s="9">
        <v>19</v>
      </c>
      <c r="B249" t="s">
        <v>94</v>
      </c>
      <c r="O249" s="10"/>
    </row>
    <row r="250" spans="1:15" ht="18" customHeight="1">
      <c r="A250" s="9"/>
      <c r="O250" s="10"/>
    </row>
    <row r="251" spans="1:15" ht="18" customHeight="1">
      <c r="A251" s="9"/>
      <c r="B251" t="s">
        <v>64</v>
      </c>
      <c r="C251" s="14">
        <v>1</v>
      </c>
      <c r="D251" s="14" t="s">
        <v>9</v>
      </c>
      <c r="E251" s="14">
        <v>1</v>
      </c>
      <c r="F251" s="14" t="s">
        <v>9</v>
      </c>
      <c r="G251" s="16">
        <v>10</v>
      </c>
      <c r="H251" s="14" t="s">
        <v>9</v>
      </c>
      <c r="I251" s="16">
        <v>4</v>
      </c>
      <c r="J251" s="14"/>
      <c r="K251" s="16"/>
      <c r="L251" s="14" t="s">
        <v>10</v>
      </c>
      <c r="M251" s="15">
        <f>ROUND(PRODUCT(E251:K251),0)</f>
        <v>40</v>
      </c>
      <c r="N251" s="20" t="s">
        <v>54</v>
      </c>
      <c r="O251" s="10"/>
    </row>
    <row r="252" spans="1:15" ht="18" customHeight="1">
      <c r="A252" s="9"/>
      <c r="C252" s="21" t="s">
        <v>13</v>
      </c>
      <c r="D252" s="86" t="s">
        <v>14</v>
      </c>
      <c r="E252" s="86"/>
      <c r="F252" s="87">
        <v>58.11</v>
      </c>
      <c r="G252" s="87"/>
      <c r="H252" s="86" t="s">
        <v>205</v>
      </c>
      <c r="I252" s="86"/>
      <c r="J252" s="14"/>
      <c r="K252" s="16"/>
      <c r="L252" s="14"/>
      <c r="M252" s="15"/>
      <c r="N252" s="20" t="s">
        <v>14</v>
      </c>
      <c r="O252" s="10">
        <v>2324</v>
      </c>
    </row>
    <row r="253" spans="1:15" ht="18" customHeight="1">
      <c r="A253" s="9"/>
      <c r="O253" s="10"/>
    </row>
    <row r="254" spans="1:15" ht="18" customHeight="1">
      <c r="A254" s="9">
        <v>20</v>
      </c>
      <c r="B254" s="79" t="s">
        <v>307</v>
      </c>
      <c r="D254" s="10"/>
      <c r="E254" s="5"/>
      <c r="F254" s="5"/>
      <c r="G254" s="11"/>
      <c r="I254" s="3"/>
      <c r="O254" s="81"/>
    </row>
    <row r="255" spans="1:15" ht="18" customHeight="1">
      <c r="A255" s="9"/>
      <c r="B255" s="79"/>
      <c r="D255" s="10"/>
      <c r="E255" s="5"/>
      <c r="F255" s="5"/>
      <c r="G255" s="11"/>
      <c r="I255" s="3"/>
      <c r="O255" s="10"/>
    </row>
    <row r="256" spans="1:15" ht="18" customHeight="1">
      <c r="A256" s="9"/>
      <c r="B256" t="s">
        <v>206</v>
      </c>
      <c r="C256" s="14">
        <v>1</v>
      </c>
      <c r="D256" s="14" t="s">
        <v>9</v>
      </c>
      <c r="E256" s="14">
        <v>1</v>
      </c>
      <c r="F256" s="14" t="s">
        <v>9</v>
      </c>
      <c r="G256" s="16">
        <v>9.5</v>
      </c>
      <c r="H256" s="14" t="s">
        <v>9</v>
      </c>
      <c r="I256" s="16">
        <v>2</v>
      </c>
      <c r="J256" s="14"/>
      <c r="K256" s="16"/>
      <c r="L256" s="14" t="s">
        <v>10</v>
      </c>
      <c r="M256" s="15">
        <f>ROUND(PRODUCT(C256:K256),0)</f>
        <v>19</v>
      </c>
      <c r="N256" s="20"/>
      <c r="O256" s="81"/>
    </row>
    <row r="257" spans="1:15" ht="18" customHeight="1" thickBot="1">
      <c r="A257" s="9"/>
      <c r="L257" s="18" t="s">
        <v>11</v>
      </c>
      <c r="M257" s="19">
        <f>SUM(M256:M256)</f>
        <v>19</v>
      </c>
      <c r="N257" s="20" t="s">
        <v>54</v>
      </c>
      <c r="O257" s="81"/>
    </row>
    <row r="258" spans="1:15" ht="18" customHeight="1" thickTop="1">
      <c r="A258" s="9"/>
      <c r="C258" s="21" t="s">
        <v>13</v>
      </c>
      <c r="D258" s="86" t="s">
        <v>14</v>
      </c>
      <c r="E258" s="86"/>
      <c r="F258" s="87">
        <v>567.41</v>
      </c>
      <c r="G258" s="87"/>
      <c r="H258" s="86" t="s">
        <v>207</v>
      </c>
      <c r="I258" s="86"/>
      <c r="N258" s="20" t="s">
        <v>14</v>
      </c>
      <c r="O258" s="81">
        <v>10781</v>
      </c>
    </row>
    <row r="259" spans="1:15" ht="18" customHeight="1">
      <c r="A259" s="9"/>
      <c r="O259" s="10"/>
    </row>
    <row r="260" spans="1:15" ht="18" customHeight="1">
      <c r="A260" s="9">
        <v>21</v>
      </c>
      <c r="B260" t="s">
        <v>67</v>
      </c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O260" s="10"/>
    </row>
    <row r="261" spans="1:15" ht="18" customHeight="1">
      <c r="A261" s="9"/>
      <c r="B261" s="12" t="s">
        <v>95</v>
      </c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O261" s="10"/>
    </row>
    <row r="262" spans="1:15" ht="18" customHeight="1">
      <c r="A262" s="9"/>
      <c r="B262" t="s">
        <v>115</v>
      </c>
      <c r="C262" s="14">
        <v>1</v>
      </c>
      <c r="D262" s="14" t="s">
        <v>9</v>
      </c>
      <c r="E262" s="14">
        <v>1</v>
      </c>
      <c r="F262" s="14" t="s">
        <v>9</v>
      </c>
      <c r="G262" s="16">
        <v>6</v>
      </c>
      <c r="H262" s="14" t="s">
        <v>9</v>
      </c>
      <c r="I262" s="16">
        <v>5.5</v>
      </c>
      <c r="J262" s="14"/>
      <c r="K262" s="16"/>
      <c r="L262" s="14" t="s">
        <v>10</v>
      </c>
      <c r="M262" s="15">
        <f>ROUND(PRODUCT(E262:K262),0)</f>
        <v>33</v>
      </c>
      <c r="N262" s="32"/>
      <c r="O262" s="83"/>
    </row>
    <row r="263" spans="1:15" ht="18" customHeight="1">
      <c r="A263" s="9"/>
      <c r="B263" t="s">
        <v>116</v>
      </c>
      <c r="C263" s="14">
        <v>1</v>
      </c>
      <c r="D263" s="14" t="s">
        <v>9</v>
      </c>
      <c r="E263" s="14">
        <v>1</v>
      </c>
      <c r="F263" s="14" t="s">
        <v>9</v>
      </c>
      <c r="G263" s="16">
        <v>6</v>
      </c>
      <c r="H263" s="14" t="s">
        <v>9</v>
      </c>
      <c r="I263" s="16">
        <v>5</v>
      </c>
      <c r="J263" s="14"/>
      <c r="K263" s="16"/>
      <c r="L263" s="14" t="s">
        <v>10</v>
      </c>
      <c r="M263" s="15">
        <f>ROUND(PRODUCT(E263:K263),0)</f>
        <v>30</v>
      </c>
      <c r="N263" s="32"/>
      <c r="O263" s="83"/>
    </row>
    <row r="264" spans="1:15" ht="18" customHeight="1">
      <c r="A264" s="9"/>
      <c r="B264" t="s">
        <v>117</v>
      </c>
      <c r="C264" s="14">
        <v>1</v>
      </c>
      <c r="D264" s="14" t="s">
        <v>9</v>
      </c>
      <c r="E264" s="14">
        <v>1</v>
      </c>
      <c r="F264" s="14" t="s">
        <v>9</v>
      </c>
      <c r="G264" s="16">
        <v>6</v>
      </c>
      <c r="H264" s="14" t="s">
        <v>9</v>
      </c>
      <c r="I264" s="16">
        <v>5</v>
      </c>
      <c r="J264" s="14"/>
      <c r="K264" s="16"/>
      <c r="L264" s="14" t="s">
        <v>10</v>
      </c>
      <c r="M264" s="15">
        <f>ROUND(PRODUCT(E264:K264),0)</f>
        <v>30</v>
      </c>
      <c r="N264" s="32"/>
      <c r="O264" s="83"/>
    </row>
    <row r="265" spans="1:15" ht="18" customHeight="1">
      <c r="A265" s="9"/>
      <c r="B265" t="s">
        <v>208</v>
      </c>
      <c r="C265" s="14">
        <v>1</v>
      </c>
      <c r="D265" s="14" t="s">
        <v>9</v>
      </c>
      <c r="E265" s="14">
        <v>2</v>
      </c>
      <c r="F265" s="14" t="s">
        <v>9</v>
      </c>
      <c r="G265" s="16">
        <v>3</v>
      </c>
      <c r="H265" s="14" t="s">
        <v>9</v>
      </c>
      <c r="I265" s="16">
        <v>1.1299999999999999</v>
      </c>
      <c r="J265" s="14"/>
      <c r="K265" s="16"/>
      <c r="L265" s="14" t="s">
        <v>10</v>
      </c>
      <c r="M265" s="15">
        <f>ROUND(PRODUCT(E265:K265),0)</f>
        <v>7</v>
      </c>
      <c r="N265" s="32"/>
      <c r="O265" s="83"/>
    </row>
    <row r="266" spans="1:15" ht="18" customHeight="1">
      <c r="A266" s="9"/>
      <c r="B266" t="s">
        <v>208</v>
      </c>
      <c r="C266" s="14">
        <v>1</v>
      </c>
      <c r="D266" s="14" t="s">
        <v>9</v>
      </c>
      <c r="E266" s="14">
        <v>1</v>
      </c>
      <c r="F266" s="14" t="s">
        <v>9</v>
      </c>
      <c r="G266" s="16">
        <v>2.5</v>
      </c>
      <c r="H266" s="14" t="s">
        <v>9</v>
      </c>
      <c r="I266" s="16">
        <v>1.1299999999999999</v>
      </c>
      <c r="J266" s="14"/>
      <c r="K266" s="16"/>
      <c r="L266" s="14" t="s">
        <v>10</v>
      </c>
      <c r="M266" s="15">
        <f>ROUND(PRODUCT(C266:K266),0)</f>
        <v>3</v>
      </c>
      <c r="O266" s="10"/>
    </row>
    <row r="267" spans="1:15" ht="18" customHeight="1" thickBot="1">
      <c r="A267" s="9"/>
      <c r="B267" s="23"/>
      <c r="C267" s="93"/>
      <c r="D267" s="93"/>
      <c r="E267" s="93"/>
      <c r="F267" s="14"/>
      <c r="G267" s="33"/>
      <c r="L267" s="44" t="s">
        <v>132</v>
      </c>
      <c r="M267" s="45">
        <f>SUM(M262:M266)</f>
        <v>103</v>
      </c>
      <c r="N267" t="s">
        <v>54</v>
      </c>
      <c r="O267" s="10"/>
    </row>
    <row r="268" spans="1:15" ht="18" customHeight="1">
      <c r="A268" s="9"/>
      <c r="C268" s="21" t="s">
        <v>13</v>
      </c>
      <c r="D268" s="86" t="s">
        <v>14</v>
      </c>
      <c r="E268" s="86"/>
      <c r="F268" s="92">
        <v>27678.86</v>
      </c>
      <c r="G268" s="92"/>
      <c r="H268" s="92"/>
      <c r="I268" s="92"/>
      <c r="L268" s="35"/>
      <c r="M268" s="36"/>
      <c r="N268" s="20" t="s">
        <v>14</v>
      </c>
      <c r="O268" s="81">
        <f>M267*F268/100</f>
        <v>28509.2258</v>
      </c>
    </row>
    <row r="269" spans="1:15" ht="18" customHeight="1">
      <c r="A269" s="9"/>
      <c r="N269" s="20"/>
      <c r="O269" s="10"/>
    </row>
    <row r="270" spans="1:15" ht="18" customHeight="1">
      <c r="A270" s="9">
        <v>22</v>
      </c>
      <c r="B270" t="s">
        <v>68</v>
      </c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O270" s="10"/>
    </row>
    <row r="271" spans="1:15" ht="18" customHeight="1">
      <c r="A271" s="9"/>
      <c r="B271" s="12" t="s">
        <v>96</v>
      </c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83"/>
    </row>
    <row r="272" spans="1:15" ht="18" customHeight="1">
      <c r="A272" s="9"/>
      <c r="B272" t="s">
        <v>209</v>
      </c>
      <c r="C272" s="14">
        <v>1</v>
      </c>
      <c r="D272" s="14" t="s">
        <v>9</v>
      </c>
      <c r="E272" s="14">
        <v>2</v>
      </c>
      <c r="F272" s="14" t="s">
        <v>9</v>
      </c>
      <c r="G272" s="16" t="s">
        <v>171</v>
      </c>
      <c r="H272" s="14" t="s">
        <v>59</v>
      </c>
      <c r="I272" s="16" t="s">
        <v>172</v>
      </c>
      <c r="J272" s="14" t="s">
        <v>9</v>
      </c>
      <c r="K272" s="16">
        <v>5</v>
      </c>
      <c r="L272" s="14" t="s">
        <v>10</v>
      </c>
      <c r="M272" s="46">
        <v>115</v>
      </c>
      <c r="N272" s="32"/>
      <c r="O272" s="83"/>
    </row>
    <row r="273" spans="1:15" ht="18" customHeight="1">
      <c r="A273" s="9"/>
      <c r="B273" t="s">
        <v>210</v>
      </c>
      <c r="C273" s="14">
        <v>1</v>
      </c>
      <c r="D273" s="14" t="s">
        <v>9</v>
      </c>
      <c r="E273" s="14">
        <v>2</v>
      </c>
      <c r="F273" s="14" t="s">
        <v>9</v>
      </c>
      <c r="G273" s="16" t="s">
        <v>171</v>
      </c>
      <c r="H273" s="14" t="s">
        <v>59</v>
      </c>
      <c r="I273" s="16" t="s">
        <v>173</v>
      </c>
      <c r="J273" s="14" t="s">
        <v>9</v>
      </c>
      <c r="K273" s="16">
        <v>0.66</v>
      </c>
      <c r="L273" s="14" t="s">
        <v>10</v>
      </c>
      <c r="M273" s="15">
        <v>15</v>
      </c>
      <c r="N273" s="32"/>
      <c r="O273" s="83"/>
    </row>
    <row r="274" spans="1:15" ht="18" customHeight="1">
      <c r="A274" s="9"/>
      <c r="B274" t="s">
        <v>211</v>
      </c>
      <c r="C274" s="14">
        <v>1</v>
      </c>
      <c r="D274" s="14" t="s">
        <v>9</v>
      </c>
      <c r="E274" s="14">
        <v>2</v>
      </c>
      <c r="F274" s="14" t="s">
        <v>9</v>
      </c>
      <c r="G274" s="16" t="s">
        <v>171</v>
      </c>
      <c r="H274" s="14" t="s">
        <v>59</v>
      </c>
      <c r="I274" s="16" t="s">
        <v>173</v>
      </c>
      <c r="J274" s="14" t="s">
        <v>9</v>
      </c>
      <c r="K274" s="16">
        <v>4</v>
      </c>
      <c r="L274" s="14" t="s">
        <v>10</v>
      </c>
      <c r="M274" s="15">
        <v>88</v>
      </c>
      <c r="N274" s="32"/>
      <c r="O274" s="83"/>
    </row>
    <row r="275" spans="1:15" ht="18" customHeight="1" thickBot="1">
      <c r="A275" s="9"/>
      <c r="L275" s="18" t="s">
        <v>11</v>
      </c>
      <c r="M275" s="19">
        <f>SUM(M271:M274)</f>
        <v>218</v>
      </c>
      <c r="N275" s="32"/>
      <c r="O275" s="83"/>
    </row>
    <row r="276" spans="1:15" ht="18" customHeight="1" thickTop="1">
      <c r="A276" s="9"/>
      <c r="L276" s="35"/>
      <c r="M276" s="36"/>
      <c r="O276" s="10"/>
    </row>
    <row r="277" spans="1:15" ht="18" customHeight="1">
      <c r="A277" s="9"/>
      <c r="B277" s="4" t="s">
        <v>70</v>
      </c>
      <c r="O277" s="10"/>
    </row>
    <row r="278" spans="1:15" ht="18" customHeight="1">
      <c r="A278" s="9"/>
      <c r="B278" t="s">
        <v>200</v>
      </c>
      <c r="C278" s="14">
        <v>1</v>
      </c>
      <c r="D278" s="14" t="s">
        <v>9</v>
      </c>
      <c r="E278" s="14">
        <v>1</v>
      </c>
      <c r="F278" s="14" t="s">
        <v>9</v>
      </c>
      <c r="G278" s="16">
        <v>2.5</v>
      </c>
      <c r="H278" s="14" t="s">
        <v>9</v>
      </c>
      <c r="I278" s="16">
        <v>5</v>
      </c>
      <c r="J278" s="14"/>
      <c r="K278" s="16"/>
      <c r="L278" s="14" t="s">
        <v>10</v>
      </c>
      <c r="M278" s="15">
        <f>ROUND(PRODUCT(C278:K278),0)</f>
        <v>13</v>
      </c>
      <c r="N278" s="20"/>
      <c r="O278" s="10"/>
    </row>
    <row r="279" spans="1:15" ht="18" customHeight="1">
      <c r="A279" s="9"/>
      <c r="B279" t="s">
        <v>200</v>
      </c>
      <c r="C279" s="14">
        <v>1</v>
      </c>
      <c r="D279" s="14" t="s">
        <v>9</v>
      </c>
      <c r="E279" s="14">
        <v>1</v>
      </c>
      <c r="F279" s="14" t="s">
        <v>9</v>
      </c>
      <c r="G279" s="16">
        <v>2.5</v>
      </c>
      <c r="H279" s="14" t="s">
        <v>9</v>
      </c>
      <c r="I279" s="16">
        <v>0.66</v>
      </c>
      <c r="J279" s="14"/>
      <c r="K279" s="16"/>
      <c r="L279" s="14" t="s">
        <v>10</v>
      </c>
      <c r="M279" s="15">
        <f>ROUND(PRODUCT(D279:K279),0)</f>
        <v>2</v>
      </c>
      <c r="O279" s="10"/>
    </row>
    <row r="280" spans="1:15" ht="18" customHeight="1">
      <c r="A280" s="9"/>
      <c r="B280" t="s">
        <v>200</v>
      </c>
      <c r="C280" s="14">
        <v>1</v>
      </c>
      <c r="D280" s="14" t="s">
        <v>9</v>
      </c>
      <c r="E280" s="14">
        <v>1</v>
      </c>
      <c r="F280" s="14" t="s">
        <v>9</v>
      </c>
      <c r="G280" s="16">
        <v>2</v>
      </c>
      <c r="H280" s="14" t="s">
        <v>9</v>
      </c>
      <c r="I280" s="16">
        <v>4</v>
      </c>
      <c r="J280" s="14"/>
      <c r="K280" s="16"/>
      <c r="L280" s="14" t="s">
        <v>10</v>
      </c>
      <c r="M280" s="15">
        <f>ROUND(PRODUCT(D280:K280),0)</f>
        <v>8</v>
      </c>
      <c r="O280" s="10"/>
    </row>
    <row r="281" spans="1:15" ht="18" customHeight="1" thickBot="1">
      <c r="A281" s="9"/>
      <c r="C281" s="23"/>
      <c r="L281" s="14" t="s">
        <v>10</v>
      </c>
      <c r="M281" s="19">
        <f>SUM(M278:M280)</f>
        <v>23</v>
      </c>
      <c r="O281" s="10"/>
    </row>
    <row r="282" spans="1:15" ht="18" customHeight="1" thickTop="1" thickBot="1">
      <c r="A282" s="9"/>
      <c r="B282" s="23" t="s">
        <v>71</v>
      </c>
      <c r="C282" s="95">
        <v>218</v>
      </c>
      <c r="D282" s="95"/>
      <c r="E282" s="95"/>
      <c r="F282" s="14" t="s">
        <v>72</v>
      </c>
      <c r="G282" s="15">
        <v>23</v>
      </c>
      <c r="H282" t="s">
        <v>10</v>
      </c>
      <c r="L282" s="14" t="s">
        <v>10</v>
      </c>
      <c r="M282" s="19">
        <f>C282-G282</f>
        <v>195</v>
      </c>
      <c r="N282" s="20" t="s">
        <v>57</v>
      </c>
      <c r="O282" s="10"/>
    </row>
    <row r="283" spans="1:15" ht="18" customHeight="1" thickTop="1">
      <c r="A283" s="9"/>
      <c r="C283" s="9" t="s">
        <v>13</v>
      </c>
      <c r="D283" s="9"/>
      <c r="E283" s="9"/>
      <c r="F283" s="9"/>
      <c r="G283" s="94">
        <v>28253.61</v>
      </c>
      <c r="H283" s="94"/>
      <c r="I283" s="94"/>
      <c r="N283" s="20" t="s">
        <v>14</v>
      </c>
      <c r="O283" s="81">
        <f>M282*G283/100</f>
        <v>55094.539499999999</v>
      </c>
    </row>
    <row r="284" spans="1:15" ht="18" customHeight="1">
      <c r="A284" s="9"/>
      <c r="N284" s="20"/>
      <c r="O284" s="10"/>
    </row>
    <row r="285" spans="1:15" ht="18" customHeight="1">
      <c r="A285" s="9">
        <v>23</v>
      </c>
      <c r="B285" t="s">
        <v>97</v>
      </c>
      <c r="O285" s="10"/>
    </row>
    <row r="286" spans="1:15" ht="18" customHeight="1">
      <c r="A286" s="9"/>
      <c r="B286" t="s">
        <v>212</v>
      </c>
      <c r="O286" s="10"/>
    </row>
    <row r="287" spans="1:15" ht="18" customHeight="1">
      <c r="A287" s="9"/>
      <c r="B287" t="s">
        <v>213</v>
      </c>
      <c r="C287" s="14">
        <v>1</v>
      </c>
      <c r="D287" s="14" t="s">
        <v>9</v>
      </c>
      <c r="E287" s="14">
        <v>1</v>
      </c>
      <c r="F287" s="14" t="s">
        <v>9</v>
      </c>
      <c r="G287" s="16">
        <v>34.869999999999997</v>
      </c>
      <c r="H287" s="14" t="s">
        <v>9</v>
      </c>
      <c r="I287" s="16">
        <v>22.25</v>
      </c>
      <c r="J287" s="14"/>
      <c r="K287" s="16"/>
      <c r="L287" s="14" t="s">
        <v>10</v>
      </c>
      <c r="M287" s="15">
        <f>ROUND(PRODUCT(D287:K287),0)</f>
        <v>776</v>
      </c>
      <c r="O287" s="10"/>
    </row>
    <row r="288" spans="1:15" ht="18" customHeight="1" thickBot="1">
      <c r="A288" s="9"/>
      <c r="L288" s="18" t="s">
        <v>11</v>
      </c>
      <c r="M288" s="19">
        <f>SUM(M287:M287)</f>
        <v>776</v>
      </c>
      <c r="N288" s="20" t="s">
        <v>57</v>
      </c>
      <c r="O288" s="10"/>
    </row>
    <row r="289" spans="1:15" ht="18" customHeight="1" thickTop="1">
      <c r="A289" s="9"/>
      <c r="C289" s="21" t="s">
        <v>13</v>
      </c>
      <c r="D289" s="86" t="s">
        <v>14</v>
      </c>
      <c r="E289" s="86"/>
      <c r="F289" s="87">
        <v>3275.5</v>
      </c>
      <c r="G289" s="87"/>
      <c r="H289" s="86" t="s">
        <v>18</v>
      </c>
      <c r="I289" s="86"/>
      <c r="N289" s="20" t="s">
        <v>14</v>
      </c>
      <c r="O289" s="81">
        <f>M288*F289/100</f>
        <v>25417.88</v>
      </c>
    </row>
    <row r="290" spans="1:15" ht="18" customHeight="1">
      <c r="A290" s="9"/>
      <c r="O290" s="10"/>
    </row>
    <row r="291" spans="1:15" ht="18" customHeight="1">
      <c r="A291" s="9">
        <v>24</v>
      </c>
      <c r="B291" s="79" t="s">
        <v>31</v>
      </c>
      <c r="O291" s="10"/>
    </row>
    <row r="292" spans="1:15" ht="18" customHeight="1">
      <c r="A292" s="9"/>
      <c r="B292" s="80" t="s">
        <v>98</v>
      </c>
      <c r="O292" s="10"/>
    </row>
    <row r="293" spans="1:15" ht="18" customHeight="1">
      <c r="A293" s="9"/>
      <c r="B293" t="s">
        <v>213</v>
      </c>
      <c r="C293" s="14">
        <v>1</v>
      </c>
      <c r="D293" s="14" t="s">
        <v>9</v>
      </c>
      <c r="E293" s="14">
        <v>1</v>
      </c>
      <c r="F293" s="14" t="s">
        <v>9</v>
      </c>
      <c r="G293" s="16">
        <v>34.869999999999997</v>
      </c>
      <c r="H293" s="14" t="s">
        <v>9</v>
      </c>
      <c r="I293" s="16">
        <v>22.25</v>
      </c>
      <c r="J293" s="14"/>
      <c r="K293" s="16"/>
      <c r="L293" s="14" t="s">
        <v>10</v>
      </c>
      <c r="M293" s="15">
        <v>776</v>
      </c>
      <c r="O293" s="10"/>
    </row>
    <row r="294" spans="1:15" ht="18" customHeight="1" thickBot="1">
      <c r="A294" s="9"/>
      <c r="L294" s="18" t="s">
        <v>11</v>
      </c>
      <c r="M294" s="19">
        <f>SUM(M293:M293)</f>
        <v>776</v>
      </c>
      <c r="N294" s="20" t="s">
        <v>57</v>
      </c>
      <c r="O294" s="10"/>
    </row>
    <row r="295" spans="1:15" ht="18" customHeight="1" thickTop="1">
      <c r="A295" s="9"/>
      <c r="C295" s="21" t="s">
        <v>13</v>
      </c>
      <c r="D295" s="86" t="s">
        <v>14</v>
      </c>
      <c r="E295" s="86"/>
      <c r="F295" s="87">
        <v>1887.4</v>
      </c>
      <c r="G295" s="87"/>
      <c r="H295" s="86" t="s">
        <v>18</v>
      </c>
      <c r="I295" s="86"/>
      <c r="N295" s="20" t="s">
        <v>14</v>
      </c>
      <c r="O295" s="81">
        <f>M294*F295/100</f>
        <v>14646.224000000002</v>
      </c>
    </row>
    <row r="296" spans="1:15" ht="18" customHeight="1">
      <c r="A296" s="9"/>
      <c r="O296" s="10"/>
    </row>
    <row r="297" spans="1:15" ht="18" customHeight="1">
      <c r="A297" s="9">
        <v>25</v>
      </c>
      <c r="B297" s="79" t="s">
        <v>214</v>
      </c>
      <c r="O297" s="10"/>
    </row>
    <row r="298" spans="1:15" ht="18" customHeight="1">
      <c r="A298" s="9"/>
      <c r="B298" t="s">
        <v>76</v>
      </c>
      <c r="C298" s="14">
        <v>1</v>
      </c>
      <c r="D298" s="14" t="s">
        <v>9</v>
      </c>
      <c r="E298" s="14">
        <v>1</v>
      </c>
      <c r="F298" s="14" t="s">
        <v>9</v>
      </c>
      <c r="G298" s="16">
        <v>22.25</v>
      </c>
      <c r="H298" s="14" t="s">
        <v>9</v>
      </c>
      <c r="I298" s="16">
        <v>17</v>
      </c>
      <c r="J298" s="14"/>
      <c r="K298" s="16"/>
      <c r="L298" s="14" t="s">
        <v>10</v>
      </c>
      <c r="M298" s="15">
        <f>ROUND(PRODUCT(D298:K298),0)</f>
        <v>378</v>
      </c>
      <c r="O298" s="10"/>
    </row>
    <row r="299" spans="1:15" ht="18" customHeight="1">
      <c r="A299" s="9"/>
      <c r="B299" t="s">
        <v>208</v>
      </c>
      <c r="C299" s="14">
        <v>1</v>
      </c>
      <c r="D299" s="14" t="s">
        <v>9</v>
      </c>
      <c r="E299" s="14">
        <v>2</v>
      </c>
      <c r="F299" s="14" t="s">
        <v>9</v>
      </c>
      <c r="G299" s="16">
        <v>4</v>
      </c>
      <c r="H299" s="14" t="s">
        <v>9</v>
      </c>
      <c r="I299" s="16">
        <v>1.1299999999999999</v>
      </c>
      <c r="J299" s="14"/>
      <c r="K299" s="16"/>
      <c r="L299" s="14" t="s">
        <v>10</v>
      </c>
      <c r="M299" s="15">
        <v>9</v>
      </c>
      <c r="O299" s="10"/>
    </row>
    <row r="300" spans="1:15" ht="18" customHeight="1">
      <c r="A300" s="9"/>
      <c r="B300" t="s">
        <v>215</v>
      </c>
      <c r="C300" s="14">
        <v>1</v>
      </c>
      <c r="D300" s="14" t="s">
        <v>9</v>
      </c>
      <c r="E300" s="14">
        <v>1</v>
      </c>
      <c r="F300" s="14" t="s">
        <v>9</v>
      </c>
      <c r="G300" s="16">
        <v>71</v>
      </c>
      <c r="H300" s="14" t="s">
        <v>9</v>
      </c>
      <c r="I300" s="16">
        <v>0.5</v>
      </c>
      <c r="J300" s="14"/>
      <c r="K300" s="16"/>
      <c r="L300" s="14" t="s">
        <v>10</v>
      </c>
      <c r="M300" s="15">
        <f>ROUND(PRODUCT(D300:K300),0)</f>
        <v>36</v>
      </c>
      <c r="O300" s="10"/>
    </row>
    <row r="301" spans="1:15" ht="18" customHeight="1" thickBot="1">
      <c r="A301" s="9"/>
      <c r="L301" s="18" t="s">
        <v>11</v>
      </c>
      <c r="M301" s="19">
        <f>SUM(M298:M300)</f>
        <v>423</v>
      </c>
      <c r="N301" s="20" t="s">
        <v>57</v>
      </c>
      <c r="O301" s="10"/>
    </row>
    <row r="302" spans="1:15" ht="18" customHeight="1" thickTop="1">
      <c r="A302" s="9"/>
      <c r="C302" s="21" t="s">
        <v>13</v>
      </c>
      <c r="D302" s="86" t="s">
        <v>14</v>
      </c>
      <c r="E302" s="86"/>
      <c r="F302" s="87">
        <v>186.04</v>
      </c>
      <c r="G302" s="87"/>
      <c r="H302" s="86" t="s">
        <v>207</v>
      </c>
      <c r="I302" s="86"/>
      <c r="N302" s="20" t="s">
        <v>14</v>
      </c>
      <c r="O302" s="81">
        <v>78695</v>
      </c>
    </row>
    <row r="303" spans="1:15" ht="18" customHeight="1">
      <c r="A303" s="9">
        <v>26</v>
      </c>
      <c r="B303" t="s">
        <v>99</v>
      </c>
      <c r="O303" s="10"/>
    </row>
    <row r="304" spans="1:15" ht="18" customHeight="1">
      <c r="A304" s="9"/>
      <c r="C304" s="94" t="s">
        <v>216</v>
      </c>
      <c r="D304" s="94"/>
      <c r="E304" s="94"/>
      <c r="F304" s="94"/>
      <c r="G304" s="94"/>
      <c r="H304" s="94"/>
      <c r="I304" s="94"/>
      <c r="L304" s="14" t="s">
        <v>10</v>
      </c>
      <c r="M304" s="15">
        <v>2499</v>
      </c>
      <c r="O304" s="10"/>
    </row>
    <row r="305" spans="1:15" ht="18" customHeight="1">
      <c r="A305" s="9"/>
      <c r="C305" s="23" t="s">
        <v>217</v>
      </c>
      <c r="L305" s="14" t="s">
        <v>10</v>
      </c>
      <c r="M305" s="36">
        <v>77</v>
      </c>
      <c r="O305" s="10"/>
    </row>
    <row r="306" spans="1:15" ht="18" customHeight="1" thickBot="1">
      <c r="A306" s="9"/>
      <c r="C306" s="23"/>
      <c r="L306" s="47" t="s">
        <v>132</v>
      </c>
      <c r="M306" s="19">
        <f>SUM(M304:M305)</f>
        <v>2576</v>
      </c>
      <c r="N306" t="s">
        <v>189</v>
      </c>
      <c r="O306" s="10"/>
    </row>
    <row r="307" spans="1:15" ht="18" customHeight="1" thickTop="1">
      <c r="A307" s="34"/>
      <c r="C307" s="21" t="s">
        <v>13</v>
      </c>
      <c r="D307" s="86" t="s">
        <v>14</v>
      </c>
      <c r="E307" s="86"/>
      <c r="F307" s="87">
        <v>442.75</v>
      </c>
      <c r="G307" s="87"/>
      <c r="H307" s="86" t="s">
        <v>18</v>
      </c>
      <c r="I307" s="86"/>
      <c r="N307" s="20" t="s">
        <v>14</v>
      </c>
      <c r="O307" s="81">
        <v>11405</v>
      </c>
    </row>
    <row r="308" spans="1:15" ht="18" customHeight="1">
      <c r="A308" s="34"/>
      <c r="O308" s="10"/>
    </row>
    <row r="309" spans="1:15" ht="18" customHeight="1">
      <c r="A309" s="34">
        <v>27</v>
      </c>
      <c r="B309" t="s">
        <v>37</v>
      </c>
      <c r="O309" s="10"/>
    </row>
    <row r="310" spans="1:15" ht="18" customHeight="1">
      <c r="A310" s="34"/>
      <c r="O310" s="10"/>
    </row>
    <row r="311" spans="1:15" ht="18" customHeight="1" thickBot="1">
      <c r="A311" s="34"/>
      <c r="C311" s="23" t="s">
        <v>73</v>
      </c>
      <c r="L311" s="14" t="s">
        <v>10</v>
      </c>
      <c r="M311" s="19">
        <v>408</v>
      </c>
      <c r="N311" t="s">
        <v>189</v>
      </c>
      <c r="O311" s="10"/>
    </row>
    <row r="312" spans="1:15" ht="18" customHeight="1" thickTop="1">
      <c r="A312" s="34"/>
      <c r="C312" s="21" t="s">
        <v>13</v>
      </c>
      <c r="D312" s="86" t="s">
        <v>14</v>
      </c>
      <c r="E312" s="86"/>
      <c r="F312" s="87">
        <v>1303.17</v>
      </c>
      <c r="G312" s="87"/>
      <c r="H312" s="86" t="s">
        <v>18</v>
      </c>
      <c r="I312" s="86"/>
      <c r="N312" s="20" t="s">
        <v>14</v>
      </c>
      <c r="O312" s="81">
        <f>M311*F312/100</f>
        <v>5316.9336000000003</v>
      </c>
    </row>
    <row r="313" spans="1:15" ht="18" customHeight="1">
      <c r="A313" s="34"/>
      <c r="C313" s="21"/>
      <c r="D313" s="3"/>
      <c r="E313" s="3"/>
      <c r="F313" s="22"/>
      <c r="G313" s="22"/>
      <c r="H313" s="3"/>
      <c r="I313" s="3"/>
      <c r="O313" s="10"/>
    </row>
    <row r="314" spans="1:15" ht="18" customHeight="1">
      <c r="A314" s="34">
        <v>28</v>
      </c>
      <c r="B314" t="s">
        <v>101</v>
      </c>
      <c r="O314" s="10"/>
    </row>
    <row r="315" spans="1:15" ht="18" customHeight="1">
      <c r="A315" s="34"/>
      <c r="C315" s="23" t="s">
        <v>100</v>
      </c>
      <c r="L315" s="14" t="s">
        <v>10</v>
      </c>
      <c r="M315" s="36">
        <v>2576</v>
      </c>
      <c r="O315" s="10"/>
    </row>
    <row r="316" spans="1:15" ht="18" customHeight="1">
      <c r="A316" s="34"/>
      <c r="B316" t="s">
        <v>218</v>
      </c>
      <c r="C316" s="14">
        <v>1</v>
      </c>
      <c r="D316" s="14" t="s">
        <v>9</v>
      </c>
      <c r="E316" s="14">
        <v>1</v>
      </c>
      <c r="F316" s="14" t="s">
        <v>9</v>
      </c>
      <c r="G316" s="16">
        <v>22.5</v>
      </c>
      <c r="H316" s="14" t="s">
        <v>9</v>
      </c>
      <c r="I316" s="16">
        <v>17</v>
      </c>
      <c r="J316" s="14"/>
      <c r="K316" s="16"/>
      <c r="L316" s="14" t="s">
        <v>10</v>
      </c>
      <c r="M316" s="15">
        <f t="shared" ref="M316:M321" si="5">ROUND(PRODUCT(D316:K316),0)</f>
        <v>383</v>
      </c>
      <c r="N316" s="20"/>
      <c r="O316" s="10"/>
    </row>
    <row r="317" spans="1:15" ht="18" customHeight="1">
      <c r="A317" s="34"/>
      <c r="B317" t="s">
        <v>157</v>
      </c>
      <c r="C317" s="14">
        <v>1</v>
      </c>
      <c r="D317" s="14" t="s">
        <v>9</v>
      </c>
      <c r="E317" s="14">
        <v>2</v>
      </c>
      <c r="F317" s="14" t="s">
        <v>9</v>
      </c>
      <c r="G317" s="16">
        <v>17.5</v>
      </c>
      <c r="H317" s="14" t="s">
        <v>9</v>
      </c>
      <c r="I317" s="16">
        <v>1.5</v>
      </c>
      <c r="J317" s="14"/>
      <c r="K317" s="16"/>
      <c r="L317" s="14" t="s">
        <v>10</v>
      </c>
      <c r="M317" s="15">
        <f t="shared" si="5"/>
        <v>53</v>
      </c>
      <c r="O317" s="10"/>
    </row>
    <row r="318" spans="1:15" ht="18" customHeight="1">
      <c r="A318" s="34"/>
      <c r="B318" t="s">
        <v>219</v>
      </c>
      <c r="C318" s="14">
        <v>1</v>
      </c>
      <c r="D318" s="14" t="s">
        <v>9</v>
      </c>
      <c r="E318" s="14">
        <v>1</v>
      </c>
      <c r="F318" s="14" t="s">
        <v>9</v>
      </c>
      <c r="G318" s="16">
        <v>6</v>
      </c>
      <c r="H318" s="14" t="s">
        <v>9</v>
      </c>
      <c r="I318" s="16">
        <v>5.5</v>
      </c>
      <c r="J318" s="14"/>
      <c r="K318" s="16"/>
      <c r="L318" s="14" t="s">
        <v>10</v>
      </c>
      <c r="M318" s="15">
        <f t="shared" si="5"/>
        <v>33</v>
      </c>
      <c r="O318" s="10"/>
    </row>
    <row r="319" spans="1:15" ht="18" customHeight="1">
      <c r="A319" s="34"/>
      <c r="B319" t="s">
        <v>220</v>
      </c>
      <c r="C319" s="14">
        <v>1</v>
      </c>
      <c r="D319" s="14" t="s">
        <v>9</v>
      </c>
      <c r="E319" s="14">
        <v>2</v>
      </c>
      <c r="F319" s="14" t="s">
        <v>9</v>
      </c>
      <c r="G319" s="16">
        <v>6</v>
      </c>
      <c r="H319" s="14" t="s">
        <v>9</v>
      </c>
      <c r="I319" s="16">
        <v>5</v>
      </c>
      <c r="J319" s="14"/>
      <c r="K319" s="16"/>
      <c r="L319" s="14" t="s">
        <v>10</v>
      </c>
      <c r="M319" s="15">
        <f t="shared" si="5"/>
        <v>60</v>
      </c>
      <c r="O319" s="10"/>
    </row>
    <row r="320" spans="1:15" ht="18" customHeight="1">
      <c r="A320" s="34"/>
      <c r="B320" t="s">
        <v>221</v>
      </c>
      <c r="C320" s="14">
        <v>1</v>
      </c>
      <c r="D320" s="14" t="s">
        <v>9</v>
      </c>
      <c r="E320" s="14">
        <v>3</v>
      </c>
      <c r="F320" s="14" t="s">
        <v>9</v>
      </c>
      <c r="G320" s="16">
        <v>6</v>
      </c>
      <c r="H320" s="14" t="s">
        <v>9</v>
      </c>
      <c r="I320" s="16">
        <v>1.75</v>
      </c>
      <c r="J320" s="14"/>
      <c r="K320" s="16"/>
      <c r="L320" s="14" t="s">
        <v>10</v>
      </c>
      <c r="M320" s="15">
        <f t="shared" si="5"/>
        <v>32</v>
      </c>
      <c r="O320" s="10"/>
    </row>
    <row r="321" spans="1:15" ht="18" customHeight="1">
      <c r="A321" s="34"/>
      <c r="B321" t="s">
        <v>139</v>
      </c>
      <c r="C321" s="14">
        <v>1</v>
      </c>
      <c r="D321" s="14" t="s">
        <v>9</v>
      </c>
      <c r="E321" s="14">
        <v>2</v>
      </c>
      <c r="F321" s="14" t="s">
        <v>9</v>
      </c>
      <c r="G321" s="16">
        <v>9.5</v>
      </c>
      <c r="H321" s="14" t="s">
        <v>9</v>
      </c>
      <c r="I321" s="16">
        <v>1.75</v>
      </c>
      <c r="J321" s="14"/>
      <c r="K321" s="16"/>
      <c r="L321" s="14" t="s">
        <v>10</v>
      </c>
      <c r="M321" s="15">
        <f t="shared" si="5"/>
        <v>33</v>
      </c>
      <c r="O321" s="10"/>
    </row>
    <row r="322" spans="1:15" ht="18" customHeight="1">
      <c r="A322" s="34"/>
      <c r="B322" t="s">
        <v>222</v>
      </c>
      <c r="C322" s="14">
        <v>1</v>
      </c>
      <c r="D322" s="14" t="s">
        <v>9</v>
      </c>
      <c r="E322" s="14">
        <v>1</v>
      </c>
      <c r="F322" s="14" t="s">
        <v>9</v>
      </c>
      <c r="G322" s="16">
        <v>108.25</v>
      </c>
      <c r="H322" s="14" t="s">
        <v>9</v>
      </c>
      <c r="I322" s="16">
        <v>2.08</v>
      </c>
      <c r="J322" s="14"/>
      <c r="K322" s="16"/>
      <c r="L322" s="14" t="s">
        <v>10</v>
      </c>
      <c r="M322" s="15">
        <v>225</v>
      </c>
      <c r="O322" s="10"/>
    </row>
    <row r="323" spans="1:15" ht="18" customHeight="1" thickBot="1">
      <c r="A323" s="34"/>
      <c r="C323" s="14"/>
      <c r="D323" s="14"/>
      <c r="E323" s="14"/>
      <c r="F323" s="14"/>
      <c r="G323" s="16"/>
      <c r="H323" s="14"/>
      <c r="I323" s="16"/>
      <c r="J323" s="14"/>
      <c r="K323" s="16"/>
      <c r="L323" s="41" t="s">
        <v>132</v>
      </c>
      <c r="M323" s="19">
        <f>SUM(M314:M322)</f>
        <v>3395</v>
      </c>
      <c r="N323" t="s">
        <v>189</v>
      </c>
      <c r="O323" s="10"/>
    </row>
    <row r="324" spans="1:15" ht="18" customHeight="1" thickTop="1">
      <c r="A324" s="34"/>
      <c r="C324" s="21" t="s">
        <v>13</v>
      </c>
      <c r="D324" s="86" t="s">
        <v>14</v>
      </c>
      <c r="E324" s="86"/>
      <c r="F324" s="87">
        <v>1079.6500000000001</v>
      </c>
      <c r="G324" s="87"/>
      <c r="H324" s="86" t="s">
        <v>18</v>
      </c>
      <c r="I324" s="86"/>
      <c r="N324" s="20" t="s">
        <v>14</v>
      </c>
      <c r="O324" s="81">
        <v>36654</v>
      </c>
    </row>
    <row r="325" spans="1:15" ht="18" customHeight="1">
      <c r="A325" s="34"/>
      <c r="C325" s="21"/>
      <c r="D325" s="3"/>
      <c r="E325" s="3"/>
      <c r="F325" s="22"/>
      <c r="G325" s="22"/>
      <c r="H325" s="3"/>
      <c r="I325" s="3"/>
      <c r="O325" s="10"/>
    </row>
    <row r="326" spans="1:15" ht="18" customHeight="1">
      <c r="A326" s="9">
        <v>29</v>
      </c>
      <c r="B326" t="s">
        <v>34</v>
      </c>
      <c r="O326" s="10"/>
    </row>
    <row r="327" spans="1:15" ht="18" customHeight="1">
      <c r="A327" s="9"/>
      <c r="N327" s="20"/>
      <c r="O327" s="81"/>
    </row>
    <row r="328" spans="1:15" ht="18" customHeight="1">
      <c r="A328" s="34"/>
      <c r="B328" t="s">
        <v>51</v>
      </c>
      <c r="C328" s="14">
        <v>2</v>
      </c>
      <c r="D328" s="14" t="s">
        <v>9</v>
      </c>
      <c r="E328" s="14">
        <v>2</v>
      </c>
      <c r="F328" s="14" t="s">
        <v>9</v>
      </c>
      <c r="G328" s="16">
        <v>4</v>
      </c>
      <c r="H328" s="14" t="s">
        <v>9</v>
      </c>
      <c r="I328" s="16">
        <v>6.75</v>
      </c>
      <c r="J328" s="14"/>
      <c r="K328" s="16"/>
      <c r="L328" s="14" t="s">
        <v>10</v>
      </c>
      <c r="M328" s="15">
        <f>ROUND(PRODUCT(C328:K328),0)</f>
        <v>108</v>
      </c>
      <c r="O328" s="10"/>
    </row>
    <row r="329" spans="1:15" ht="18" customHeight="1">
      <c r="A329" s="34"/>
      <c r="B329" s="26" t="s">
        <v>160</v>
      </c>
      <c r="C329" s="14">
        <v>2</v>
      </c>
      <c r="D329" s="14" t="s">
        <v>9</v>
      </c>
      <c r="E329" s="14">
        <v>2</v>
      </c>
      <c r="F329" s="14" t="s">
        <v>9</v>
      </c>
      <c r="G329" s="16">
        <v>3</v>
      </c>
      <c r="H329" s="14" t="s">
        <v>9</v>
      </c>
      <c r="I329" s="16">
        <v>6.75</v>
      </c>
      <c r="J329" s="14"/>
      <c r="K329" s="16"/>
      <c r="L329" s="14" t="s">
        <v>10</v>
      </c>
      <c r="M329" s="15">
        <f>ROUND(PRODUCT(C329:K329),0)</f>
        <v>81</v>
      </c>
      <c r="O329" s="10"/>
    </row>
    <row r="330" spans="1:15" ht="18" customHeight="1">
      <c r="A330" s="34"/>
      <c r="B330" s="26" t="s">
        <v>154</v>
      </c>
      <c r="C330" s="14">
        <v>1</v>
      </c>
      <c r="D330" s="14" t="s">
        <v>9</v>
      </c>
      <c r="E330" s="14">
        <v>2</v>
      </c>
      <c r="F330" s="14" t="s">
        <v>9</v>
      </c>
      <c r="G330" s="16">
        <v>2.5</v>
      </c>
      <c r="H330" s="14" t="s">
        <v>9</v>
      </c>
      <c r="I330" s="16">
        <v>6.75</v>
      </c>
      <c r="J330" s="14"/>
      <c r="K330" s="16"/>
      <c r="L330" s="14" t="s">
        <v>10</v>
      </c>
      <c r="M330" s="15">
        <f>ROUND(PRODUCT(C330:K330),0)</f>
        <v>34</v>
      </c>
      <c r="O330" s="10"/>
    </row>
    <row r="331" spans="1:15" ht="18" customHeight="1">
      <c r="A331" s="34"/>
      <c r="B331" s="26" t="s">
        <v>56</v>
      </c>
      <c r="C331" s="14">
        <v>3</v>
      </c>
      <c r="D331" s="14" t="s">
        <v>9</v>
      </c>
      <c r="E331" s="14">
        <v>2</v>
      </c>
      <c r="F331" s="14" t="s">
        <v>9</v>
      </c>
      <c r="G331" s="16">
        <v>5</v>
      </c>
      <c r="H331" s="14" t="s">
        <v>9</v>
      </c>
      <c r="I331" s="16">
        <v>4</v>
      </c>
      <c r="J331" s="14"/>
      <c r="K331" s="16"/>
      <c r="L331" s="14" t="s">
        <v>10</v>
      </c>
      <c r="M331" s="15">
        <f>ROUND(PRODUCT(C331:K331),0)</f>
        <v>120</v>
      </c>
      <c r="O331" s="10"/>
    </row>
    <row r="332" spans="1:15" ht="18" customHeight="1">
      <c r="A332" s="34"/>
      <c r="B332" s="26" t="s">
        <v>223</v>
      </c>
      <c r="C332" s="14">
        <v>1</v>
      </c>
      <c r="D332" s="14" t="s">
        <v>9</v>
      </c>
      <c r="E332" s="14">
        <v>2</v>
      </c>
      <c r="F332" s="14" t="s">
        <v>9</v>
      </c>
      <c r="G332" s="16">
        <v>4</v>
      </c>
      <c r="H332" s="14" t="s">
        <v>9</v>
      </c>
      <c r="I332" s="16">
        <v>2</v>
      </c>
      <c r="J332" s="14"/>
      <c r="K332" s="16"/>
      <c r="L332" s="14" t="s">
        <v>10</v>
      </c>
      <c r="M332" s="15">
        <f>ROUND(PRODUCT(C332:K332),0)</f>
        <v>16</v>
      </c>
      <c r="O332" s="10"/>
    </row>
    <row r="333" spans="1:15" ht="18" customHeight="1" thickBot="1">
      <c r="A333" s="34"/>
      <c r="L333" s="18" t="s">
        <v>11</v>
      </c>
      <c r="M333" s="19">
        <f>SUM(M328:M330)</f>
        <v>223</v>
      </c>
      <c r="N333" s="20" t="s">
        <v>57</v>
      </c>
      <c r="O333" s="10"/>
    </row>
    <row r="334" spans="1:15" ht="18" customHeight="1" thickTop="1">
      <c r="A334" s="34"/>
      <c r="C334" s="21" t="s">
        <v>13</v>
      </c>
      <c r="D334" s="86" t="s">
        <v>14</v>
      </c>
      <c r="E334" s="86"/>
      <c r="F334" s="87">
        <v>2116.41</v>
      </c>
      <c r="G334" s="87"/>
      <c r="H334" s="86" t="s">
        <v>18</v>
      </c>
      <c r="I334" s="86"/>
      <c r="N334" s="20" t="s">
        <v>14</v>
      </c>
      <c r="O334" s="81">
        <f>M333*F334/100</f>
        <v>4719.5942999999997</v>
      </c>
    </row>
    <row r="335" spans="1:15" ht="18" customHeight="1">
      <c r="A335" s="34"/>
      <c r="O335" s="10"/>
    </row>
    <row r="336" spans="1:15" ht="18" customHeight="1">
      <c r="A336" s="34">
        <v>30</v>
      </c>
      <c r="B336" s="26" t="s">
        <v>224</v>
      </c>
      <c r="O336" s="10"/>
    </row>
    <row r="337" spans="1:18" ht="18" customHeight="1">
      <c r="A337" s="34"/>
      <c r="B337" s="26" t="s">
        <v>225</v>
      </c>
      <c r="G337" s="15">
        <v>428</v>
      </c>
      <c r="H337" s="26" t="s">
        <v>228</v>
      </c>
      <c r="I337" s="15">
        <v>7.8</v>
      </c>
      <c r="L337" s="26" t="s">
        <v>10</v>
      </c>
      <c r="M337" s="15">
        <v>33</v>
      </c>
      <c r="O337" s="10"/>
    </row>
    <row r="338" spans="1:18" ht="18" customHeight="1">
      <c r="A338" s="34"/>
      <c r="B338" s="26" t="s">
        <v>226</v>
      </c>
      <c r="G338" s="15">
        <v>1132</v>
      </c>
      <c r="H338" s="26" t="s">
        <v>228</v>
      </c>
      <c r="I338">
        <v>3.44</v>
      </c>
      <c r="L338" s="26" t="s">
        <v>10</v>
      </c>
      <c r="M338" s="15">
        <v>39</v>
      </c>
      <c r="O338" s="10"/>
    </row>
    <row r="339" spans="1:18" ht="18" customHeight="1">
      <c r="A339" s="34"/>
      <c r="B339" s="26" t="s">
        <v>227</v>
      </c>
      <c r="G339" s="15">
        <v>139</v>
      </c>
      <c r="H339" s="26" t="s">
        <v>228</v>
      </c>
      <c r="I339" s="15">
        <v>17.600000000000001</v>
      </c>
      <c r="L339" s="26" t="s">
        <v>10</v>
      </c>
      <c r="M339" s="15">
        <v>24</v>
      </c>
      <c r="O339" s="10"/>
    </row>
    <row r="340" spans="1:18" ht="18" customHeight="1" thickBot="1">
      <c r="A340" s="34"/>
      <c r="L340" s="48" t="s">
        <v>132</v>
      </c>
      <c r="M340" s="19">
        <f>SUM(M337:M339)</f>
        <v>96</v>
      </c>
      <c r="O340" s="10"/>
    </row>
    <row r="341" spans="1:18" ht="18" customHeight="1" thickTop="1">
      <c r="A341" s="34"/>
      <c r="E341" s="26" t="s">
        <v>13</v>
      </c>
      <c r="G341" s="15">
        <v>40</v>
      </c>
      <c r="I341" s="26" t="s">
        <v>229</v>
      </c>
      <c r="N341" s="26" t="s">
        <v>230</v>
      </c>
      <c r="O341" s="10">
        <v>3840</v>
      </c>
    </row>
    <row r="342" spans="1:18" ht="15.95" customHeight="1">
      <c r="A342" s="34"/>
      <c r="O342" s="10"/>
    </row>
    <row r="343" spans="1:18" ht="20.100000000000001" customHeight="1" thickBot="1">
      <c r="A343" s="34"/>
      <c r="M343" s="50" t="s">
        <v>21</v>
      </c>
      <c r="N343" s="48"/>
      <c r="O343" s="84">
        <f>SUM(O11:O342)</f>
        <v>1379708.1817999997</v>
      </c>
      <c r="P343" s="26" t="s">
        <v>233</v>
      </c>
      <c r="R343" s="51"/>
    </row>
    <row r="344" spans="1:18" ht="15.95" customHeight="1" thickTop="1">
      <c r="A344" s="34"/>
    </row>
    <row r="345" spans="1:18" ht="15.95" customHeight="1">
      <c r="N345" s="29"/>
      <c r="O345" s="49"/>
    </row>
    <row r="346" spans="1:18" ht="15.95" customHeight="1">
      <c r="A346" s="9"/>
    </row>
    <row r="347" spans="1:18" ht="15.95" customHeight="1"/>
    <row r="348" spans="1:18" ht="15.95" customHeight="1"/>
    <row r="349" spans="1:18" ht="15.95" customHeight="1"/>
    <row r="350" spans="1:18" ht="15.95" customHeight="1"/>
    <row r="351" spans="1:18" ht="15.95" customHeight="1"/>
    <row r="352" spans="1:18" ht="15.95" customHeight="1"/>
    <row r="353" spans="1:1" ht="15.95" customHeight="1"/>
    <row r="354" spans="1:1" ht="15.95" customHeight="1">
      <c r="A354" s="9"/>
    </row>
    <row r="355" spans="1:1" ht="15.95" customHeight="1"/>
    <row r="356" spans="1:1" ht="15.95" customHeight="1"/>
    <row r="357" spans="1:1" ht="15.95" customHeight="1"/>
    <row r="358" spans="1:1" ht="15.95" customHeight="1"/>
    <row r="359" spans="1:1" ht="15.95" customHeight="1"/>
    <row r="360" spans="1:1" ht="15.95" customHeight="1"/>
    <row r="361" spans="1:1" ht="15.95" customHeight="1">
      <c r="A361" s="9"/>
    </row>
    <row r="362" spans="1:1" ht="15.95" customHeight="1"/>
    <row r="363" spans="1:1" ht="15.95" customHeight="1"/>
    <row r="364" spans="1:1" ht="15.95" customHeight="1"/>
    <row r="365" spans="1:1" ht="15.95" customHeight="1"/>
    <row r="366" spans="1:1" ht="15.95" customHeight="1"/>
    <row r="367" spans="1:1" ht="15.95" customHeight="1"/>
    <row r="368" spans="1:1" ht="15.95" customHeight="1" thickBot="1"/>
    <row r="369" spans="1:1" ht="15.95" customHeight="1" thickTop="1" thickBot="1">
      <c r="A369" s="7"/>
    </row>
    <row r="370" spans="1:1" ht="15.95" customHeight="1" thickTop="1"/>
    <row r="371" spans="1:1" ht="15.95" customHeight="1"/>
    <row r="372" spans="1:1" ht="15.95" customHeight="1"/>
    <row r="373" spans="1:1" ht="15.95" customHeight="1"/>
    <row r="374" spans="1:1" ht="24.75" customHeight="1"/>
    <row r="375" spans="1:1" ht="15.95" customHeight="1"/>
    <row r="376" spans="1:1" ht="15.95" customHeight="1">
      <c r="A376" s="9"/>
    </row>
    <row r="377" spans="1:1" ht="15.95" customHeight="1"/>
    <row r="378" spans="1:1" ht="15.95" customHeight="1"/>
    <row r="379" spans="1:1" ht="15.95" customHeight="1"/>
    <row r="380" spans="1:1" ht="15.95" customHeight="1"/>
    <row r="381" spans="1:1" ht="15.95" customHeight="1">
      <c r="A381" s="9"/>
    </row>
    <row r="382" spans="1:1" ht="15.95" customHeight="1"/>
    <row r="383" spans="1:1" ht="15.95" customHeight="1"/>
    <row r="384" spans="1:1" ht="15.95" customHeight="1"/>
    <row r="385" spans="1:1" ht="15.95" customHeight="1"/>
    <row r="386" spans="1:1" ht="15.95" customHeight="1">
      <c r="A386" s="9"/>
    </row>
    <row r="387" spans="1:1" ht="15.95" customHeight="1"/>
    <row r="388" spans="1:1" ht="15.95" customHeight="1"/>
    <row r="389" spans="1:1" ht="15.95" customHeight="1"/>
    <row r="390" spans="1:1" ht="15.95" customHeight="1"/>
    <row r="391" spans="1:1" ht="15.95" customHeight="1">
      <c r="A391" s="9"/>
    </row>
    <row r="392" spans="1:1" ht="15.95" customHeight="1"/>
    <row r="393" spans="1:1" ht="15.95" customHeight="1"/>
    <row r="394" spans="1:1" ht="15.95" customHeight="1"/>
    <row r="395" spans="1:1" ht="15.95" customHeight="1"/>
    <row r="396" spans="1:1" ht="15.95" customHeight="1"/>
    <row r="397" spans="1:1" ht="15.95" customHeight="1"/>
    <row r="398" spans="1:1" ht="15.95" customHeight="1"/>
    <row r="399" spans="1:1" ht="15.95" customHeight="1"/>
    <row r="400" spans="1:1" ht="15.95" customHeight="1"/>
    <row r="401" ht="15.95" customHeight="1"/>
    <row r="402" ht="15.95" customHeight="1"/>
    <row r="403" ht="15.95" customHeight="1"/>
    <row r="404" ht="15.95" customHeight="1"/>
    <row r="405" ht="15.95" customHeight="1"/>
    <row r="406" ht="15.95" customHeight="1"/>
    <row r="407" ht="15.95" customHeight="1"/>
    <row r="408" ht="15.95" customHeight="1"/>
    <row r="409" ht="15.95" customHeight="1"/>
    <row r="410" ht="15.95" customHeight="1"/>
    <row r="411" ht="15.95" customHeight="1"/>
    <row r="412" ht="15.95" customHeight="1"/>
    <row r="413" ht="15.95" customHeight="1"/>
    <row r="414" ht="15.95" customHeight="1"/>
    <row r="415" ht="15.95" customHeight="1"/>
    <row r="416" ht="15.95" customHeight="1"/>
    <row r="417" ht="15.95" customHeight="1"/>
    <row r="418" ht="15.95" customHeight="1"/>
    <row r="419" ht="15.95" customHeight="1"/>
    <row r="420" ht="15.95" customHeight="1"/>
    <row r="421" ht="15.95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31" ht="15.95" customHeight="1"/>
    <row r="432" ht="15.95" customHeight="1"/>
    <row r="433" ht="15.95" customHeight="1"/>
    <row r="434" ht="15.95" customHeight="1"/>
  </sheetData>
  <mergeCells count="92">
    <mergeCell ref="D71:E71"/>
    <mergeCell ref="F71:K71"/>
    <mergeCell ref="C110:K110"/>
    <mergeCell ref="H246:K246"/>
    <mergeCell ref="H247:I247"/>
    <mergeCell ref="F247:G247"/>
    <mergeCell ref="F228:I228"/>
    <mergeCell ref="H171:I171"/>
    <mergeCell ref="D197:E197"/>
    <mergeCell ref="F197:G197"/>
    <mergeCell ref="D201:E201"/>
    <mergeCell ref="F201:G201"/>
    <mergeCell ref="H201:I201"/>
    <mergeCell ref="D209:E209"/>
    <mergeCell ref="F209:G209"/>
    <mergeCell ref="H209:I209"/>
    <mergeCell ref="D334:E334"/>
    <mergeCell ref="F334:G334"/>
    <mergeCell ref="H334:I334"/>
    <mergeCell ref="D307:E307"/>
    <mergeCell ref="H312:I312"/>
    <mergeCell ref="D312:E312"/>
    <mergeCell ref="F312:G312"/>
    <mergeCell ref="F307:G307"/>
    <mergeCell ref="H307:I307"/>
    <mergeCell ref="D324:E324"/>
    <mergeCell ref="F324:G324"/>
    <mergeCell ref="H324:I324"/>
    <mergeCell ref="C304:I304"/>
    <mergeCell ref="D295:E295"/>
    <mergeCell ref="F295:G295"/>
    <mergeCell ref="D268:E268"/>
    <mergeCell ref="H295:I295"/>
    <mergeCell ref="D289:E289"/>
    <mergeCell ref="F289:G289"/>
    <mergeCell ref="H289:I289"/>
    <mergeCell ref="C267:E267"/>
    <mergeCell ref="D247:E247"/>
    <mergeCell ref="D302:E302"/>
    <mergeCell ref="F252:G252"/>
    <mergeCell ref="F268:I268"/>
    <mergeCell ref="G283:I283"/>
    <mergeCell ref="C282:E282"/>
    <mergeCell ref="D252:E252"/>
    <mergeCell ref="D258:E258"/>
    <mergeCell ref="F258:G258"/>
    <mergeCell ref="H258:I258"/>
    <mergeCell ref="H252:I252"/>
    <mergeCell ref="F302:G302"/>
    <mergeCell ref="H302:I302"/>
    <mergeCell ref="H242:I242"/>
    <mergeCell ref="D220:E220"/>
    <mergeCell ref="F220:G220"/>
    <mergeCell ref="D242:E242"/>
    <mergeCell ref="F242:G242"/>
    <mergeCell ref="H220:I220"/>
    <mergeCell ref="F120:G120"/>
    <mergeCell ref="H120:I120"/>
    <mergeCell ref="H197:I197"/>
    <mergeCell ref="D142:E142"/>
    <mergeCell ref="D152:E152"/>
    <mergeCell ref="F152:G152"/>
    <mergeCell ref="H152:I152"/>
    <mergeCell ref="D162:E162"/>
    <mergeCell ref="F162:G162"/>
    <mergeCell ref="H162:I162"/>
    <mergeCell ref="F142:K142"/>
    <mergeCell ref="A1:P1"/>
    <mergeCell ref="D21:E21"/>
    <mergeCell ref="F21:G21"/>
    <mergeCell ref="H21:I21"/>
    <mergeCell ref="B8:E8"/>
    <mergeCell ref="G8:I8"/>
    <mergeCell ref="J8:L8"/>
    <mergeCell ref="M8:N8"/>
    <mergeCell ref="O8:P8"/>
    <mergeCell ref="D35:E35"/>
    <mergeCell ref="F35:G35"/>
    <mergeCell ref="H35:I35"/>
    <mergeCell ref="D171:E171"/>
    <mergeCell ref="D228:E228"/>
    <mergeCell ref="F171:G171"/>
    <mergeCell ref="D100:E100"/>
    <mergeCell ref="F100:G100"/>
    <mergeCell ref="H100:I100"/>
    <mergeCell ref="D106:E106"/>
    <mergeCell ref="F106:G106"/>
    <mergeCell ref="H106:I106"/>
    <mergeCell ref="D112:E112"/>
    <mergeCell ref="F112:G112"/>
    <mergeCell ref="H112:I112"/>
    <mergeCell ref="D120:E120"/>
  </mergeCells>
  <phoneticPr fontId="0" type="noConversion"/>
  <pageMargins left="0.75" right="0.25" top="0.75" bottom="0.5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72"/>
  <sheetViews>
    <sheetView showZeros="0" tabSelected="1" workbookViewId="0">
      <selection activeCell="B136" sqref="B136"/>
    </sheetView>
  </sheetViews>
  <sheetFormatPr defaultRowHeight="12.75"/>
  <cols>
    <col min="1" max="1" width="3.42578125" style="52" customWidth="1"/>
    <col min="2" max="2" width="14.42578125" style="52" customWidth="1"/>
    <col min="3" max="3" width="4.7109375" style="52" customWidth="1"/>
    <col min="4" max="4" width="2.42578125" style="52" customWidth="1"/>
    <col min="5" max="5" width="6.42578125" style="52" customWidth="1"/>
    <col min="6" max="6" width="2.42578125" style="52" customWidth="1"/>
    <col min="7" max="7" width="5.7109375" style="52" customWidth="1"/>
    <col min="8" max="8" width="2.42578125" style="52" customWidth="1"/>
    <col min="9" max="9" width="5.7109375" style="52" customWidth="1"/>
    <col min="10" max="10" width="3" style="52" customWidth="1"/>
    <col min="11" max="11" width="6.140625" style="52" customWidth="1"/>
    <col min="12" max="12" width="5.85546875" style="52" customWidth="1"/>
    <col min="13" max="13" width="3.85546875" style="52" customWidth="1"/>
    <col min="14" max="14" width="3.28515625" style="52" customWidth="1"/>
    <col min="15" max="15" width="8.85546875" style="52" customWidth="1"/>
    <col min="16" max="16" width="7.28515625" style="52" customWidth="1"/>
    <col min="17" max="17" width="0" style="52" hidden="1" customWidth="1"/>
    <col min="18" max="18" width="3.140625" style="52" customWidth="1"/>
    <col min="19" max="19" width="6.7109375" style="52" customWidth="1"/>
    <col min="20" max="20" width="2.28515625" style="52" customWidth="1"/>
    <col min="21" max="16384" width="9.140625" style="52"/>
  </cols>
  <sheetData>
    <row r="1" spans="1:20" ht="18.95" customHeight="1">
      <c r="A1" s="99" t="s">
        <v>234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</row>
    <row r="2" spans="1:20" ht="18.95" customHeight="1">
      <c r="A2" s="100" t="s">
        <v>235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ht="18.95" customHeight="1">
      <c r="A3" s="101" t="s">
        <v>236</v>
      </c>
      <c r="B3" s="101"/>
      <c r="C3" s="102" t="s">
        <v>237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</row>
    <row r="4" spans="1:20" ht="18.95" customHeight="1"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6.5" customHeight="1">
      <c r="A5" s="53" t="s">
        <v>238</v>
      </c>
      <c r="B5" s="103" t="s">
        <v>239</v>
      </c>
      <c r="C5" s="104"/>
      <c r="D5" s="104"/>
      <c r="E5" s="105"/>
      <c r="F5" s="103" t="s">
        <v>240</v>
      </c>
      <c r="G5" s="104"/>
      <c r="H5" s="104"/>
      <c r="I5" s="104"/>
      <c r="J5" s="104"/>
      <c r="K5" s="104"/>
      <c r="L5" s="104"/>
      <c r="M5" s="105"/>
      <c r="N5" s="106" t="s">
        <v>4</v>
      </c>
      <c r="O5" s="107"/>
      <c r="P5" s="54" t="s">
        <v>5</v>
      </c>
      <c r="Q5" s="55" t="s">
        <v>241</v>
      </c>
      <c r="R5" s="103" t="s">
        <v>6</v>
      </c>
      <c r="S5" s="104"/>
      <c r="T5" s="105"/>
    </row>
    <row r="6" spans="1:20" ht="15">
      <c r="A6" s="56">
        <v>1</v>
      </c>
      <c r="B6" s="57" t="s">
        <v>242</v>
      </c>
    </row>
    <row r="7" spans="1:20" ht="15">
      <c r="A7" s="56"/>
      <c r="B7" s="57" t="s">
        <v>243</v>
      </c>
    </row>
    <row r="8" spans="1:20" ht="15">
      <c r="A8" s="56"/>
      <c r="B8" s="57" t="s">
        <v>244</v>
      </c>
    </row>
    <row r="9" spans="1:20" ht="15">
      <c r="A9" s="56"/>
      <c r="B9" s="57" t="s">
        <v>245</v>
      </c>
    </row>
    <row r="10" spans="1:20" ht="15">
      <c r="A10" s="56"/>
      <c r="B10" s="57" t="s">
        <v>246</v>
      </c>
    </row>
    <row r="11" spans="1:20" ht="15" customHeight="1">
      <c r="A11" s="56"/>
      <c r="K11" s="58">
        <v>1</v>
      </c>
      <c r="L11" s="59" t="s">
        <v>247</v>
      </c>
      <c r="N11" s="52" t="s">
        <v>13</v>
      </c>
      <c r="O11" s="60">
        <v>4802.6000000000004</v>
      </c>
      <c r="P11" s="52" t="s">
        <v>248</v>
      </c>
      <c r="Q11" s="52">
        <v>1</v>
      </c>
      <c r="R11" s="61" t="s">
        <v>14</v>
      </c>
      <c r="S11" s="61">
        <f>ROUND(K11*O11,0)</f>
        <v>4803</v>
      </c>
    </row>
    <row r="12" spans="1:20" ht="21.75" customHeight="1">
      <c r="A12" s="56"/>
      <c r="D12" s="52" t="s">
        <v>308</v>
      </c>
      <c r="K12" s="85"/>
      <c r="L12" s="59"/>
      <c r="O12" s="60"/>
      <c r="R12" s="61"/>
      <c r="S12" s="61"/>
    </row>
    <row r="13" spans="1:20" ht="3" customHeight="1">
      <c r="A13" s="56"/>
    </row>
    <row r="14" spans="1:20" ht="15" customHeight="1">
      <c r="A14" s="56">
        <v>2</v>
      </c>
      <c r="B14" s="57" t="s">
        <v>249</v>
      </c>
    </row>
    <row r="15" spans="1:20" ht="15" customHeight="1">
      <c r="A15" s="56"/>
      <c r="B15" s="57" t="s">
        <v>250</v>
      </c>
    </row>
    <row r="16" spans="1:20" ht="15" customHeight="1">
      <c r="A16" s="56"/>
      <c r="B16" s="57" t="s">
        <v>251</v>
      </c>
    </row>
    <row r="17" spans="1:19" ht="15" customHeight="1">
      <c r="A17" s="56"/>
      <c r="B17" s="57" t="s">
        <v>252</v>
      </c>
    </row>
    <row r="18" spans="1:19" ht="15" customHeight="1">
      <c r="A18" s="56"/>
      <c r="B18" s="57" t="s">
        <v>253</v>
      </c>
    </row>
    <row r="19" spans="1:19" ht="15" customHeight="1">
      <c r="A19" s="56"/>
      <c r="B19" s="57" t="s">
        <v>254</v>
      </c>
    </row>
    <row r="20" spans="1:19" ht="15" customHeight="1">
      <c r="A20" s="56"/>
      <c r="K20" s="58">
        <v>1</v>
      </c>
      <c r="L20" s="59" t="s">
        <v>247</v>
      </c>
      <c r="N20" s="52" t="s">
        <v>13</v>
      </c>
      <c r="O20" s="60">
        <v>4694.8</v>
      </c>
      <c r="P20" s="52" t="s">
        <v>248</v>
      </c>
      <c r="Q20" s="52">
        <v>1</v>
      </c>
      <c r="R20" s="61" t="s">
        <v>14</v>
      </c>
      <c r="S20" s="61">
        <f>ROUND(K20*O20,0)</f>
        <v>4695</v>
      </c>
    </row>
    <row r="21" spans="1:19" ht="21.75" customHeight="1">
      <c r="A21" s="56"/>
      <c r="D21" s="52" t="s">
        <v>309</v>
      </c>
      <c r="K21" s="85"/>
      <c r="L21" s="59"/>
      <c r="O21" s="60"/>
      <c r="R21" s="61"/>
      <c r="S21" s="61"/>
    </row>
    <row r="22" spans="1:19" ht="3" customHeight="1">
      <c r="A22" s="56"/>
    </row>
    <row r="23" spans="1:19" ht="15" customHeight="1">
      <c r="A23" s="56">
        <v>3</v>
      </c>
      <c r="B23" s="52" t="s">
        <v>255</v>
      </c>
    </row>
    <row r="24" spans="1:19" ht="15" customHeight="1">
      <c r="A24" s="56"/>
      <c r="K24" s="58">
        <v>1</v>
      </c>
      <c r="L24" s="59" t="s">
        <v>247</v>
      </c>
      <c r="N24" s="52" t="s">
        <v>13</v>
      </c>
      <c r="O24" s="52">
        <v>938.47</v>
      </c>
      <c r="P24" s="52" t="s">
        <v>248</v>
      </c>
      <c r="Q24" s="52">
        <v>1</v>
      </c>
      <c r="R24" s="61" t="s">
        <v>14</v>
      </c>
      <c r="S24" s="61">
        <f>ROUND(K24*O24,0)</f>
        <v>938</v>
      </c>
    </row>
    <row r="25" spans="1:19" ht="21.75" customHeight="1">
      <c r="A25" s="56"/>
      <c r="D25" s="52" t="s">
        <v>310</v>
      </c>
      <c r="K25" s="85"/>
      <c r="L25" s="59"/>
      <c r="R25" s="61"/>
      <c r="S25" s="61"/>
    </row>
    <row r="26" spans="1:19" ht="3.75" customHeight="1">
      <c r="A26" s="56"/>
    </row>
    <row r="27" spans="1:19" ht="15" customHeight="1">
      <c r="A27" s="56">
        <v>4</v>
      </c>
      <c r="B27" s="57" t="s">
        <v>256</v>
      </c>
    </row>
    <row r="28" spans="1:19" ht="15" customHeight="1">
      <c r="A28" s="56"/>
      <c r="B28" s="57" t="s">
        <v>257</v>
      </c>
    </row>
    <row r="29" spans="1:19" ht="15" customHeight="1">
      <c r="A29" s="56"/>
      <c r="B29" s="57" t="s">
        <v>258</v>
      </c>
    </row>
    <row r="30" spans="1:19" ht="15" customHeight="1">
      <c r="A30" s="56"/>
      <c r="K30" s="58">
        <v>2</v>
      </c>
      <c r="L30" s="59" t="s">
        <v>247</v>
      </c>
      <c r="N30" s="52" t="s">
        <v>13</v>
      </c>
      <c r="O30" s="52">
        <v>2024.43</v>
      </c>
      <c r="P30" s="52" t="s">
        <v>248</v>
      </c>
      <c r="Q30" s="52">
        <v>1</v>
      </c>
      <c r="R30" s="61" t="s">
        <v>14</v>
      </c>
      <c r="S30" s="61">
        <f>ROUND(K30*O30,0)</f>
        <v>4049</v>
      </c>
    </row>
    <row r="31" spans="1:19" ht="18" customHeight="1">
      <c r="A31" s="56"/>
      <c r="E31" s="52" t="s">
        <v>311</v>
      </c>
    </row>
    <row r="32" spans="1:19" ht="3.75" customHeight="1">
      <c r="A32" s="56"/>
    </row>
    <row r="33" spans="1:19" ht="15" customHeight="1">
      <c r="A33" s="56">
        <v>5</v>
      </c>
      <c r="B33" s="57" t="s">
        <v>259</v>
      </c>
    </row>
    <row r="34" spans="1:19" ht="15" customHeight="1">
      <c r="A34" s="56"/>
      <c r="B34" s="57" t="s">
        <v>260</v>
      </c>
    </row>
    <row r="35" spans="1:19" ht="15" customHeight="1">
      <c r="A35" s="56"/>
      <c r="K35" s="58">
        <v>3</v>
      </c>
      <c r="L35" s="59" t="s">
        <v>247</v>
      </c>
      <c r="N35" s="52" t="s">
        <v>13</v>
      </c>
      <c r="O35" s="52">
        <v>447.15</v>
      </c>
      <c r="P35" s="52" t="s">
        <v>248</v>
      </c>
      <c r="Q35" s="52">
        <v>1</v>
      </c>
      <c r="R35" s="61" t="s">
        <v>14</v>
      </c>
      <c r="S35" s="61">
        <f>ROUND(K35*O35,0)</f>
        <v>1341</v>
      </c>
    </row>
    <row r="36" spans="1:19" ht="19.5" customHeight="1">
      <c r="A36" s="56"/>
      <c r="E36" s="52" t="s">
        <v>312</v>
      </c>
    </row>
    <row r="37" spans="1:19" ht="1.5" customHeight="1">
      <c r="A37" s="56"/>
    </row>
    <row r="38" spans="1:19" ht="15" customHeight="1">
      <c r="A38" s="56">
        <v>6</v>
      </c>
      <c r="B38" s="97" t="s">
        <v>261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</row>
    <row r="39" spans="1:19" ht="15" customHeight="1">
      <c r="A39" s="56"/>
      <c r="B39" s="52" t="s">
        <v>262</v>
      </c>
      <c r="K39" s="62">
        <v>2</v>
      </c>
      <c r="L39" s="59" t="s">
        <v>247</v>
      </c>
      <c r="N39" s="52" t="s">
        <v>13</v>
      </c>
      <c r="O39" s="52">
        <v>200.42</v>
      </c>
      <c r="P39" s="52" t="s">
        <v>248</v>
      </c>
      <c r="Q39" s="52">
        <v>1</v>
      </c>
      <c r="R39" s="61" t="s">
        <v>14</v>
      </c>
      <c r="S39" s="61">
        <f>ROUND(K39*O39,0)</f>
        <v>401</v>
      </c>
    </row>
    <row r="40" spans="1:19" ht="15" customHeight="1">
      <c r="A40" s="56"/>
      <c r="E40" s="52" t="s">
        <v>313</v>
      </c>
      <c r="K40" s="62"/>
      <c r="L40" s="59"/>
      <c r="R40" s="61"/>
      <c r="S40" s="61"/>
    </row>
    <row r="41" spans="1:19" ht="4.5" customHeight="1">
      <c r="A41" s="56"/>
      <c r="K41" s="62"/>
      <c r="L41" s="59"/>
      <c r="R41" s="61"/>
      <c r="S41" s="61"/>
    </row>
    <row r="42" spans="1:19" ht="15" customHeight="1">
      <c r="A42" s="56"/>
      <c r="B42" s="52" t="s">
        <v>263</v>
      </c>
      <c r="K42" s="63">
        <v>1</v>
      </c>
      <c r="L42" s="59" t="s">
        <v>247</v>
      </c>
      <c r="N42" s="52" t="s">
        <v>13</v>
      </c>
      <c r="O42" s="52">
        <v>271.92</v>
      </c>
      <c r="P42" s="52" t="s">
        <v>248</v>
      </c>
      <c r="Q42" s="52">
        <v>1</v>
      </c>
      <c r="R42" s="61" t="s">
        <v>14</v>
      </c>
      <c r="S42" s="61">
        <f>ROUND(K42*O42,0)</f>
        <v>272</v>
      </c>
    </row>
    <row r="43" spans="1:19" ht="15" customHeight="1">
      <c r="A43" s="56"/>
      <c r="E43" s="52" t="s">
        <v>314</v>
      </c>
      <c r="K43" s="63"/>
      <c r="L43" s="59"/>
      <c r="R43" s="61"/>
      <c r="S43" s="61"/>
    </row>
    <row r="44" spans="1:19" ht="4.5" customHeight="1">
      <c r="A44" s="56"/>
      <c r="K44" s="63"/>
      <c r="L44" s="59"/>
      <c r="R44" s="61"/>
      <c r="S44" s="61"/>
    </row>
    <row r="45" spans="1:19" ht="15" customHeight="1">
      <c r="A45" s="56"/>
      <c r="B45" s="52" t="s">
        <v>264</v>
      </c>
      <c r="K45" s="63"/>
      <c r="L45" s="59" t="s">
        <v>247</v>
      </c>
      <c r="N45" s="52" t="s">
        <v>13</v>
      </c>
      <c r="O45" s="52">
        <v>365.42</v>
      </c>
      <c r="P45" s="52" t="s">
        <v>248</v>
      </c>
      <c r="Q45" s="52">
        <v>1</v>
      </c>
      <c r="R45" s="61" t="s">
        <v>14</v>
      </c>
      <c r="S45" s="61">
        <f>ROUND(K45*O45,0)</f>
        <v>0</v>
      </c>
    </row>
    <row r="46" spans="1:19" ht="15" customHeight="1">
      <c r="A46" s="56"/>
      <c r="E46" s="52" t="s">
        <v>315</v>
      </c>
    </row>
    <row r="47" spans="1:19" ht="4.5" customHeight="1">
      <c r="A47" s="56"/>
    </row>
    <row r="48" spans="1:19" ht="15" customHeight="1">
      <c r="A48" s="56">
        <v>7</v>
      </c>
      <c r="B48" s="57" t="s">
        <v>265</v>
      </c>
    </row>
    <row r="49" spans="1:19" ht="15" customHeight="1">
      <c r="A49" s="56"/>
      <c r="B49" s="57" t="s">
        <v>266</v>
      </c>
    </row>
    <row r="50" spans="1:19" ht="15" customHeight="1">
      <c r="A50" s="56"/>
      <c r="B50" s="57" t="s">
        <v>267</v>
      </c>
    </row>
    <row r="51" spans="1:19" ht="15" customHeight="1">
      <c r="A51" s="56"/>
      <c r="B51" s="57" t="s">
        <v>268</v>
      </c>
    </row>
    <row r="52" spans="1:19" ht="15" customHeight="1">
      <c r="A52" s="56"/>
      <c r="B52" s="52" t="s">
        <v>262</v>
      </c>
      <c r="K52" s="64">
        <v>40</v>
      </c>
      <c r="L52" s="59" t="s">
        <v>269</v>
      </c>
      <c r="N52" s="52" t="s">
        <v>13</v>
      </c>
      <c r="O52" s="52">
        <v>73.209999999999994</v>
      </c>
      <c r="P52" s="52" t="s">
        <v>19</v>
      </c>
      <c r="Q52" s="52">
        <v>1</v>
      </c>
      <c r="R52" s="61" t="s">
        <v>14</v>
      </c>
      <c r="S52" s="61">
        <f>ROUND(K52*O52,0)</f>
        <v>2928</v>
      </c>
    </row>
    <row r="53" spans="1:19" ht="18" customHeight="1">
      <c r="A53" s="56"/>
      <c r="E53" s="52" t="s">
        <v>316</v>
      </c>
      <c r="K53" s="64"/>
      <c r="L53" s="59"/>
      <c r="R53" s="61"/>
      <c r="S53" s="61"/>
    </row>
    <row r="54" spans="1:19" ht="4.5" customHeight="1">
      <c r="A54" s="56"/>
      <c r="K54" s="64"/>
      <c r="L54" s="59"/>
      <c r="R54" s="61"/>
      <c r="S54" s="61"/>
    </row>
    <row r="55" spans="1:19" ht="15" customHeight="1">
      <c r="A55" s="56"/>
      <c r="B55" s="52" t="s">
        <v>263</v>
      </c>
      <c r="K55" s="64">
        <v>100</v>
      </c>
      <c r="L55" s="59" t="s">
        <v>269</v>
      </c>
      <c r="N55" s="52" t="s">
        <v>13</v>
      </c>
      <c r="O55" s="52">
        <v>95.79</v>
      </c>
      <c r="P55" s="52" t="s">
        <v>19</v>
      </c>
      <c r="Q55" s="52">
        <v>1</v>
      </c>
      <c r="R55" s="61" t="s">
        <v>14</v>
      </c>
      <c r="S55" s="61">
        <f>ROUND(K55*O55,0)</f>
        <v>9579</v>
      </c>
    </row>
    <row r="56" spans="1:19" ht="23.25" customHeight="1">
      <c r="A56" s="56"/>
      <c r="E56" s="52" t="s">
        <v>317</v>
      </c>
      <c r="K56" s="64"/>
      <c r="L56" s="59"/>
      <c r="R56" s="61"/>
      <c r="S56" s="61"/>
    </row>
    <row r="57" spans="1:19" ht="9" customHeight="1">
      <c r="A57" s="56"/>
      <c r="K57" s="64"/>
      <c r="L57" s="59"/>
      <c r="R57" s="61"/>
      <c r="S57" s="61"/>
    </row>
    <row r="58" spans="1:19" ht="15" customHeight="1">
      <c r="A58" s="56"/>
      <c r="B58" s="52" t="s">
        <v>264</v>
      </c>
      <c r="K58" s="64"/>
      <c r="L58" s="59" t="s">
        <v>269</v>
      </c>
      <c r="N58" s="52" t="s">
        <v>13</v>
      </c>
      <c r="O58" s="52">
        <v>128.55000000000001</v>
      </c>
      <c r="P58" s="52" t="s">
        <v>19</v>
      </c>
      <c r="Q58" s="52">
        <v>1</v>
      </c>
      <c r="R58" s="61" t="s">
        <v>14</v>
      </c>
      <c r="S58" s="61">
        <f>ROUND(K58*O58,0)</f>
        <v>0</v>
      </c>
    </row>
    <row r="59" spans="1:19" ht="15" customHeight="1">
      <c r="A59" s="56"/>
      <c r="E59" s="52" t="s">
        <v>318</v>
      </c>
    </row>
    <row r="60" spans="1:19" ht="4.5" customHeight="1">
      <c r="A60" s="56"/>
    </row>
    <row r="61" spans="1:19" ht="15" customHeight="1">
      <c r="A61" s="56">
        <v>8</v>
      </c>
      <c r="B61" s="57" t="s">
        <v>270</v>
      </c>
    </row>
    <row r="62" spans="1:19" ht="15" customHeight="1">
      <c r="A62" s="56"/>
      <c r="B62" s="57" t="s">
        <v>271</v>
      </c>
    </row>
    <row r="63" spans="1:19" ht="15" customHeight="1">
      <c r="A63" s="56"/>
      <c r="B63" s="57" t="s">
        <v>272</v>
      </c>
    </row>
    <row r="64" spans="1:19" ht="15" customHeight="1">
      <c r="A64" s="56"/>
      <c r="B64" s="57" t="s">
        <v>273</v>
      </c>
    </row>
    <row r="65" spans="1:19" ht="15" customHeight="1">
      <c r="A65" s="56"/>
      <c r="B65" s="57" t="s">
        <v>274</v>
      </c>
    </row>
    <row r="66" spans="1:19" ht="15" customHeight="1">
      <c r="A66" s="56"/>
      <c r="K66" s="58">
        <v>2</v>
      </c>
      <c r="L66" s="59" t="s">
        <v>247</v>
      </c>
      <c r="N66" s="52" t="s">
        <v>13</v>
      </c>
      <c r="O66" s="52">
        <v>2223.02</v>
      </c>
      <c r="P66" s="52" t="s">
        <v>248</v>
      </c>
      <c r="Q66" s="52">
        <v>1</v>
      </c>
      <c r="R66" s="61" t="s">
        <v>14</v>
      </c>
      <c r="S66" s="61">
        <f>ROUND(K66*O66,0)</f>
        <v>4446</v>
      </c>
    </row>
    <row r="67" spans="1:19" ht="21" customHeight="1">
      <c r="A67" s="56"/>
      <c r="E67" s="52" t="s">
        <v>319</v>
      </c>
    </row>
    <row r="68" spans="1:19" ht="3.75" customHeight="1">
      <c r="A68" s="56"/>
    </row>
    <row r="69" spans="1:19" ht="15" customHeight="1">
      <c r="A69" s="56">
        <v>9</v>
      </c>
      <c r="B69" s="57" t="s">
        <v>275</v>
      </c>
    </row>
    <row r="70" spans="1:19" ht="15" customHeight="1">
      <c r="A70" s="56"/>
      <c r="B70" s="57" t="s">
        <v>276</v>
      </c>
    </row>
    <row r="71" spans="1:19" ht="15" customHeight="1">
      <c r="A71" s="56"/>
      <c r="K71" s="58">
        <v>1</v>
      </c>
      <c r="L71" s="59" t="s">
        <v>247</v>
      </c>
      <c r="N71" s="52" t="s">
        <v>13</v>
      </c>
      <c r="O71" s="60">
        <v>1161.5999999999999</v>
      </c>
      <c r="P71" s="52" t="s">
        <v>248</v>
      </c>
      <c r="Q71" s="52">
        <v>1</v>
      </c>
      <c r="R71" s="61" t="s">
        <v>14</v>
      </c>
      <c r="S71" s="61">
        <f>ROUND(K71*O71,0)</f>
        <v>1162</v>
      </c>
    </row>
    <row r="72" spans="1:19" ht="24.75" customHeight="1">
      <c r="A72" s="56"/>
      <c r="E72" s="52" t="s">
        <v>320</v>
      </c>
    </row>
    <row r="73" spans="1:19" ht="4.5" customHeight="1">
      <c r="A73" s="56"/>
    </row>
    <row r="74" spans="1:19" ht="15" customHeight="1">
      <c r="A74" s="56">
        <v>10</v>
      </c>
      <c r="B74" s="52" t="s">
        <v>277</v>
      </c>
    </row>
    <row r="75" spans="1:19" ht="15" customHeight="1">
      <c r="A75" s="56"/>
      <c r="B75" s="52" t="s">
        <v>278</v>
      </c>
    </row>
    <row r="76" spans="1:19" ht="15" customHeight="1">
      <c r="A76" s="56"/>
      <c r="B76" s="52" t="s">
        <v>279</v>
      </c>
    </row>
    <row r="77" spans="1:19" ht="15" customHeight="1">
      <c r="A77" s="56"/>
      <c r="B77" s="52" t="s">
        <v>280</v>
      </c>
      <c r="K77" s="65"/>
    </row>
    <row r="78" spans="1:19" ht="15" customHeight="1">
      <c r="A78" s="56"/>
      <c r="B78" s="52" t="s">
        <v>281</v>
      </c>
      <c r="K78" s="66"/>
      <c r="L78" s="59" t="s">
        <v>269</v>
      </c>
      <c r="N78" s="52" t="s">
        <v>13</v>
      </c>
      <c r="O78" s="52">
        <v>199.25</v>
      </c>
      <c r="P78" s="52" t="s">
        <v>19</v>
      </c>
      <c r="Q78" s="52">
        <v>1</v>
      </c>
      <c r="R78" s="61" t="s">
        <v>14</v>
      </c>
      <c r="S78" s="61">
        <f>ROUND(K78*O78,0)</f>
        <v>0</v>
      </c>
    </row>
    <row r="79" spans="1:19" ht="23.25" customHeight="1">
      <c r="A79" s="56"/>
      <c r="E79" s="52" t="s">
        <v>321</v>
      </c>
      <c r="K79" s="66"/>
      <c r="L79" s="59"/>
      <c r="R79" s="61"/>
      <c r="S79" s="61"/>
    </row>
    <row r="80" spans="1:19" ht="4.5" customHeight="1">
      <c r="A80" s="56"/>
      <c r="K80" s="66"/>
      <c r="L80" s="59"/>
      <c r="R80" s="61"/>
      <c r="S80" s="61"/>
    </row>
    <row r="81" spans="1:19" ht="15" customHeight="1">
      <c r="A81" s="56"/>
      <c r="B81" s="52" t="s">
        <v>282</v>
      </c>
      <c r="K81" s="67">
        <v>30</v>
      </c>
      <c r="L81" s="59" t="s">
        <v>269</v>
      </c>
      <c r="N81" s="52" t="s">
        <v>13</v>
      </c>
      <c r="O81" s="60">
        <v>250.6</v>
      </c>
      <c r="P81" s="52" t="s">
        <v>19</v>
      </c>
      <c r="Q81" s="52">
        <v>1</v>
      </c>
      <c r="R81" s="61" t="s">
        <v>14</v>
      </c>
      <c r="S81" s="61">
        <f>ROUND(K81*O81,0)</f>
        <v>7518</v>
      </c>
    </row>
    <row r="82" spans="1:19" ht="24.75" customHeight="1">
      <c r="A82" s="56"/>
      <c r="E82" s="52" t="s">
        <v>322</v>
      </c>
    </row>
    <row r="83" spans="1:19" ht="3.75" customHeight="1">
      <c r="A83" s="56"/>
    </row>
    <row r="84" spans="1:19" ht="15" customHeight="1">
      <c r="A84" s="56">
        <v>11</v>
      </c>
      <c r="B84" s="52" t="s">
        <v>283</v>
      </c>
    </row>
    <row r="85" spans="1:19" ht="15" customHeight="1">
      <c r="A85" s="56"/>
      <c r="K85" s="58">
        <v>4</v>
      </c>
      <c r="L85" s="59" t="s">
        <v>247</v>
      </c>
      <c r="N85" s="52" t="s">
        <v>13</v>
      </c>
      <c r="O85" s="52">
        <v>478.28</v>
      </c>
      <c r="P85" s="52" t="s">
        <v>248</v>
      </c>
      <c r="Q85" s="52">
        <v>1</v>
      </c>
      <c r="R85" s="61" t="s">
        <v>14</v>
      </c>
      <c r="S85" s="61">
        <f>ROUND(K85*O85,0)</f>
        <v>1913</v>
      </c>
    </row>
    <row r="86" spans="1:19" ht="19.5" customHeight="1">
      <c r="A86" s="56"/>
      <c r="E86" s="52" t="s">
        <v>323</v>
      </c>
    </row>
    <row r="87" spans="1:19" ht="4.5" customHeight="1">
      <c r="A87" s="56"/>
    </row>
    <row r="88" spans="1:19" ht="15" customHeight="1">
      <c r="A88" s="56">
        <v>12</v>
      </c>
      <c r="B88" s="52" t="s">
        <v>284</v>
      </c>
    </row>
    <row r="89" spans="1:19" ht="15" customHeight="1">
      <c r="A89" s="56"/>
      <c r="K89" s="58">
        <v>2</v>
      </c>
      <c r="L89" s="59" t="s">
        <v>247</v>
      </c>
      <c r="N89" s="52" t="s">
        <v>13</v>
      </c>
      <c r="O89" s="52">
        <v>1109.46</v>
      </c>
      <c r="P89" s="52" t="s">
        <v>248</v>
      </c>
      <c r="Q89" s="52">
        <v>1</v>
      </c>
      <c r="R89" s="61" t="s">
        <v>14</v>
      </c>
      <c r="S89" s="61">
        <f>ROUND(K89*O89,0)</f>
        <v>2219</v>
      </c>
    </row>
    <row r="90" spans="1:19" ht="21.75" customHeight="1">
      <c r="A90" s="56"/>
      <c r="E90" s="52" t="s">
        <v>324</v>
      </c>
    </row>
    <row r="91" spans="1:19" ht="5.25" customHeight="1">
      <c r="A91" s="56"/>
    </row>
    <row r="92" spans="1:19" ht="15" customHeight="1">
      <c r="A92" s="56">
        <v>13</v>
      </c>
      <c r="B92" s="52" t="s">
        <v>285</v>
      </c>
    </row>
    <row r="93" spans="1:19" ht="15" customHeight="1">
      <c r="A93" s="56"/>
      <c r="K93" s="58">
        <v>1</v>
      </c>
      <c r="L93" s="59" t="s">
        <v>247</v>
      </c>
      <c r="N93" s="52" t="s">
        <v>13</v>
      </c>
      <c r="O93" s="60">
        <v>795</v>
      </c>
      <c r="P93" s="52" t="s">
        <v>248</v>
      </c>
      <c r="Q93" s="52">
        <v>1</v>
      </c>
      <c r="R93" s="61" t="s">
        <v>14</v>
      </c>
      <c r="S93" s="61">
        <f>ROUND(K93*O93,0)</f>
        <v>795</v>
      </c>
    </row>
    <row r="94" spans="1:19" ht="25.5" customHeight="1">
      <c r="A94" s="56"/>
      <c r="E94" s="52" t="s">
        <v>325</v>
      </c>
    </row>
    <row r="95" spans="1:19" ht="3" customHeight="1">
      <c r="A95" s="56"/>
    </row>
    <row r="96" spans="1:19" ht="15" customHeight="1">
      <c r="A96" s="56">
        <v>15</v>
      </c>
      <c r="B96" s="52" t="s">
        <v>286</v>
      </c>
    </row>
    <row r="97" spans="1:20" ht="15" customHeight="1">
      <c r="A97" s="56"/>
      <c r="B97" s="52" t="s">
        <v>287</v>
      </c>
    </row>
    <row r="98" spans="1:20" ht="15" customHeight="1">
      <c r="A98" s="56"/>
      <c r="B98" s="68" t="s">
        <v>288</v>
      </c>
    </row>
    <row r="99" spans="1:20" ht="15" customHeight="1">
      <c r="A99" s="56"/>
      <c r="K99" s="58"/>
      <c r="L99" s="59" t="s">
        <v>247</v>
      </c>
      <c r="N99" s="52" t="s">
        <v>13</v>
      </c>
      <c r="O99" s="52">
        <v>21989.61</v>
      </c>
      <c r="P99" s="52" t="s">
        <v>248</v>
      </c>
      <c r="Q99" s="52">
        <v>1</v>
      </c>
      <c r="R99" s="61" t="s">
        <v>14</v>
      </c>
      <c r="S99" s="61">
        <f>ROUND(K99*O99,0)</f>
        <v>0</v>
      </c>
    </row>
    <row r="100" spans="1:20" ht="24" customHeight="1">
      <c r="A100" s="56"/>
      <c r="E100" s="52" t="s">
        <v>326</v>
      </c>
    </row>
    <row r="101" spans="1:20" ht="4.5" customHeight="1">
      <c r="A101" s="56"/>
    </row>
    <row r="102" spans="1:20" ht="15" customHeight="1">
      <c r="A102" s="59">
        <v>16</v>
      </c>
      <c r="B102" s="52" t="s">
        <v>289</v>
      </c>
    </row>
    <row r="103" spans="1:20" ht="15" customHeight="1">
      <c r="K103" s="58">
        <v>1</v>
      </c>
      <c r="L103" s="59" t="s">
        <v>247</v>
      </c>
      <c r="N103" s="52" t="s">
        <v>13</v>
      </c>
      <c r="O103" s="60">
        <v>5162.3</v>
      </c>
      <c r="P103" s="52" t="s">
        <v>248</v>
      </c>
      <c r="Q103" s="52">
        <v>1</v>
      </c>
      <c r="R103" s="61" t="s">
        <v>14</v>
      </c>
      <c r="S103" s="61">
        <f>ROUND(K103*O103,0)</f>
        <v>5162</v>
      </c>
    </row>
    <row r="104" spans="1:20" ht="23.25" customHeight="1">
      <c r="E104" s="52" t="s">
        <v>327</v>
      </c>
      <c r="K104" s="85"/>
      <c r="L104" s="59"/>
      <c r="O104" s="60"/>
      <c r="R104" s="61"/>
      <c r="S104" s="61"/>
    </row>
    <row r="105" spans="1:20" ht="3.75" customHeight="1">
      <c r="A105" s="56"/>
    </row>
    <row r="106" spans="1:20" ht="15" customHeight="1" thickBot="1">
      <c r="A106" s="56"/>
      <c r="K106" s="69" t="s">
        <v>290</v>
      </c>
      <c r="M106" s="69"/>
      <c r="N106" s="69"/>
      <c r="O106" s="69"/>
      <c r="P106" s="57" t="s">
        <v>14</v>
      </c>
      <c r="Q106" s="57" t="s">
        <v>14</v>
      </c>
      <c r="R106" s="70"/>
      <c r="S106" s="70">
        <f>SUM(S6:S103)</f>
        <v>52221</v>
      </c>
      <c r="T106" s="70" t="s">
        <v>233</v>
      </c>
    </row>
    <row r="107" spans="1:20" ht="15" customHeight="1" thickTop="1">
      <c r="A107" s="56"/>
      <c r="K107" s="69"/>
      <c r="M107" s="69"/>
      <c r="N107" s="69"/>
      <c r="O107" s="69"/>
      <c r="P107" s="57"/>
      <c r="Q107" s="57"/>
      <c r="R107" s="71"/>
      <c r="S107" s="71"/>
      <c r="T107" s="71"/>
    </row>
    <row r="108" spans="1:20" ht="15" customHeight="1">
      <c r="A108" s="108" t="s">
        <v>328</v>
      </c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</row>
    <row r="109" spans="1:20" ht="15" customHeight="1">
      <c r="A109" s="109"/>
      <c r="B109" s="109"/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</row>
    <row r="110" spans="1:20" ht="15" customHeight="1">
      <c r="A110" s="109"/>
      <c r="B110" s="109"/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</row>
    <row r="111" spans="1:20" ht="15" customHeight="1">
      <c r="A111" s="109"/>
      <c r="B111" s="109" t="s">
        <v>329</v>
      </c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</row>
    <row r="112" spans="1:20" ht="15" customHeight="1" thickBot="1">
      <c r="A112" s="109"/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</row>
    <row r="113" spans="1:20" ht="15" customHeight="1">
      <c r="A113" s="109"/>
      <c r="B113" s="109"/>
      <c r="C113" s="109"/>
      <c r="D113" s="109"/>
      <c r="E113" s="109"/>
      <c r="F113" s="109"/>
      <c r="G113" s="109"/>
      <c r="H113" s="109"/>
      <c r="I113" s="112"/>
      <c r="J113" s="112"/>
      <c r="K113" s="112"/>
      <c r="L113" s="112"/>
      <c r="M113" s="112"/>
      <c r="N113" s="110" t="s">
        <v>330</v>
      </c>
      <c r="O113" s="110"/>
      <c r="P113" s="111"/>
      <c r="Q113" s="111"/>
      <c r="R113" s="111"/>
      <c r="S113" s="111"/>
      <c r="T113" s="109"/>
    </row>
    <row r="114" spans="1:20" ht="15" customHeight="1">
      <c r="A114" s="109"/>
      <c r="B114" s="109"/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</row>
    <row r="115" spans="1:20" ht="20.25" customHeight="1">
      <c r="A115" s="109"/>
      <c r="B115" s="109" t="s">
        <v>329</v>
      </c>
      <c r="C115" s="109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</row>
    <row r="116" spans="1:20" ht="24" customHeight="1">
      <c r="A116" s="109"/>
      <c r="B116" s="109" t="s">
        <v>331</v>
      </c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</row>
    <row r="117" spans="1:20" ht="24" customHeight="1">
      <c r="A117" s="109"/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</row>
    <row r="118" spans="1:20" ht="24" customHeight="1">
      <c r="A118" s="109"/>
      <c r="B118" s="109"/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</row>
    <row r="119" spans="1:20" ht="24" customHeight="1">
      <c r="A119" s="109"/>
      <c r="B119" s="109"/>
      <c r="C119" s="109"/>
      <c r="D119" s="109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  <c r="R119" s="109"/>
      <c r="S119" s="109"/>
      <c r="T119" s="109"/>
    </row>
    <row r="120" spans="1:20" ht="24" customHeight="1">
      <c r="A120" s="109"/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</row>
    <row r="121" spans="1:20" ht="24" customHeight="1">
      <c r="A121" s="109"/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  <c r="Q121" s="109"/>
      <c r="R121" s="109"/>
      <c r="S121" s="109"/>
      <c r="T121" s="109"/>
    </row>
    <row r="122" spans="1:20" ht="24" customHeight="1">
      <c r="A122" s="109"/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</row>
    <row r="123" spans="1:20" ht="24" customHeight="1">
      <c r="A123" s="109"/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</row>
    <row r="124" spans="1:20" ht="24" customHeight="1">
      <c r="A124" s="109"/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</row>
    <row r="125" spans="1:20" ht="24" customHeight="1">
      <c r="A125" s="109"/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09"/>
      <c r="S125" s="109"/>
      <c r="T125" s="109"/>
    </row>
    <row r="126" spans="1:20" ht="24" customHeight="1">
      <c r="A126" s="109"/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</row>
    <row r="127" spans="1:20" ht="24" customHeight="1">
      <c r="A127" s="109"/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</row>
    <row r="128" spans="1:20" ht="24" customHeight="1">
      <c r="A128" s="109"/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</row>
    <row r="129" spans="1:20" ht="24" customHeight="1">
      <c r="A129" s="109"/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</row>
    <row r="130" spans="1:20" ht="24" customHeight="1">
      <c r="A130" s="109"/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</row>
    <row r="131" spans="1:20" ht="6" customHeight="1">
      <c r="A131" s="109"/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</row>
    <row r="132" spans="1:20" ht="15" customHeight="1">
      <c r="A132" s="56"/>
      <c r="G132" s="72" t="s">
        <v>291</v>
      </c>
      <c r="H132" s="73"/>
      <c r="I132" s="73"/>
      <c r="J132" s="73"/>
      <c r="K132" s="73"/>
    </row>
    <row r="133" spans="1:20" ht="15" customHeight="1">
      <c r="A133" s="56">
        <v>17</v>
      </c>
      <c r="B133" s="68" t="s">
        <v>292</v>
      </c>
    </row>
    <row r="134" spans="1:20" ht="15" customHeight="1">
      <c r="A134" s="56"/>
      <c r="B134" s="68" t="s">
        <v>293</v>
      </c>
      <c r="K134" s="74"/>
    </row>
    <row r="135" spans="1:20" ht="15" customHeight="1">
      <c r="A135" s="56"/>
      <c r="B135" s="68" t="s">
        <v>294</v>
      </c>
      <c r="K135" s="64">
        <v>50</v>
      </c>
      <c r="L135" s="59" t="s">
        <v>269</v>
      </c>
      <c r="N135" s="52" t="s">
        <v>13</v>
      </c>
      <c r="O135" s="60">
        <v>115.61</v>
      </c>
      <c r="P135" s="52" t="s">
        <v>269</v>
      </c>
      <c r="Q135" s="52">
        <v>1</v>
      </c>
      <c r="R135" s="52" t="s">
        <v>14</v>
      </c>
      <c r="S135" s="61">
        <f>ROUND(K135*O135,0)</f>
        <v>5781</v>
      </c>
    </row>
    <row r="136" spans="1:20" ht="21" customHeight="1">
      <c r="A136" s="56"/>
      <c r="B136" s="68"/>
      <c r="F136" s="52" t="s">
        <v>333</v>
      </c>
      <c r="K136" s="113"/>
      <c r="L136" s="59"/>
      <c r="O136" s="60"/>
      <c r="S136" s="61"/>
    </row>
    <row r="137" spans="1:20" ht="4.5" customHeight="1">
      <c r="A137" s="56"/>
    </row>
    <row r="138" spans="1:20" ht="15" customHeight="1">
      <c r="A138" s="56">
        <v>18</v>
      </c>
      <c r="B138" s="68" t="s">
        <v>295</v>
      </c>
    </row>
    <row r="139" spans="1:20" ht="15" customHeight="1">
      <c r="A139" s="56"/>
      <c r="B139" s="68" t="s">
        <v>296</v>
      </c>
      <c r="K139" s="74"/>
    </row>
    <row r="140" spans="1:20" ht="15" customHeight="1">
      <c r="A140" s="56"/>
      <c r="K140" s="58">
        <v>1</v>
      </c>
      <c r="L140" s="59" t="s">
        <v>247</v>
      </c>
      <c r="N140" s="52" t="s">
        <v>13</v>
      </c>
      <c r="O140" s="75">
        <v>13769</v>
      </c>
      <c r="P140" s="52" t="s">
        <v>248</v>
      </c>
      <c r="Q140" s="52">
        <v>1</v>
      </c>
      <c r="R140" s="52" t="s">
        <v>14</v>
      </c>
      <c r="S140" s="61">
        <f>ROUND(K140*O140,0)</f>
        <v>13769</v>
      </c>
    </row>
    <row r="141" spans="1:20" ht="21" customHeight="1">
      <c r="A141" s="56"/>
      <c r="B141" s="68"/>
      <c r="F141" s="52" t="s">
        <v>334</v>
      </c>
      <c r="K141" s="113"/>
      <c r="L141" s="59"/>
      <c r="O141" s="60"/>
      <c r="S141" s="61"/>
    </row>
    <row r="142" spans="1:20" ht="4.5" customHeight="1">
      <c r="A142" s="56"/>
    </row>
    <row r="143" spans="1:20" ht="15" customHeight="1">
      <c r="A143" s="56">
        <v>19</v>
      </c>
      <c r="B143" s="68" t="s">
        <v>297</v>
      </c>
    </row>
    <row r="144" spans="1:20" ht="15" customHeight="1">
      <c r="A144" s="56"/>
      <c r="B144" s="68" t="s">
        <v>298</v>
      </c>
    </row>
    <row r="145" spans="1:20" ht="15" customHeight="1">
      <c r="A145" s="56"/>
      <c r="B145" s="68" t="s">
        <v>299</v>
      </c>
    </row>
    <row r="146" spans="1:20" ht="15" customHeight="1">
      <c r="A146" s="56"/>
      <c r="B146" s="68" t="s">
        <v>300</v>
      </c>
    </row>
    <row r="147" spans="1:20" ht="15" customHeight="1">
      <c r="A147" s="56"/>
      <c r="B147" s="52" t="s">
        <v>301</v>
      </c>
      <c r="K147" s="76"/>
      <c r="L147" s="59" t="s">
        <v>269</v>
      </c>
      <c r="N147" s="52" t="s">
        <v>13</v>
      </c>
      <c r="O147" s="52">
        <v>232.38</v>
      </c>
      <c r="P147" s="52" t="s">
        <v>269</v>
      </c>
      <c r="Q147" s="52">
        <v>1</v>
      </c>
      <c r="R147" s="52" t="s">
        <v>14</v>
      </c>
    </row>
    <row r="148" spans="1:20" ht="21" customHeight="1">
      <c r="A148" s="56"/>
      <c r="B148" s="68"/>
      <c r="F148" s="52" t="s">
        <v>335</v>
      </c>
      <c r="K148" s="113"/>
      <c r="L148" s="59"/>
      <c r="O148" s="60"/>
      <c r="S148" s="61"/>
    </row>
    <row r="149" spans="1:20" ht="4.5" customHeight="1">
      <c r="A149" s="56"/>
    </row>
    <row r="150" spans="1:20" ht="15" customHeight="1">
      <c r="A150" s="56"/>
      <c r="B150" s="52" t="s">
        <v>302</v>
      </c>
      <c r="K150" s="76">
        <v>20</v>
      </c>
      <c r="L150" s="59" t="s">
        <v>269</v>
      </c>
      <c r="N150" s="52" t="s">
        <v>13</v>
      </c>
      <c r="O150" s="60">
        <v>297.72000000000003</v>
      </c>
      <c r="P150" s="52" t="s">
        <v>269</v>
      </c>
      <c r="Q150" s="52">
        <v>1</v>
      </c>
      <c r="R150" s="52" t="s">
        <v>14</v>
      </c>
      <c r="S150" s="61">
        <f>ROUND(K150*O150,0)</f>
        <v>5954</v>
      </c>
    </row>
    <row r="151" spans="1:20" ht="23.25" customHeight="1">
      <c r="A151" s="56"/>
      <c r="B151" s="68"/>
      <c r="F151" s="52" t="s">
        <v>336</v>
      </c>
      <c r="K151" s="113"/>
      <c r="L151" s="59"/>
      <c r="O151" s="60"/>
      <c r="S151" s="61"/>
    </row>
    <row r="152" spans="1:20" ht="4.5" customHeight="1">
      <c r="A152" s="56"/>
    </row>
    <row r="153" spans="1:20" ht="15" customHeight="1">
      <c r="A153" s="56">
        <v>20</v>
      </c>
      <c r="B153" s="68" t="s">
        <v>303</v>
      </c>
    </row>
    <row r="154" spans="1:20" ht="15" customHeight="1">
      <c r="A154" s="56"/>
      <c r="B154" s="68" t="s">
        <v>304</v>
      </c>
    </row>
    <row r="155" spans="1:20" ht="15" customHeight="1">
      <c r="A155" s="56"/>
      <c r="B155" s="68" t="s">
        <v>305</v>
      </c>
      <c r="K155" s="77">
        <v>4</v>
      </c>
      <c r="L155" s="59" t="s">
        <v>247</v>
      </c>
      <c r="N155" s="52" t="s">
        <v>13</v>
      </c>
      <c r="O155" s="60">
        <v>1011</v>
      </c>
      <c r="P155" s="52" t="s">
        <v>248</v>
      </c>
      <c r="Q155" s="52">
        <v>1</v>
      </c>
      <c r="R155" s="52" t="s">
        <v>14</v>
      </c>
      <c r="S155" s="61">
        <f t="shared" ref="S155" si="0">ROUND(K155*O155,0)</f>
        <v>4044</v>
      </c>
    </row>
    <row r="156" spans="1:20" ht="23.25" customHeight="1">
      <c r="A156" s="56"/>
      <c r="B156" s="68"/>
      <c r="F156" s="52" t="s">
        <v>337</v>
      </c>
      <c r="K156" s="113"/>
      <c r="L156" s="59"/>
      <c r="O156" s="60"/>
      <c r="S156" s="61"/>
    </row>
    <row r="157" spans="1:20" ht="4.5" customHeight="1">
      <c r="A157" s="56"/>
    </row>
    <row r="158" spans="1:20" ht="15" customHeight="1">
      <c r="A158" s="56"/>
    </row>
    <row r="159" spans="1:20" ht="15" customHeight="1" thickBot="1">
      <c r="A159" s="56"/>
      <c r="K159" s="78" t="s">
        <v>306</v>
      </c>
      <c r="P159" s="57" t="s">
        <v>14</v>
      </c>
      <c r="R159" s="98">
        <f>SUM(S135:S158)</f>
        <v>29548</v>
      </c>
      <c r="S159" s="98"/>
      <c r="T159" s="70" t="s">
        <v>233</v>
      </c>
    </row>
    <row r="160" spans="1:20" ht="15" customHeight="1" thickTop="1" thickBot="1">
      <c r="A160" s="56"/>
    </row>
    <row r="161" spans="1:20" ht="15" customHeight="1">
      <c r="A161" s="109"/>
      <c r="B161" s="109"/>
      <c r="C161" s="109"/>
      <c r="D161" s="109"/>
      <c r="E161" s="109"/>
      <c r="F161" s="109"/>
      <c r="G161" s="109"/>
      <c r="H161" s="109"/>
      <c r="I161" s="114" t="s">
        <v>332</v>
      </c>
      <c r="J161" s="114"/>
      <c r="K161" s="114"/>
      <c r="L161" s="114"/>
      <c r="M161" s="114"/>
      <c r="N161" s="114"/>
      <c r="O161" s="114"/>
      <c r="P161" s="111"/>
      <c r="Q161" s="111"/>
      <c r="R161" s="111"/>
      <c r="S161" s="111"/>
      <c r="T161" s="109"/>
    </row>
    <row r="162" spans="1:20">
      <c r="A162" s="56"/>
    </row>
    <row r="163" spans="1:20">
      <c r="A163" s="56"/>
    </row>
    <row r="164" spans="1:20">
      <c r="A164" s="56"/>
    </row>
    <row r="165" spans="1:20">
      <c r="A165" s="56"/>
    </row>
    <row r="166" spans="1:20">
      <c r="A166" s="56"/>
    </row>
    <row r="167" spans="1:20">
      <c r="A167" s="56"/>
    </row>
    <row r="168" spans="1:20">
      <c r="A168" s="56"/>
    </row>
    <row r="169" spans="1:20">
      <c r="A169" s="56"/>
    </row>
    <row r="170" spans="1:20">
      <c r="A170" s="56"/>
    </row>
    <row r="171" spans="1:20">
      <c r="A171" s="56"/>
    </row>
    <row r="172" spans="1:20">
      <c r="A172" s="56"/>
    </row>
  </sheetData>
  <mergeCells count="16">
    <mergeCell ref="I113:M113"/>
    <mergeCell ref="P113:S113"/>
    <mergeCell ref="P161:S161"/>
    <mergeCell ref="I161:O161"/>
    <mergeCell ref="B38:R38"/>
    <mergeCell ref="R159:S159"/>
    <mergeCell ref="A1:T1"/>
    <mergeCell ref="A2:T2"/>
    <mergeCell ref="A3:B3"/>
    <mergeCell ref="C3:T3"/>
    <mergeCell ref="C4:T4"/>
    <mergeCell ref="B5:E5"/>
    <mergeCell ref="F5:M5"/>
    <mergeCell ref="N5:O5"/>
    <mergeCell ref="R5:T5"/>
    <mergeCell ref="A108:T108"/>
  </mergeCells>
  <pageMargins left="0.59055118110236204" right="0.39370078740157499" top="0.59055118110236204" bottom="0.39370078740157499" header="0" footer="0"/>
  <pageSetup paperSize="5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M_Building</vt:lpstr>
      <vt:lpstr>Part_B</vt:lpstr>
    </vt:vector>
  </TitlesOfParts>
  <Company>&lt;arabianhorse&gt;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</dc:creator>
  <cp:lastModifiedBy>RAMESH KUMAR</cp:lastModifiedBy>
  <cp:lastPrinted>2017-04-18T14:39:24Z</cp:lastPrinted>
  <dcterms:created xsi:type="dcterms:W3CDTF">2011-03-16T03:46:48Z</dcterms:created>
  <dcterms:modified xsi:type="dcterms:W3CDTF">2017-04-18T14:40:02Z</dcterms:modified>
</cp:coreProperties>
</file>