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1" activeTab="4"/>
  </bookViews>
  <sheets>
    <sheet name="DWE MBldg" sheetId="5" r:id="rId1"/>
    <sheet name="M.Facilities" sheetId="6" r:id="rId2"/>
    <sheet name="M.Facilities C.Wall" sheetId="7" r:id="rId3"/>
    <sheet name="M.Facilities P.F,Road,U.G Tank " sheetId="8" r:id="rId4"/>
    <sheet name="W.S &amp; S.F" sheetId="9" r:id="rId5"/>
  </sheets>
  <definedNames>
    <definedName name="_xlnm.Print_Area" localSheetId="0">'DWE MBldg'!$A$1:$AN$83</definedName>
    <definedName name="_xlnm.Print_Area" localSheetId="1">M.Facilities!$A$1:$AN$80</definedName>
    <definedName name="_xlnm.Print_Area" localSheetId="2">'M.Facilities C.Wall'!$A$1:$AN$55</definedName>
    <definedName name="_xlnm.Print_Area" localSheetId="3">'M.Facilities P.F,Road,U.G Tank '!$A$1:$AN$50</definedName>
    <definedName name="_xlnm.Print_Area" localSheetId="4">'W.S &amp; S.F'!$A$1:$AN$62</definedName>
    <definedName name="_xlnm.Print_Titles" localSheetId="0">'DWE MBldg'!$4:$4</definedName>
    <definedName name="_xlnm.Print_Titles" localSheetId="1">M.Facilities!$4:$4</definedName>
    <definedName name="_xlnm.Print_Titles" localSheetId="2">'M.Facilities C.Wall'!$4:$4</definedName>
    <definedName name="_xlnm.Print_Titles" localSheetId="3">'M.Facilities P.F,Road,U.G Tank '!$4:$4</definedName>
    <definedName name="_xlnm.Print_Titles" localSheetId="4">'W.S &amp; S.F'!$4:$4</definedName>
  </definedNames>
  <calcPr calcId="124519"/>
</workbook>
</file>

<file path=xl/calcChain.xml><?xml version="1.0" encoding="utf-8"?>
<calcChain xmlns="http://schemas.openxmlformats.org/spreadsheetml/2006/main">
  <c r="E2" i="6"/>
  <c r="AK35" i="9"/>
  <c r="E2"/>
  <c r="AK51"/>
  <c r="AK53" s="1"/>
  <c r="AK46"/>
  <c r="AK43"/>
  <c r="AK40"/>
  <c r="AK38"/>
  <c r="AK32"/>
  <c r="AK29"/>
  <c r="AK26"/>
  <c r="AK24"/>
  <c r="AK21"/>
  <c r="AK18"/>
  <c r="AK15"/>
  <c r="AK12"/>
  <c r="AK9"/>
  <c r="AK6"/>
  <c r="AK48" l="1"/>
  <c r="AK34" i="8" l="1"/>
  <c r="AK25"/>
  <c r="AK22"/>
  <c r="AK31"/>
  <c r="AK28"/>
  <c r="AK18"/>
  <c r="AK15"/>
  <c r="AK12"/>
  <c r="AK9"/>
  <c r="AK6"/>
  <c r="AK36" s="1"/>
  <c r="E2"/>
  <c r="AK36" i="7"/>
  <c r="AK21"/>
  <c r="AO21" s="1"/>
  <c r="E2" l="1"/>
  <c r="AK39"/>
  <c r="AK33"/>
  <c r="O30"/>
  <c r="AK30" s="1"/>
  <c r="AK27"/>
  <c r="AK24"/>
  <c r="AK18"/>
  <c r="AK15"/>
  <c r="AK12"/>
  <c r="AK9"/>
  <c r="AK6"/>
  <c r="AK64" i="6"/>
  <c r="AK61"/>
  <c r="AK58"/>
  <c r="AK55"/>
  <c r="AK52"/>
  <c r="AK49"/>
  <c r="AK46"/>
  <c r="AK43"/>
  <c r="AK40"/>
  <c r="AK37"/>
  <c r="AK34"/>
  <c r="AK31"/>
  <c r="AK28"/>
  <c r="AK25"/>
  <c r="AK21"/>
  <c r="AK18"/>
  <c r="AK15"/>
  <c r="AK12"/>
  <c r="AK9"/>
  <c r="AK6"/>
  <c r="AK64" i="5"/>
  <c r="AK40"/>
  <c r="AK41" i="7" l="1"/>
  <c r="AK66" i="6"/>
  <c r="AK58" i="5"/>
  <c r="AK55"/>
  <c r="AK61" l="1"/>
  <c r="AK34"/>
  <c r="O46" l="1"/>
  <c r="AK49" l="1"/>
  <c r="AK37"/>
  <c r="AK19"/>
  <c r="AK6" l="1"/>
  <c r="AB87" l="1"/>
  <c r="AK9" l="1"/>
  <c r="AB88"/>
  <c r="AK31"/>
  <c r="AK52"/>
  <c r="AK22"/>
  <c r="AK67" l="1"/>
  <c r="AK28"/>
  <c r="AK16"/>
  <c r="AK13"/>
  <c r="AK43"/>
  <c r="AK25" l="1"/>
  <c r="AK69" s="1"/>
  <c r="AK46"/>
  <c r="AO22" l="1"/>
  <c r="AO69"/>
</calcChain>
</file>

<file path=xl/sharedStrings.xml><?xml version="1.0" encoding="utf-8"?>
<sst xmlns="http://schemas.openxmlformats.org/spreadsheetml/2006/main" count="668" uniqueCount="141">
  <si>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</si>
  <si>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</si>
  <si>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</si>
  <si>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</si>
  <si>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</si>
  <si>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</si>
  <si>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</si>
  <si>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</si>
  <si>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</si>
  <si>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</si>
  <si>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</si>
  <si>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</si>
  <si>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</si>
  <si>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</si>
  <si>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</si>
  <si>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</si>
  <si>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</si>
  <si>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</si>
  <si>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</si>
  <si>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</si>
  <si>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</si>
  <si>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</si>
  <si>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</si>
  <si>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</si>
  <si>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</si>
  <si>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</si>
  <si>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</si>
  <si>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</si>
  <si>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</si>
  <si>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</si>
  <si>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</si>
  <si>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</si>
  <si>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</si>
  <si>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</si>
  <si>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</si>
  <si>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</si>
  <si>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</si>
  <si>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</si>
  <si>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</si>
  <si>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X</t>
  </si>
  <si>
    <t>=</t>
  </si>
  <si>
    <t>Total Qnty:</t>
  </si>
  <si>
    <t>Laying floor of approved with glazed tile ¼”  thick in white cement 1:2 over ¾” thick cement morter 1:2 complete. (S.I.No. 24, P.No.43).</t>
  </si>
  <si>
    <t>LAV F/S P.F</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</si>
  <si>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</si>
  <si>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</si>
  <si>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</si>
  <si>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</si>
  <si>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</si>
  <si>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</si>
  <si>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</si>
  <si>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</si>
  <si>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</si>
  <si>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</si>
  <si>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</si>
  <si>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</si>
  <si>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</si>
  <si>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</si>
  <si>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</si>
  <si>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</si>
  <si>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</si>
  <si>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</si>
  <si>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</si>
  <si>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</si>
  <si>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</si>
  <si>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</si>
  <si>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Making notice board made with cement sand.</t>
  </si>
  <si>
    <t>P.Sft.</t>
  </si>
  <si>
    <t xml:space="preserve">                                 (Rs. Fifty Eight &amp; Ps. Eleven Only)</t>
  </si>
  <si>
    <t>Khasi Parnalas in cement and sand mortar (1:2) 12" out side width finished smooth with a floating coat of neat cement. (S.I.No.17, P.No.36).</t>
  </si>
  <si>
    <t>Rft.</t>
  </si>
  <si>
    <t>P.Rft.</t>
  </si>
  <si>
    <t xml:space="preserve">                                 (Rs. Seventy &amp; Ps. Thirty four only)</t>
  </si>
  <si>
    <t xml:space="preserve">Colour wash two coats i/c one coat of white wash .(S.I.No. 25-b+26-a, P.No. 54). </t>
  </si>
  <si>
    <t>(Rs. One Thousand Two Hundred Seventy Six &amp; Fifty Three Paisa only)</t>
  </si>
  <si>
    <r>
      <t xml:space="preserve">ILMI (Infrastructure Development) Mirpurkhas Division ADP No: 478 of 2016-17. Rehablitation / Repair Renovation Work &amp; Missing Facilities in Existing Primary School </t>
    </r>
    <r>
      <rPr>
        <b/>
        <u/>
        <sz val="11"/>
        <rFont val="Times New Roman"/>
        <family val="1"/>
      </rPr>
      <t>@  GBPS Muhammad Ismail Nohri U.C Saranghiar, Taluka Chachro, District Tharparkar</t>
    </r>
    <r>
      <rPr>
        <u/>
        <sz val="11"/>
        <rFont val="Times New Roman"/>
        <family val="1"/>
      </rPr>
      <t>.</t>
    </r>
  </si>
  <si>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</si>
  <si>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</si>
  <si>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</si>
  <si>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</si>
  <si>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</si>
  <si>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Damp proof of course with (cement, sand shingle concrete 1:2:4) 2" thick i/c 2coats of asphaltic mixture. ( S.I No: 28-b, Pno: 19)</t>
  </si>
  <si>
    <t>(Rupees:-Three thousend nine hundred Twelve and Eighty Five paisa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</si>
  <si>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</si>
  <si>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</si>
  <si>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</si>
  <si>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</si>
  <si>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</si>
  <si>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</si>
  <si>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Tiles (size 12"x6"x2") laid in 1:6 cement mortar over 3/4" thick cement mortar 1:6. (S.I.No.11, P.no.41).</t>
  </si>
  <si>
    <t>(Rupees:-Three thousend fifty six and thirty five paisa only.)</t>
  </si>
  <si>
    <t>i- Rehablitation / Repair Renovation Work of C/R (M.Bldg:)</t>
  </si>
  <si>
    <t>ii- Missing Facilities (Construction of Lav: Block)</t>
  </si>
  <si>
    <t>iii- Missing Facilities (Construction of C/Wall 400 Rft)</t>
  </si>
  <si>
    <t>Making and Fixing steel greated door with 1/16” thick sheeting i/c angle iron frame 2”x2” 3/8” and 3/4” square bars 4” Center of center with locking arrangement (S.I.No:24-P-92)</t>
  </si>
  <si>
    <t>(Rs. Seven Hundred Twenty Six and Seventy Two Paisa only)</t>
  </si>
  <si>
    <t>iv- Missing Facilities External Development  (P.Form,Road,U.G Tank &amp; Septic Tank)</t>
  </si>
  <si>
    <t>Total = (i) in words &amp; figures_______________________________________________________________</t>
  </si>
  <si>
    <t>Total = (ii) in words &amp; figures_______________________________________________________________</t>
  </si>
  <si>
    <t>Total = (iii) in words &amp; figures_______________________________________________________________</t>
  </si>
  <si>
    <t>Total = (iv) in words &amp; figures_______________________________________________________________</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</si>
  <si>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</si>
  <si>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</si>
  <si>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</si>
  <si>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</si>
  <si>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</si>
  <si>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</si>
  <si>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</si>
  <si>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</si>
  <si>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</si>
  <si>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</si>
  <si>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</si>
  <si>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</si>
  <si>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</si>
  <si>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</si>
  <si>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</si>
  <si>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</si>
  <si>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</si>
  <si>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</si>
  <si>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</si>
  <si>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</si>
  <si>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</si>
  <si>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</si>
  <si>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</si>
  <si>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</si>
  <si>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</si>
  <si>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</si>
  <si>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</si>
  <si>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</si>
  <si>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</si>
  <si>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</si>
  <si>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</si>
  <si>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Shedule Items Total:-</t>
  </si>
  <si>
    <t>Non Shedule Item:-</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</si>
  <si>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</si>
  <si>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</si>
  <si>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G.Total:-</t>
  </si>
  <si>
    <t>v- (Water Supply &amp; Sanatary Fitting)</t>
  </si>
  <si>
    <t>S/Fixing swan type piller cock of supper quality with crystal head. (S# 16-b / P-19 )</t>
  </si>
  <si>
    <t>(Rs. Eight Hundred Seventy Seven &amp; Ps. Eighty only)</t>
  </si>
  <si>
    <t>Total (A) = (i+ii+iii+iv+v) in words &amp; figures_______________________________________________________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</si>
</sst>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30">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2"/>
      <name val="Arial"/>
      <family val="2"/>
    </font>
    <font>
      <b/>
      <u/>
      <sz val="11"/>
      <name val="Times New Roman"/>
      <family val="1"/>
    </font>
    <font>
      <b/>
      <u/>
      <sz val="14"/>
      <name val="Times New Roman"/>
      <family val="1"/>
    </font>
    <font>
      <b/>
      <sz val="11"/>
      <name val="Book Antiqua"/>
      <family val="1"/>
    </font>
    <font>
      <sz val="11"/>
      <name val="Book Antiqua"/>
      <family val="1"/>
    </font>
    <font>
      <b/>
      <i/>
      <sz val="11"/>
      <name val="Arial"/>
      <family val="2"/>
    </font>
    <font>
      <b/>
      <sz val="14"/>
      <name val="Arial"/>
      <family val="2"/>
    </font>
    <font>
      <u/>
      <sz val="12"/>
      <name val="Times New Roman"/>
      <family val="1"/>
    </font>
    <font>
      <b/>
      <sz val="11"/>
      <name val="Eras Medium ITC"/>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1">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 fillId="0" borderId="0" xfId="1" applyFont="1" applyBorder="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center"/>
    </xf>
    <xf numFmtId="0" fontId="16"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4" fillId="0" borderId="0" xfId="1" applyFont="1" applyBorder="1" applyAlignment="1">
      <alignment horizontal="center" vertical="top"/>
    </xf>
    <xf numFmtId="0" fontId="25" fillId="0" borderId="0" xfId="1" applyFont="1" applyBorder="1"/>
    <xf numFmtId="0" fontId="25" fillId="0" borderId="0" xfId="0" applyFont="1" applyBorder="1"/>
    <xf numFmtId="0" fontId="5" fillId="0" borderId="0" xfId="0" applyFont="1" applyBorder="1" applyAlignment="1"/>
    <xf numFmtId="1" fontId="26" fillId="0" borderId="0" xfId="0" applyNumberFormat="1" applyFont="1" applyBorder="1" applyAlignment="1"/>
    <xf numFmtId="0" fontId="25" fillId="0" borderId="0" xfId="1" applyFont="1" applyBorder="1" applyAlignment="1">
      <alignment horizontal="justify" vertical="top"/>
    </xf>
    <xf numFmtId="0" fontId="24" fillId="0" borderId="0" xfId="1" applyFont="1" applyBorder="1" applyAlignment="1">
      <alignment horizontal="center" vertical="center"/>
    </xf>
    <xf numFmtId="0" fontId="16"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justify" vertical="top"/>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Border="1" applyAlignment="1">
      <alignment horizontal="right"/>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7" fillId="0" borderId="0" xfId="1" applyNumberFormat="1" applyFont="1" applyBorder="1" applyAlignment="1">
      <alignment horizontal="center"/>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6" fillId="0" borderId="0" xfId="1" applyFont="1" applyBorder="1" applyAlignment="1">
      <alignment horizontal="center"/>
    </xf>
    <xf numFmtId="0" fontId="17" fillId="0" borderId="0" xfId="1" applyFont="1" applyBorder="1" applyAlignment="1">
      <alignment horizontal="left"/>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1" fillId="0" borderId="7" xfId="1" applyFont="1" applyBorder="1" applyAlignment="1">
      <alignment horizontal="center" vertic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center"/>
    </xf>
    <xf numFmtId="0" fontId="1" fillId="0" borderId="0" xfId="1" applyFont="1" applyFill="1" applyBorder="1" applyAlignment="1">
      <alignment horizontal="right" vertical="center"/>
    </xf>
    <xf numFmtId="0" fontId="24" fillId="0" borderId="0" xfId="1" applyFont="1" applyBorder="1" applyAlignment="1">
      <alignment horizontal="center" vertical="top"/>
    </xf>
    <xf numFmtId="4" fontId="28" fillId="0" borderId="0" xfId="1" applyNumberFormat="1" applyFont="1" applyAlignment="1">
      <alignment horizontal="justify" vertical="top" wrapText="1"/>
    </xf>
    <xf numFmtId="0" fontId="28" fillId="0" borderId="0" xfId="1" applyFont="1" applyAlignment="1">
      <alignment horizontal="justify" vertical="top" wrapText="1"/>
    </xf>
    <xf numFmtId="0" fontId="27" fillId="0" borderId="7" xfId="1" applyFont="1" applyBorder="1" applyAlignment="1">
      <alignment horizontal="center" vertical="center"/>
    </xf>
    <xf numFmtId="0" fontId="5" fillId="0" borderId="0" xfId="0" applyFont="1" applyBorder="1" applyAlignment="1">
      <alignment horizontal="center"/>
    </xf>
    <xf numFmtId="0" fontId="24" fillId="0" borderId="0" xfId="0" applyFont="1" applyBorder="1" applyAlignment="1">
      <alignment horizontal="center" vertical="top"/>
    </xf>
    <xf numFmtId="0" fontId="16" fillId="0" borderId="0" xfId="1" applyFont="1" applyBorder="1" applyAlignment="1">
      <alignment horizontal="justify" vertical="justify" wrapText="1"/>
    </xf>
    <xf numFmtId="0" fontId="12" fillId="0" borderId="7" xfId="1" applyFont="1" applyBorder="1" applyAlignment="1">
      <alignment horizontal="center" vertical="center"/>
    </xf>
    <xf numFmtId="4" fontId="23" fillId="0" borderId="0" xfId="1" applyNumberFormat="1" applyFont="1" applyAlignment="1">
      <alignment horizontal="center" vertical="top" wrapText="1"/>
    </xf>
    <xf numFmtId="0" fontId="16" fillId="0" borderId="8" xfId="1" applyFont="1" applyBorder="1" applyAlignment="1">
      <alignment horizontal="justify" vertical="justify" wrapText="1"/>
    </xf>
    <xf numFmtId="0" fontId="29" fillId="0" borderId="0" xfId="1" applyFont="1" applyBorder="1" applyAlignment="1">
      <alignment horizontal="left" vertical="center"/>
    </xf>
    <xf numFmtId="0" fontId="2" fillId="0" borderId="0" xfId="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rgb="FF00B050"/>
  </sheetPr>
  <dimension ref="A1:AP88"/>
  <sheetViews>
    <sheetView view="pageBreakPreview" zoomScaleSheetLayoutView="100" workbookViewId="0">
      <selection activeCell="B8" sqref="B8:AJ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5" t="s">
        <v>0</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row>
    <row r="2" spans="1:40" ht="49.5" customHeight="1">
      <c r="A2" s="136" t="s">
        <v>38</v>
      </c>
      <c r="B2" s="136"/>
      <c r="C2" s="136"/>
      <c r="D2" s="136"/>
      <c r="E2" s="137" t="s">
        <v>75</v>
      </c>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row>
    <row r="3" spans="1:40" ht="24" customHeight="1" thickBot="1">
      <c r="E3" s="143" t="s">
        <v>91</v>
      </c>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row>
    <row r="4" spans="1:40" s="77" customFormat="1" ht="17.25" customHeight="1" thickTop="1" thickBot="1">
      <c r="A4" s="76" t="s">
        <v>1</v>
      </c>
      <c r="B4" s="139" t="s">
        <v>2</v>
      </c>
      <c r="C4" s="139"/>
      <c r="D4" s="139"/>
      <c r="E4" s="139"/>
      <c r="F4" s="139"/>
      <c r="G4" s="139"/>
      <c r="H4" s="139"/>
      <c r="I4" s="139"/>
      <c r="J4" s="139"/>
      <c r="K4" s="139"/>
      <c r="L4" s="139"/>
      <c r="M4" s="139"/>
      <c r="N4" s="140" t="s">
        <v>3</v>
      </c>
      <c r="O4" s="141"/>
      <c r="P4" s="141"/>
      <c r="Q4" s="141"/>
      <c r="R4" s="141"/>
      <c r="S4" s="141"/>
      <c r="T4" s="141"/>
      <c r="U4" s="141"/>
      <c r="V4" s="142"/>
      <c r="W4" s="140" t="s">
        <v>4</v>
      </c>
      <c r="X4" s="141"/>
      <c r="Y4" s="141"/>
      <c r="Z4" s="141"/>
      <c r="AA4" s="141"/>
      <c r="AB4" s="142"/>
      <c r="AC4" s="141" t="s">
        <v>5</v>
      </c>
      <c r="AD4" s="141"/>
      <c r="AE4" s="141"/>
      <c r="AF4" s="141"/>
      <c r="AG4" s="141"/>
      <c r="AH4" s="141"/>
      <c r="AI4" s="140" t="s">
        <v>6</v>
      </c>
      <c r="AJ4" s="141"/>
      <c r="AK4" s="141"/>
      <c r="AL4" s="141"/>
      <c r="AM4" s="141"/>
      <c r="AN4" s="142"/>
    </row>
    <row r="5" spans="1:40" s="22" customFormat="1" ht="14.25" customHeight="1" thickTop="1">
      <c r="A5" s="79">
        <v>1</v>
      </c>
      <c r="B5" s="20" t="s">
        <v>56</v>
      </c>
      <c r="C5" s="21"/>
      <c r="D5" s="21"/>
      <c r="E5" s="21"/>
      <c r="F5" s="21"/>
      <c r="G5" s="21"/>
      <c r="H5" s="21"/>
      <c r="I5" s="21"/>
      <c r="J5" s="21"/>
      <c r="K5" s="21"/>
      <c r="L5" s="21"/>
      <c r="AK5" s="109"/>
      <c r="AL5" s="109"/>
      <c r="AM5" s="109"/>
    </row>
    <row r="6" spans="1:40" s="23" customFormat="1" ht="12.75" customHeight="1">
      <c r="A6" s="6"/>
      <c r="N6" s="27"/>
      <c r="O6" s="101">
        <v>86</v>
      </c>
      <c r="P6" s="101"/>
      <c r="Q6" s="101"/>
      <c r="R6" s="101"/>
      <c r="S6" s="133" t="s">
        <v>7</v>
      </c>
      <c r="T6" s="133"/>
      <c r="U6" s="28"/>
      <c r="V6" s="78"/>
      <c r="W6" s="102" t="s">
        <v>8</v>
      </c>
      <c r="X6" s="102"/>
      <c r="Y6" s="102"/>
      <c r="Z6" s="134">
        <v>529.38</v>
      </c>
      <c r="AA6" s="134"/>
      <c r="AB6" s="134"/>
      <c r="AC6" s="134"/>
      <c r="AD6" s="28"/>
      <c r="AE6" s="30" t="s">
        <v>12</v>
      </c>
      <c r="AF6" s="28"/>
      <c r="AG6" s="28"/>
      <c r="AH6" s="28"/>
      <c r="AI6" s="103" t="s">
        <v>9</v>
      </c>
      <c r="AJ6" s="103"/>
      <c r="AK6" s="104">
        <f>ROUND(O6*Z6/100,0)</f>
        <v>455</v>
      </c>
      <c r="AL6" s="104"/>
      <c r="AM6" s="104"/>
      <c r="AN6" s="31" t="s">
        <v>10</v>
      </c>
    </row>
    <row r="7" spans="1:40" s="2" customFormat="1" ht="15">
      <c r="B7" s="105" t="s">
        <v>57</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22" customFormat="1" ht="76.5" customHeight="1">
      <c r="A8" s="46">
        <v>2</v>
      </c>
      <c r="B8" s="106" t="s">
        <v>13</v>
      </c>
      <c r="C8" s="106"/>
      <c r="D8" s="106"/>
      <c r="E8" s="106"/>
      <c r="F8" s="106"/>
      <c r="G8" s="106"/>
      <c r="H8" s="106"/>
      <c r="I8" s="106"/>
      <c r="J8" s="106"/>
      <c r="K8" s="106"/>
      <c r="L8" s="106"/>
      <c r="M8" s="106"/>
      <c r="N8" s="106"/>
      <c r="O8" s="106"/>
      <c r="P8" s="106"/>
      <c r="Q8" s="106"/>
      <c r="R8" s="106"/>
      <c r="S8" s="106"/>
      <c r="T8" s="106"/>
      <c r="U8" s="106"/>
      <c r="V8" s="106"/>
      <c r="W8" s="106"/>
      <c r="X8" s="106"/>
      <c r="Y8" s="106"/>
      <c r="Z8" s="106"/>
      <c r="AA8" s="106"/>
      <c r="AB8" s="106"/>
      <c r="AC8" s="106"/>
      <c r="AD8" s="106"/>
      <c r="AE8" s="106"/>
      <c r="AF8" s="106"/>
      <c r="AG8" s="106"/>
      <c r="AH8" s="106"/>
      <c r="AI8" s="106"/>
      <c r="AJ8" s="106"/>
      <c r="AK8" s="100"/>
      <c r="AL8" s="100"/>
      <c r="AM8" s="100"/>
    </row>
    <row r="9" spans="1:40" s="6" customFormat="1" ht="14.25" customHeight="1">
      <c r="N9" s="27"/>
      <c r="O9" s="101">
        <v>62</v>
      </c>
      <c r="P9" s="101"/>
      <c r="Q9" s="101"/>
      <c r="R9" s="101"/>
      <c r="S9" s="102" t="s">
        <v>7</v>
      </c>
      <c r="T9" s="102"/>
      <c r="U9" s="28"/>
      <c r="V9" s="29"/>
      <c r="W9" s="102" t="s">
        <v>8</v>
      </c>
      <c r="X9" s="102"/>
      <c r="Y9" s="102"/>
      <c r="Z9" s="101">
        <v>337</v>
      </c>
      <c r="AA9" s="101"/>
      <c r="AB9" s="101"/>
      <c r="AC9" s="101"/>
      <c r="AD9" s="28"/>
      <c r="AE9" s="28" t="s">
        <v>14</v>
      </c>
      <c r="AF9" s="28"/>
      <c r="AG9" s="28"/>
      <c r="AH9" s="28"/>
      <c r="AI9" s="103" t="s">
        <v>9</v>
      </c>
      <c r="AJ9" s="103"/>
      <c r="AK9" s="104">
        <f>O9*Z9</f>
        <v>20894</v>
      </c>
      <c r="AL9" s="104"/>
      <c r="AM9" s="104"/>
      <c r="AN9" s="31" t="s">
        <v>10</v>
      </c>
    </row>
    <row r="10" spans="1:40" s="2" customFormat="1" ht="15">
      <c r="B10" s="105" t="s">
        <v>45</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22" customFormat="1" ht="30" customHeight="1">
      <c r="A11" s="46">
        <v>3</v>
      </c>
      <c r="B11" s="106" t="s">
        <v>15</v>
      </c>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0"/>
      <c r="AL11" s="100"/>
      <c r="AM11" s="100"/>
    </row>
    <row r="12" spans="1:40" s="23" customFormat="1" ht="13.5" customHeight="1">
      <c r="A12" s="47" t="s">
        <v>16</v>
      </c>
      <c r="B12" s="48" t="s">
        <v>17</v>
      </c>
      <c r="L12" s="24"/>
      <c r="M12" s="25"/>
      <c r="N12" s="147"/>
      <c r="O12" s="147"/>
      <c r="P12" s="26"/>
      <c r="Q12" s="144"/>
      <c r="R12" s="144"/>
      <c r="S12" s="25"/>
      <c r="T12" s="145"/>
      <c r="U12" s="145"/>
      <c r="V12" s="145"/>
      <c r="AB12" s="146"/>
      <c r="AC12" s="146"/>
      <c r="AD12" s="146"/>
      <c r="AE12" s="146"/>
      <c r="AF12" s="147"/>
      <c r="AG12" s="147"/>
      <c r="AK12" s="109"/>
      <c r="AL12" s="109"/>
      <c r="AM12" s="109"/>
      <c r="AN12" s="38"/>
    </row>
    <row r="13" spans="1:40" s="23" customFormat="1" ht="13.5" customHeight="1">
      <c r="F13" s="32"/>
      <c r="G13" s="32"/>
      <c r="H13" s="33"/>
      <c r="I13" s="6"/>
      <c r="J13" s="43"/>
      <c r="K13" s="49"/>
      <c r="L13" s="34"/>
      <c r="M13" s="34"/>
      <c r="N13" s="34"/>
      <c r="O13" s="24"/>
      <c r="P13" s="101">
        <v>2.4900000000000002</v>
      </c>
      <c r="Q13" s="101"/>
      <c r="R13" s="101"/>
      <c r="S13" s="30" t="s">
        <v>18</v>
      </c>
      <c r="T13" s="35"/>
      <c r="U13" s="35"/>
      <c r="V13" s="102" t="s">
        <v>8</v>
      </c>
      <c r="W13" s="102"/>
      <c r="X13" s="102"/>
      <c r="Y13" s="101">
        <v>5001.7</v>
      </c>
      <c r="Z13" s="101"/>
      <c r="AA13" s="101"/>
      <c r="AB13" s="101"/>
      <c r="AC13" s="28"/>
      <c r="AD13" s="28" t="s">
        <v>19</v>
      </c>
      <c r="AE13" s="28"/>
      <c r="AF13" s="28"/>
      <c r="AG13" s="28"/>
      <c r="AH13" s="28"/>
      <c r="AI13" s="103" t="s">
        <v>9</v>
      </c>
      <c r="AJ13" s="103"/>
      <c r="AK13" s="104">
        <f>ROUND(P13*Y13,0)</f>
        <v>12454</v>
      </c>
      <c r="AL13" s="104"/>
      <c r="AM13" s="104"/>
      <c r="AN13" s="31" t="s">
        <v>10</v>
      </c>
    </row>
    <row r="14" spans="1:40" s="2" customFormat="1" ht="15">
      <c r="B14" s="105" t="s">
        <v>46</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3"/>
      <c r="AL14" s="3"/>
      <c r="AM14" s="3"/>
    </row>
    <row r="15" spans="1:40" s="23" customFormat="1" ht="13.5" customHeight="1">
      <c r="A15" s="47" t="s">
        <v>20</v>
      </c>
      <c r="B15" s="48" t="s">
        <v>21</v>
      </c>
      <c r="J15" s="43"/>
      <c r="K15" s="43"/>
      <c r="L15" s="24"/>
      <c r="M15" s="25"/>
      <c r="N15" s="147"/>
      <c r="O15" s="147"/>
      <c r="P15" s="26"/>
      <c r="Q15" s="144"/>
      <c r="R15" s="144"/>
      <c r="S15" s="25"/>
      <c r="T15" s="145"/>
      <c r="U15" s="145"/>
      <c r="V15" s="145"/>
      <c r="AB15" s="146"/>
      <c r="AC15" s="146"/>
      <c r="AD15" s="146"/>
      <c r="AE15" s="146"/>
      <c r="AF15" s="147"/>
      <c r="AG15" s="147"/>
      <c r="AK15" s="109"/>
      <c r="AL15" s="109"/>
      <c r="AM15" s="109"/>
      <c r="AN15" s="38"/>
    </row>
    <row r="16" spans="1:40" s="6" customFormat="1" ht="13.5" customHeight="1">
      <c r="H16" s="36"/>
      <c r="K16" s="34"/>
      <c r="L16" s="34"/>
      <c r="M16" s="34"/>
      <c r="N16" s="34"/>
      <c r="O16" s="24"/>
      <c r="P16" s="101">
        <v>0.55000000000000004</v>
      </c>
      <c r="Q16" s="101"/>
      <c r="R16" s="101"/>
      <c r="S16" s="28" t="s">
        <v>18</v>
      </c>
      <c r="T16" s="50"/>
      <c r="U16" s="50"/>
      <c r="V16" s="102" t="s">
        <v>8</v>
      </c>
      <c r="W16" s="102"/>
      <c r="X16" s="102"/>
      <c r="Y16" s="101">
        <v>4820.2</v>
      </c>
      <c r="Z16" s="101"/>
      <c r="AA16" s="101"/>
      <c r="AB16" s="101"/>
      <c r="AC16" s="28"/>
      <c r="AD16" s="28" t="s">
        <v>19</v>
      </c>
      <c r="AE16" s="28"/>
      <c r="AF16" s="28"/>
      <c r="AG16" s="28"/>
      <c r="AH16" s="28"/>
      <c r="AI16" s="103" t="s">
        <v>9</v>
      </c>
      <c r="AJ16" s="103"/>
      <c r="AK16" s="104">
        <f>ROUND(P16*Y16,0)</f>
        <v>2651</v>
      </c>
      <c r="AL16" s="104"/>
      <c r="AM16" s="104"/>
      <c r="AN16" s="31" t="s">
        <v>10</v>
      </c>
    </row>
    <row r="17" spans="1:41" s="2" customFormat="1" ht="15">
      <c r="B17" s="105" t="s">
        <v>47</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3"/>
      <c r="AL17" s="3"/>
      <c r="AM17" s="3"/>
    </row>
    <row r="18" spans="1:41" s="54" customFormat="1" ht="13.5" customHeight="1">
      <c r="A18" s="51">
        <v>4</v>
      </c>
      <c r="B18" s="52" t="s">
        <v>58</v>
      </c>
      <c r="C18" s="53"/>
      <c r="D18" s="53"/>
      <c r="E18" s="53"/>
      <c r="F18" s="53"/>
      <c r="G18" s="53"/>
      <c r="H18" s="53"/>
      <c r="I18" s="53"/>
      <c r="J18" s="53"/>
      <c r="K18" s="53"/>
      <c r="L18" s="53"/>
      <c r="AK18" s="148"/>
      <c r="AL18" s="148"/>
      <c r="AM18" s="148"/>
    </row>
    <row r="19" spans="1:41" s="39" customFormat="1" ht="13.5" customHeight="1">
      <c r="N19" s="40"/>
      <c r="O19" s="110">
        <v>435</v>
      </c>
      <c r="P19" s="110"/>
      <c r="Q19" s="110"/>
      <c r="R19" s="110"/>
      <c r="S19" s="111" t="s">
        <v>7</v>
      </c>
      <c r="T19" s="111"/>
      <c r="U19" s="41"/>
      <c r="V19" s="80"/>
      <c r="W19" s="111" t="s">
        <v>8</v>
      </c>
      <c r="X19" s="111"/>
      <c r="Y19" s="111"/>
      <c r="Z19" s="110">
        <v>9954.31</v>
      </c>
      <c r="AA19" s="110"/>
      <c r="AB19" s="110"/>
      <c r="AC19" s="110"/>
      <c r="AD19" s="41"/>
      <c r="AE19" s="41" t="s">
        <v>12</v>
      </c>
      <c r="AF19" s="41"/>
      <c r="AG19" s="41"/>
      <c r="AH19" s="41"/>
      <c r="AI19" s="112" t="s">
        <v>9</v>
      </c>
      <c r="AJ19" s="112"/>
      <c r="AK19" s="113">
        <f>ROUND(O19*Z19/100,0)</f>
        <v>43301</v>
      </c>
      <c r="AL19" s="113"/>
      <c r="AM19" s="113"/>
      <c r="AN19" s="42" t="s">
        <v>10</v>
      </c>
    </row>
    <row r="20" spans="1:41" s="2" customFormat="1" ht="15">
      <c r="B20" s="105" t="s">
        <v>59</v>
      </c>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3"/>
      <c r="AL20" s="3"/>
      <c r="AM20" s="3"/>
    </row>
    <row r="21" spans="1:41" s="5" customFormat="1" ht="15" customHeight="1">
      <c r="A21" s="19">
        <v>5</v>
      </c>
      <c r="B21" s="20" t="s">
        <v>22</v>
      </c>
      <c r="C21" s="20"/>
      <c r="D21" s="20"/>
      <c r="E21" s="20"/>
      <c r="F21" s="20"/>
      <c r="G21" s="20"/>
      <c r="H21" s="20"/>
      <c r="I21" s="20"/>
      <c r="J21" s="20"/>
      <c r="K21" s="20"/>
      <c r="L21" s="20"/>
      <c r="M21" s="20"/>
      <c r="N21" s="20"/>
      <c r="O21" s="20"/>
      <c r="P21" s="20"/>
      <c r="Q21" s="20"/>
      <c r="R21" s="20"/>
      <c r="S21" s="20"/>
      <c r="T21" s="20"/>
      <c r="U21" s="20"/>
      <c r="V21" s="20"/>
      <c r="W21" s="20"/>
      <c r="AK21" s="108"/>
      <c r="AL21" s="108"/>
      <c r="AM21" s="108"/>
    </row>
    <row r="22" spans="1:41" s="6" customFormat="1" ht="12.75">
      <c r="H22" s="36"/>
      <c r="K22" s="34"/>
      <c r="L22" s="34"/>
      <c r="M22" s="34"/>
      <c r="N22" s="34"/>
      <c r="O22" s="24"/>
      <c r="P22" s="101">
        <v>12.05</v>
      </c>
      <c r="Q22" s="101"/>
      <c r="R22" s="101"/>
      <c r="S22" s="28" t="s">
        <v>18</v>
      </c>
      <c r="T22" s="50"/>
      <c r="U22" s="50"/>
      <c r="V22" s="102" t="s">
        <v>8</v>
      </c>
      <c r="W22" s="102"/>
      <c r="X22" s="102"/>
      <c r="Y22" s="114">
        <v>3850</v>
      </c>
      <c r="Z22" s="114"/>
      <c r="AA22" s="114"/>
      <c r="AB22" s="114"/>
      <c r="AC22" s="28"/>
      <c r="AD22" s="28" t="s">
        <v>19</v>
      </c>
      <c r="AE22" s="28"/>
      <c r="AF22" s="28"/>
      <c r="AG22" s="28"/>
      <c r="AH22" s="103" t="s">
        <v>9</v>
      </c>
      <c r="AI22" s="103"/>
      <c r="AK22" s="104">
        <f>ROUND(P22*Y22,0)</f>
        <v>46393</v>
      </c>
      <c r="AL22" s="104"/>
      <c r="AM22" s="104"/>
      <c r="AN22" s="31" t="s">
        <v>10</v>
      </c>
      <c r="AO22" s="34">
        <f>AK9+AK13+AK16+AK25+AK22</f>
        <v>114067</v>
      </c>
    </row>
    <row r="23" spans="1:41" s="2" customFormat="1" ht="15">
      <c r="B23" s="105" t="s">
        <v>48</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3"/>
      <c r="AL23" s="3"/>
      <c r="AM23" s="3"/>
    </row>
    <row r="24" spans="1:41" s="22" customFormat="1" ht="15" customHeight="1">
      <c r="A24" s="75">
        <v>6</v>
      </c>
      <c r="B24" s="20" t="s">
        <v>23</v>
      </c>
      <c r="C24" s="20"/>
      <c r="D24" s="20"/>
      <c r="E24" s="20"/>
      <c r="F24" s="20"/>
      <c r="G24" s="20"/>
      <c r="H24" s="20"/>
      <c r="I24" s="20"/>
      <c r="J24" s="20"/>
      <c r="K24" s="20"/>
      <c r="L24" s="20"/>
      <c r="M24" s="20"/>
      <c r="N24" s="20"/>
      <c r="O24" s="20"/>
      <c r="P24" s="20"/>
      <c r="Q24" s="20"/>
      <c r="R24" s="20"/>
      <c r="S24" s="20"/>
      <c r="T24" s="20"/>
      <c r="U24" s="20"/>
      <c r="V24" s="20"/>
      <c r="W24" s="20"/>
      <c r="AK24" s="109"/>
      <c r="AL24" s="109"/>
      <c r="AM24" s="109"/>
    </row>
    <row r="25" spans="1:41" s="6" customFormat="1" ht="12.75">
      <c r="H25" s="36"/>
      <c r="K25" s="34"/>
      <c r="L25" s="34"/>
      <c r="M25" s="34"/>
      <c r="N25" s="34"/>
      <c r="O25" s="24"/>
      <c r="P25" s="114">
        <v>8.86</v>
      </c>
      <c r="Q25" s="114"/>
      <c r="R25" s="114"/>
      <c r="S25" s="28" t="s">
        <v>18</v>
      </c>
      <c r="T25" s="50"/>
      <c r="U25" s="50"/>
      <c r="V25" s="102" t="s">
        <v>8</v>
      </c>
      <c r="W25" s="102"/>
      <c r="X25" s="102"/>
      <c r="Y25" s="114">
        <v>3575</v>
      </c>
      <c r="Z25" s="114"/>
      <c r="AA25" s="114"/>
      <c r="AB25" s="114"/>
      <c r="AC25" s="28"/>
      <c r="AD25" s="28" t="s">
        <v>19</v>
      </c>
      <c r="AE25" s="28"/>
      <c r="AF25" s="28"/>
      <c r="AG25" s="28"/>
      <c r="AH25" s="103" t="s">
        <v>9</v>
      </c>
      <c r="AI25" s="103"/>
      <c r="AK25" s="104">
        <f>ROUND(P25*Y25,0)</f>
        <v>31675</v>
      </c>
      <c r="AL25" s="104"/>
      <c r="AM25" s="104"/>
      <c r="AN25" s="31" t="s">
        <v>10</v>
      </c>
    </row>
    <row r="26" spans="1:41" s="2" customFormat="1" ht="15">
      <c r="B26" s="105" t="s">
        <v>48</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3"/>
      <c r="AL26" s="3"/>
      <c r="AM26" s="3"/>
    </row>
    <row r="27" spans="1:41" s="5" customFormat="1" ht="15">
      <c r="A27" s="19">
        <v>7</v>
      </c>
      <c r="B27" s="106" t="s">
        <v>24</v>
      </c>
      <c r="C27" s="106"/>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8"/>
      <c r="AL27" s="108"/>
      <c r="AM27" s="108"/>
    </row>
    <row r="28" spans="1:41" s="6" customFormat="1" ht="12.75">
      <c r="H28" s="36"/>
      <c r="K28" s="34"/>
      <c r="L28" s="34"/>
      <c r="M28" s="34"/>
      <c r="N28" s="34"/>
      <c r="O28" s="24"/>
      <c r="P28" s="101">
        <v>20.91</v>
      </c>
      <c r="Q28" s="101"/>
      <c r="R28" s="101"/>
      <c r="S28" s="28" t="s">
        <v>18</v>
      </c>
      <c r="T28" s="50"/>
      <c r="U28" s="50"/>
      <c r="V28" s="102" t="s">
        <v>8</v>
      </c>
      <c r="W28" s="102"/>
      <c r="X28" s="102"/>
      <c r="Y28" s="101">
        <v>186.34</v>
      </c>
      <c r="Z28" s="101"/>
      <c r="AA28" s="101"/>
      <c r="AB28" s="101"/>
      <c r="AC28" s="28"/>
      <c r="AD28" s="28" t="s">
        <v>19</v>
      </c>
      <c r="AE28" s="28"/>
      <c r="AF28" s="28"/>
      <c r="AG28" s="28"/>
      <c r="AH28" s="103" t="s">
        <v>9</v>
      </c>
      <c r="AI28" s="103"/>
      <c r="AK28" s="104">
        <f>ROUND(P28*Y28,0)</f>
        <v>3896</v>
      </c>
      <c r="AL28" s="104"/>
      <c r="AM28" s="104"/>
      <c r="AN28" s="31" t="s">
        <v>10</v>
      </c>
    </row>
    <row r="29" spans="1:41" s="2" customFormat="1" ht="15">
      <c r="B29" s="105" t="s">
        <v>49</v>
      </c>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3"/>
      <c r="AL29" s="3"/>
      <c r="AM29" s="3"/>
    </row>
    <row r="30" spans="1:41" s="22" customFormat="1" ht="60" customHeight="1">
      <c r="A30" s="46">
        <v>8</v>
      </c>
      <c r="B30" s="106" t="s">
        <v>25</v>
      </c>
      <c r="C30" s="106"/>
      <c r="D30" s="106"/>
      <c r="E30" s="106"/>
      <c r="F30" s="106"/>
      <c r="G30" s="106"/>
      <c r="H30" s="106"/>
      <c r="I30" s="106"/>
      <c r="J30" s="106"/>
      <c r="K30" s="106"/>
      <c r="L30" s="106"/>
      <c r="M30" s="106"/>
      <c r="N30" s="106"/>
      <c r="O30" s="106"/>
      <c r="P30" s="106"/>
      <c r="Q30" s="106"/>
      <c r="R30" s="106"/>
      <c r="S30" s="106"/>
      <c r="T30" s="106"/>
      <c r="U30" s="106"/>
      <c r="V30" s="106"/>
      <c r="W30" s="106"/>
      <c r="X30" s="106"/>
      <c r="Y30" s="106"/>
      <c r="Z30" s="106"/>
      <c r="AA30" s="106"/>
      <c r="AB30" s="106"/>
      <c r="AC30" s="106"/>
      <c r="AD30" s="106"/>
      <c r="AE30" s="106"/>
      <c r="AF30" s="106"/>
      <c r="AG30" s="106"/>
      <c r="AH30" s="106"/>
      <c r="AI30" s="106"/>
      <c r="AJ30" s="106"/>
      <c r="AK30" s="100"/>
      <c r="AL30" s="100"/>
      <c r="AM30" s="100"/>
    </row>
    <row r="31" spans="1:41" s="6" customFormat="1" ht="12.75">
      <c r="H31" s="36"/>
      <c r="K31" s="34"/>
      <c r="L31" s="34"/>
      <c r="M31" s="34"/>
      <c r="N31" s="34"/>
      <c r="O31" s="101">
        <v>482</v>
      </c>
      <c r="P31" s="101"/>
      <c r="Q31" s="101"/>
      <c r="R31" s="101"/>
      <c r="S31" s="28" t="s">
        <v>26</v>
      </c>
      <c r="T31" s="50"/>
      <c r="U31" s="50"/>
      <c r="V31" s="102" t="s">
        <v>8</v>
      </c>
      <c r="W31" s="102"/>
      <c r="X31" s="102"/>
      <c r="Y31" s="101">
        <v>11443.1</v>
      </c>
      <c r="Z31" s="101"/>
      <c r="AA31" s="101"/>
      <c r="AB31" s="101"/>
      <c r="AC31" s="28"/>
      <c r="AD31" s="28" t="s">
        <v>27</v>
      </c>
      <c r="AE31" s="28"/>
      <c r="AF31" s="28"/>
      <c r="AG31" s="28"/>
      <c r="AH31" s="103" t="s">
        <v>9</v>
      </c>
      <c r="AI31" s="103"/>
      <c r="AK31" s="104">
        <f>ROUND(O31*Y31/100,0)</f>
        <v>55156</v>
      </c>
      <c r="AL31" s="104"/>
      <c r="AM31" s="104"/>
      <c r="AN31" s="31" t="s">
        <v>10</v>
      </c>
    </row>
    <row r="32" spans="1:41" s="2" customFormat="1" ht="15">
      <c r="B32" s="105" t="s">
        <v>50</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3"/>
      <c r="AL32" s="3"/>
      <c r="AM32" s="3"/>
    </row>
    <row r="33" spans="1:40" s="5" customFormat="1" ht="15.75" customHeight="1">
      <c r="A33" s="82">
        <v>9</v>
      </c>
      <c r="B33" s="20" t="s">
        <v>64</v>
      </c>
      <c r="C33" s="4"/>
      <c r="D33" s="4"/>
      <c r="E33" s="4"/>
      <c r="F33" s="4"/>
      <c r="G33" s="4"/>
      <c r="H33" s="4"/>
      <c r="I33" s="4"/>
      <c r="J33" s="4"/>
      <c r="K33" s="4"/>
      <c r="L33" s="4"/>
      <c r="M33" s="4"/>
      <c r="N33" s="4"/>
      <c r="AK33" s="108"/>
      <c r="AL33" s="108"/>
      <c r="AM33" s="108"/>
    </row>
    <row r="34" spans="1:40" s="6" customFormat="1" ht="12.75">
      <c r="H34" s="36"/>
      <c r="K34" s="34"/>
      <c r="L34" s="34"/>
      <c r="M34" s="34"/>
      <c r="N34" s="34"/>
      <c r="O34" s="101">
        <v>100</v>
      </c>
      <c r="P34" s="101">
        <v>164</v>
      </c>
      <c r="Q34" s="101"/>
      <c r="R34" s="101"/>
      <c r="S34" s="28" t="s">
        <v>28</v>
      </c>
      <c r="T34" s="50"/>
      <c r="U34" s="50"/>
      <c r="V34" s="102" t="s">
        <v>8</v>
      </c>
      <c r="W34" s="102"/>
      <c r="X34" s="102"/>
      <c r="Y34" s="101">
        <v>231.6</v>
      </c>
      <c r="Z34" s="101"/>
      <c r="AA34" s="101"/>
      <c r="AB34" s="101"/>
      <c r="AC34" s="28"/>
      <c r="AD34" s="28" t="s">
        <v>29</v>
      </c>
      <c r="AE34" s="28"/>
      <c r="AF34" s="28"/>
      <c r="AG34" s="28"/>
      <c r="AH34" s="103" t="s">
        <v>9</v>
      </c>
      <c r="AI34" s="103"/>
      <c r="AK34" s="104">
        <f>O34*Y34</f>
        <v>23160</v>
      </c>
      <c r="AL34" s="104"/>
      <c r="AM34" s="104"/>
      <c r="AN34" s="31" t="s">
        <v>10</v>
      </c>
    </row>
    <row r="35" spans="1:40" s="2" customFormat="1" ht="15">
      <c r="B35" s="105" t="s">
        <v>65</v>
      </c>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3"/>
      <c r="AL35" s="3"/>
      <c r="AM35" s="3"/>
    </row>
    <row r="36" spans="1:40" s="22" customFormat="1" ht="30" customHeight="1">
      <c r="A36" s="46">
        <v>10</v>
      </c>
      <c r="B36" s="106" t="s">
        <v>60</v>
      </c>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0"/>
      <c r="AL36" s="100"/>
      <c r="AM36" s="100"/>
    </row>
    <row r="37" spans="1:40" s="6" customFormat="1" ht="12.75">
      <c r="H37" s="36"/>
      <c r="K37" s="34"/>
      <c r="L37" s="34"/>
      <c r="M37" s="34"/>
      <c r="N37" s="34"/>
      <c r="O37" s="101">
        <v>114</v>
      </c>
      <c r="P37" s="101"/>
      <c r="Q37" s="101"/>
      <c r="R37" s="101"/>
      <c r="S37" s="28" t="s">
        <v>28</v>
      </c>
      <c r="T37" s="50"/>
      <c r="U37" s="50"/>
      <c r="V37" s="102" t="s">
        <v>8</v>
      </c>
      <c r="W37" s="102"/>
      <c r="X37" s="102"/>
      <c r="Y37" s="101">
        <v>180.5</v>
      </c>
      <c r="Z37" s="101"/>
      <c r="AA37" s="101"/>
      <c r="AB37" s="101"/>
      <c r="AC37" s="28"/>
      <c r="AD37" s="28" t="s">
        <v>29</v>
      </c>
      <c r="AE37" s="28"/>
      <c r="AF37" s="28"/>
      <c r="AG37" s="28"/>
      <c r="AH37" s="103" t="s">
        <v>9</v>
      </c>
      <c r="AI37" s="103"/>
      <c r="AK37" s="104">
        <f>ROUND(O37*Y37,0)</f>
        <v>20577</v>
      </c>
      <c r="AL37" s="104"/>
      <c r="AM37" s="104"/>
      <c r="AN37" s="31" t="s">
        <v>10</v>
      </c>
    </row>
    <row r="38" spans="1:40" s="2" customFormat="1" ht="15">
      <c r="B38" s="105" t="s">
        <v>61</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3"/>
      <c r="AL38" s="3"/>
      <c r="AM38" s="3"/>
    </row>
    <row r="39" spans="1:40" s="45" customFormat="1" ht="13.5" customHeight="1">
      <c r="A39" s="43">
        <v>11</v>
      </c>
      <c r="B39" s="44" t="s">
        <v>11</v>
      </c>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132"/>
      <c r="AL39" s="132"/>
      <c r="AM39" s="132"/>
    </row>
    <row r="40" spans="1:40" s="6" customFormat="1" ht="13.5" customHeight="1">
      <c r="N40" s="27"/>
      <c r="O40" s="101">
        <v>144</v>
      </c>
      <c r="P40" s="101"/>
      <c r="Q40" s="101"/>
      <c r="R40" s="101"/>
      <c r="S40" s="102" t="s">
        <v>7</v>
      </c>
      <c r="T40" s="102"/>
      <c r="U40" s="28"/>
      <c r="V40" s="85"/>
      <c r="W40" s="102" t="s">
        <v>8</v>
      </c>
      <c r="X40" s="102"/>
      <c r="Y40" s="102"/>
      <c r="Z40" s="101">
        <v>8694.9500000000007</v>
      </c>
      <c r="AA40" s="101"/>
      <c r="AB40" s="101"/>
      <c r="AC40" s="101"/>
      <c r="AD40" s="28"/>
      <c r="AE40" s="28" t="s">
        <v>12</v>
      </c>
      <c r="AF40" s="28"/>
      <c r="AG40" s="28"/>
      <c r="AH40" s="28"/>
      <c r="AI40" s="103" t="s">
        <v>9</v>
      </c>
      <c r="AJ40" s="103"/>
      <c r="AK40" s="104">
        <f>ROUND(O40*Z40/100,0)</f>
        <v>12521</v>
      </c>
      <c r="AL40" s="104"/>
      <c r="AM40" s="104"/>
      <c r="AN40" s="31" t="s">
        <v>10</v>
      </c>
    </row>
    <row r="41" spans="1:40" s="2" customFormat="1" ht="15">
      <c r="B41" s="105" t="s">
        <v>44</v>
      </c>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3"/>
      <c r="AL41" s="3"/>
      <c r="AM41" s="3"/>
    </row>
    <row r="42" spans="1:40" s="5" customFormat="1" ht="15.75" customHeight="1">
      <c r="A42" s="19">
        <v>12</v>
      </c>
      <c r="B42" s="20" t="s">
        <v>30</v>
      </c>
      <c r="C42" s="4"/>
      <c r="D42" s="4"/>
      <c r="E42" s="4"/>
      <c r="F42" s="4"/>
      <c r="G42" s="4"/>
      <c r="H42" s="4"/>
      <c r="I42" s="4"/>
      <c r="J42" s="4"/>
      <c r="K42" s="4"/>
      <c r="L42" s="4"/>
      <c r="M42" s="4"/>
      <c r="N42" s="4"/>
      <c r="AK42" s="108"/>
      <c r="AL42" s="108"/>
      <c r="AM42" s="108"/>
    </row>
    <row r="43" spans="1:40" s="6" customFormat="1" ht="12.75">
      <c r="H43" s="36"/>
      <c r="K43" s="34"/>
      <c r="L43" s="34"/>
      <c r="M43" s="34"/>
      <c r="N43" s="34"/>
      <c r="O43" s="101">
        <v>3061</v>
      </c>
      <c r="P43" s="101"/>
      <c r="Q43" s="101"/>
      <c r="R43" s="101"/>
      <c r="S43" s="28" t="s">
        <v>26</v>
      </c>
      <c r="T43" s="50"/>
      <c r="U43" s="50"/>
      <c r="V43" s="102" t="s">
        <v>8</v>
      </c>
      <c r="W43" s="102"/>
      <c r="X43" s="102"/>
      <c r="Y43" s="101">
        <v>2206.6</v>
      </c>
      <c r="Z43" s="101"/>
      <c r="AA43" s="101"/>
      <c r="AB43" s="101"/>
      <c r="AC43" s="28"/>
      <c r="AD43" s="28" t="s">
        <v>27</v>
      </c>
      <c r="AE43" s="28"/>
      <c r="AF43" s="28"/>
      <c r="AG43" s="28"/>
      <c r="AH43" s="103" t="s">
        <v>9</v>
      </c>
      <c r="AI43" s="103"/>
      <c r="AK43" s="104">
        <f>ROUND(O43*Y43/100,0)</f>
        <v>67544</v>
      </c>
      <c r="AL43" s="104"/>
      <c r="AM43" s="104"/>
      <c r="AN43" s="31" t="s">
        <v>10</v>
      </c>
    </row>
    <row r="44" spans="1:40" s="2" customFormat="1" ht="15">
      <c r="B44" s="105" t="s">
        <v>51</v>
      </c>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3"/>
      <c r="AL44" s="3"/>
      <c r="AM44" s="3"/>
    </row>
    <row r="45" spans="1:40" s="5" customFormat="1" ht="15.75" customHeight="1">
      <c r="A45" s="19">
        <v>13</v>
      </c>
      <c r="B45" s="20" t="s">
        <v>31</v>
      </c>
      <c r="C45" s="4"/>
      <c r="D45" s="4"/>
      <c r="E45" s="4"/>
      <c r="F45" s="4"/>
      <c r="G45" s="4"/>
      <c r="H45" s="4"/>
      <c r="I45" s="4"/>
      <c r="J45" s="4"/>
      <c r="K45" s="4"/>
      <c r="L45" s="4"/>
      <c r="M45" s="4"/>
      <c r="N45" s="4"/>
      <c r="AK45" s="108"/>
      <c r="AL45" s="108"/>
      <c r="AM45" s="108"/>
    </row>
    <row r="46" spans="1:40" s="6" customFormat="1" ht="12.75">
      <c r="H46" s="36"/>
      <c r="K46" s="34"/>
      <c r="L46" s="34"/>
      <c r="M46" s="34"/>
      <c r="N46" s="34"/>
      <c r="O46" s="101">
        <f>O43</f>
        <v>3061</v>
      </c>
      <c r="P46" s="101"/>
      <c r="Q46" s="101"/>
      <c r="R46" s="101"/>
      <c r="S46" s="28" t="s">
        <v>26</v>
      </c>
      <c r="T46" s="50"/>
      <c r="U46" s="50"/>
      <c r="V46" s="102" t="s">
        <v>8</v>
      </c>
      <c r="W46" s="102"/>
      <c r="X46" s="102"/>
      <c r="Y46" s="101">
        <v>2197.52</v>
      </c>
      <c r="Z46" s="101"/>
      <c r="AA46" s="101"/>
      <c r="AB46" s="101"/>
      <c r="AC46" s="28"/>
      <c r="AD46" s="28" t="s">
        <v>27</v>
      </c>
      <c r="AE46" s="28"/>
      <c r="AF46" s="28"/>
      <c r="AG46" s="28"/>
      <c r="AH46" s="103" t="s">
        <v>9</v>
      </c>
      <c r="AI46" s="103"/>
      <c r="AK46" s="104">
        <f>ROUND(O46*Y46/100,0)</f>
        <v>67266</v>
      </c>
      <c r="AL46" s="104"/>
      <c r="AM46" s="104"/>
      <c r="AN46" s="31" t="s">
        <v>10</v>
      </c>
    </row>
    <row r="47" spans="1:40" s="2" customFormat="1" ht="15">
      <c r="B47" s="105" t="s">
        <v>52</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3"/>
      <c r="AL47" s="3"/>
      <c r="AM47" s="3"/>
    </row>
    <row r="48" spans="1:40" s="5" customFormat="1" ht="15.75" customHeight="1">
      <c r="A48" s="81">
        <v>14</v>
      </c>
      <c r="B48" s="20" t="s">
        <v>62</v>
      </c>
      <c r="C48" s="4"/>
      <c r="D48" s="4"/>
      <c r="E48" s="4"/>
      <c r="F48" s="4"/>
      <c r="G48" s="4"/>
      <c r="H48" s="4"/>
      <c r="I48" s="4"/>
      <c r="J48" s="4"/>
      <c r="K48" s="4"/>
      <c r="L48" s="4"/>
      <c r="M48" s="4"/>
      <c r="N48" s="4"/>
      <c r="AK48" s="108"/>
      <c r="AL48" s="108"/>
      <c r="AM48" s="108"/>
    </row>
    <row r="49" spans="1:40" s="6" customFormat="1" ht="12.75">
      <c r="H49" s="36"/>
      <c r="K49" s="34"/>
      <c r="L49" s="34"/>
      <c r="M49" s="34"/>
      <c r="N49" s="34"/>
      <c r="O49" s="101">
        <v>73</v>
      </c>
      <c r="P49" s="101"/>
      <c r="Q49" s="101"/>
      <c r="R49" s="101"/>
      <c r="S49" s="28" t="s">
        <v>26</v>
      </c>
      <c r="T49" s="50"/>
      <c r="U49" s="50"/>
      <c r="V49" s="102" t="s">
        <v>8</v>
      </c>
      <c r="W49" s="102"/>
      <c r="X49" s="102"/>
      <c r="Y49" s="101">
        <v>28253.61</v>
      </c>
      <c r="Z49" s="101"/>
      <c r="AA49" s="101"/>
      <c r="AB49" s="101"/>
      <c r="AC49" s="28"/>
      <c r="AD49" s="28" t="s">
        <v>27</v>
      </c>
      <c r="AE49" s="28"/>
      <c r="AF49" s="28"/>
      <c r="AG49" s="28"/>
      <c r="AH49" s="103" t="s">
        <v>9</v>
      </c>
      <c r="AI49" s="103"/>
      <c r="AK49" s="104">
        <f>ROUND(O49*Y49/100,0)</f>
        <v>20625</v>
      </c>
      <c r="AL49" s="104"/>
      <c r="AM49" s="104"/>
      <c r="AN49" s="31" t="s">
        <v>10</v>
      </c>
    </row>
    <row r="50" spans="1:40" s="2" customFormat="1" ht="15">
      <c r="B50" s="105" t="s">
        <v>63</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3"/>
      <c r="AL50" s="3"/>
      <c r="AM50" s="3"/>
    </row>
    <row r="51" spans="1:40" s="55" customFormat="1" ht="13.5" customHeight="1">
      <c r="A51" s="56">
        <v>15</v>
      </c>
      <c r="B51" s="106" t="s">
        <v>42</v>
      </c>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0"/>
      <c r="AL51" s="100"/>
      <c r="AM51" s="100"/>
    </row>
    <row r="52" spans="1:40" s="6" customFormat="1" ht="12.75">
      <c r="H52" s="36"/>
      <c r="K52" s="34"/>
      <c r="L52" s="34"/>
      <c r="M52" s="34"/>
      <c r="N52" s="34"/>
      <c r="O52" s="24"/>
      <c r="P52" s="107">
        <v>455</v>
      </c>
      <c r="Q52" s="107"/>
      <c r="R52" s="107"/>
      <c r="S52" s="28" t="s">
        <v>26</v>
      </c>
      <c r="T52" s="50"/>
      <c r="U52" s="50"/>
      <c r="V52" s="102" t="s">
        <v>8</v>
      </c>
      <c r="W52" s="102"/>
      <c r="X52" s="102"/>
      <c r="Y52" s="101">
        <v>27678.86</v>
      </c>
      <c r="Z52" s="101"/>
      <c r="AA52" s="101"/>
      <c r="AB52" s="101"/>
      <c r="AC52" s="28"/>
      <c r="AD52" s="28" t="s">
        <v>27</v>
      </c>
      <c r="AE52" s="28"/>
      <c r="AF52" s="28"/>
      <c r="AG52" s="28"/>
      <c r="AH52" s="103" t="s">
        <v>9</v>
      </c>
      <c r="AI52" s="103"/>
      <c r="AK52" s="104">
        <f>ROUND(P52*Y52/100,0)</f>
        <v>125939</v>
      </c>
      <c r="AL52" s="104"/>
      <c r="AM52" s="104"/>
      <c r="AN52" s="31" t="s">
        <v>10</v>
      </c>
    </row>
    <row r="53" spans="1:40" s="2" customFormat="1" ht="15">
      <c r="B53" s="105" t="s">
        <v>53</v>
      </c>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3"/>
      <c r="AL53" s="3"/>
      <c r="AM53" s="3"/>
    </row>
    <row r="54" spans="1:40" s="55" customFormat="1" ht="13.5" customHeight="1">
      <c r="A54" s="83">
        <v>16</v>
      </c>
      <c r="B54" s="106" t="s">
        <v>66</v>
      </c>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0"/>
      <c r="AL54" s="100"/>
      <c r="AM54" s="100"/>
    </row>
    <row r="55" spans="1:40" s="6" customFormat="1" ht="12.75">
      <c r="H55" s="36"/>
      <c r="K55" s="34"/>
      <c r="L55" s="34"/>
      <c r="M55" s="34"/>
      <c r="N55" s="34"/>
      <c r="O55" s="84"/>
      <c r="P55" s="107">
        <v>32</v>
      </c>
      <c r="Q55" s="107"/>
      <c r="R55" s="107"/>
      <c r="S55" s="28" t="s">
        <v>26</v>
      </c>
      <c r="T55" s="50"/>
      <c r="U55" s="50"/>
      <c r="V55" s="102" t="s">
        <v>8</v>
      </c>
      <c r="W55" s="102"/>
      <c r="X55" s="102"/>
      <c r="Y55" s="101">
        <v>58.11</v>
      </c>
      <c r="Z55" s="101"/>
      <c r="AA55" s="101"/>
      <c r="AB55" s="101"/>
      <c r="AC55" s="28"/>
      <c r="AD55" s="28" t="s">
        <v>67</v>
      </c>
      <c r="AE55" s="28"/>
      <c r="AF55" s="28"/>
      <c r="AG55" s="28"/>
      <c r="AH55" s="103" t="s">
        <v>9</v>
      </c>
      <c r="AI55" s="103"/>
      <c r="AK55" s="104">
        <f>ROUND(P55*Y55,0)</f>
        <v>1860</v>
      </c>
      <c r="AL55" s="104"/>
      <c r="AM55" s="104"/>
      <c r="AN55" s="31" t="s">
        <v>10</v>
      </c>
    </row>
    <row r="56" spans="1:40" s="2" customFormat="1" ht="15">
      <c r="B56" s="105" t="s">
        <v>68</v>
      </c>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3"/>
      <c r="AL56" s="3"/>
      <c r="AM56" s="3"/>
    </row>
    <row r="57" spans="1:40" s="55" customFormat="1" ht="13.5" customHeight="1">
      <c r="A57" s="83">
        <v>17</v>
      </c>
      <c r="B57" s="106" t="s">
        <v>69</v>
      </c>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0"/>
      <c r="AL57" s="100"/>
      <c r="AM57" s="100"/>
    </row>
    <row r="58" spans="1:40" s="6" customFormat="1" ht="12.75">
      <c r="H58" s="36"/>
      <c r="K58" s="34"/>
      <c r="L58" s="34"/>
      <c r="M58" s="34"/>
      <c r="N58" s="34"/>
      <c r="O58" s="84"/>
      <c r="P58" s="107">
        <v>22</v>
      </c>
      <c r="Q58" s="107"/>
      <c r="R58" s="107"/>
      <c r="S58" s="28" t="s">
        <v>70</v>
      </c>
      <c r="T58" s="50"/>
      <c r="U58" s="50"/>
      <c r="V58" s="102" t="s">
        <v>8</v>
      </c>
      <c r="W58" s="102"/>
      <c r="X58" s="102"/>
      <c r="Y58" s="101">
        <v>70.34</v>
      </c>
      <c r="Z58" s="101"/>
      <c r="AA58" s="101"/>
      <c r="AB58" s="101"/>
      <c r="AC58" s="28"/>
      <c r="AD58" s="28" t="s">
        <v>71</v>
      </c>
      <c r="AE58" s="28"/>
      <c r="AF58" s="28"/>
      <c r="AG58" s="28"/>
      <c r="AH58" s="103" t="s">
        <v>9</v>
      </c>
      <c r="AI58" s="103"/>
      <c r="AK58" s="104">
        <f>ROUND(P58*Y58,0)</f>
        <v>1547</v>
      </c>
      <c r="AL58" s="104"/>
      <c r="AM58" s="104"/>
      <c r="AN58" s="31" t="s">
        <v>10</v>
      </c>
    </row>
    <row r="59" spans="1:40" s="2" customFormat="1" ht="15">
      <c r="B59" s="105" t="s">
        <v>72</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5" customFormat="1" ht="13.5" customHeight="1">
      <c r="A60" s="82">
        <v>18</v>
      </c>
      <c r="B60" s="20" t="s">
        <v>32</v>
      </c>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116"/>
      <c r="AL60" s="116"/>
      <c r="AM60" s="116"/>
    </row>
    <row r="61" spans="1:40" s="6" customFormat="1" ht="13.5" customHeight="1">
      <c r="K61" s="34"/>
      <c r="L61" s="34"/>
      <c r="M61" s="34"/>
      <c r="N61" s="34"/>
      <c r="O61" s="101">
        <v>455</v>
      </c>
      <c r="P61" s="101"/>
      <c r="Q61" s="101"/>
      <c r="R61" s="101"/>
      <c r="S61" s="28" t="s">
        <v>26</v>
      </c>
      <c r="T61" s="50"/>
      <c r="U61" s="50"/>
      <c r="V61" s="102" t="s">
        <v>8</v>
      </c>
      <c r="W61" s="102"/>
      <c r="X61" s="102"/>
      <c r="Y61" s="101">
        <v>829.95</v>
      </c>
      <c r="Z61" s="101"/>
      <c r="AA61" s="101"/>
      <c r="AB61" s="101"/>
      <c r="AC61" s="28"/>
      <c r="AD61" s="28" t="s">
        <v>27</v>
      </c>
      <c r="AE61" s="28"/>
      <c r="AF61" s="28"/>
      <c r="AG61" s="28"/>
      <c r="AH61" s="103" t="s">
        <v>9</v>
      </c>
      <c r="AI61" s="103"/>
      <c r="AK61" s="104">
        <f>ROUND(O61*Y61/100,0)</f>
        <v>3776</v>
      </c>
      <c r="AL61" s="104"/>
      <c r="AM61" s="104"/>
      <c r="AN61" s="31" t="s">
        <v>10</v>
      </c>
    </row>
    <row r="62" spans="1:40" s="2" customFormat="1" ht="15">
      <c r="B62" s="105" t="s">
        <v>54</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3"/>
      <c r="AL62" s="3"/>
      <c r="AM62" s="3"/>
    </row>
    <row r="63" spans="1:40" s="55" customFormat="1" ht="13.5" customHeight="1">
      <c r="A63" s="46">
        <v>19</v>
      </c>
      <c r="B63" s="57" t="s">
        <v>73</v>
      </c>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100"/>
      <c r="AL63" s="100"/>
      <c r="AM63" s="100"/>
    </row>
    <row r="64" spans="1:40" s="6" customFormat="1" ht="13.5" customHeight="1">
      <c r="K64" s="34"/>
      <c r="L64" s="34"/>
      <c r="M64" s="34"/>
      <c r="N64" s="34"/>
      <c r="O64" s="101">
        <v>2594</v>
      </c>
      <c r="P64" s="101"/>
      <c r="Q64" s="101"/>
      <c r="R64" s="101"/>
      <c r="S64" s="28" t="s">
        <v>26</v>
      </c>
      <c r="T64" s="50"/>
      <c r="U64" s="50"/>
      <c r="V64" s="102" t="s">
        <v>8</v>
      </c>
      <c r="W64" s="102"/>
      <c r="X64" s="102"/>
      <c r="Y64" s="101">
        <v>1276.53</v>
      </c>
      <c r="Z64" s="101"/>
      <c r="AA64" s="101"/>
      <c r="AB64" s="101"/>
      <c r="AC64" s="28"/>
      <c r="AD64" s="28" t="s">
        <v>27</v>
      </c>
      <c r="AE64" s="28"/>
      <c r="AF64" s="28"/>
      <c r="AG64" s="28"/>
      <c r="AH64" s="103" t="s">
        <v>9</v>
      </c>
      <c r="AI64" s="103"/>
      <c r="AK64" s="104">
        <f>ROUND(O64*Y64/100,0)</f>
        <v>33113</v>
      </c>
      <c r="AL64" s="104"/>
      <c r="AM64" s="104"/>
      <c r="AN64" s="31" t="s">
        <v>10</v>
      </c>
    </row>
    <row r="65" spans="1:42" s="2" customFormat="1" ht="15">
      <c r="B65" s="105" t="s">
        <v>74</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3"/>
      <c r="AL65" s="3"/>
      <c r="AM65" s="3"/>
    </row>
    <row r="66" spans="1:42" s="5" customFormat="1" ht="27.75" customHeight="1">
      <c r="A66" s="19">
        <v>20</v>
      </c>
      <c r="B66" s="106" t="s">
        <v>33</v>
      </c>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c r="AK66" s="116"/>
      <c r="AL66" s="116"/>
      <c r="AM66" s="116"/>
    </row>
    <row r="67" spans="1:42" s="6" customFormat="1" ht="13.5" customHeight="1">
      <c r="H67" s="36"/>
      <c r="K67" s="34"/>
      <c r="L67" s="34"/>
      <c r="M67" s="34"/>
      <c r="N67" s="34"/>
      <c r="O67" s="101">
        <v>482</v>
      </c>
      <c r="P67" s="101"/>
      <c r="Q67" s="101"/>
      <c r="R67" s="101"/>
      <c r="S67" s="28" t="s">
        <v>26</v>
      </c>
      <c r="T67" s="50"/>
      <c r="U67" s="50"/>
      <c r="V67" s="102" t="s">
        <v>8</v>
      </c>
      <c r="W67" s="102"/>
      <c r="X67" s="102"/>
      <c r="Y67" s="114">
        <v>1270.83</v>
      </c>
      <c r="Z67" s="114"/>
      <c r="AA67" s="114"/>
      <c r="AB67" s="114"/>
      <c r="AC67" s="28"/>
      <c r="AD67" s="28" t="s">
        <v>27</v>
      </c>
      <c r="AE67" s="28"/>
      <c r="AF67" s="28"/>
      <c r="AG67" s="28"/>
      <c r="AH67" s="103" t="s">
        <v>9</v>
      </c>
      <c r="AI67" s="103"/>
      <c r="AK67" s="104">
        <f>ROUND(O67*Y67/100,0)</f>
        <v>6125</v>
      </c>
      <c r="AL67" s="104"/>
      <c r="AM67" s="104"/>
      <c r="AN67" s="31" t="s">
        <v>10</v>
      </c>
    </row>
    <row r="68" spans="1:42" s="2" customFormat="1" ht="15">
      <c r="B68" s="105" t="s">
        <v>55</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3"/>
      <c r="AL68" s="3"/>
      <c r="AM68" s="3"/>
    </row>
    <row r="69" spans="1:42" s="32" customFormat="1" ht="15" customHeight="1">
      <c r="AC69" s="128" t="s">
        <v>34</v>
      </c>
      <c r="AD69" s="128"/>
      <c r="AE69" s="128"/>
      <c r="AF69" s="128"/>
      <c r="AG69" s="128"/>
      <c r="AH69" s="37" t="s">
        <v>9</v>
      </c>
      <c r="AI69" s="37"/>
      <c r="AJ69" s="58"/>
      <c r="AK69" s="129">
        <f>SUM(AK6:AM68)</f>
        <v>600928</v>
      </c>
      <c r="AL69" s="129"/>
      <c r="AM69" s="129"/>
      <c r="AN69" s="74" t="s">
        <v>10</v>
      </c>
      <c r="AO69" s="126" t="e">
        <f>#REF!+#REF!+#REF!+#REF!+#REF!+#REF!+AK9+AK13+AK16+#REF!+AK25+AK22+AK28+AK31+#REF!+#REF!+AK43+AK46+AK52+#REF!+#REF!+#REF!+#REF!+AK67+#REF!+#REF!</f>
        <v>#REF!</v>
      </c>
      <c r="AP69" s="126"/>
    </row>
    <row r="72" spans="1:42" ht="42" customHeight="1">
      <c r="A72" s="7" t="s">
        <v>35</v>
      </c>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9"/>
      <c r="AG72" s="9"/>
      <c r="AH72" s="9"/>
      <c r="AI72" s="9"/>
      <c r="AJ72" s="9"/>
      <c r="AK72" s="9"/>
      <c r="AL72" s="9"/>
      <c r="AM72" s="9"/>
      <c r="AN72" s="10"/>
      <c r="AO72" s="10"/>
    </row>
    <row r="73" spans="1:42" ht="13.5" thickBo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row>
    <row r="74" spans="1:42" ht="15.75">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30" t="s">
        <v>34</v>
      </c>
      <c r="AD74" s="130"/>
      <c r="AE74" s="130"/>
      <c r="AF74" s="130"/>
      <c r="AG74" s="130"/>
      <c r="AH74" s="12" t="s">
        <v>9</v>
      </c>
      <c r="AI74" s="12"/>
      <c r="AJ74" s="131"/>
      <c r="AK74" s="131"/>
      <c r="AL74" s="131"/>
      <c r="AM74" s="131"/>
      <c r="AN74" s="127"/>
      <c r="AO74" s="127"/>
    </row>
    <row r="75" spans="1:42" ht="1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0"/>
      <c r="AF75" s="10"/>
      <c r="AG75" s="10"/>
      <c r="AH75" s="10"/>
      <c r="AI75" s="10"/>
      <c r="AJ75" s="10"/>
      <c r="AK75" s="10"/>
      <c r="AL75" s="10"/>
      <c r="AM75" s="10"/>
      <c r="AN75" s="10"/>
      <c r="AO75" s="10"/>
    </row>
    <row r="76" spans="1:42" ht="15.75">
      <c r="A76" s="8"/>
      <c r="B76" s="7" t="s">
        <v>97</v>
      </c>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9"/>
      <c r="AF76" s="9"/>
      <c r="AG76" s="9"/>
      <c r="AH76" s="9"/>
      <c r="AI76" s="9"/>
      <c r="AJ76" s="9"/>
      <c r="AK76" s="9"/>
      <c r="AL76" s="10"/>
      <c r="AM76" s="10"/>
      <c r="AN76" s="10"/>
      <c r="AO76" s="10"/>
    </row>
    <row r="77" spans="1:42" ht="15.75">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9"/>
      <c r="AF77" s="9"/>
      <c r="AG77" s="9"/>
      <c r="AH77" s="9"/>
      <c r="AI77" s="9"/>
      <c r="AJ77" s="9"/>
      <c r="AK77" s="9"/>
      <c r="AL77" s="10"/>
      <c r="AM77" s="10"/>
      <c r="AN77" s="10"/>
      <c r="AO77" s="10"/>
    </row>
    <row r="78" spans="1:42" ht="62.25" customHeight="1">
      <c r="A78" s="8"/>
      <c r="B78" s="7" t="s">
        <v>36</v>
      </c>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9"/>
      <c r="AF78" s="9"/>
      <c r="AG78" s="9"/>
      <c r="AH78" s="9"/>
      <c r="AI78" s="9"/>
      <c r="AJ78" s="9"/>
      <c r="AK78" s="9"/>
      <c r="AL78" s="10"/>
      <c r="AM78" s="10"/>
      <c r="AN78" s="10"/>
      <c r="AO78" s="10"/>
    </row>
    <row r="79" spans="1:42" ht="15.75">
      <c r="A79" s="14"/>
      <c r="B79" s="14"/>
      <c r="C79" s="14"/>
      <c r="D79" s="14"/>
      <c r="E79" s="14"/>
      <c r="F79" s="14"/>
      <c r="G79" s="14"/>
      <c r="H79" s="14"/>
      <c r="I79" s="14"/>
      <c r="J79" s="14"/>
      <c r="K79" s="14"/>
      <c r="L79" s="14"/>
      <c r="M79" s="14"/>
      <c r="N79" s="15"/>
      <c r="O79" s="15"/>
      <c r="P79" s="15"/>
      <c r="Q79" s="15"/>
      <c r="R79" s="15"/>
      <c r="S79" s="14"/>
      <c r="T79" s="14"/>
      <c r="U79" s="14"/>
      <c r="V79" s="14"/>
      <c r="W79" s="14"/>
      <c r="X79" s="14"/>
      <c r="Y79" s="14"/>
      <c r="Z79" s="14"/>
      <c r="AA79" s="14"/>
      <c r="AB79" s="14"/>
      <c r="AC79" s="14"/>
      <c r="AD79" s="14"/>
      <c r="AE79" s="16"/>
      <c r="AF79" s="16"/>
      <c r="AG79" s="16"/>
      <c r="AH79" s="16"/>
      <c r="AI79" s="16"/>
      <c r="AJ79" s="16"/>
      <c r="AK79" s="16"/>
    </row>
    <row r="80" spans="1:42" ht="15.75">
      <c r="A80" s="14"/>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9"/>
      <c r="AF80" s="9"/>
      <c r="AG80" s="9"/>
      <c r="AH80" s="9"/>
      <c r="AI80" s="9"/>
      <c r="AJ80" s="16"/>
      <c r="AK80" s="16"/>
    </row>
    <row r="81" spans="1:40" ht="12.75">
      <c r="A81" s="1"/>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row>
    <row r="82" spans="1:40">
      <c r="A82" s="1"/>
      <c r="B82" s="117" t="s">
        <v>37</v>
      </c>
      <c r="C82" s="117"/>
      <c r="D82" s="117"/>
      <c r="E82" s="117"/>
      <c r="F82" s="117"/>
      <c r="G82" s="117"/>
      <c r="H82" s="117"/>
      <c r="I82" s="117"/>
      <c r="J82" s="117"/>
      <c r="K82" s="117"/>
      <c r="L82" s="10"/>
      <c r="M82" s="10"/>
      <c r="N82" s="10"/>
      <c r="O82" s="10"/>
      <c r="P82" s="10"/>
      <c r="Q82" s="10"/>
      <c r="R82" s="10"/>
      <c r="S82" s="10"/>
      <c r="T82" s="10"/>
      <c r="U82" s="10"/>
      <c r="V82" s="10"/>
      <c r="W82" s="10"/>
      <c r="X82" s="10"/>
      <c r="Y82" s="10"/>
      <c r="Z82" s="10"/>
      <c r="AA82" s="10"/>
      <c r="AB82" s="10"/>
      <c r="AC82" s="10"/>
      <c r="AD82" s="10"/>
      <c r="AE82" s="10"/>
      <c r="AF82" s="10"/>
      <c r="AG82" s="10"/>
      <c r="AH82" s="10"/>
      <c r="AI82" s="10"/>
    </row>
    <row r="83" spans="1:40" ht="15">
      <c r="A83" s="1"/>
      <c r="L83" s="17"/>
      <c r="M83" s="17"/>
      <c r="N83" s="17"/>
      <c r="O83" s="17"/>
      <c r="P83" s="17"/>
      <c r="Q83" s="17"/>
      <c r="R83" s="17"/>
      <c r="S83" s="17"/>
      <c r="T83" s="17"/>
      <c r="U83" s="17"/>
      <c r="V83" s="17"/>
      <c r="W83" s="17"/>
      <c r="X83" s="17"/>
      <c r="Y83" s="17"/>
      <c r="Z83" s="17"/>
      <c r="AA83" s="17"/>
      <c r="AB83" s="17"/>
      <c r="AC83" s="17"/>
      <c r="AD83" s="17"/>
      <c r="AE83" s="17"/>
      <c r="AF83" s="17"/>
      <c r="AG83" s="17"/>
      <c r="AH83" s="17"/>
      <c r="AI83" s="10"/>
    </row>
    <row r="85" spans="1:40" ht="15">
      <c r="A85" s="1"/>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row>
    <row r="86" spans="1:40" ht="15">
      <c r="A86" s="1"/>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0"/>
    </row>
    <row r="87" spans="1:40" s="63" customFormat="1" ht="15">
      <c r="A87" s="59"/>
      <c r="B87" s="118" t="s">
        <v>43</v>
      </c>
      <c r="C87" s="118"/>
      <c r="D87" s="118"/>
      <c r="E87" s="118"/>
      <c r="F87" s="118"/>
      <c r="G87" s="118"/>
      <c r="H87" s="118"/>
      <c r="I87" s="118"/>
      <c r="J87" s="60"/>
      <c r="K87" s="61"/>
      <c r="L87" s="60">
        <v>1</v>
      </c>
      <c r="M87" s="61" t="s">
        <v>39</v>
      </c>
      <c r="N87" s="119">
        <v>41.12</v>
      </c>
      <c r="O87" s="119"/>
      <c r="P87" s="62" t="s">
        <v>39</v>
      </c>
      <c r="Q87" s="120">
        <v>5.92</v>
      </c>
      <c r="R87" s="120"/>
      <c r="S87" s="60"/>
      <c r="T87" s="120"/>
      <c r="U87" s="120"/>
      <c r="AA87" s="63" t="s">
        <v>40</v>
      </c>
      <c r="AB87" s="120">
        <f>ROUND(L87*N87*Q87,0)</f>
        <v>243</v>
      </c>
      <c r="AC87" s="120"/>
      <c r="AD87" s="120"/>
      <c r="AE87" s="120"/>
      <c r="AF87" s="121" t="s">
        <v>26</v>
      </c>
      <c r="AG87" s="121"/>
      <c r="AK87" s="122"/>
      <c r="AL87" s="122"/>
      <c r="AM87" s="122"/>
      <c r="AN87" s="64"/>
    </row>
    <row r="88" spans="1:40" s="65" customFormat="1" ht="15">
      <c r="I88" s="66"/>
      <c r="J88" s="67"/>
      <c r="K88" s="66"/>
      <c r="M88" s="68"/>
      <c r="N88" s="69"/>
      <c r="O88" s="69"/>
      <c r="P88" s="66"/>
      <c r="Q88" s="70"/>
      <c r="R88" s="70"/>
      <c r="S88" s="71"/>
      <c r="T88" s="70"/>
      <c r="U88" s="70"/>
      <c r="V88" s="123" t="s">
        <v>41</v>
      </c>
      <c r="W88" s="123"/>
      <c r="X88" s="123"/>
      <c r="Y88" s="123"/>
      <c r="Z88" s="123"/>
      <c r="AA88" s="72" t="s">
        <v>40</v>
      </c>
      <c r="AB88" s="124">
        <f>SUM(AB85:AB87)</f>
        <v>243</v>
      </c>
      <c r="AC88" s="124"/>
      <c r="AD88" s="124"/>
      <c r="AE88" s="124"/>
      <c r="AF88" s="125" t="s">
        <v>26</v>
      </c>
      <c r="AG88" s="125"/>
      <c r="AH88" s="71"/>
      <c r="AI88" s="73"/>
      <c r="AJ88" s="73"/>
      <c r="AK88" s="115"/>
      <c r="AL88" s="115"/>
      <c r="AM88" s="115"/>
      <c r="AN88" s="73"/>
    </row>
  </sheetData>
  <mergeCells count="198">
    <mergeCell ref="B8:AJ8"/>
    <mergeCell ref="AK8:AM8"/>
    <mergeCell ref="B10:AJ10"/>
    <mergeCell ref="AI13:AJ13"/>
    <mergeCell ref="Z9:AC9"/>
    <mergeCell ref="AI9:AJ9"/>
    <mergeCell ref="AK18:AM18"/>
    <mergeCell ref="P16:R16"/>
    <mergeCell ref="V16:X16"/>
    <mergeCell ref="Y16:AB16"/>
    <mergeCell ref="AI16:AJ16"/>
    <mergeCell ref="AK16:AM16"/>
    <mergeCell ref="P13:R13"/>
    <mergeCell ref="V13:X13"/>
    <mergeCell ref="N15:O15"/>
    <mergeCell ref="Q15:R15"/>
    <mergeCell ref="T15:V15"/>
    <mergeCell ref="AB15:AE15"/>
    <mergeCell ref="AF15:AG15"/>
    <mergeCell ref="AK15:AM15"/>
    <mergeCell ref="B14:AJ14"/>
    <mergeCell ref="Y13:AB13"/>
    <mergeCell ref="S9:T9"/>
    <mergeCell ref="W9:Y9"/>
    <mergeCell ref="O9:R9"/>
    <mergeCell ref="AK9:AM9"/>
    <mergeCell ref="AK33:AM33"/>
    <mergeCell ref="O34:R34"/>
    <mergeCell ref="V34:X34"/>
    <mergeCell ref="Y34:AB34"/>
    <mergeCell ref="AH34:AI34"/>
    <mergeCell ref="AK34:AM34"/>
    <mergeCell ref="V22:X22"/>
    <mergeCell ref="Y22:AB22"/>
    <mergeCell ref="AH22:AI22"/>
    <mergeCell ref="AK22:AM22"/>
    <mergeCell ref="AK13:AM13"/>
    <mergeCell ref="B11:AJ11"/>
    <mergeCell ref="Q12:R12"/>
    <mergeCell ref="T12:V12"/>
    <mergeCell ref="AB12:AE12"/>
    <mergeCell ref="AF12:AG12"/>
    <mergeCell ref="AK12:AM12"/>
    <mergeCell ref="AK11:AM11"/>
    <mergeCell ref="N12:O12"/>
    <mergeCell ref="O31:R31"/>
    <mergeCell ref="V31:X31"/>
    <mergeCell ref="Y31:AB31"/>
    <mergeCell ref="O6:R6"/>
    <mergeCell ref="S6:T6"/>
    <mergeCell ref="W6:Y6"/>
    <mergeCell ref="Z6:AC6"/>
    <mergeCell ref="AI6:AJ6"/>
    <mergeCell ref="AK6:AM6"/>
    <mergeCell ref="B7:AJ7"/>
    <mergeCell ref="A1:AM1"/>
    <mergeCell ref="A2:D2"/>
    <mergeCell ref="E2:AN2"/>
    <mergeCell ref="B4:M4"/>
    <mergeCell ref="N4:V4"/>
    <mergeCell ref="W4:AB4"/>
    <mergeCell ref="AC4:AH4"/>
    <mergeCell ref="AI4:AN4"/>
    <mergeCell ref="AK5:AM5"/>
    <mergeCell ref="E3:AN3"/>
    <mergeCell ref="AO69:AP69"/>
    <mergeCell ref="AN74:AO74"/>
    <mergeCell ref="AC69:AG69"/>
    <mergeCell ref="AK69:AM69"/>
    <mergeCell ref="AC74:AG74"/>
    <mergeCell ref="AJ74:AM74"/>
    <mergeCell ref="B53:AJ53"/>
    <mergeCell ref="B17:AJ17"/>
    <mergeCell ref="AK39:AM39"/>
    <mergeCell ref="O40:R40"/>
    <mergeCell ref="O61:R61"/>
    <mergeCell ref="V61:X61"/>
    <mergeCell ref="Y61:AB61"/>
    <mergeCell ref="AH61:AI61"/>
    <mergeCell ref="B62:AJ62"/>
    <mergeCell ref="AK61:AM61"/>
    <mergeCell ref="P52:R52"/>
    <mergeCell ref="V52:X52"/>
    <mergeCell ref="Y52:AB52"/>
    <mergeCell ref="B54:AJ54"/>
    <mergeCell ref="AK54:AM54"/>
    <mergeCell ref="P55:R55"/>
    <mergeCell ref="V55:X55"/>
    <mergeCell ref="Y55:AB55"/>
    <mergeCell ref="AK88:AM88"/>
    <mergeCell ref="B66:AJ66"/>
    <mergeCell ref="AK66:AM66"/>
    <mergeCell ref="O67:R67"/>
    <mergeCell ref="V67:X67"/>
    <mergeCell ref="Y67:AB67"/>
    <mergeCell ref="AH67:AI67"/>
    <mergeCell ref="AK67:AM67"/>
    <mergeCell ref="B82:K82"/>
    <mergeCell ref="B87:I87"/>
    <mergeCell ref="N87:O87"/>
    <mergeCell ref="Q87:R87"/>
    <mergeCell ref="T87:U87"/>
    <mergeCell ref="AB87:AE87"/>
    <mergeCell ref="AF87:AG87"/>
    <mergeCell ref="AK87:AM87"/>
    <mergeCell ref="B68:AJ68"/>
    <mergeCell ref="V88:Z88"/>
    <mergeCell ref="AB88:AE88"/>
    <mergeCell ref="AF88:AG88"/>
    <mergeCell ref="O19:R19"/>
    <mergeCell ref="S19:T19"/>
    <mergeCell ref="W19:Y19"/>
    <mergeCell ref="Z19:AC19"/>
    <mergeCell ref="AI19:AJ19"/>
    <mergeCell ref="AK19:AM19"/>
    <mergeCell ref="B20:AJ20"/>
    <mergeCell ref="B23:AJ23"/>
    <mergeCell ref="B27:AJ27"/>
    <mergeCell ref="AK27:AM27"/>
    <mergeCell ref="P25:R25"/>
    <mergeCell ref="V25:X25"/>
    <mergeCell ref="Y25:AB25"/>
    <mergeCell ref="AH25:AI25"/>
    <mergeCell ref="AK25:AM25"/>
    <mergeCell ref="AK21:AM21"/>
    <mergeCell ref="AH55:AI55"/>
    <mergeCell ref="AK55:AM55"/>
    <mergeCell ref="AK52:AM52"/>
    <mergeCell ref="AK46:AM46"/>
    <mergeCell ref="AK51:AM51"/>
    <mergeCell ref="B51:AJ51"/>
    <mergeCell ref="S40:T40"/>
    <mergeCell ref="W40:Y40"/>
    <mergeCell ref="AH52:AI52"/>
    <mergeCell ref="Y49:AB49"/>
    <mergeCell ref="AH49:AI49"/>
    <mergeCell ref="V43:X43"/>
    <mergeCell ref="Y46:AB46"/>
    <mergeCell ref="AK40:AM40"/>
    <mergeCell ref="AK24:AM24"/>
    <mergeCell ref="B26:AJ26"/>
    <mergeCell ref="P22:R22"/>
    <mergeCell ref="AK49:AM49"/>
    <mergeCell ref="P28:R28"/>
    <mergeCell ref="V28:X28"/>
    <mergeCell ref="Y28:AB28"/>
    <mergeCell ref="AH28:AI28"/>
    <mergeCell ref="AK28:AM28"/>
    <mergeCell ref="B29:AJ29"/>
    <mergeCell ref="AK37:AM37"/>
    <mergeCell ref="B38:AJ38"/>
    <mergeCell ref="AK42:AM42"/>
    <mergeCell ref="Y43:AB43"/>
    <mergeCell ref="AH43:AI43"/>
    <mergeCell ref="AK43:AM43"/>
    <mergeCell ref="B41:AJ41"/>
    <mergeCell ref="O37:R37"/>
    <mergeCell ref="V37:X37"/>
    <mergeCell ref="Y37:AB37"/>
    <mergeCell ref="AH37:AI37"/>
    <mergeCell ref="B30:AJ30"/>
    <mergeCell ref="B35:AJ35"/>
    <mergeCell ref="B50:AJ50"/>
    <mergeCell ref="AK45:AM45"/>
    <mergeCell ref="B47:AJ47"/>
    <mergeCell ref="O46:R46"/>
    <mergeCell ref="V46:X46"/>
    <mergeCell ref="O49:R49"/>
    <mergeCell ref="V49:X49"/>
    <mergeCell ref="AK48:AM48"/>
    <mergeCell ref="AK30:AM30"/>
    <mergeCell ref="B32:AJ32"/>
    <mergeCell ref="AH31:AI31"/>
    <mergeCell ref="AK31:AM31"/>
    <mergeCell ref="B36:AJ36"/>
    <mergeCell ref="AK36:AM36"/>
    <mergeCell ref="AH46:AI46"/>
    <mergeCell ref="B44:AJ44"/>
    <mergeCell ref="O43:R43"/>
    <mergeCell ref="Z40:AC40"/>
    <mergeCell ref="AI40:AJ40"/>
    <mergeCell ref="AK63:AM63"/>
    <mergeCell ref="O64:R64"/>
    <mergeCell ref="V64:X64"/>
    <mergeCell ref="Y64:AB64"/>
    <mergeCell ref="AH64:AI64"/>
    <mergeCell ref="AK64:AM64"/>
    <mergeCell ref="B65:AJ65"/>
    <mergeCell ref="B56:AJ56"/>
    <mergeCell ref="B57:AJ57"/>
    <mergeCell ref="AK57:AM57"/>
    <mergeCell ref="P58:R58"/>
    <mergeCell ref="V58:X58"/>
    <mergeCell ref="Y58:AB58"/>
    <mergeCell ref="AH58:AI58"/>
    <mergeCell ref="AK58:AM58"/>
    <mergeCell ref="B59:AJ59"/>
    <mergeCell ref="AK60:AM60"/>
  </mergeCells>
  <pageMargins left="0.45" right="0.1" top="0.64" bottom="0.39" header="0.26" footer="0.17"/>
  <pageSetup paperSize="5" scale="83" orientation="portrait" horizontalDpi="300" verticalDpi="300" r:id="rId1"/>
  <headerFooter alignWithMargins="0">
    <oddHeader>Page &amp;P</oddHeader>
  </headerFooter>
  <rowBreaks count="1" manualBreakCount="1">
    <brk id="65" max="39" man="1"/>
  </rowBreaks>
</worksheet>
</file>

<file path=xl/worksheets/sheet2.xml><?xml version="1.0" encoding="utf-8"?>
<worksheet xmlns="http://schemas.openxmlformats.org/spreadsheetml/2006/main" xmlns:r="http://schemas.openxmlformats.org/officeDocument/2006/relationships">
  <sheetPr>
    <tabColor rgb="FF00B050"/>
  </sheetPr>
  <dimension ref="A1:AP83"/>
  <sheetViews>
    <sheetView view="pageBreakPreview" topLeftCell="A70" zoomScaleSheetLayoutView="100" workbookViewId="0">
      <selection activeCell="K77" sqref="K7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5" t="s">
        <v>0</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row>
    <row r="2" spans="1:40" ht="54" customHeight="1">
      <c r="A2" s="136" t="s">
        <v>38</v>
      </c>
      <c r="B2" s="136"/>
      <c r="C2" s="136"/>
      <c r="D2" s="136"/>
      <c r="E2" s="150" t="str">
        <f>'DWE MBldg'!E2:AN2</f>
        <v>ILMI (Infrastructure Development) Mirpurkhas Division ADP No: 478 of 2016-17. Rehablitation / Repair Renovation Work &amp; Missing Facilities in Existing Primary School @  GBPS Muhammad Ismail Nohri U.C Saranghiar, Taluka Chachro, District Tharparkar.</v>
      </c>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row>
    <row r="3" spans="1:40" ht="21.75" customHeight="1" thickBot="1">
      <c r="E3" s="152" t="s">
        <v>92</v>
      </c>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row>
    <row r="4" spans="1:40" s="77" customFormat="1" ht="17.25" customHeight="1" thickTop="1" thickBot="1">
      <c r="A4" s="76" t="s">
        <v>1</v>
      </c>
      <c r="B4" s="139" t="s">
        <v>2</v>
      </c>
      <c r="C4" s="139"/>
      <c r="D4" s="139"/>
      <c r="E4" s="139"/>
      <c r="F4" s="139"/>
      <c r="G4" s="139"/>
      <c r="H4" s="139"/>
      <c r="I4" s="139"/>
      <c r="J4" s="139"/>
      <c r="K4" s="139"/>
      <c r="L4" s="139"/>
      <c r="M4" s="139"/>
      <c r="N4" s="140" t="s">
        <v>3</v>
      </c>
      <c r="O4" s="141"/>
      <c r="P4" s="141"/>
      <c r="Q4" s="141"/>
      <c r="R4" s="141"/>
      <c r="S4" s="141"/>
      <c r="T4" s="141"/>
      <c r="U4" s="141"/>
      <c r="V4" s="142"/>
      <c r="W4" s="140" t="s">
        <v>4</v>
      </c>
      <c r="X4" s="141"/>
      <c r="Y4" s="141"/>
      <c r="Z4" s="141"/>
      <c r="AA4" s="141"/>
      <c r="AB4" s="142"/>
      <c r="AC4" s="141" t="s">
        <v>5</v>
      </c>
      <c r="AD4" s="141"/>
      <c r="AE4" s="141"/>
      <c r="AF4" s="141"/>
      <c r="AG4" s="141"/>
      <c r="AH4" s="141"/>
      <c r="AI4" s="140" t="s">
        <v>6</v>
      </c>
      <c r="AJ4" s="141"/>
      <c r="AK4" s="141"/>
      <c r="AL4" s="141"/>
      <c r="AM4" s="141"/>
      <c r="AN4" s="142"/>
    </row>
    <row r="5" spans="1:40" s="94" customFormat="1" ht="16.5" customHeight="1" thickTop="1">
      <c r="A5" s="93">
        <v>1</v>
      </c>
      <c r="B5" s="20" t="s">
        <v>76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49"/>
      <c r="AL5" s="149"/>
      <c r="AM5" s="149"/>
    </row>
    <row r="6" spans="1:40" s="23" customFormat="1" ht="13.5" customHeight="1">
      <c r="F6" s="32"/>
      <c r="G6" s="32"/>
      <c r="H6" s="33"/>
      <c r="I6" s="6"/>
      <c r="J6" s="6"/>
      <c r="K6" s="34"/>
      <c r="L6" s="34"/>
      <c r="M6" s="34"/>
      <c r="N6" s="34"/>
      <c r="O6" s="101">
        <v>197</v>
      </c>
      <c r="P6" s="101"/>
      <c r="Q6" s="101"/>
      <c r="R6" s="101"/>
      <c r="S6" s="90" t="s">
        <v>7</v>
      </c>
      <c r="T6" s="35"/>
      <c r="U6" s="35"/>
      <c r="V6" s="89"/>
      <c r="W6" s="102" t="s">
        <v>8</v>
      </c>
      <c r="X6" s="102"/>
      <c r="Y6" s="102"/>
      <c r="Z6" s="101">
        <v>3176.25</v>
      </c>
      <c r="AA6" s="101"/>
      <c r="AB6" s="101"/>
      <c r="AC6" s="101"/>
      <c r="AE6" s="28" t="s">
        <v>77</v>
      </c>
      <c r="AF6" s="28"/>
      <c r="AG6" s="28"/>
      <c r="AH6" s="28"/>
      <c r="AI6" s="103" t="s">
        <v>9</v>
      </c>
      <c r="AJ6" s="103"/>
      <c r="AK6" s="104">
        <f>ROUND(O6*Z6/1000,0)</f>
        <v>626</v>
      </c>
      <c r="AL6" s="104"/>
      <c r="AM6" s="104"/>
      <c r="AN6" s="31" t="s">
        <v>10</v>
      </c>
    </row>
    <row r="7" spans="1:40" s="2" customFormat="1" ht="15">
      <c r="B7" s="105" t="s">
        <v>78</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45" customFormat="1" ht="13.5" customHeight="1">
      <c r="A8" s="43">
        <v>2</v>
      </c>
      <c r="B8" s="44" t="s">
        <v>11</v>
      </c>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132"/>
      <c r="AL8" s="132"/>
      <c r="AM8" s="132"/>
    </row>
    <row r="9" spans="1:40" s="6" customFormat="1" ht="13.5" customHeight="1">
      <c r="N9" s="27"/>
      <c r="O9" s="101">
        <v>68</v>
      </c>
      <c r="P9" s="101"/>
      <c r="Q9" s="101"/>
      <c r="R9" s="101"/>
      <c r="S9" s="102" t="s">
        <v>7</v>
      </c>
      <c r="T9" s="102"/>
      <c r="U9" s="28"/>
      <c r="V9" s="89"/>
      <c r="W9" s="102" t="s">
        <v>8</v>
      </c>
      <c r="X9" s="102"/>
      <c r="Y9" s="102"/>
      <c r="Z9" s="101">
        <v>8694.9500000000007</v>
      </c>
      <c r="AA9" s="101"/>
      <c r="AB9" s="101"/>
      <c r="AC9" s="101"/>
      <c r="AD9" s="28"/>
      <c r="AE9" s="28" t="s">
        <v>12</v>
      </c>
      <c r="AF9" s="28"/>
      <c r="AG9" s="28"/>
      <c r="AH9" s="28"/>
      <c r="AI9" s="103" t="s">
        <v>9</v>
      </c>
      <c r="AJ9" s="103"/>
      <c r="AK9" s="104">
        <f>ROUND(O9*Z9/100,0)</f>
        <v>5913</v>
      </c>
      <c r="AL9" s="104"/>
      <c r="AM9" s="104"/>
      <c r="AN9" s="31" t="s">
        <v>10</v>
      </c>
    </row>
    <row r="10" spans="1:40" s="2" customFormat="1" ht="15">
      <c r="B10" s="105" t="s">
        <v>44</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94" customFormat="1" ht="16.5" customHeight="1">
      <c r="A11" s="93">
        <v>3</v>
      </c>
      <c r="B11" s="20" t="s">
        <v>79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49"/>
      <c r="AL11" s="149"/>
      <c r="AM11" s="149"/>
    </row>
    <row r="12" spans="1:40" s="23" customFormat="1" ht="13.5" customHeight="1">
      <c r="F12" s="32"/>
      <c r="G12" s="32"/>
      <c r="H12" s="33"/>
      <c r="I12" s="6"/>
      <c r="J12" s="6"/>
      <c r="K12" s="34"/>
      <c r="L12" s="34"/>
      <c r="M12" s="34"/>
      <c r="N12" s="34"/>
      <c r="O12" s="101">
        <v>227</v>
      </c>
      <c r="P12" s="101"/>
      <c r="Q12" s="101"/>
      <c r="R12" s="101"/>
      <c r="S12" s="90" t="s">
        <v>7</v>
      </c>
      <c r="T12" s="35"/>
      <c r="U12" s="35"/>
      <c r="V12" s="89"/>
      <c r="W12" s="102" t="s">
        <v>8</v>
      </c>
      <c r="X12" s="102"/>
      <c r="Y12" s="102"/>
      <c r="Z12" s="101">
        <v>11948.36</v>
      </c>
      <c r="AA12" s="101"/>
      <c r="AB12" s="101"/>
      <c r="AC12" s="101"/>
      <c r="AE12" s="28" t="s">
        <v>12</v>
      </c>
      <c r="AF12" s="28"/>
      <c r="AG12" s="28"/>
      <c r="AH12" s="28"/>
      <c r="AI12" s="103" t="s">
        <v>9</v>
      </c>
      <c r="AJ12" s="103"/>
      <c r="AK12" s="104">
        <f>ROUND(O12*Z12/100,0)</f>
        <v>27123</v>
      </c>
      <c r="AL12" s="104"/>
      <c r="AM12" s="104"/>
      <c r="AN12" s="31" t="s">
        <v>10</v>
      </c>
    </row>
    <row r="13" spans="1:40" s="2" customFormat="1" ht="15">
      <c r="B13" s="105" t="s">
        <v>80</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95" customFormat="1" ht="16.5" customHeight="1">
      <c r="A14" s="93">
        <v>4</v>
      </c>
      <c r="B14" s="20" t="s">
        <v>81</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54"/>
      <c r="AL14" s="154"/>
      <c r="AM14" s="154"/>
    </row>
    <row r="15" spans="1:40" s="96" customFormat="1">
      <c r="N15" s="97"/>
      <c r="O15" s="101">
        <v>58</v>
      </c>
      <c r="P15" s="101"/>
      <c r="Q15" s="101"/>
      <c r="R15" s="101"/>
      <c r="S15" s="90" t="s">
        <v>7</v>
      </c>
      <c r="T15" s="35"/>
      <c r="U15" s="35"/>
      <c r="V15" s="89"/>
      <c r="W15" s="102" t="s">
        <v>8</v>
      </c>
      <c r="X15" s="102"/>
      <c r="Y15" s="102"/>
      <c r="Z15" s="101">
        <v>3912.85</v>
      </c>
      <c r="AA15" s="101"/>
      <c r="AB15" s="101"/>
      <c r="AC15" s="101"/>
      <c r="AD15" s="23"/>
      <c r="AE15" s="28" t="s">
        <v>12</v>
      </c>
      <c r="AF15" s="28"/>
      <c r="AG15" s="28"/>
      <c r="AH15" s="28"/>
      <c r="AI15" s="103" t="s">
        <v>9</v>
      </c>
      <c r="AJ15" s="103"/>
      <c r="AK15" s="104">
        <f>ROUND(O15*Z15/100,0)</f>
        <v>2269</v>
      </c>
      <c r="AL15" s="104"/>
      <c r="AM15" s="104"/>
      <c r="AN15" s="31" t="s">
        <v>10</v>
      </c>
    </row>
    <row r="16" spans="1:40" s="96" customFormat="1">
      <c r="B16" s="153" t="s">
        <v>82</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row>
    <row r="17" spans="1:41" s="94" customFormat="1" ht="16.5" customHeight="1">
      <c r="A17" s="93">
        <v>5</v>
      </c>
      <c r="B17" s="20" t="s">
        <v>83</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49"/>
      <c r="AL17" s="149"/>
      <c r="AM17" s="149"/>
    </row>
    <row r="18" spans="1:41" s="23" customFormat="1" ht="13.5" customHeight="1">
      <c r="F18" s="32"/>
      <c r="G18" s="32"/>
      <c r="H18" s="33"/>
      <c r="I18" s="6"/>
      <c r="J18" s="6"/>
      <c r="K18" s="34"/>
      <c r="L18" s="34"/>
      <c r="M18" s="34"/>
      <c r="N18" s="34"/>
      <c r="O18" s="101">
        <v>101</v>
      </c>
      <c r="P18" s="101"/>
      <c r="Q18" s="101"/>
      <c r="R18" s="101"/>
      <c r="S18" s="90" t="s">
        <v>7</v>
      </c>
      <c r="T18" s="35"/>
      <c r="U18" s="35"/>
      <c r="V18" s="89"/>
      <c r="W18" s="102" t="s">
        <v>8</v>
      </c>
      <c r="X18" s="102"/>
      <c r="Y18" s="102"/>
      <c r="Z18" s="101">
        <v>3630</v>
      </c>
      <c r="AA18" s="101"/>
      <c r="AB18" s="101"/>
      <c r="AC18" s="101"/>
      <c r="AE18" s="28" t="s">
        <v>77</v>
      </c>
      <c r="AF18" s="28"/>
      <c r="AG18" s="28"/>
      <c r="AH18" s="28"/>
      <c r="AI18" s="103" t="s">
        <v>9</v>
      </c>
      <c r="AJ18" s="103"/>
      <c r="AK18" s="104">
        <f>ROUND(O18*Z18/1000,0)</f>
        <v>367</v>
      </c>
      <c r="AL18" s="104"/>
      <c r="AM18" s="104"/>
      <c r="AN18" s="31" t="s">
        <v>10</v>
      </c>
    </row>
    <row r="19" spans="1:41" s="2" customFormat="1" ht="15">
      <c r="B19" s="105" t="s">
        <v>84</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1" s="22" customFormat="1" ht="76.5" customHeight="1">
      <c r="A20" s="46">
        <v>6</v>
      </c>
      <c r="B20" s="106" t="s">
        <v>13</v>
      </c>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0"/>
      <c r="AL20" s="100"/>
      <c r="AM20" s="100"/>
    </row>
    <row r="21" spans="1:41" s="6" customFormat="1" ht="14.25" customHeight="1">
      <c r="N21" s="27"/>
      <c r="O21" s="101">
        <v>8</v>
      </c>
      <c r="P21" s="101"/>
      <c r="Q21" s="101"/>
      <c r="R21" s="101"/>
      <c r="S21" s="102" t="s">
        <v>7</v>
      </c>
      <c r="T21" s="102"/>
      <c r="U21" s="28"/>
      <c r="V21" s="89"/>
      <c r="W21" s="102" t="s">
        <v>8</v>
      </c>
      <c r="X21" s="102"/>
      <c r="Y21" s="102"/>
      <c r="Z21" s="101">
        <v>337</v>
      </c>
      <c r="AA21" s="101"/>
      <c r="AB21" s="101"/>
      <c r="AC21" s="101"/>
      <c r="AD21" s="28"/>
      <c r="AE21" s="28" t="s">
        <v>14</v>
      </c>
      <c r="AF21" s="28"/>
      <c r="AG21" s="28"/>
      <c r="AH21" s="28"/>
      <c r="AI21" s="103" t="s">
        <v>9</v>
      </c>
      <c r="AJ21" s="103"/>
      <c r="AK21" s="104">
        <f>O21*Z21</f>
        <v>2696</v>
      </c>
      <c r="AL21" s="104"/>
      <c r="AM21" s="104"/>
      <c r="AN21" s="31" t="s">
        <v>10</v>
      </c>
    </row>
    <row r="22" spans="1:41" s="2" customFormat="1" ht="15">
      <c r="B22" s="105" t="s">
        <v>45</v>
      </c>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3"/>
      <c r="AL22" s="3"/>
      <c r="AM22" s="3"/>
    </row>
    <row r="23" spans="1:41" s="22" customFormat="1" ht="30" customHeight="1">
      <c r="A23" s="46">
        <v>7</v>
      </c>
      <c r="B23" s="106" t="s">
        <v>15</v>
      </c>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0"/>
      <c r="AL23" s="100"/>
      <c r="AM23" s="100"/>
    </row>
    <row r="24" spans="1:41" s="23" customFormat="1" ht="13.5" customHeight="1">
      <c r="A24" s="47"/>
      <c r="B24" s="48" t="s">
        <v>21</v>
      </c>
      <c r="J24" s="43"/>
      <c r="K24" s="43"/>
      <c r="L24" s="87"/>
      <c r="M24" s="25"/>
      <c r="N24" s="147"/>
      <c r="O24" s="147"/>
      <c r="P24" s="26"/>
      <c r="Q24" s="144"/>
      <c r="R24" s="144"/>
      <c r="S24" s="25"/>
      <c r="T24" s="145"/>
      <c r="U24" s="145"/>
      <c r="V24" s="145"/>
      <c r="AB24" s="146"/>
      <c r="AC24" s="146"/>
      <c r="AD24" s="146"/>
      <c r="AE24" s="146"/>
      <c r="AF24" s="147"/>
      <c r="AG24" s="147"/>
      <c r="AK24" s="109"/>
      <c r="AL24" s="109"/>
      <c r="AM24" s="109"/>
      <c r="AN24" s="38"/>
    </row>
    <row r="25" spans="1:41" s="6" customFormat="1" ht="13.5" customHeight="1">
      <c r="H25" s="36"/>
      <c r="K25" s="34"/>
      <c r="L25" s="34"/>
      <c r="M25" s="34"/>
      <c r="N25" s="34"/>
      <c r="O25" s="87"/>
      <c r="P25" s="101">
        <v>0.36</v>
      </c>
      <c r="Q25" s="101"/>
      <c r="R25" s="101"/>
      <c r="S25" s="28" t="s">
        <v>18</v>
      </c>
      <c r="T25" s="50"/>
      <c r="U25" s="50"/>
      <c r="V25" s="102" t="s">
        <v>8</v>
      </c>
      <c r="W25" s="102"/>
      <c r="X25" s="102"/>
      <c r="Y25" s="101">
        <v>4820.2</v>
      </c>
      <c r="Z25" s="101"/>
      <c r="AA25" s="101"/>
      <c r="AB25" s="101"/>
      <c r="AC25" s="28"/>
      <c r="AD25" s="28" t="s">
        <v>19</v>
      </c>
      <c r="AE25" s="28"/>
      <c r="AF25" s="28"/>
      <c r="AG25" s="28"/>
      <c r="AH25" s="28"/>
      <c r="AI25" s="103" t="s">
        <v>9</v>
      </c>
      <c r="AJ25" s="103"/>
      <c r="AK25" s="104">
        <f>ROUND(P25*Y25,0)</f>
        <v>1735</v>
      </c>
      <c r="AL25" s="104"/>
      <c r="AM25" s="104"/>
      <c r="AN25" s="31" t="s">
        <v>10</v>
      </c>
    </row>
    <row r="26" spans="1:41" s="2" customFormat="1" ht="15">
      <c r="B26" s="105" t="s">
        <v>47</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3"/>
      <c r="AL26" s="3"/>
      <c r="AM26" s="3"/>
    </row>
    <row r="27" spans="1:41" s="54" customFormat="1" ht="13.5" customHeight="1">
      <c r="A27" s="51">
        <v>8</v>
      </c>
      <c r="B27" s="52" t="s">
        <v>58</v>
      </c>
      <c r="C27" s="53"/>
      <c r="D27" s="53"/>
      <c r="E27" s="53"/>
      <c r="F27" s="53"/>
      <c r="G27" s="53"/>
      <c r="H27" s="53"/>
      <c r="I27" s="53"/>
      <c r="J27" s="53"/>
      <c r="K27" s="53"/>
      <c r="L27" s="53"/>
      <c r="AK27" s="148"/>
      <c r="AL27" s="148"/>
      <c r="AM27" s="148"/>
    </row>
    <row r="28" spans="1:41" s="39" customFormat="1" ht="13.5" customHeight="1">
      <c r="N28" s="40"/>
      <c r="O28" s="110">
        <v>250</v>
      </c>
      <c r="P28" s="110"/>
      <c r="Q28" s="110"/>
      <c r="R28" s="110"/>
      <c r="S28" s="111" t="s">
        <v>7</v>
      </c>
      <c r="T28" s="111"/>
      <c r="U28" s="41"/>
      <c r="V28" s="92"/>
      <c r="W28" s="111" t="s">
        <v>8</v>
      </c>
      <c r="X28" s="111"/>
      <c r="Y28" s="111"/>
      <c r="Z28" s="110">
        <v>9954.31</v>
      </c>
      <c r="AA28" s="110"/>
      <c r="AB28" s="110"/>
      <c r="AC28" s="110"/>
      <c r="AD28" s="41"/>
      <c r="AE28" s="41" t="s">
        <v>12</v>
      </c>
      <c r="AF28" s="41"/>
      <c r="AG28" s="41"/>
      <c r="AH28" s="41"/>
      <c r="AI28" s="112" t="s">
        <v>9</v>
      </c>
      <c r="AJ28" s="112"/>
      <c r="AK28" s="113">
        <f>ROUND(O28*Z28/100,0)</f>
        <v>24886</v>
      </c>
      <c r="AL28" s="113"/>
      <c r="AM28" s="113"/>
      <c r="AN28" s="42" t="s">
        <v>10</v>
      </c>
    </row>
    <row r="29" spans="1:41" s="2" customFormat="1" ht="15">
      <c r="B29" s="105" t="s">
        <v>59</v>
      </c>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3"/>
      <c r="AL29" s="3"/>
      <c r="AM29" s="3"/>
    </row>
    <row r="30" spans="1:41" s="5" customFormat="1" ht="15" customHeight="1">
      <c r="A30" s="91">
        <v>9</v>
      </c>
      <c r="B30" s="20" t="s">
        <v>22</v>
      </c>
      <c r="C30" s="20"/>
      <c r="D30" s="20"/>
      <c r="E30" s="20"/>
      <c r="F30" s="20"/>
      <c r="G30" s="20"/>
      <c r="H30" s="20"/>
      <c r="I30" s="20"/>
      <c r="J30" s="20"/>
      <c r="K30" s="20"/>
      <c r="L30" s="20"/>
      <c r="M30" s="20"/>
      <c r="N30" s="20"/>
      <c r="O30" s="20"/>
      <c r="P30" s="20"/>
      <c r="Q30" s="20"/>
      <c r="R30" s="20"/>
      <c r="S30" s="20"/>
      <c r="T30" s="20"/>
      <c r="U30" s="20"/>
      <c r="V30" s="20"/>
      <c r="W30" s="20"/>
      <c r="AK30" s="108"/>
      <c r="AL30" s="108"/>
      <c r="AM30" s="108"/>
    </row>
    <row r="31" spans="1:41" s="6" customFormat="1" ht="12.75">
      <c r="H31" s="36"/>
      <c r="K31" s="34"/>
      <c r="L31" s="34"/>
      <c r="M31" s="34"/>
      <c r="N31" s="34"/>
      <c r="O31" s="87"/>
      <c r="P31" s="101">
        <v>0.63</v>
      </c>
      <c r="Q31" s="101"/>
      <c r="R31" s="101"/>
      <c r="S31" s="28" t="s">
        <v>18</v>
      </c>
      <c r="T31" s="50"/>
      <c r="U31" s="50"/>
      <c r="V31" s="102" t="s">
        <v>8</v>
      </c>
      <c r="W31" s="102"/>
      <c r="X31" s="102"/>
      <c r="Y31" s="114">
        <v>3850</v>
      </c>
      <c r="Z31" s="114"/>
      <c r="AA31" s="114"/>
      <c r="AB31" s="114"/>
      <c r="AC31" s="28"/>
      <c r="AD31" s="28" t="s">
        <v>19</v>
      </c>
      <c r="AE31" s="28"/>
      <c r="AF31" s="28"/>
      <c r="AG31" s="28"/>
      <c r="AH31" s="103" t="s">
        <v>9</v>
      </c>
      <c r="AI31" s="103"/>
      <c r="AK31" s="104">
        <f>ROUND(P31*Y31,0)</f>
        <v>2426</v>
      </c>
      <c r="AL31" s="104"/>
      <c r="AM31" s="104"/>
      <c r="AN31" s="31" t="s">
        <v>10</v>
      </c>
      <c r="AO31" s="34"/>
    </row>
    <row r="32" spans="1:41" s="2" customFormat="1" ht="15">
      <c r="B32" s="105" t="s">
        <v>48</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3"/>
      <c r="AL32" s="3"/>
      <c r="AM32" s="3"/>
    </row>
    <row r="33" spans="1:40" s="22" customFormat="1" ht="15" customHeight="1">
      <c r="A33" s="91">
        <v>10</v>
      </c>
      <c r="B33" s="20" t="s">
        <v>23</v>
      </c>
      <c r="C33" s="20"/>
      <c r="D33" s="20"/>
      <c r="E33" s="20"/>
      <c r="F33" s="20"/>
      <c r="G33" s="20"/>
      <c r="H33" s="20"/>
      <c r="I33" s="20"/>
      <c r="J33" s="20"/>
      <c r="K33" s="20"/>
      <c r="L33" s="20"/>
      <c r="M33" s="20"/>
      <c r="N33" s="20"/>
      <c r="O33" s="20"/>
      <c r="P33" s="20"/>
      <c r="Q33" s="20"/>
      <c r="R33" s="20"/>
      <c r="S33" s="20"/>
      <c r="T33" s="20"/>
      <c r="U33" s="20"/>
      <c r="V33" s="20"/>
      <c r="W33" s="20"/>
      <c r="AK33" s="109"/>
      <c r="AL33" s="109"/>
      <c r="AM33" s="109"/>
    </row>
    <row r="34" spans="1:40" s="6" customFormat="1" ht="12.75">
      <c r="H34" s="36"/>
      <c r="K34" s="34"/>
      <c r="L34" s="34"/>
      <c r="M34" s="34"/>
      <c r="N34" s="34"/>
      <c r="O34" s="87"/>
      <c r="P34" s="114">
        <v>0.96</v>
      </c>
      <c r="Q34" s="114"/>
      <c r="R34" s="114"/>
      <c r="S34" s="28" t="s">
        <v>18</v>
      </c>
      <c r="T34" s="50"/>
      <c r="U34" s="50"/>
      <c r="V34" s="102" t="s">
        <v>8</v>
      </c>
      <c r="W34" s="102"/>
      <c r="X34" s="102"/>
      <c r="Y34" s="114">
        <v>3575</v>
      </c>
      <c r="Z34" s="114"/>
      <c r="AA34" s="114"/>
      <c r="AB34" s="114"/>
      <c r="AC34" s="28"/>
      <c r="AD34" s="28" t="s">
        <v>19</v>
      </c>
      <c r="AE34" s="28"/>
      <c r="AF34" s="28"/>
      <c r="AG34" s="28"/>
      <c r="AH34" s="103" t="s">
        <v>9</v>
      </c>
      <c r="AI34" s="103"/>
      <c r="AK34" s="104">
        <f>ROUND(P34*Y34,0)</f>
        <v>3432</v>
      </c>
      <c r="AL34" s="104"/>
      <c r="AM34" s="104"/>
      <c r="AN34" s="31" t="s">
        <v>10</v>
      </c>
    </row>
    <row r="35" spans="1:40" s="2" customFormat="1" ht="15">
      <c r="B35" s="105" t="s">
        <v>48</v>
      </c>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3"/>
      <c r="AL35" s="3"/>
      <c r="AM35" s="3"/>
    </row>
    <row r="36" spans="1:40" s="5" customFormat="1" ht="15">
      <c r="A36" s="91">
        <v>11</v>
      </c>
      <c r="B36" s="106" t="s">
        <v>24</v>
      </c>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106"/>
      <c r="AG36" s="106"/>
      <c r="AH36" s="106"/>
      <c r="AI36" s="106"/>
      <c r="AJ36" s="106"/>
      <c r="AK36" s="108"/>
      <c r="AL36" s="108"/>
      <c r="AM36" s="108"/>
    </row>
    <row r="37" spans="1:40" s="6" customFormat="1" ht="12.75">
      <c r="H37" s="36"/>
      <c r="K37" s="34"/>
      <c r="L37" s="34"/>
      <c r="M37" s="34"/>
      <c r="N37" s="34"/>
      <c r="O37" s="87"/>
      <c r="P37" s="101">
        <v>1.59</v>
      </c>
      <c r="Q37" s="101"/>
      <c r="R37" s="101"/>
      <c r="S37" s="28" t="s">
        <v>18</v>
      </c>
      <c r="T37" s="50"/>
      <c r="U37" s="50"/>
      <c r="V37" s="102" t="s">
        <v>8</v>
      </c>
      <c r="W37" s="102"/>
      <c r="X37" s="102"/>
      <c r="Y37" s="101">
        <v>186.34</v>
      </c>
      <c r="Z37" s="101"/>
      <c r="AA37" s="101"/>
      <c r="AB37" s="101"/>
      <c r="AC37" s="28"/>
      <c r="AD37" s="28" t="s">
        <v>19</v>
      </c>
      <c r="AE37" s="28"/>
      <c r="AF37" s="28"/>
      <c r="AG37" s="28"/>
      <c r="AH37" s="103" t="s">
        <v>9</v>
      </c>
      <c r="AI37" s="103"/>
      <c r="AK37" s="104">
        <f>ROUND(P37*Y37,0)</f>
        <v>296</v>
      </c>
      <c r="AL37" s="104"/>
      <c r="AM37" s="104"/>
      <c r="AN37" s="31" t="s">
        <v>10</v>
      </c>
    </row>
    <row r="38" spans="1:40" s="2" customFormat="1" ht="15">
      <c r="B38" s="105" t="s">
        <v>49</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3"/>
      <c r="AL38" s="3"/>
      <c r="AM38" s="3"/>
    </row>
    <row r="39" spans="1:40" s="22" customFormat="1" ht="60" customHeight="1">
      <c r="A39" s="46">
        <v>12</v>
      </c>
      <c r="B39" s="106" t="s">
        <v>25</v>
      </c>
      <c r="C39" s="106"/>
      <c r="D39" s="106"/>
      <c r="E39" s="106"/>
      <c r="F39" s="106"/>
      <c r="G39" s="106"/>
      <c r="H39" s="106"/>
      <c r="I39" s="106"/>
      <c r="J39" s="106"/>
      <c r="K39" s="106"/>
      <c r="L39" s="106"/>
      <c r="M39" s="106"/>
      <c r="N39" s="106"/>
      <c r="O39" s="106"/>
      <c r="P39" s="106"/>
      <c r="Q39" s="106"/>
      <c r="R39" s="106"/>
      <c r="S39" s="106"/>
      <c r="T39" s="106"/>
      <c r="U39" s="106"/>
      <c r="V39" s="106"/>
      <c r="W39" s="106"/>
      <c r="X39" s="106"/>
      <c r="Y39" s="106"/>
      <c r="Z39" s="106"/>
      <c r="AA39" s="106"/>
      <c r="AB39" s="106"/>
      <c r="AC39" s="106"/>
      <c r="AD39" s="106"/>
      <c r="AE39" s="106"/>
      <c r="AF39" s="106"/>
      <c r="AG39" s="106"/>
      <c r="AH39" s="106"/>
      <c r="AI39" s="106"/>
      <c r="AJ39" s="106"/>
      <c r="AK39" s="100"/>
      <c r="AL39" s="100"/>
      <c r="AM39" s="100"/>
    </row>
    <row r="40" spans="1:40" s="6" customFormat="1" ht="12.75">
      <c r="H40" s="36"/>
      <c r="K40" s="34"/>
      <c r="L40" s="34"/>
      <c r="M40" s="34"/>
      <c r="N40" s="34"/>
      <c r="O40" s="101">
        <v>44</v>
      </c>
      <c r="P40" s="101"/>
      <c r="Q40" s="101"/>
      <c r="R40" s="101"/>
      <c r="S40" s="28" t="s">
        <v>26</v>
      </c>
      <c r="T40" s="50"/>
      <c r="U40" s="50"/>
      <c r="V40" s="102" t="s">
        <v>8</v>
      </c>
      <c r="W40" s="102"/>
      <c r="X40" s="102"/>
      <c r="Y40" s="101">
        <v>11443.1</v>
      </c>
      <c r="Z40" s="101"/>
      <c r="AA40" s="101"/>
      <c r="AB40" s="101"/>
      <c r="AC40" s="28"/>
      <c r="AD40" s="28" t="s">
        <v>27</v>
      </c>
      <c r="AE40" s="28"/>
      <c r="AF40" s="28"/>
      <c r="AG40" s="28"/>
      <c r="AH40" s="103" t="s">
        <v>9</v>
      </c>
      <c r="AI40" s="103"/>
      <c r="AK40" s="104">
        <f>ROUND(O40*Y40/100,0)</f>
        <v>5035</v>
      </c>
      <c r="AL40" s="104"/>
      <c r="AM40" s="104"/>
      <c r="AN40" s="31" t="s">
        <v>10</v>
      </c>
    </row>
    <row r="41" spans="1:40" s="2" customFormat="1" ht="15">
      <c r="B41" s="105" t="s">
        <v>50</v>
      </c>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3"/>
      <c r="AL41" s="3"/>
      <c r="AM41" s="3"/>
    </row>
    <row r="42" spans="1:40" s="5" customFormat="1" ht="15.75" customHeight="1">
      <c r="A42" s="91">
        <v>13</v>
      </c>
      <c r="B42" s="20" t="s">
        <v>64</v>
      </c>
      <c r="C42" s="4"/>
      <c r="D42" s="4"/>
      <c r="E42" s="4"/>
      <c r="F42" s="4"/>
      <c r="G42" s="4"/>
      <c r="H42" s="4"/>
      <c r="I42" s="4"/>
      <c r="J42" s="4"/>
      <c r="K42" s="4"/>
      <c r="L42" s="4"/>
      <c r="M42" s="4"/>
      <c r="N42" s="4"/>
      <c r="AK42" s="108"/>
      <c r="AL42" s="108"/>
      <c r="AM42" s="108"/>
    </row>
    <row r="43" spans="1:40" s="6" customFormat="1" ht="12.75">
      <c r="H43" s="36"/>
      <c r="K43" s="34"/>
      <c r="L43" s="34"/>
      <c r="M43" s="34"/>
      <c r="N43" s="34"/>
      <c r="O43" s="101">
        <v>43</v>
      </c>
      <c r="P43" s="101">
        <v>164</v>
      </c>
      <c r="Q43" s="101"/>
      <c r="R43" s="101"/>
      <c r="S43" s="28" t="s">
        <v>28</v>
      </c>
      <c r="T43" s="50"/>
      <c r="U43" s="50"/>
      <c r="V43" s="102" t="s">
        <v>8</v>
      </c>
      <c r="W43" s="102"/>
      <c r="X43" s="102"/>
      <c r="Y43" s="101">
        <v>231.6</v>
      </c>
      <c r="Z43" s="101"/>
      <c r="AA43" s="101"/>
      <c r="AB43" s="101"/>
      <c r="AC43" s="28"/>
      <c r="AD43" s="28" t="s">
        <v>29</v>
      </c>
      <c r="AE43" s="28"/>
      <c r="AF43" s="28"/>
      <c r="AG43" s="28"/>
      <c r="AH43" s="103" t="s">
        <v>9</v>
      </c>
      <c r="AI43" s="103"/>
      <c r="AK43" s="104">
        <f>O43*Y43</f>
        <v>9958.7999999999993</v>
      </c>
      <c r="AL43" s="104"/>
      <c r="AM43" s="104"/>
      <c r="AN43" s="31" t="s">
        <v>10</v>
      </c>
    </row>
    <row r="44" spans="1:40" s="2" customFormat="1" ht="15">
      <c r="B44" s="105" t="s">
        <v>65</v>
      </c>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3"/>
      <c r="AL44" s="3"/>
      <c r="AM44" s="3"/>
    </row>
    <row r="45" spans="1:40" s="5" customFormat="1" ht="15.75" customHeight="1">
      <c r="A45" s="91">
        <v>14</v>
      </c>
      <c r="B45" s="20" t="s">
        <v>30</v>
      </c>
      <c r="C45" s="4"/>
      <c r="D45" s="4"/>
      <c r="E45" s="4"/>
      <c r="F45" s="4"/>
      <c r="G45" s="4"/>
      <c r="H45" s="4"/>
      <c r="I45" s="4"/>
      <c r="J45" s="4"/>
      <c r="K45" s="4"/>
      <c r="L45" s="4"/>
      <c r="M45" s="4"/>
      <c r="N45" s="4"/>
      <c r="AK45" s="108"/>
      <c r="AL45" s="108"/>
      <c r="AM45" s="108"/>
    </row>
    <row r="46" spans="1:40" s="6" customFormat="1" ht="12.75">
      <c r="H46" s="36"/>
      <c r="K46" s="34"/>
      <c r="L46" s="34"/>
      <c r="M46" s="34"/>
      <c r="N46" s="34"/>
      <c r="O46" s="101">
        <v>787</v>
      </c>
      <c r="P46" s="101"/>
      <c r="Q46" s="101"/>
      <c r="R46" s="101"/>
      <c r="S46" s="28" t="s">
        <v>26</v>
      </c>
      <c r="T46" s="50"/>
      <c r="U46" s="50"/>
      <c r="V46" s="102" t="s">
        <v>8</v>
      </c>
      <c r="W46" s="102"/>
      <c r="X46" s="102"/>
      <c r="Y46" s="101">
        <v>2206.6</v>
      </c>
      <c r="Z46" s="101"/>
      <c r="AA46" s="101"/>
      <c r="AB46" s="101"/>
      <c r="AC46" s="28"/>
      <c r="AD46" s="28" t="s">
        <v>27</v>
      </c>
      <c r="AE46" s="28"/>
      <c r="AF46" s="28"/>
      <c r="AG46" s="28"/>
      <c r="AH46" s="103" t="s">
        <v>9</v>
      </c>
      <c r="AI46" s="103"/>
      <c r="AK46" s="104">
        <f>ROUND(O46*Y46/100,0)</f>
        <v>17366</v>
      </c>
      <c r="AL46" s="104"/>
      <c r="AM46" s="104"/>
      <c r="AN46" s="31" t="s">
        <v>10</v>
      </c>
    </row>
    <row r="47" spans="1:40" s="2" customFormat="1" ht="15">
      <c r="B47" s="105" t="s">
        <v>51</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3"/>
      <c r="AL47" s="3"/>
      <c r="AM47" s="3"/>
    </row>
    <row r="48" spans="1:40" s="5" customFormat="1" ht="15.75" customHeight="1">
      <c r="A48" s="91">
        <v>15</v>
      </c>
      <c r="B48" s="20" t="s">
        <v>31</v>
      </c>
      <c r="C48" s="4"/>
      <c r="D48" s="4"/>
      <c r="E48" s="4"/>
      <c r="F48" s="4"/>
      <c r="G48" s="4"/>
      <c r="H48" s="4"/>
      <c r="I48" s="4"/>
      <c r="J48" s="4"/>
      <c r="K48" s="4"/>
      <c r="L48" s="4"/>
      <c r="M48" s="4"/>
      <c r="N48" s="4"/>
      <c r="AK48" s="108"/>
      <c r="AL48" s="108"/>
      <c r="AM48" s="108"/>
    </row>
    <row r="49" spans="1:40" s="6" customFormat="1" ht="12.75">
      <c r="H49" s="36"/>
      <c r="K49" s="34"/>
      <c r="L49" s="34"/>
      <c r="M49" s="34"/>
      <c r="N49" s="34"/>
      <c r="O49" s="101">
        <v>787</v>
      </c>
      <c r="P49" s="101"/>
      <c r="Q49" s="101"/>
      <c r="R49" s="101"/>
      <c r="S49" s="28" t="s">
        <v>26</v>
      </c>
      <c r="T49" s="50"/>
      <c r="U49" s="50"/>
      <c r="V49" s="102" t="s">
        <v>8</v>
      </c>
      <c r="W49" s="102"/>
      <c r="X49" s="102"/>
      <c r="Y49" s="101">
        <v>2197.52</v>
      </c>
      <c r="Z49" s="101"/>
      <c r="AA49" s="101"/>
      <c r="AB49" s="101"/>
      <c r="AC49" s="28"/>
      <c r="AD49" s="28" t="s">
        <v>27</v>
      </c>
      <c r="AE49" s="28"/>
      <c r="AF49" s="28"/>
      <c r="AG49" s="28"/>
      <c r="AH49" s="103" t="s">
        <v>9</v>
      </c>
      <c r="AI49" s="103"/>
      <c r="AK49" s="104">
        <f>ROUND(O49*Y49/100,0)</f>
        <v>17294</v>
      </c>
      <c r="AL49" s="104"/>
      <c r="AM49" s="104"/>
      <c r="AN49" s="31" t="s">
        <v>10</v>
      </c>
    </row>
    <row r="50" spans="1:40" s="2" customFormat="1" ht="15">
      <c r="B50" s="105" t="s">
        <v>52</v>
      </c>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3"/>
      <c r="AL50" s="3"/>
      <c r="AM50" s="3"/>
    </row>
    <row r="51" spans="1:40" s="5" customFormat="1" ht="15.75" customHeight="1">
      <c r="A51" s="91">
        <v>16</v>
      </c>
      <c r="B51" s="20" t="s">
        <v>62</v>
      </c>
      <c r="C51" s="4"/>
      <c r="D51" s="4"/>
      <c r="E51" s="4"/>
      <c r="F51" s="4"/>
      <c r="G51" s="4"/>
      <c r="H51" s="4"/>
      <c r="I51" s="4"/>
      <c r="J51" s="4"/>
      <c r="K51" s="4"/>
      <c r="L51" s="4"/>
      <c r="M51" s="4"/>
      <c r="N51" s="4"/>
      <c r="AK51" s="108"/>
      <c r="AL51" s="108"/>
      <c r="AM51" s="108"/>
    </row>
    <row r="52" spans="1:40" s="6" customFormat="1" ht="12.75">
      <c r="H52" s="36"/>
      <c r="K52" s="34"/>
      <c r="L52" s="34"/>
      <c r="M52" s="34"/>
      <c r="N52" s="34"/>
      <c r="O52" s="101">
        <v>48</v>
      </c>
      <c r="P52" s="101"/>
      <c r="Q52" s="101"/>
      <c r="R52" s="101"/>
      <c r="S52" s="28" t="s">
        <v>26</v>
      </c>
      <c r="T52" s="50"/>
      <c r="U52" s="50"/>
      <c r="V52" s="102" t="s">
        <v>8</v>
      </c>
      <c r="W52" s="102"/>
      <c r="X52" s="102"/>
      <c r="Y52" s="101">
        <v>28253.61</v>
      </c>
      <c r="Z52" s="101"/>
      <c r="AA52" s="101"/>
      <c r="AB52" s="101"/>
      <c r="AC52" s="28"/>
      <c r="AD52" s="28" t="s">
        <v>27</v>
      </c>
      <c r="AE52" s="28"/>
      <c r="AF52" s="28"/>
      <c r="AG52" s="28"/>
      <c r="AH52" s="103" t="s">
        <v>9</v>
      </c>
      <c r="AI52" s="103"/>
      <c r="AK52" s="104">
        <f>ROUND(O52*Y52/100,0)</f>
        <v>13562</v>
      </c>
      <c r="AL52" s="104"/>
      <c r="AM52" s="104"/>
      <c r="AN52" s="31" t="s">
        <v>10</v>
      </c>
    </row>
    <row r="53" spans="1:40" s="2" customFormat="1" ht="15">
      <c r="B53" s="105" t="s">
        <v>63</v>
      </c>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3"/>
      <c r="AL53" s="3"/>
      <c r="AM53" s="3"/>
    </row>
    <row r="54" spans="1:40" s="55" customFormat="1" ht="13.5" customHeight="1">
      <c r="A54" s="86">
        <v>17</v>
      </c>
      <c r="B54" s="106" t="s">
        <v>42</v>
      </c>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0"/>
      <c r="AL54" s="100"/>
      <c r="AM54" s="100"/>
    </row>
    <row r="55" spans="1:40" s="6" customFormat="1" ht="12.75">
      <c r="H55" s="36"/>
      <c r="K55" s="34"/>
      <c r="L55" s="34"/>
      <c r="M55" s="34"/>
      <c r="N55" s="34"/>
      <c r="O55" s="87"/>
      <c r="P55" s="107">
        <v>69</v>
      </c>
      <c r="Q55" s="107"/>
      <c r="R55" s="107"/>
      <c r="S55" s="28" t="s">
        <v>26</v>
      </c>
      <c r="T55" s="50"/>
      <c r="U55" s="50"/>
      <c r="V55" s="102" t="s">
        <v>8</v>
      </c>
      <c r="W55" s="102"/>
      <c r="X55" s="102"/>
      <c r="Y55" s="101">
        <v>27678.86</v>
      </c>
      <c r="Z55" s="101"/>
      <c r="AA55" s="101"/>
      <c r="AB55" s="101"/>
      <c r="AC55" s="28"/>
      <c r="AD55" s="28" t="s">
        <v>27</v>
      </c>
      <c r="AE55" s="28"/>
      <c r="AF55" s="28"/>
      <c r="AG55" s="28"/>
      <c r="AH55" s="103" t="s">
        <v>9</v>
      </c>
      <c r="AI55" s="103"/>
      <c r="AK55" s="104">
        <f>ROUND(P55*Y55/100,0)</f>
        <v>19098</v>
      </c>
      <c r="AL55" s="104"/>
      <c r="AM55" s="104"/>
      <c r="AN55" s="31" t="s">
        <v>10</v>
      </c>
    </row>
    <row r="56" spans="1:40" s="2" customFormat="1" ht="15">
      <c r="B56" s="105" t="s">
        <v>53</v>
      </c>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3"/>
      <c r="AL56" s="3"/>
      <c r="AM56" s="3"/>
    </row>
    <row r="57" spans="1:40" s="5" customFormat="1" ht="13.5" customHeight="1">
      <c r="A57" s="91">
        <v>18</v>
      </c>
      <c r="B57" s="20" t="s">
        <v>32</v>
      </c>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116"/>
      <c r="AL57" s="116"/>
      <c r="AM57" s="116"/>
    </row>
    <row r="58" spans="1:40" s="6" customFormat="1" ht="13.5" customHeight="1">
      <c r="K58" s="34"/>
      <c r="L58" s="34"/>
      <c r="M58" s="34"/>
      <c r="N58" s="34"/>
      <c r="O58" s="101">
        <v>40</v>
      </c>
      <c r="P58" s="101"/>
      <c r="Q58" s="101"/>
      <c r="R58" s="101"/>
      <c r="S58" s="28" t="s">
        <v>26</v>
      </c>
      <c r="T58" s="50"/>
      <c r="U58" s="50"/>
      <c r="V58" s="102" t="s">
        <v>8</v>
      </c>
      <c r="W58" s="102"/>
      <c r="X58" s="102"/>
      <c r="Y58" s="101">
        <v>829.95</v>
      </c>
      <c r="Z58" s="101"/>
      <c r="AA58" s="101"/>
      <c r="AB58" s="101"/>
      <c r="AC58" s="28"/>
      <c r="AD58" s="28" t="s">
        <v>27</v>
      </c>
      <c r="AE58" s="28"/>
      <c r="AF58" s="28"/>
      <c r="AG58" s="28"/>
      <c r="AH58" s="103" t="s">
        <v>9</v>
      </c>
      <c r="AI58" s="103"/>
      <c r="AK58" s="104">
        <f>ROUND(O58*Y58/100,0)</f>
        <v>332</v>
      </c>
      <c r="AL58" s="104"/>
      <c r="AM58" s="104"/>
      <c r="AN58" s="31" t="s">
        <v>10</v>
      </c>
    </row>
    <row r="59" spans="1:40" s="2" customFormat="1" ht="15">
      <c r="B59" s="105" t="s">
        <v>54</v>
      </c>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3"/>
      <c r="AL59" s="3"/>
      <c r="AM59" s="3"/>
    </row>
    <row r="60" spans="1:40" s="55" customFormat="1" ht="13.5" customHeight="1">
      <c r="A60" s="46">
        <v>19</v>
      </c>
      <c r="B60" s="57" t="s">
        <v>73</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100"/>
      <c r="AL60" s="100"/>
      <c r="AM60" s="100"/>
    </row>
    <row r="61" spans="1:40" s="6" customFormat="1" ht="13.5" customHeight="1">
      <c r="K61" s="34"/>
      <c r="L61" s="34"/>
      <c r="M61" s="34"/>
      <c r="N61" s="34"/>
      <c r="O61" s="101">
        <v>739</v>
      </c>
      <c r="P61" s="101"/>
      <c r="Q61" s="101"/>
      <c r="R61" s="101"/>
      <c r="S61" s="28" t="s">
        <v>26</v>
      </c>
      <c r="T61" s="50"/>
      <c r="U61" s="50"/>
      <c r="V61" s="102" t="s">
        <v>8</v>
      </c>
      <c r="W61" s="102"/>
      <c r="X61" s="102"/>
      <c r="Y61" s="101">
        <v>1276.53</v>
      </c>
      <c r="Z61" s="101"/>
      <c r="AA61" s="101"/>
      <c r="AB61" s="101"/>
      <c r="AC61" s="28"/>
      <c r="AD61" s="28" t="s">
        <v>27</v>
      </c>
      <c r="AE61" s="28"/>
      <c r="AF61" s="28"/>
      <c r="AG61" s="28"/>
      <c r="AH61" s="103" t="s">
        <v>9</v>
      </c>
      <c r="AI61" s="103"/>
      <c r="AK61" s="104">
        <f>ROUND(O61*Y61/100,0)</f>
        <v>9434</v>
      </c>
      <c r="AL61" s="104"/>
      <c r="AM61" s="104"/>
      <c r="AN61" s="31" t="s">
        <v>10</v>
      </c>
    </row>
    <row r="62" spans="1:40" s="2" customFormat="1" ht="15">
      <c r="B62" s="105" t="s">
        <v>74</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3"/>
      <c r="AL62" s="3"/>
      <c r="AM62" s="3"/>
    </row>
    <row r="63" spans="1:40" s="5" customFormat="1" ht="31.5" customHeight="1">
      <c r="A63" s="91">
        <v>20</v>
      </c>
      <c r="B63" s="106" t="s">
        <v>33</v>
      </c>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16"/>
      <c r="AL63" s="116"/>
      <c r="AM63" s="116"/>
    </row>
    <row r="64" spans="1:40" s="6" customFormat="1" ht="13.5" customHeight="1">
      <c r="H64" s="36"/>
      <c r="K64" s="34"/>
      <c r="L64" s="34"/>
      <c r="M64" s="34"/>
      <c r="N64" s="34"/>
      <c r="O64" s="101">
        <v>98</v>
      </c>
      <c r="P64" s="101"/>
      <c r="Q64" s="101"/>
      <c r="R64" s="101"/>
      <c r="S64" s="28" t="s">
        <v>26</v>
      </c>
      <c r="T64" s="50"/>
      <c r="U64" s="50"/>
      <c r="V64" s="102" t="s">
        <v>8</v>
      </c>
      <c r="W64" s="102"/>
      <c r="X64" s="102"/>
      <c r="Y64" s="114">
        <v>1270.83</v>
      </c>
      <c r="Z64" s="114"/>
      <c r="AA64" s="114"/>
      <c r="AB64" s="114"/>
      <c r="AC64" s="28"/>
      <c r="AD64" s="28" t="s">
        <v>27</v>
      </c>
      <c r="AE64" s="28"/>
      <c r="AF64" s="28"/>
      <c r="AG64" s="28"/>
      <c r="AH64" s="103" t="s">
        <v>9</v>
      </c>
      <c r="AI64" s="103"/>
      <c r="AK64" s="104">
        <f>ROUND(O64*Y64/100,0)</f>
        <v>1245</v>
      </c>
      <c r="AL64" s="104"/>
      <c r="AM64" s="104"/>
      <c r="AN64" s="31" t="s">
        <v>10</v>
      </c>
    </row>
    <row r="65" spans="1:42" s="2" customFormat="1" ht="15">
      <c r="B65" s="105" t="s">
        <v>55</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3"/>
      <c r="AL65" s="3"/>
      <c r="AM65" s="3"/>
    </row>
    <row r="66" spans="1:42" s="32" customFormat="1" ht="15" customHeight="1">
      <c r="AC66" s="128" t="s">
        <v>34</v>
      </c>
      <c r="AD66" s="128"/>
      <c r="AE66" s="128"/>
      <c r="AF66" s="128"/>
      <c r="AG66" s="128"/>
      <c r="AH66" s="37" t="s">
        <v>9</v>
      </c>
      <c r="AI66" s="37"/>
      <c r="AJ66" s="58"/>
      <c r="AK66" s="129">
        <f>SUM(AK5:AM65)</f>
        <v>165093.79999999999</v>
      </c>
      <c r="AL66" s="129"/>
      <c r="AM66" s="129"/>
      <c r="AN66" s="74" t="s">
        <v>10</v>
      </c>
      <c r="AO66" s="126"/>
      <c r="AP66" s="126"/>
    </row>
    <row r="69" spans="1:42" ht="42" customHeight="1">
      <c r="A69" s="7" t="s">
        <v>35</v>
      </c>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9"/>
      <c r="AG69" s="9"/>
      <c r="AH69" s="9"/>
      <c r="AI69" s="9"/>
      <c r="AJ69" s="9"/>
      <c r="AK69" s="9"/>
      <c r="AL69" s="9"/>
      <c r="AM69" s="9"/>
      <c r="AN69" s="10"/>
      <c r="AO69" s="10"/>
    </row>
    <row r="70" spans="1:42" ht="13.5" thickBo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row>
    <row r="71" spans="1:42" ht="15.75">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30" t="s">
        <v>34</v>
      </c>
      <c r="AD71" s="130"/>
      <c r="AE71" s="130"/>
      <c r="AF71" s="130"/>
      <c r="AG71" s="130"/>
      <c r="AH71" s="12" t="s">
        <v>9</v>
      </c>
      <c r="AI71" s="12"/>
      <c r="AJ71" s="131"/>
      <c r="AK71" s="131"/>
      <c r="AL71" s="131"/>
      <c r="AM71" s="131"/>
      <c r="AN71" s="127"/>
      <c r="AO71" s="127"/>
    </row>
    <row r="72" spans="1:42" ht="1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0"/>
      <c r="AF72" s="10"/>
      <c r="AG72" s="10"/>
      <c r="AH72" s="10"/>
      <c r="AI72" s="10"/>
      <c r="AJ72" s="10"/>
      <c r="AK72" s="10"/>
      <c r="AL72" s="10"/>
      <c r="AM72" s="10"/>
      <c r="AN72" s="10"/>
      <c r="AO72" s="10"/>
    </row>
    <row r="73" spans="1:42" ht="15.75">
      <c r="A73" s="8"/>
      <c r="B73" s="7" t="s">
        <v>98</v>
      </c>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9"/>
      <c r="AF73" s="9"/>
      <c r="AG73" s="9"/>
      <c r="AH73" s="9"/>
      <c r="AI73" s="9"/>
      <c r="AJ73" s="9"/>
      <c r="AK73" s="9"/>
      <c r="AL73" s="10"/>
      <c r="AM73" s="10"/>
      <c r="AN73" s="10"/>
      <c r="AO73" s="10"/>
    </row>
    <row r="74" spans="1:42" ht="15.75">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9"/>
      <c r="AF74" s="9"/>
      <c r="AG74" s="9"/>
      <c r="AH74" s="9"/>
      <c r="AI74" s="9"/>
      <c r="AJ74" s="9"/>
      <c r="AK74" s="9"/>
      <c r="AL74" s="10"/>
      <c r="AM74" s="10"/>
      <c r="AN74" s="10"/>
      <c r="AO74" s="10"/>
    </row>
    <row r="75" spans="1:42" ht="51.75" customHeight="1">
      <c r="A75" s="8"/>
      <c r="B75" s="7" t="s">
        <v>36</v>
      </c>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9"/>
      <c r="AF75" s="9"/>
      <c r="AG75" s="9"/>
      <c r="AH75" s="9"/>
      <c r="AI75" s="9"/>
      <c r="AJ75" s="9"/>
      <c r="AK75" s="9"/>
      <c r="AL75" s="10"/>
      <c r="AM75" s="10"/>
      <c r="AN75" s="10"/>
      <c r="AO75" s="10"/>
    </row>
    <row r="76" spans="1:42" ht="15.75">
      <c r="A76" s="14"/>
      <c r="B76" s="14"/>
      <c r="C76" s="14"/>
      <c r="D76" s="14"/>
      <c r="E76" s="14"/>
      <c r="F76" s="14"/>
      <c r="G76" s="14"/>
      <c r="H76" s="14"/>
      <c r="I76" s="14"/>
      <c r="J76" s="14"/>
      <c r="K76" s="14"/>
      <c r="L76" s="14"/>
      <c r="M76" s="14"/>
      <c r="N76" s="15"/>
      <c r="O76" s="15"/>
      <c r="P76" s="15"/>
      <c r="Q76" s="15"/>
      <c r="R76" s="15"/>
      <c r="S76" s="14"/>
      <c r="T76" s="14"/>
      <c r="U76" s="14"/>
      <c r="V76" s="14"/>
      <c r="W76" s="14"/>
      <c r="X76" s="14"/>
      <c r="Y76" s="14"/>
      <c r="Z76" s="14"/>
      <c r="AA76" s="14"/>
      <c r="AB76" s="14"/>
      <c r="AC76" s="14"/>
      <c r="AD76" s="14"/>
      <c r="AE76" s="16"/>
      <c r="AF76" s="16"/>
      <c r="AG76" s="16"/>
      <c r="AH76" s="16"/>
      <c r="AI76" s="16"/>
      <c r="AJ76" s="16"/>
      <c r="AK76" s="16"/>
    </row>
    <row r="77" spans="1:42" ht="15.75">
      <c r="A77" s="14"/>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9"/>
      <c r="AF77" s="9"/>
      <c r="AG77" s="9"/>
      <c r="AH77" s="9"/>
      <c r="AI77" s="9"/>
      <c r="AJ77" s="16"/>
      <c r="AK77" s="16"/>
    </row>
    <row r="78" spans="1:42" ht="12.75">
      <c r="A78" s="1"/>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row>
    <row r="79" spans="1:42">
      <c r="A79" s="1"/>
      <c r="B79" s="117" t="s">
        <v>37</v>
      </c>
      <c r="C79" s="117"/>
      <c r="D79" s="117"/>
      <c r="E79" s="117"/>
      <c r="F79" s="117"/>
      <c r="G79" s="117"/>
      <c r="H79" s="117"/>
      <c r="I79" s="117"/>
      <c r="J79" s="117"/>
      <c r="K79" s="117"/>
      <c r="L79" s="10"/>
      <c r="M79" s="10"/>
      <c r="N79" s="10"/>
      <c r="O79" s="10"/>
      <c r="P79" s="10"/>
      <c r="Q79" s="10"/>
      <c r="R79" s="10"/>
      <c r="S79" s="10"/>
      <c r="T79" s="10"/>
      <c r="U79" s="10"/>
      <c r="V79" s="10"/>
      <c r="W79" s="10"/>
      <c r="X79" s="10"/>
      <c r="Y79" s="10"/>
      <c r="Z79" s="10"/>
      <c r="AA79" s="10"/>
      <c r="AB79" s="10"/>
      <c r="AC79" s="10"/>
      <c r="AD79" s="10"/>
      <c r="AE79" s="10"/>
      <c r="AF79" s="10"/>
      <c r="AG79" s="10"/>
      <c r="AH79" s="10"/>
      <c r="AI79" s="10"/>
    </row>
    <row r="80" spans="1:42" ht="15">
      <c r="A80" s="1"/>
      <c r="L80" s="17"/>
      <c r="M80" s="17"/>
      <c r="N80" s="17"/>
      <c r="O80" s="17"/>
      <c r="P80" s="17"/>
      <c r="Q80" s="17"/>
      <c r="R80" s="17"/>
      <c r="S80" s="17"/>
      <c r="T80" s="17"/>
      <c r="U80" s="17"/>
      <c r="V80" s="17"/>
      <c r="W80" s="17"/>
      <c r="X80" s="17"/>
      <c r="Y80" s="17"/>
      <c r="Z80" s="17"/>
      <c r="AA80" s="17"/>
      <c r="AB80" s="17"/>
      <c r="AC80" s="17"/>
      <c r="AD80" s="17"/>
      <c r="AE80" s="17"/>
      <c r="AF80" s="17"/>
      <c r="AG80" s="17"/>
      <c r="AH80" s="17"/>
      <c r="AI80" s="10"/>
    </row>
    <row r="82" spans="1:35" ht="15">
      <c r="A82" s="1"/>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row>
    <row r="83" spans="1:35" ht="15">
      <c r="A83" s="1"/>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0"/>
    </row>
  </sheetData>
  <mergeCells count="171">
    <mergeCell ref="B79:K79"/>
    <mergeCell ref="AC66:AG66"/>
    <mergeCell ref="AK66:AM66"/>
    <mergeCell ref="AO66:AP66"/>
    <mergeCell ref="AC71:AG71"/>
    <mergeCell ref="AJ71:AM71"/>
    <mergeCell ref="AN71:AO71"/>
    <mergeCell ref="B65:AJ65"/>
    <mergeCell ref="B63:AJ63"/>
    <mergeCell ref="AK63:AM63"/>
    <mergeCell ref="O64:R64"/>
    <mergeCell ref="V64:X64"/>
    <mergeCell ref="Y64:AB64"/>
    <mergeCell ref="AH64:AI64"/>
    <mergeCell ref="AK64:AM64"/>
    <mergeCell ref="B62:AJ62"/>
    <mergeCell ref="B59:AJ59"/>
    <mergeCell ref="AK60:AM60"/>
    <mergeCell ref="O61:R61"/>
    <mergeCell ref="V61:X61"/>
    <mergeCell ref="Y61:AB61"/>
    <mergeCell ref="AH61:AI61"/>
    <mergeCell ref="AK61:AM61"/>
    <mergeCell ref="AK57:AM57"/>
    <mergeCell ref="O58:R58"/>
    <mergeCell ref="V58:X58"/>
    <mergeCell ref="Y58:AB58"/>
    <mergeCell ref="AH58:AI58"/>
    <mergeCell ref="AK58:AM58"/>
    <mergeCell ref="B56:AJ56"/>
    <mergeCell ref="B54:AJ54"/>
    <mergeCell ref="AK54:AM54"/>
    <mergeCell ref="P55:R55"/>
    <mergeCell ref="V55:X55"/>
    <mergeCell ref="Y55:AB55"/>
    <mergeCell ref="AH55:AI55"/>
    <mergeCell ref="AK55:AM55"/>
    <mergeCell ref="B53:AJ53"/>
    <mergeCell ref="B50:AJ50"/>
    <mergeCell ref="AK51:AM51"/>
    <mergeCell ref="O52:R52"/>
    <mergeCell ref="V52:X52"/>
    <mergeCell ref="Y52:AB52"/>
    <mergeCell ref="AH52:AI52"/>
    <mergeCell ref="AK52:AM52"/>
    <mergeCell ref="B47:AJ47"/>
    <mergeCell ref="AK48:AM48"/>
    <mergeCell ref="O49:R49"/>
    <mergeCell ref="V49:X49"/>
    <mergeCell ref="Y49:AB49"/>
    <mergeCell ref="AH49:AI49"/>
    <mergeCell ref="AK49:AM49"/>
    <mergeCell ref="AK45:AM45"/>
    <mergeCell ref="O46:R46"/>
    <mergeCell ref="V46:X46"/>
    <mergeCell ref="Y46:AB46"/>
    <mergeCell ref="AH46:AI46"/>
    <mergeCell ref="AK46:AM46"/>
    <mergeCell ref="B44:AJ44"/>
    <mergeCell ref="B41:AJ41"/>
    <mergeCell ref="AK42:AM42"/>
    <mergeCell ref="O43:R43"/>
    <mergeCell ref="V43:X43"/>
    <mergeCell ref="Y43:AB43"/>
    <mergeCell ref="AH43:AI43"/>
    <mergeCell ref="AK43:AM43"/>
    <mergeCell ref="B38:AJ38"/>
    <mergeCell ref="B39:AJ39"/>
    <mergeCell ref="AK39:AM39"/>
    <mergeCell ref="O40:R40"/>
    <mergeCell ref="V40:X40"/>
    <mergeCell ref="Y40:AB40"/>
    <mergeCell ref="AH40:AI40"/>
    <mergeCell ref="AK40:AM40"/>
    <mergeCell ref="B35:AJ35"/>
    <mergeCell ref="B36:AJ36"/>
    <mergeCell ref="AK36:AM36"/>
    <mergeCell ref="P37:R37"/>
    <mergeCell ref="V37:X37"/>
    <mergeCell ref="Y37:AB37"/>
    <mergeCell ref="AH37:AI37"/>
    <mergeCell ref="AK37:AM37"/>
    <mergeCell ref="B32:AJ32"/>
    <mergeCell ref="AK33:AM33"/>
    <mergeCell ref="P34:R34"/>
    <mergeCell ref="V34:X34"/>
    <mergeCell ref="Y34:AB34"/>
    <mergeCell ref="AH34:AI34"/>
    <mergeCell ref="AK34:AM34"/>
    <mergeCell ref="AK30:AM30"/>
    <mergeCell ref="P31:R31"/>
    <mergeCell ref="V31:X31"/>
    <mergeCell ref="Y31:AB31"/>
    <mergeCell ref="AH31:AI31"/>
    <mergeCell ref="AK31:AM31"/>
    <mergeCell ref="B29:AJ29"/>
    <mergeCell ref="AK27:AM27"/>
    <mergeCell ref="O28:R28"/>
    <mergeCell ref="S28:T28"/>
    <mergeCell ref="W28:Y28"/>
    <mergeCell ref="Z28:AC28"/>
    <mergeCell ref="AI28:AJ28"/>
    <mergeCell ref="AK28:AM28"/>
    <mergeCell ref="P25:R25"/>
    <mergeCell ref="V25:X25"/>
    <mergeCell ref="Y25:AB25"/>
    <mergeCell ref="AI25:AJ25"/>
    <mergeCell ref="AK25:AM25"/>
    <mergeCell ref="B26:AJ26"/>
    <mergeCell ref="N24:O24"/>
    <mergeCell ref="Q24:R24"/>
    <mergeCell ref="T24:V24"/>
    <mergeCell ref="AB24:AE24"/>
    <mergeCell ref="AF24:AG24"/>
    <mergeCell ref="AK24:AM24"/>
    <mergeCell ref="B22:AJ22"/>
    <mergeCell ref="B23:AJ23"/>
    <mergeCell ref="AK23:AM23"/>
    <mergeCell ref="B19:AJ19"/>
    <mergeCell ref="B20:AJ20"/>
    <mergeCell ref="AK20:AM20"/>
    <mergeCell ref="O21:R21"/>
    <mergeCell ref="S21:T21"/>
    <mergeCell ref="W21:Y21"/>
    <mergeCell ref="Z21:AC21"/>
    <mergeCell ref="AI21:AJ21"/>
    <mergeCell ref="AK21:AM21"/>
    <mergeCell ref="B16:AN16"/>
    <mergeCell ref="AK17:AM17"/>
    <mergeCell ref="O18:R18"/>
    <mergeCell ref="W18:Y18"/>
    <mergeCell ref="Z18:AC18"/>
    <mergeCell ref="AI18:AJ18"/>
    <mergeCell ref="AK18:AM18"/>
    <mergeCell ref="B13:AJ13"/>
    <mergeCell ref="AK14:AM14"/>
    <mergeCell ref="O15:R15"/>
    <mergeCell ref="W15:Y15"/>
    <mergeCell ref="Z15:AC15"/>
    <mergeCell ref="AI15:AJ15"/>
    <mergeCell ref="AK15:AM15"/>
    <mergeCell ref="B10:AJ10"/>
    <mergeCell ref="AK11:AM11"/>
    <mergeCell ref="O12:R12"/>
    <mergeCell ref="W12:Y12"/>
    <mergeCell ref="Z12:AC12"/>
    <mergeCell ref="AI12:AJ12"/>
    <mergeCell ref="AK12:AM12"/>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E3:AN3"/>
  </mergeCells>
  <pageMargins left="0.45" right="0.1" top="0.72" bottom="0.38" header="0.26" footer="0.25"/>
  <pageSetup paperSize="5" scale="85" orientation="portrait" horizontalDpi="300" verticalDpi="300" r:id="rId1"/>
  <headerFooter alignWithMargins="0">
    <oddHeader>Page &amp;P</oddHeader>
  </headerFooter>
  <rowBreaks count="1" manualBreakCount="1">
    <brk id="62" max="39" man="1"/>
  </rowBreaks>
</worksheet>
</file>

<file path=xl/worksheets/sheet3.xml><?xml version="1.0" encoding="utf-8"?>
<worksheet xmlns="http://schemas.openxmlformats.org/spreadsheetml/2006/main" xmlns:r="http://schemas.openxmlformats.org/officeDocument/2006/relationships">
  <sheetPr>
    <tabColor rgb="FF00B050"/>
  </sheetPr>
  <dimension ref="A1:AP58"/>
  <sheetViews>
    <sheetView view="pageBreakPreview" topLeftCell="A46" zoomScaleSheetLayoutView="100" workbookViewId="0">
      <selection activeCell="AO41" sqref="AO41:AP4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5" t="s">
        <v>0</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row>
    <row r="2" spans="1:40" ht="50.25" customHeight="1">
      <c r="A2" s="136" t="s">
        <v>38</v>
      </c>
      <c r="B2" s="136"/>
      <c r="C2" s="136"/>
      <c r="D2" s="136"/>
      <c r="E2" s="150" t="str">
        <f>'DWE MBldg'!E2:AN2</f>
        <v>ILMI (Infrastructure Development) Mirpurkhas Division ADP No: 478 of 2016-17. Rehablitation / Repair Renovation Work &amp; Missing Facilities in Existing Primary School @  GBPS Muhammad Ismail Nohri U.C Saranghiar, Taluka Chachro, District Tharparkar.</v>
      </c>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row>
    <row r="3" spans="1:40" ht="19.5" customHeight="1" thickBot="1">
      <c r="E3" s="152" t="s">
        <v>93</v>
      </c>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row>
    <row r="4" spans="1:40" s="77" customFormat="1" ht="17.25" customHeight="1" thickTop="1" thickBot="1">
      <c r="A4" s="76" t="s">
        <v>1</v>
      </c>
      <c r="B4" s="139" t="s">
        <v>2</v>
      </c>
      <c r="C4" s="139"/>
      <c r="D4" s="139"/>
      <c r="E4" s="139"/>
      <c r="F4" s="139"/>
      <c r="G4" s="139"/>
      <c r="H4" s="139"/>
      <c r="I4" s="139"/>
      <c r="J4" s="139"/>
      <c r="K4" s="139"/>
      <c r="L4" s="139"/>
      <c r="M4" s="139"/>
      <c r="N4" s="140" t="s">
        <v>3</v>
      </c>
      <c r="O4" s="141"/>
      <c r="P4" s="141"/>
      <c r="Q4" s="141"/>
      <c r="R4" s="141"/>
      <c r="S4" s="141"/>
      <c r="T4" s="141"/>
      <c r="U4" s="141"/>
      <c r="V4" s="142"/>
      <c r="W4" s="140" t="s">
        <v>4</v>
      </c>
      <c r="X4" s="141"/>
      <c r="Y4" s="141"/>
      <c r="Z4" s="141"/>
      <c r="AA4" s="141"/>
      <c r="AB4" s="142"/>
      <c r="AC4" s="141" t="s">
        <v>5</v>
      </c>
      <c r="AD4" s="141"/>
      <c r="AE4" s="141"/>
      <c r="AF4" s="141"/>
      <c r="AG4" s="141"/>
      <c r="AH4" s="141"/>
      <c r="AI4" s="140" t="s">
        <v>6</v>
      </c>
      <c r="AJ4" s="141"/>
      <c r="AK4" s="141"/>
      <c r="AL4" s="141"/>
      <c r="AM4" s="141"/>
      <c r="AN4" s="142"/>
    </row>
    <row r="5" spans="1:40" s="94" customFormat="1" ht="16.5" customHeight="1" thickTop="1">
      <c r="A5" s="93">
        <v>1</v>
      </c>
      <c r="B5" s="20" t="s">
        <v>76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49"/>
      <c r="AL5" s="149"/>
      <c r="AM5" s="149"/>
    </row>
    <row r="6" spans="1:40" s="23" customFormat="1" ht="13.5" customHeight="1">
      <c r="F6" s="32"/>
      <c r="G6" s="32"/>
      <c r="H6" s="33"/>
      <c r="I6" s="6"/>
      <c r="J6" s="6"/>
      <c r="K6" s="34"/>
      <c r="L6" s="34"/>
      <c r="M6" s="34"/>
      <c r="N6" s="34"/>
      <c r="O6" s="101">
        <v>1621</v>
      </c>
      <c r="P6" s="101"/>
      <c r="Q6" s="101"/>
      <c r="R6" s="101"/>
      <c r="S6" s="90" t="s">
        <v>7</v>
      </c>
      <c r="T6" s="35"/>
      <c r="U6" s="35"/>
      <c r="V6" s="89"/>
      <c r="W6" s="102" t="s">
        <v>8</v>
      </c>
      <c r="X6" s="102"/>
      <c r="Y6" s="102"/>
      <c r="Z6" s="101">
        <v>3176.25</v>
      </c>
      <c r="AA6" s="101"/>
      <c r="AB6" s="101"/>
      <c r="AC6" s="101"/>
      <c r="AE6" s="28" t="s">
        <v>77</v>
      </c>
      <c r="AF6" s="28"/>
      <c r="AG6" s="28"/>
      <c r="AH6" s="28"/>
      <c r="AI6" s="103" t="s">
        <v>9</v>
      </c>
      <c r="AJ6" s="103"/>
      <c r="AK6" s="104">
        <f>ROUND(O6*Z6/1000,0)</f>
        <v>5149</v>
      </c>
      <c r="AL6" s="104"/>
      <c r="AM6" s="104"/>
      <c r="AN6" s="31" t="s">
        <v>10</v>
      </c>
    </row>
    <row r="7" spans="1:40" s="2" customFormat="1" ht="15">
      <c r="B7" s="105" t="s">
        <v>78</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45" customFormat="1" ht="13.5" customHeight="1">
      <c r="A8" s="43">
        <v>2</v>
      </c>
      <c r="B8" s="44" t="s">
        <v>11</v>
      </c>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132"/>
      <c r="AL8" s="132"/>
      <c r="AM8" s="132"/>
    </row>
    <row r="9" spans="1:40" s="6" customFormat="1" ht="13.5" customHeight="1">
      <c r="N9" s="27"/>
      <c r="O9" s="101">
        <v>405</v>
      </c>
      <c r="P9" s="101"/>
      <c r="Q9" s="101"/>
      <c r="R9" s="101"/>
      <c r="S9" s="102" t="s">
        <v>7</v>
      </c>
      <c r="T9" s="102"/>
      <c r="U9" s="28"/>
      <c r="V9" s="89"/>
      <c r="W9" s="102" t="s">
        <v>8</v>
      </c>
      <c r="X9" s="102"/>
      <c r="Y9" s="102"/>
      <c r="Z9" s="101">
        <v>8694.9500000000007</v>
      </c>
      <c r="AA9" s="101"/>
      <c r="AB9" s="101"/>
      <c r="AC9" s="101"/>
      <c r="AD9" s="28"/>
      <c r="AE9" s="28" t="s">
        <v>12</v>
      </c>
      <c r="AF9" s="28"/>
      <c r="AG9" s="28"/>
      <c r="AH9" s="28"/>
      <c r="AI9" s="103" t="s">
        <v>9</v>
      </c>
      <c r="AJ9" s="103"/>
      <c r="AK9" s="104">
        <f>ROUND(O9*Z9/100,0)</f>
        <v>35215</v>
      </c>
      <c r="AL9" s="104"/>
      <c r="AM9" s="104"/>
      <c r="AN9" s="31" t="s">
        <v>10</v>
      </c>
    </row>
    <row r="10" spans="1:40" s="2" customFormat="1" ht="15">
      <c r="B10" s="105" t="s">
        <v>44</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94" customFormat="1" ht="16.5" customHeight="1">
      <c r="A11" s="93">
        <v>3</v>
      </c>
      <c r="B11" s="20" t="s">
        <v>79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49"/>
      <c r="AL11" s="149"/>
      <c r="AM11" s="149"/>
    </row>
    <row r="12" spans="1:40" s="23" customFormat="1" ht="13.5" customHeight="1">
      <c r="F12" s="32"/>
      <c r="G12" s="32"/>
      <c r="H12" s="33"/>
      <c r="I12" s="6"/>
      <c r="J12" s="6"/>
      <c r="K12" s="34"/>
      <c r="L12" s="34"/>
      <c r="M12" s="34"/>
      <c r="N12" s="34"/>
      <c r="O12" s="101">
        <v>1306</v>
      </c>
      <c r="P12" s="101"/>
      <c r="Q12" s="101"/>
      <c r="R12" s="101"/>
      <c r="S12" s="90" t="s">
        <v>7</v>
      </c>
      <c r="T12" s="35"/>
      <c r="U12" s="35"/>
      <c r="V12" s="89"/>
      <c r="W12" s="102" t="s">
        <v>8</v>
      </c>
      <c r="X12" s="102"/>
      <c r="Y12" s="102"/>
      <c r="Z12" s="101">
        <v>11948.36</v>
      </c>
      <c r="AA12" s="101"/>
      <c r="AB12" s="101"/>
      <c r="AC12" s="101"/>
      <c r="AE12" s="28" t="s">
        <v>12</v>
      </c>
      <c r="AF12" s="28"/>
      <c r="AG12" s="28"/>
      <c r="AH12" s="28"/>
      <c r="AI12" s="103" t="s">
        <v>9</v>
      </c>
      <c r="AJ12" s="103"/>
      <c r="AK12" s="104">
        <f>ROUND(O12*Z12/100,0)</f>
        <v>156046</v>
      </c>
      <c r="AL12" s="104"/>
      <c r="AM12" s="104"/>
      <c r="AN12" s="31" t="s">
        <v>10</v>
      </c>
    </row>
    <row r="13" spans="1:40" s="2" customFormat="1" ht="15">
      <c r="B13" s="105" t="s">
        <v>80</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95" customFormat="1" ht="16.5" customHeight="1">
      <c r="A14" s="93">
        <v>4</v>
      </c>
      <c r="B14" s="20" t="s">
        <v>81</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54"/>
      <c r="AL14" s="154"/>
      <c r="AM14" s="154"/>
    </row>
    <row r="15" spans="1:40" s="96" customFormat="1">
      <c r="N15" s="97"/>
      <c r="O15" s="101">
        <v>309</v>
      </c>
      <c r="P15" s="101"/>
      <c r="Q15" s="101"/>
      <c r="R15" s="101"/>
      <c r="S15" s="90" t="s">
        <v>7</v>
      </c>
      <c r="T15" s="35"/>
      <c r="U15" s="35"/>
      <c r="V15" s="89"/>
      <c r="W15" s="102" t="s">
        <v>8</v>
      </c>
      <c r="X15" s="102"/>
      <c r="Y15" s="102"/>
      <c r="Z15" s="101">
        <v>3912.85</v>
      </c>
      <c r="AA15" s="101"/>
      <c r="AB15" s="101"/>
      <c r="AC15" s="101"/>
      <c r="AD15" s="23"/>
      <c r="AE15" s="28" t="s">
        <v>12</v>
      </c>
      <c r="AF15" s="28"/>
      <c r="AG15" s="28"/>
      <c r="AH15" s="28"/>
      <c r="AI15" s="103" t="s">
        <v>9</v>
      </c>
      <c r="AJ15" s="103"/>
      <c r="AK15" s="104">
        <f>ROUND(O15*Z15/100,0)</f>
        <v>12091</v>
      </c>
      <c r="AL15" s="104"/>
      <c r="AM15" s="104"/>
      <c r="AN15" s="31" t="s">
        <v>10</v>
      </c>
    </row>
    <row r="16" spans="1:40" s="96" customFormat="1">
      <c r="B16" s="153" t="s">
        <v>82</v>
      </c>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row>
    <row r="17" spans="1:41" s="54" customFormat="1" ht="13.5" customHeight="1">
      <c r="A17" s="51">
        <v>5</v>
      </c>
      <c r="B17" s="52" t="s">
        <v>85</v>
      </c>
      <c r="C17" s="53"/>
      <c r="D17" s="53"/>
      <c r="E17" s="53"/>
      <c r="F17" s="53"/>
      <c r="G17" s="53"/>
      <c r="H17" s="53"/>
      <c r="I17" s="53"/>
      <c r="J17" s="53"/>
      <c r="K17" s="53"/>
      <c r="L17" s="53"/>
      <c r="AK17" s="148"/>
      <c r="AL17" s="148"/>
      <c r="AM17" s="148"/>
    </row>
    <row r="18" spans="1:41" s="39" customFormat="1" ht="13.5" customHeight="1">
      <c r="N18" s="40"/>
      <c r="O18" s="110">
        <v>892</v>
      </c>
      <c r="P18" s="110"/>
      <c r="Q18" s="110"/>
      <c r="R18" s="110"/>
      <c r="S18" s="111" t="s">
        <v>7</v>
      </c>
      <c r="T18" s="111"/>
      <c r="U18" s="41"/>
      <c r="V18" s="92"/>
      <c r="W18" s="111" t="s">
        <v>8</v>
      </c>
      <c r="X18" s="111"/>
      <c r="Y18" s="111"/>
      <c r="Z18" s="110">
        <v>12346.65</v>
      </c>
      <c r="AA18" s="110"/>
      <c r="AB18" s="110"/>
      <c r="AC18" s="110"/>
      <c r="AD18" s="41"/>
      <c r="AE18" s="41" t="s">
        <v>12</v>
      </c>
      <c r="AF18" s="41"/>
      <c r="AG18" s="41"/>
      <c r="AH18" s="41"/>
      <c r="AI18" s="112" t="s">
        <v>9</v>
      </c>
      <c r="AJ18" s="112"/>
      <c r="AK18" s="113">
        <f>ROUND(O18*Z18/100,0)</f>
        <v>110132</v>
      </c>
      <c r="AL18" s="113"/>
      <c r="AM18" s="113"/>
      <c r="AN18" s="42" t="s">
        <v>10</v>
      </c>
    </row>
    <row r="19" spans="1:41" s="2" customFormat="1" ht="15">
      <c r="B19" s="105" t="s">
        <v>86</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1" s="5" customFormat="1" ht="15" customHeight="1">
      <c r="A20" s="91">
        <v>6</v>
      </c>
      <c r="B20" s="20" t="s">
        <v>94</v>
      </c>
      <c r="C20" s="20"/>
      <c r="D20" s="20"/>
      <c r="E20" s="20"/>
      <c r="F20" s="20"/>
      <c r="G20" s="20"/>
      <c r="H20" s="20"/>
      <c r="I20" s="20"/>
      <c r="J20" s="20"/>
      <c r="K20" s="20"/>
      <c r="L20" s="20"/>
      <c r="M20" s="20"/>
      <c r="N20" s="20"/>
      <c r="O20" s="20"/>
      <c r="P20" s="20"/>
      <c r="Q20" s="20"/>
      <c r="R20" s="20"/>
      <c r="S20" s="20"/>
      <c r="T20" s="20"/>
      <c r="U20" s="20"/>
      <c r="V20" s="20"/>
      <c r="W20" s="20"/>
      <c r="AK20" s="108"/>
      <c r="AL20" s="108"/>
      <c r="AM20" s="108"/>
    </row>
    <row r="21" spans="1:41" s="6" customFormat="1" ht="12.75">
      <c r="H21" s="36"/>
      <c r="K21" s="34"/>
      <c r="L21" s="34"/>
      <c r="M21" s="34"/>
      <c r="N21" s="34"/>
      <c r="O21" s="87"/>
      <c r="P21" s="101">
        <v>48</v>
      </c>
      <c r="Q21" s="101"/>
      <c r="R21" s="101"/>
      <c r="S21" s="28" t="s">
        <v>28</v>
      </c>
      <c r="T21" s="50"/>
      <c r="U21" s="50"/>
      <c r="V21" s="102" t="s">
        <v>8</v>
      </c>
      <c r="W21" s="102"/>
      <c r="X21" s="102"/>
      <c r="Y21" s="114">
        <v>726.72</v>
      </c>
      <c r="Z21" s="114"/>
      <c r="AA21" s="114"/>
      <c r="AB21" s="114"/>
      <c r="AC21" s="28"/>
      <c r="AD21" s="28" t="s">
        <v>29</v>
      </c>
      <c r="AE21" s="28"/>
      <c r="AF21" s="28"/>
      <c r="AG21" s="28"/>
      <c r="AH21" s="103" t="s">
        <v>9</v>
      </c>
      <c r="AI21" s="103"/>
      <c r="AK21" s="104">
        <f>ROUND(P21*Y21,0)</f>
        <v>34883</v>
      </c>
      <c r="AL21" s="104"/>
      <c r="AM21" s="104"/>
      <c r="AN21" s="31" t="s">
        <v>10</v>
      </c>
      <c r="AO21" s="34" t="e">
        <f>#REF!+#REF!+#REF!+#REF!+AK21</f>
        <v>#REF!</v>
      </c>
    </row>
    <row r="22" spans="1:41" s="2" customFormat="1" ht="15">
      <c r="B22" s="105" t="s">
        <v>95</v>
      </c>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3"/>
      <c r="AL22" s="3"/>
      <c r="AM22" s="3"/>
    </row>
    <row r="23" spans="1:41" s="22" customFormat="1" ht="30" customHeight="1">
      <c r="A23" s="46">
        <v>7</v>
      </c>
      <c r="B23" s="106" t="s">
        <v>60</v>
      </c>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0"/>
      <c r="AL23" s="100"/>
      <c r="AM23" s="100"/>
    </row>
    <row r="24" spans="1:41" s="6" customFormat="1" ht="12.75">
      <c r="H24" s="36"/>
      <c r="K24" s="34"/>
      <c r="L24" s="34"/>
      <c r="M24" s="34"/>
      <c r="N24" s="34"/>
      <c r="O24" s="101">
        <v>15</v>
      </c>
      <c r="P24" s="101"/>
      <c r="Q24" s="101"/>
      <c r="R24" s="101"/>
      <c r="S24" s="28" t="s">
        <v>28</v>
      </c>
      <c r="T24" s="50"/>
      <c r="U24" s="50"/>
      <c r="V24" s="102" t="s">
        <v>8</v>
      </c>
      <c r="W24" s="102"/>
      <c r="X24" s="102"/>
      <c r="Y24" s="101">
        <v>180.5</v>
      </c>
      <c r="Z24" s="101"/>
      <c r="AA24" s="101"/>
      <c r="AB24" s="101"/>
      <c r="AC24" s="28"/>
      <c r="AD24" s="28" t="s">
        <v>29</v>
      </c>
      <c r="AE24" s="28"/>
      <c r="AF24" s="28"/>
      <c r="AG24" s="28"/>
      <c r="AH24" s="103" t="s">
        <v>9</v>
      </c>
      <c r="AI24" s="103"/>
      <c r="AK24" s="104">
        <f>ROUND(O24*Y24,0)</f>
        <v>2708</v>
      </c>
      <c r="AL24" s="104"/>
      <c r="AM24" s="104"/>
      <c r="AN24" s="31" t="s">
        <v>10</v>
      </c>
    </row>
    <row r="25" spans="1:41" s="2" customFormat="1" ht="15">
      <c r="B25" s="105" t="s">
        <v>61</v>
      </c>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3"/>
      <c r="AL25" s="3"/>
      <c r="AM25" s="3"/>
    </row>
    <row r="26" spans="1:41" s="5" customFormat="1" ht="15.75" customHeight="1">
      <c r="A26" s="91">
        <v>8</v>
      </c>
      <c r="B26" s="20" t="s">
        <v>30</v>
      </c>
      <c r="C26" s="4"/>
      <c r="D26" s="4"/>
      <c r="E26" s="4"/>
      <c r="F26" s="4"/>
      <c r="G26" s="4"/>
      <c r="H26" s="4"/>
      <c r="I26" s="4"/>
      <c r="J26" s="4"/>
      <c r="K26" s="4"/>
      <c r="L26" s="4"/>
      <c r="M26" s="4"/>
      <c r="N26" s="4"/>
      <c r="AK26" s="108"/>
      <c r="AL26" s="108"/>
      <c r="AM26" s="108"/>
    </row>
    <row r="27" spans="1:41" s="6" customFormat="1" ht="12.75">
      <c r="H27" s="36"/>
      <c r="K27" s="34"/>
      <c r="L27" s="34"/>
      <c r="M27" s="34"/>
      <c r="N27" s="34"/>
      <c r="O27" s="101">
        <v>6332</v>
      </c>
      <c r="P27" s="101"/>
      <c r="Q27" s="101"/>
      <c r="R27" s="101"/>
      <c r="S27" s="28" t="s">
        <v>26</v>
      </c>
      <c r="T27" s="50"/>
      <c r="U27" s="50"/>
      <c r="V27" s="102" t="s">
        <v>8</v>
      </c>
      <c r="W27" s="102"/>
      <c r="X27" s="102"/>
      <c r="Y27" s="101">
        <v>2206.6</v>
      </c>
      <c r="Z27" s="101"/>
      <c r="AA27" s="101"/>
      <c r="AB27" s="101"/>
      <c r="AC27" s="28"/>
      <c r="AD27" s="28" t="s">
        <v>27</v>
      </c>
      <c r="AE27" s="28"/>
      <c r="AF27" s="28"/>
      <c r="AG27" s="28"/>
      <c r="AH27" s="103" t="s">
        <v>9</v>
      </c>
      <c r="AI27" s="103"/>
      <c r="AK27" s="104">
        <f>ROUND(O27*Y27/100,0)</f>
        <v>139722</v>
      </c>
      <c r="AL27" s="104"/>
      <c r="AM27" s="104"/>
      <c r="AN27" s="31" t="s">
        <v>10</v>
      </c>
    </row>
    <row r="28" spans="1:41" s="2" customFormat="1" ht="15">
      <c r="B28" s="105" t="s">
        <v>51</v>
      </c>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3"/>
      <c r="AL28" s="3"/>
      <c r="AM28" s="3"/>
    </row>
    <row r="29" spans="1:41" s="5" customFormat="1" ht="15.75" customHeight="1">
      <c r="A29" s="91">
        <v>9</v>
      </c>
      <c r="B29" s="20" t="s">
        <v>31</v>
      </c>
      <c r="C29" s="4"/>
      <c r="D29" s="4"/>
      <c r="E29" s="4"/>
      <c r="F29" s="4"/>
      <c r="G29" s="4"/>
      <c r="H29" s="4"/>
      <c r="I29" s="4"/>
      <c r="J29" s="4"/>
      <c r="K29" s="4"/>
      <c r="L29" s="4"/>
      <c r="M29" s="4"/>
      <c r="N29" s="4"/>
      <c r="AK29" s="108"/>
      <c r="AL29" s="108"/>
      <c r="AM29" s="108"/>
    </row>
    <row r="30" spans="1:41" s="6" customFormat="1" ht="12.75">
      <c r="H30" s="36"/>
      <c r="K30" s="34"/>
      <c r="L30" s="34"/>
      <c r="M30" s="34"/>
      <c r="N30" s="34"/>
      <c r="O30" s="101">
        <f>O27</f>
        <v>6332</v>
      </c>
      <c r="P30" s="101"/>
      <c r="Q30" s="101"/>
      <c r="R30" s="101"/>
      <c r="S30" s="28" t="s">
        <v>26</v>
      </c>
      <c r="T30" s="50"/>
      <c r="U30" s="50"/>
      <c r="V30" s="102" t="s">
        <v>8</v>
      </c>
      <c r="W30" s="102"/>
      <c r="X30" s="102"/>
      <c r="Y30" s="101">
        <v>2197.52</v>
      </c>
      <c r="Z30" s="101"/>
      <c r="AA30" s="101"/>
      <c r="AB30" s="101"/>
      <c r="AC30" s="28"/>
      <c r="AD30" s="28" t="s">
        <v>27</v>
      </c>
      <c r="AE30" s="28"/>
      <c r="AF30" s="28"/>
      <c r="AG30" s="28"/>
      <c r="AH30" s="103" t="s">
        <v>9</v>
      </c>
      <c r="AI30" s="103"/>
      <c r="AK30" s="104">
        <f>ROUND(O30*Y30/100,0)</f>
        <v>139147</v>
      </c>
      <c r="AL30" s="104"/>
      <c r="AM30" s="104"/>
      <c r="AN30" s="31" t="s">
        <v>10</v>
      </c>
    </row>
    <row r="31" spans="1:41" s="2" customFormat="1" ht="15">
      <c r="B31" s="105" t="s">
        <v>52</v>
      </c>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3"/>
      <c r="AL31" s="3"/>
      <c r="AM31" s="3"/>
    </row>
    <row r="32" spans="1:41" s="98" customFormat="1" ht="60.75" customHeight="1">
      <c r="A32" s="93">
        <v>10</v>
      </c>
      <c r="B32" s="155" t="s">
        <v>87</v>
      </c>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49"/>
      <c r="AL32" s="149"/>
      <c r="AM32" s="149"/>
    </row>
    <row r="33" spans="1:42" s="6" customFormat="1" ht="12.75">
      <c r="H33" s="36"/>
      <c r="K33" s="34"/>
      <c r="L33" s="34"/>
      <c r="M33" s="34"/>
      <c r="N33" s="34"/>
      <c r="O33" s="101">
        <v>112</v>
      </c>
      <c r="P33" s="101"/>
      <c r="Q33" s="101"/>
      <c r="R33" s="101"/>
      <c r="S33" s="28" t="s">
        <v>26</v>
      </c>
      <c r="T33" s="50"/>
      <c r="U33" s="50"/>
      <c r="V33" s="102" t="s">
        <v>8</v>
      </c>
      <c r="W33" s="102"/>
      <c r="X33" s="102"/>
      <c r="Y33" s="101">
        <v>34520.31</v>
      </c>
      <c r="Z33" s="101"/>
      <c r="AA33" s="101"/>
      <c r="AB33" s="101"/>
      <c r="AC33" s="28"/>
      <c r="AD33" s="28" t="s">
        <v>27</v>
      </c>
      <c r="AE33" s="28"/>
      <c r="AF33" s="28"/>
      <c r="AG33" s="28"/>
      <c r="AH33" s="103" t="s">
        <v>9</v>
      </c>
      <c r="AI33" s="103"/>
      <c r="AK33" s="104">
        <f>ROUND(O33*Y33/100,0)</f>
        <v>38663</v>
      </c>
      <c r="AL33" s="104"/>
      <c r="AM33" s="104"/>
      <c r="AN33" s="31" t="s">
        <v>10</v>
      </c>
    </row>
    <row r="34" spans="1:42" s="2" customFormat="1" ht="15">
      <c r="B34" s="105" t="s">
        <v>88</v>
      </c>
      <c r="C34" s="105"/>
      <c r="D34" s="105"/>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3"/>
      <c r="AL34" s="3"/>
      <c r="AM34" s="3"/>
    </row>
    <row r="35" spans="1:42" s="55" customFormat="1" ht="13.5" customHeight="1">
      <c r="A35" s="46">
        <v>11</v>
      </c>
      <c r="B35" s="57" t="s">
        <v>73</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100"/>
      <c r="AL35" s="100"/>
      <c r="AM35" s="100"/>
    </row>
    <row r="36" spans="1:42" s="6" customFormat="1" ht="13.5" customHeight="1">
      <c r="K36" s="34"/>
      <c r="L36" s="34"/>
      <c r="M36" s="34"/>
      <c r="N36" s="34"/>
      <c r="O36" s="101">
        <v>6332</v>
      </c>
      <c r="P36" s="101"/>
      <c r="Q36" s="101"/>
      <c r="R36" s="101"/>
      <c r="S36" s="28" t="s">
        <v>26</v>
      </c>
      <c r="T36" s="50"/>
      <c r="U36" s="50"/>
      <c r="V36" s="102" t="s">
        <v>8</v>
      </c>
      <c r="W36" s="102"/>
      <c r="X36" s="102"/>
      <c r="Y36" s="101">
        <v>1276.53</v>
      </c>
      <c r="Z36" s="101"/>
      <c r="AA36" s="101"/>
      <c r="AB36" s="101"/>
      <c r="AC36" s="28"/>
      <c r="AD36" s="28" t="s">
        <v>27</v>
      </c>
      <c r="AE36" s="28"/>
      <c r="AF36" s="28"/>
      <c r="AG36" s="28"/>
      <c r="AH36" s="103" t="s">
        <v>9</v>
      </c>
      <c r="AI36" s="103"/>
      <c r="AK36" s="104">
        <f>ROUND(O36*Y36/100,0)</f>
        <v>80830</v>
      </c>
      <c r="AL36" s="104"/>
      <c r="AM36" s="104"/>
      <c r="AN36" s="31" t="s">
        <v>10</v>
      </c>
    </row>
    <row r="37" spans="1:42" s="2" customFormat="1" ht="15">
      <c r="B37" s="105" t="s">
        <v>74</v>
      </c>
      <c r="C37" s="105"/>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3"/>
      <c r="AL37" s="3"/>
      <c r="AM37" s="3"/>
    </row>
    <row r="38" spans="1:42" s="5" customFormat="1" ht="31.5" customHeight="1">
      <c r="A38" s="91">
        <v>12</v>
      </c>
      <c r="B38" s="106" t="s">
        <v>33</v>
      </c>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16"/>
      <c r="AL38" s="116"/>
      <c r="AM38" s="116"/>
    </row>
    <row r="39" spans="1:42" s="6" customFormat="1" ht="13.5" customHeight="1">
      <c r="H39" s="36"/>
      <c r="K39" s="34"/>
      <c r="L39" s="34"/>
      <c r="M39" s="34"/>
      <c r="N39" s="34"/>
      <c r="O39" s="101">
        <v>96</v>
      </c>
      <c r="P39" s="101"/>
      <c r="Q39" s="101"/>
      <c r="R39" s="101"/>
      <c r="S39" s="28" t="s">
        <v>26</v>
      </c>
      <c r="T39" s="50"/>
      <c r="U39" s="50"/>
      <c r="V39" s="102" t="s">
        <v>8</v>
      </c>
      <c r="W39" s="102"/>
      <c r="X39" s="102"/>
      <c r="Y39" s="114">
        <v>1270.83</v>
      </c>
      <c r="Z39" s="114"/>
      <c r="AA39" s="114"/>
      <c r="AB39" s="114"/>
      <c r="AC39" s="28"/>
      <c r="AD39" s="28" t="s">
        <v>27</v>
      </c>
      <c r="AE39" s="28"/>
      <c r="AF39" s="28"/>
      <c r="AG39" s="28"/>
      <c r="AH39" s="103" t="s">
        <v>9</v>
      </c>
      <c r="AI39" s="103"/>
      <c r="AK39" s="104">
        <f>ROUND(O39*Y39/100,0)</f>
        <v>1220</v>
      </c>
      <c r="AL39" s="104"/>
      <c r="AM39" s="104"/>
      <c r="AN39" s="31" t="s">
        <v>10</v>
      </c>
    </row>
    <row r="40" spans="1:42" s="2" customFormat="1" ht="15">
      <c r="B40" s="105" t="s">
        <v>55</v>
      </c>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3"/>
      <c r="AL40" s="3"/>
      <c r="AM40" s="3"/>
    </row>
    <row r="41" spans="1:42" s="32" customFormat="1" ht="15" customHeight="1">
      <c r="AC41" s="128" t="s">
        <v>34</v>
      </c>
      <c r="AD41" s="128"/>
      <c r="AE41" s="128"/>
      <c r="AF41" s="128"/>
      <c r="AG41" s="128"/>
      <c r="AH41" s="37" t="s">
        <v>9</v>
      </c>
      <c r="AI41" s="37"/>
      <c r="AJ41" s="58"/>
      <c r="AK41" s="129">
        <f>SUM(AK5:AM40)</f>
        <v>755806</v>
      </c>
      <c r="AL41" s="129"/>
      <c r="AM41" s="129"/>
      <c r="AN41" s="74" t="s">
        <v>10</v>
      </c>
      <c r="AO41" s="126"/>
      <c r="AP41" s="126"/>
    </row>
    <row r="44" spans="1:42" ht="42" customHeight="1">
      <c r="A44" s="7" t="s">
        <v>35</v>
      </c>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9"/>
      <c r="AG44" s="9"/>
      <c r="AH44" s="9"/>
      <c r="AI44" s="9"/>
      <c r="AJ44" s="9"/>
      <c r="AK44" s="9"/>
      <c r="AL44" s="9"/>
      <c r="AM44" s="9"/>
      <c r="AN44" s="10"/>
      <c r="AO44" s="10"/>
    </row>
    <row r="45" spans="1:42" ht="13.5" thickBo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row>
    <row r="46" spans="1:42" ht="15.7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30" t="s">
        <v>34</v>
      </c>
      <c r="AD46" s="130"/>
      <c r="AE46" s="130"/>
      <c r="AF46" s="130"/>
      <c r="AG46" s="130"/>
      <c r="AH46" s="12" t="s">
        <v>9</v>
      </c>
      <c r="AI46" s="12"/>
      <c r="AJ46" s="131"/>
      <c r="AK46" s="131"/>
      <c r="AL46" s="131"/>
      <c r="AM46" s="131"/>
      <c r="AN46" s="127"/>
      <c r="AO46" s="127"/>
    </row>
    <row r="47" spans="1:42" ht="1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0"/>
      <c r="AF47" s="10"/>
      <c r="AG47" s="10"/>
      <c r="AH47" s="10"/>
      <c r="AI47" s="10"/>
      <c r="AJ47" s="10"/>
      <c r="AK47" s="10"/>
      <c r="AL47" s="10"/>
      <c r="AM47" s="10"/>
      <c r="AN47" s="10"/>
      <c r="AO47" s="10"/>
    </row>
    <row r="48" spans="1:42" ht="15.75">
      <c r="A48" s="8"/>
      <c r="B48" s="7" t="s">
        <v>99</v>
      </c>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9"/>
      <c r="AF48" s="9"/>
      <c r="AG48" s="9"/>
      <c r="AH48" s="9"/>
      <c r="AI48" s="9"/>
      <c r="AJ48" s="9"/>
      <c r="AK48" s="9"/>
      <c r="AL48" s="10"/>
      <c r="AM48" s="10"/>
      <c r="AN48" s="10"/>
      <c r="AO48" s="10"/>
    </row>
    <row r="49" spans="1:41" ht="15.75">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9"/>
      <c r="AF49" s="9"/>
      <c r="AG49" s="9"/>
      <c r="AH49" s="9"/>
      <c r="AI49" s="9"/>
      <c r="AJ49" s="9"/>
      <c r="AK49" s="9"/>
      <c r="AL49" s="10"/>
      <c r="AM49" s="10"/>
      <c r="AN49" s="10"/>
      <c r="AO49" s="10"/>
    </row>
    <row r="50" spans="1:41" ht="15.75">
      <c r="A50" s="8"/>
      <c r="B50" s="7" t="s">
        <v>36</v>
      </c>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9"/>
      <c r="AF50" s="9"/>
      <c r="AG50" s="9"/>
      <c r="AH50" s="9"/>
      <c r="AI50" s="9"/>
      <c r="AJ50" s="9"/>
      <c r="AK50" s="9"/>
      <c r="AL50" s="10"/>
      <c r="AM50" s="10"/>
      <c r="AN50" s="10"/>
      <c r="AO50" s="10"/>
    </row>
    <row r="51" spans="1:41" ht="15.75">
      <c r="A51" s="14"/>
      <c r="B51" s="14"/>
      <c r="C51" s="14"/>
      <c r="D51" s="14"/>
      <c r="E51" s="14"/>
      <c r="F51" s="14"/>
      <c r="G51" s="14"/>
      <c r="H51" s="14"/>
      <c r="I51" s="14"/>
      <c r="J51" s="14"/>
      <c r="K51" s="14"/>
      <c r="L51" s="14"/>
      <c r="M51" s="14"/>
      <c r="N51" s="15"/>
      <c r="O51" s="15"/>
      <c r="P51" s="15"/>
      <c r="Q51" s="15"/>
      <c r="R51" s="15"/>
      <c r="S51" s="14"/>
      <c r="T51" s="14"/>
      <c r="U51" s="14"/>
      <c r="V51" s="14"/>
      <c r="W51" s="14"/>
      <c r="X51" s="14"/>
      <c r="Y51" s="14"/>
      <c r="Z51" s="14"/>
      <c r="AA51" s="14"/>
      <c r="AB51" s="14"/>
      <c r="AC51" s="14"/>
      <c r="AD51" s="14"/>
      <c r="AE51" s="16"/>
      <c r="AF51" s="16"/>
      <c r="AG51" s="16"/>
      <c r="AH51" s="16"/>
      <c r="AI51" s="16"/>
      <c r="AJ51" s="16"/>
      <c r="AK51" s="16"/>
    </row>
    <row r="52" spans="1:41" ht="15.75">
      <c r="A52" s="14"/>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9"/>
      <c r="AF52" s="9"/>
      <c r="AG52" s="9"/>
      <c r="AH52" s="9"/>
      <c r="AI52" s="9"/>
      <c r="AJ52" s="16"/>
      <c r="AK52" s="16"/>
    </row>
    <row r="53" spans="1:41" ht="12.75">
      <c r="A53" s="1"/>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row>
    <row r="54" spans="1:41">
      <c r="A54" s="1"/>
      <c r="B54" s="117" t="s">
        <v>37</v>
      </c>
      <c r="C54" s="117"/>
      <c r="D54" s="117"/>
      <c r="E54" s="117"/>
      <c r="F54" s="117"/>
      <c r="G54" s="117"/>
      <c r="H54" s="117"/>
      <c r="I54" s="117"/>
      <c r="J54" s="117"/>
      <c r="K54" s="117"/>
      <c r="L54" s="10"/>
      <c r="M54" s="10"/>
      <c r="N54" s="10"/>
      <c r="O54" s="10"/>
      <c r="P54" s="10"/>
      <c r="Q54" s="10"/>
      <c r="R54" s="10"/>
      <c r="S54" s="10"/>
      <c r="T54" s="10"/>
      <c r="U54" s="10"/>
      <c r="V54" s="10"/>
      <c r="W54" s="10"/>
      <c r="X54" s="10"/>
      <c r="Y54" s="10"/>
      <c r="Z54" s="10"/>
      <c r="AA54" s="10"/>
      <c r="AB54" s="10"/>
      <c r="AC54" s="10"/>
      <c r="AD54" s="10"/>
      <c r="AE54" s="10"/>
      <c r="AF54" s="10"/>
      <c r="AG54" s="10"/>
      <c r="AH54" s="10"/>
      <c r="AI54" s="10"/>
    </row>
    <row r="55" spans="1:41" ht="15">
      <c r="A55" s="1"/>
      <c r="L55" s="17"/>
      <c r="M55" s="17"/>
      <c r="N55" s="17"/>
      <c r="O55" s="17"/>
      <c r="P55" s="17"/>
      <c r="Q55" s="17"/>
      <c r="R55" s="17"/>
      <c r="S55" s="17"/>
      <c r="T55" s="17"/>
      <c r="U55" s="17"/>
      <c r="V55" s="17"/>
      <c r="W55" s="17"/>
      <c r="X55" s="17"/>
      <c r="Y55" s="17"/>
      <c r="Z55" s="17"/>
      <c r="AA55" s="17"/>
      <c r="AB55" s="17"/>
      <c r="AC55" s="17"/>
      <c r="AD55" s="17"/>
      <c r="AE55" s="17"/>
      <c r="AF55" s="17"/>
      <c r="AG55" s="17"/>
      <c r="AH55" s="17"/>
      <c r="AI55" s="10"/>
    </row>
    <row r="57" spans="1:41" ht="15">
      <c r="A57" s="1"/>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row>
    <row r="58" spans="1:41" ht="15">
      <c r="A58" s="1"/>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0"/>
    </row>
  </sheetData>
  <mergeCells count="105">
    <mergeCell ref="B54:K54"/>
    <mergeCell ref="AC41:AG41"/>
    <mergeCell ref="AK41:AM41"/>
    <mergeCell ref="AO41:AP41"/>
    <mergeCell ref="AC46:AG46"/>
    <mergeCell ref="AJ46:AM46"/>
    <mergeCell ref="AN46:AO46"/>
    <mergeCell ref="B40:AJ40"/>
    <mergeCell ref="B38:AJ38"/>
    <mergeCell ref="AK38:AM38"/>
    <mergeCell ref="O39:R39"/>
    <mergeCell ref="V39:X39"/>
    <mergeCell ref="Y39:AB39"/>
    <mergeCell ref="AH39:AI39"/>
    <mergeCell ref="AK39:AM39"/>
    <mergeCell ref="B37:AJ37"/>
    <mergeCell ref="AK35:AM35"/>
    <mergeCell ref="O36:R36"/>
    <mergeCell ref="V36:X36"/>
    <mergeCell ref="Y36:AB36"/>
    <mergeCell ref="AH36:AI36"/>
    <mergeCell ref="AK36:AM36"/>
    <mergeCell ref="B34:AJ34"/>
    <mergeCell ref="B32:AJ32"/>
    <mergeCell ref="AK32:AM32"/>
    <mergeCell ref="O33:R33"/>
    <mergeCell ref="V33:X33"/>
    <mergeCell ref="Y33:AB33"/>
    <mergeCell ref="AH33:AI33"/>
    <mergeCell ref="AK33:AM33"/>
    <mergeCell ref="B31:AJ31"/>
    <mergeCell ref="B28:AJ28"/>
    <mergeCell ref="AK29:AM29"/>
    <mergeCell ref="O30:R30"/>
    <mergeCell ref="V30:X30"/>
    <mergeCell ref="Y30:AB30"/>
    <mergeCell ref="AH30:AI30"/>
    <mergeCell ref="AK30:AM30"/>
    <mergeCell ref="B25:AJ25"/>
    <mergeCell ref="AK26:AM26"/>
    <mergeCell ref="O27:R27"/>
    <mergeCell ref="V27:X27"/>
    <mergeCell ref="Y27:AB27"/>
    <mergeCell ref="AH27:AI27"/>
    <mergeCell ref="AK27:AM27"/>
    <mergeCell ref="B23:AJ23"/>
    <mergeCell ref="AK23:AM23"/>
    <mergeCell ref="O24:R24"/>
    <mergeCell ref="V24:X24"/>
    <mergeCell ref="Y24:AB24"/>
    <mergeCell ref="AH24:AI24"/>
    <mergeCell ref="AK24:AM24"/>
    <mergeCell ref="B19:AJ19"/>
    <mergeCell ref="P21:R21"/>
    <mergeCell ref="AH21:AI21"/>
    <mergeCell ref="AK17:AM17"/>
    <mergeCell ref="O18:R18"/>
    <mergeCell ref="S18:T18"/>
    <mergeCell ref="W18:Y18"/>
    <mergeCell ref="Z18:AC18"/>
    <mergeCell ref="AI18:AJ18"/>
    <mergeCell ref="AK18:AM18"/>
    <mergeCell ref="B22:AJ22"/>
    <mergeCell ref="B16:AN16"/>
    <mergeCell ref="AK20:AM20"/>
    <mergeCell ref="V21:X21"/>
    <mergeCell ref="Y21:AB21"/>
    <mergeCell ref="AK21:AM21"/>
    <mergeCell ref="B13:AJ13"/>
    <mergeCell ref="AK14:AM14"/>
    <mergeCell ref="O15:R15"/>
    <mergeCell ref="W15:Y15"/>
    <mergeCell ref="Z15:AC15"/>
    <mergeCell ref="AI15:AJ15"/>
    <mergeCell ref="AK15:AM15"/>
    <mergeCell ref="B10:AJ10"/>
    <mergeCell ref="AK11:AM11"/>
    <mergeCell ref="O12:R12"/>
    <mergeCell ref="W12:Y12"/>
    <mergeCell ref="Z12:AC12"/>
    <mergeCell ref="AI12:AJ12"/>
    <mergeCell ref="AK12:AM12"/>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B4:M4"/>
    <mergeCell ref="N4:V4"/>
    <mergeCell ref="W4:AB4"/>
    <mergeCell ref="AC4:AH4"/>
    <mergeCell ref="AI4:AN4"/>
    <mergeCell ref="E3:AN3"/>
  </mergeCells>
  <pageMargins left="0.45" right="0.1" top="0.54" bottom="0.69" header="0.26"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AP53"/>
  <sheetViews>
    <sheetView view="pageBreakPreview" topLeftCell="A34" zoomScaleSheetLayoutView="100" workbookViewId="0">
      <selection activeCell="G45" sqref="G4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5" t="s">
        <v>0</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row>
    <row r="2" spans="1:40" ht="48" customHeight="1">
      <c r="A2" s="136" t="s">
        <v>38</v>
      </c>
      <c r="B2" s="136"/>
      <c r="C2" s="136"/>
      <c r="D2" s="136"/>
      <c r="E2" s="150" t="str">
        <f>'DWE MBldg'!E2:AN2</f>
        <v>ILMI (Infrastructure Development) Mirpurkhas Division ADP No: 478 of 2016-17. Rehablitation / Repair Renovation Work &amp; Missing Facilities in Existing Primary School @  GBPS Muhammad Ismail Nohri U.C Saranghiar, Taluka Chachro, District Tharparkar.</v>
      </c>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row>
    <row r="3" spans="1:40" ht="21.75" customHeight="1" thickBot="1">
      <c r="E3" s="156" t="s">
        <v>96</v>
      </c>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row>
    <row r="4" spans="1:40" s="77" customFormat="1" ht="17.25" customHeight="1" thickTop="1" thickBot="1">
      <c r="A4" s="76" t="s">
        <v>1</v>
      </c>
      <c r="B4" s="139" t="s">
        <v>2</v>
      </c>
      <c r="C4" s="139"/>
      <c r="D4" s="139"/>
      <c r="E4" s="139"/>
      <c r="F4" s="139"/>
      <c r="G4" s="139"/>
      <c r="H4" s="139"/>
      <c r="I4" s="139"/>
      <c r="J4" s="139"/>
      <c r="K4" s="139"/>
      <c r="L4" s="139"/>
      <c r="M4" s="139"/>
      <c r="N4" s="140" t="s">
        <v>3</v>
      </c>
      <c r="O4" s="141"/>
      <c r="P4" s="141"/>
      <c r="Q4" s="141"/>
      <c r="R4" s="141"/>
      <c r="S4" s="141"/>
      <c r="T4" s="141"/>
      <c r="U4" s="141"/>
      <c r="V4" s="142"/>
      <c r="W4" s="140" t="s">
        <v>4</v>
      </c>
      <c r="X4" s="141"/>
      <c r="Y4" s="141"/>
      <c r="Z4" s="141"/>
      <c r="AA4" s="141"/>
      <c r="AB4" s="142"/>
      <c r="AC4" s="141" t="s">
        <v>5</v>
      </c>
      <c r="AD4" s="141"/>
      <c r="AE4" s="141"/>
      <c r="AF4" s="141"/>
      <c r="AG4" s="141"/>
      <c r="AH4" s="141"/>
      <c r="AI4" s="140" t="s">
        <v>6</v>
      </c>
      <c r="AJ4" s="141"/>
      <c r="AK4" s="141"/>
      <c r="AL4" s="141"/>
      <c r="AM4" s="141"/>
      <c r="AN4" s="142"/>
    </row>
    <row r="5" spans="1:40" s="94" customFormat="1" ht="16.5" customHeight="1" thickTop="1">
      <c r="A5" s="93">
        <v>1</v>
      </c>
      <c r="B5" s="20" t="s">
        <v>76</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49"/>
      <c r="AL5" s="149"/>
      <c r="AM5" s="149"/>
    </row>
    <row r="6" spans="1:40" s="23" customFormat="1" ht="13.5" customHeight="1">
      <c r="F6" s="32"/>
      <c r="G6" s="32"/>
      <c r="H6" s="33"/>
      <c r="I6" s="6"/>
      <c r="J6" s="6"/>
      <c r="K6" s="34"/>
      <c r="L6" s="34"/>
      <c r="M6" s="34"/>
      <c r="N6" s="34"/>
      <c r="O6" s="101">
        <v>1181</v>
      </c>
      <c r="P6" s="101"/>
      <c r="Q6" s="101"/>
      <c r="R6" s="101"/>
      <c r="S6" s="90" t="s">
        <v>7</v>
      </c>
      <c r="T6" s="35"/>
      <c r="U6" s="35"/>
      <c r="V6" s="89"/>
      <c r="W6" s="102" t="s">
        <v>8</v>
      </c>
      <c r="X6" s="102"/>
      <c r="Y6" s="102"/>
      <c r="Z6" s="101">
        <v>3176.25</v>
      </c>
      <c r="AA6" s="101"/>
      <c r="AB6" s="101"/>
      <c r="AC6" s="101"/>
      <c r="AE6" s="28" t="s">
        <v>77</v>
      </c>
      <c r="AF6" s="28"/>
      <c r="AG6" s="28"/>
      <c r="AH6" s="28"/>
      <c r="AI6" s="103" t="s">
        <v>9</v>
      </c>
      <c r="AJ6" s="103"/>
      <c r="AK6" s="104">
        <f>ROUND(O6*Z6/1000,0)</f>
        <v>3751</v>
      </c>
      <c r="AL6" s="104"/>
      <c r="AM6" s="104"/>
      <c r="AN6" s="31" t="s">
        <v>10</v>
      </c>
    </row>
    <row r="7" spans="1:40" s="2" customFormat="1" ht="15">
      <c r="B7" s="105" t="s">
        <v>78</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45" customFormat="1" ht="13.5" customHeight="1">
      <c r="A8" s="43">
        <v>2</v>
      </c>
      <c r="B8" s="44" t="s">
        <v>11</v>
      </c>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132"/>
      <c r="AL8" s="132"/>
      <c r="AM8" s="132"/>
    </row>
    <row r="9" spans="1:40" s="6" customFormat="1" ht="13.5" customHeight="1">
      <c r="N9" s="27"/>
      <c r="O9" s="101">
        <v>718</v>
      </c>
      <c r="P9" s="101"/>
      <c r="Q9" s="101"/>
      <c r="R9" s="101"/>
      <c r="S9" s="102" t="s">
        <v>7</v>
      </c>
      <c r="T9" s="102"/>
      <c r="U9" s="28"/>
      <c r="V9" s="89"/>
      <c r="W9" s="102" t="s">
        <v>8</v>
      </c>
      <c r="X9" s="102"/>
      <c r="Y9" s="102"/>
      <c r="Z9" s="101">
        <v>8694.9500000000007</v>
      </c>
      <c r="AA9" s="101"/>
      <c r="AB9" s="101"/>
      <c r="AC9" s="101"/>
      <c r="AD9" s="28"/>
      <c r="AE9" s="28" t="s">
        <v>12</v>
      </c>
      <c r="AF9" s="28"/>
      <c r="AG9" s="28"/>
      <c r="AH9" s="28"/>
      <c r="AI9" s="103" t="s">
        <v>9</v>
      </c>
      <c r="AJ9" s="103"/>
      <c r="AK9" s="104">
        <f>ROUND(O9*Z9/100,0)</f>
        <v>62430</v>
      </c>
      <c r="AL9" s="104"/>
      <c r="AM9" s="104"/>
      <c r="AN9" s="31" t="s">
        <v>10</v>
      </c>
    </row>
    <row r="10" spans="1:40" s="2" customFormat="1" ht="15">
      <c r="B10" s="105" t="s">
        <v>44</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94" customFormat="1" ht="16.5" customHeight="1">
      <c r="A11" s="93">
        <v>3</v>
      </c>
      <c r="B11" s="20" t="s">
        <v>79</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49"/>
      <c r="AL11" s="149"/>
      <c r="AM11" s="149"/>
    </row>
    <row r="12" spans="1:40" s="23" customFormat="1" ht="13.5" customHeight="1">
      <c r="F12" s="32"/>
      <c r="G12" s="32"/>
      <c r="H12" s="33"/>
      <c r="I12" s="6"/>
      <c r="J12" s="6"/>
      <c r="K12" s="34"/>
      <c r="L12" s="34"/>
      <c r="M12" s="34"/>
      <c r="N12" s="34"/>
      <c r="O12" s="101">
        <v>811</v>
      </c>
      <c r="P12" s="101"/>
      <c r="Q12" s="101"/>
      <c r="R12" s="101"/>
      <c r="S12" s="90" t="s">
        <v>7</v>
      </c>
      <c r="T12" s="35"/>
      <c r="U12" s="35"/>
      <c r="V12" s="89"/>
      <c r="W12" s="102" t="s">
        <v>8</v>
      </c>
      <c r="X12" s="102"/>
      <c r="Y12" s="102"/>
      <c r="Z12" s="101">
        <v>11948.36</v>
      </c>
      <c r="AA12" s="101"/>
      <c r="AB12" s="101"/>
      <c r="AC12" s="101"/>
      <c r="AE12" s="28" t="s">
        <v>12</v>
      </c>
      <c r="AF12" s="28"/>
      <c r="AG12" s="28"/>
      <c r="AH12" s="28"/>
      <c r="AI12" s="103" t="s">
        <v>9</v>
      </c>
      <c r="AJ12" s="103"/>
      <c r="AK12" s="104">
        <f>ROUND(O12*Z12/100,0)</f>
        <v>96901</v>
      </c>
      <c r="AL12" s="104"/>
      <c r="AM12" s="104"/>
      <c r="AN12" s="31" t="s">
        <v>10</v>
      </c>
    </row>
    <row r="13" spans="1:40" s="2" customFormat="1" ht="15">
      <c r="B13" s="105" t="s">
        <v>80</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94" customFormat="1" ht="16.5" customHeight="1">
      <c r="A14" s="93">
        <v>4</v>
      </c>
      <c r="B14" s="20" t="s">
        <v>83</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49"/>
      <c r="AL14" s="149"/>
      <c r="AM14" s="149"/>
    </row>
    <row r="15" spans="1:40" s="23" customFormat="1" ht="13.5" customHeight="1">
      <c r="F15" s="32"/>
      <c r="G15" s="32"/>
      <c r="H15" s="33"/>
      <c r="I15" s="6"/>
      <c r="J15" s="6"/>
      <c r="K15" s="34"/>
      <c r="L15" s="34"/>
      <c r="M15" s="34"/>
      <c r="N15" s="34"/>
      <c r="O15" s="101">
        <v>2292</v>
      </c>
      <c r="P15" s="101"/>
      <c r="Q15" s="101"/>
      <c r="R15" s="101"/>
      <c r="S15" s="90" t="s">
        <v>7</v>
      </c>
      <c r="T15" s="35"/>
      <c r="U15" s="35"/>
      <c r="V15" s="89"/>
      <c r="W15" s="102" t="s">
        <v>8</v>
      </c>
      <c r="X15" s="102"/>
      <c r="Y15" s="102"/>
      <c r="Z15" s="101">
        <v>3630</v>
      </c>
      <c r="AA15" s="101"/>
      <c r="AB15" s="101"/>
      <c r="AC15" s="101"/>
      <c r="AE15" s="28" t="s">
        <v>77</v>
      </c>
      <c r="AF15" s="28"/>
      <c r="AG15" s="28"/>
      <c r="AH15" s="28"/>
      <c r="AI15" s="103" t="s">
        <v>9</v>
      </c>
      <c r="AJ15" s="103"/>
      <c r="AK15" s="104">
        <f>ROUND(O15*Z15/1000,0)</f>
        <v>8320</v>
      </c>
      <c r="AL15" s="104"/>
      <c r="AM15" s="104"/>
      <c r="AN15" s="31" t="s">
        <v>10</v>
      </c>
    </row>
    <row r="16" spans="1:40" s="2" customFormat="1" ht="15">
      <c r="B16" s="105" t="s">
        <v>84</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3"/>
      <c r="AL16" s="3"/>
      <c r="AM16" s="3"/>
    </row>
    <row r="17" spans="1:40" s="22" customFormat="1" ht="76.5" customHeight="1">
      <c r="A17" s="46">
        <v>5</v>
      </c>
      <c r="B17" s="106" t="s">
        <v>13</v>
      </c>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0"/>
      <c r="AL17" s="100"/>
      <c r="AM17" s="100"/>
    </row>
    <row r="18" spans="1:40" s="6" customFormat="1" ht="14.25" customHeight="1">
      <c r="N18" s="27"/>
      <c r="O18" s="101">
        <v>64</v>
      </c>
      <c r="P18" s="101"/>
      <c r="Q18" s="101"/>
      <c r="R18" s="101"/>
      <c r="S18" s="102" t="s">
        <v>7</v>
      </c>
      <c r="T18" s="102"/>
      <c r="U18" s="28"/>
      <c r="V18" s="89"/>
      <c r="W18" s="102" t="s">
        <v>8</v>
      </c>
      <c r="X18" s="102"/>
      <c r="Y18" s="102"/>
      <c r="Z18" s="101">
        <v>337</v>
      </c>
      <c r="AA18" s="101"/>
      <c r="AB18" s="101"/>
      <c r="AC18" s="101"/>
      <c r="AD18" s="28"/>
      <c r="AE18" s="28" t="s">
        <v>14</v>
      </c>
      <c r="AF18" s="28"/>
      <c r="AG18" s="28"/>
      <c r="AH18" s="28"/>
      <c r="AI18" s="103" t="s">
        <v>9</v>
      </c>
      <c r="AJ18" s="103"/>
      <c r="AK18" s="104">
        <f>O18*Z18</f>
        <v>21568</v>
      </c>
      <c r="AL18" s="104"/>
      <c r="AM18" s="104"/>
      <c r="AN18" s="31" t="s">
        <v>10</v>
      </c>
    </row>
    <row r="19" spans="1:40" s="2" customFormat="1" ht="15">
      <c r="B19" s="105" t="s">
        <v>45</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0" s="22" customFormat="1" ht="30" customHeight="1">
      <c r="A20" s="46">
        <v>6</v>
      </c>
      <c r="B20" s="106" t="s">
        <v>15</v>
      </c>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0"/>
      <c r="AL20" s="100"/>
      <c r="AM20" s="100"/>
    </row>
    <row r="21" spans="1:40" s="23" customFormat="1" ht="13.5" customHeight="1">
      <c r="A21" s="47" t="s">
        <v>16</v>
      </c>
      <c r="B21" s="48" t="s">
        <v>17</v>
      </c>
      <c r="L21" s="87"/>
      <c r="M21" s="25"/>
      <c r="N21" s="147"/>
      <c r="O21" s="147"/>
      <c r="P21" s="26"/>
      <c r="Q21" s="144"/>
      <c r="R21" s="144"/>
      <c r="S21" s="25"/>
      <c r="T21" s="145"/>
      <c r="U21" s="145"/>
      <c r="V21" s="145"/>
      <c r="AB21" s="146"/>
      <c r="AC21" s="146"/>
      <c r="AD21" s="146"/>
      <c r="AE21" s="146"/>
      <c r="AF21" s="147"/>
      <c r="AG21" s="147"/>
      <c r="AK21" s="109"/>
      <c r="AL21" s="109"/>
      <c r="AM21" s="109"/>
      <c r="AN21" s="38"/>
    </row>
    <row r="22" spans="1:40" s="23" customFormat="1" ht="13.5" customHeight="1">
      <c r="F22" s="32"/>
      <c r="G22" s="32"/>
      <c r="H22" s="33"/>
      <c r="I22" s="6"/>
      <c r="J22" s="43"/>
      <c r="K22" s="49"/>
      <c r="L22" s="34"/>
      <c r="M22" s="34"/>
      <c r="N22" s="34"/>
      <c r="O22" s="87"/>
      <c r="P22" s="101">
        <v>2.57</v>
      </c>
      <c r="Q22" s="101"/>
      <c r="R22" s="101"/>
      <c r="S22" s="30" t="s">
        <v>18</v>
      </c>
      <c r="T22" s="35"/>
      <c r="U22" s="35"/>
      <c r="V22" s="102" t="s">
        <v>8</v>
      </c>
      <c r="W22" s="102"/>
      <c r="X22" s="102"/>
      <c r="Y22" s="101">
        <v>5001.7</v>
      </c>
      <c r="Z22" s="101"/>
      <c r="AA22" s="101"/>
      <c r="AB22" s="101"/>
      <c r="AC22" s="28"/>
      <c r="AD22" s="28" t="s">
        <v>19</v>
      </c>
      <c r="AE22" s="28"/>
      <c r="AF22" s="28"/>
      <c r="AG22" s="28"/>
      <c r="AH22" s="28"/>
      <c r="AI22" s="103" t="s">
        <v>9</v>
      </c>
      <c r="AJ22" s="103"/>
      <c r="AK22" s="104">
        <f>ROUND(P22*Y22,0)</f>
        <v>12854</v>
      </c>
      <c r="AL22" s="104"/>
      <c r="AM22" s="104"/>
      <c r="AN22" s="31" t="s">
        <v>10</v>
      </c>
    </row>
    <row r="23" spans="1:40" s="2" customFormat="1" ht="15">
      <c r="B23" s="105" t="s">
        <v>46</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3"/>
      <c r="AL23" s="3"/>
      <c r="AM23" s="3"/>
    </row>
    <row r="24" spans="1:40" s="23" customFormat="1" ht="13.5" customHeight="1">
      <c r="A24" s="47" t="s">
        <v>20</v>
      </c>
      <c r="B24" s="48" t="s">
        <v>21</v>
      </c>
      <c r="J24" s="43"/>
      <c r="K24" s="43"/>
      <c r="L24" s="87"/>
      <c r="M24" s="25"/>
      <c r="N24" s="147"/>
      <c r="O24" s="147"/>
      <c r="P24" s="26"/>
      <c r="Q24" s="144"/>
      <c r="R24" s="144"/>
      <c r="S24" s="25"/>
      <c r="T24" s="145"/>
      <c r="U24" s="145"/>
      <c r="V24" s="145"/>
      <c r="AB24" s="146"/>
      <c r="AC24" s="146"/>
      <c r="AD24" s="146"/>
      <c r="AE24" s="146"/>
      <c r="AF24" s="147"/>
      <c r="AG24" s="147"/>
      <c r="AK24" s="109"/>
      <c r="AL24" s="109"/>
      <c r="AM24" s="109"/>
      <c r="AN24" s="38"/>
    </row>
    <row r="25" spans="1:40" s="6" customFormat="1" ht="13.5" customHeight="1">
      <c r="H25" s="36"/>
      <c r="K25" s="34"/>
      <c r="L25" s="34"/>
      <c r="M25" s="34"/>
      <c r="N25" s="34"/>
      <c r="O25" s="87"/>
      <c r="P25" s="101">
        <v>0.56999999999999995</v>
      </c>
      <c r="Q25" s="101"/>
      <c r="R25" s="101"/>
      <c r="S25" s="28" t="s">
        <v>18</v>
      </c>
      <c r="T25" s="50"/>
      <c r="U25" s="50"/>
      <c r="V25" s="102" t="s">
        <v>8</v>
      </c>
      <c r="W25" s="102"/>
      <c r="X25" s="102"/>
      <c r="Y25" s="101">
        <v>4820.2</v>
      </c>
      <c r="Z25" s="101"/>
      <c r="AA25" s="101"/>
      <c r="AB25" s="101"/>
      <c r="AC25" s="28"/>
      <c r="AD25" s="28" t="s">
        <v>19</v>
      </c>
      <c r="AE25" s="28"/>
      <c r="AF25" s="28"/>
      <c r="AG25" s="28"/>
      <c r="AH25" s="28"/>
      <c r="AI25" s="103" t="s">
        <v>9</v>
      </c>
      <c r="AJ25" s="103"/>
      <c r="AK25" s="104">
        <f>ROUND(P25*Y25,0)</f>
        <v>2748</v>
      </c>
      <c r="AL25" s="104"/>
      <c r="AM25" s="104"/>
      <c r="AN25" s="31" t="s">
        <v>10</v>
      </c>
    </row>
    <row r="26" spans="1:40" s="2" customFormat="1" ht="15">
      <c r="B26" s="105" t="s">
        <v>47</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3"/>
      <c r="AL26" s="3"/>
      <c r="AM26" s="3"/>
    </row>
    <row r="27" spans="1:40" s="5" customFormat="1" ht="15.75" customHeight="1">
      <c r="A27" s="91">
        <v>7</v>
      </c>
      <c r="B27" s="20" t="s">
        <v>30</v>
      </c>
      <c r="C27" s="4"/>
      <c r="D27" s="4"/>
      <c r="E27" s="4"/>
      <c r="F27" s="4"/>
      <c r="G27" s="4"/>
      <c r="H27" s="4"/>
      <c r="I27" s="4"/>
      <c r="J27" s="4"/>
      <c r="K27" s="4"/>
      <c r="L27" s="4"/>
      <c r="M27" s="4"/>
      <c r="N27" s="4"/>
      <c r="AK27" s="108"/>
      <c r="AL27" s="108"/>
      <c r="AM27" s="108"/>
    </row>
    <row r="28" spans="1:40" s="6" customFormat="1" ht="12.75">
      <c r="H28" s="36"/>
      <c r="K28" s="34"/>
      <c r="L28" s="34"/>
      <c r="M28" s="34"/>
      <c r="N28" s="34"/>
      <c r="O28" s="101">
        <v>1047</v>
      </c>
      <c r="P28" s="101"/>
      <c r="Q28" s="101"/>
      <c r="R28" s="101"/>
      <c r="S28" s="28" t="s">
        <v>26</v>
      </c>
      <c r="T28" s="50"/>
      <c r="U28" s="50"/>
      <c r="V28" s="102" t="s">
        <v>8</v>
      </c>
      <c r="W28" s="102"/>
      <c r="X28" s="102"/>
      <c r="Y28" s="101">
        <v>2206.6</v>
      </c>
      <c r="Z28" s="101"/>
      <c r="AA28" s="101"/>
      <c r="AB28" s="101"/>
      <c r="AC28" s="28"/>
      <c r="AD28" s="28" t="s">
        <v>27</v>
      </c>
      <c r="AE28" s="28"/>
      <c r="AF28" s="28"/>
      <c r="AG28" s="28"/>
      <c r="AH28" s="103" t="s">
        <v>9</v>
      </c>
      <c r="AI28" s="103"/>
      <c r="AK28" s="104">
        <f>ROUND(O28*Y28/100,0)</f>
        <v>23103</v>
      </c>
      <c r="AL28" s="104"/>
      <c r="AM28" s="104"/>
      <c r="AN28" s="31" t="s">
        <v>10</v>
      </c>
    </row>
    <row r="29" spans="1:40" s="2" customFormat="1" ht="15">
      <c r="B29" s="105" t="s">
        <v>51</v>
      </c>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3"/>
      <c r="AL29" s="3"/>
      <c r="AM29" s="3"/>
    </row>
    <row r="30" spans="1:40" s="5" customFormat="1" ht="15.75" customHeight="1">
      <c r="A30" s="91">
        <v>8</v>
      </c>
      <c r="B30" s="20" t="s">
        <v>31</v>
      </c>
      <c r="C30" s="4"/>
      <c r="D30" s="4"/>
      <c r="E30" s="4"/>
      <c r="F30" s="4"/>
      <c r="G30" s="4"/>
      <c r="H30" s="4"/>
      <c r="I30" s="4"/>
      <c r="J30" s="4"/>
      <c r="K30" s="4"/>
      <c r="L30" s="4"/>
      <c r="M30" s="4"/>
      <c r="N30" s="4"/>
      <c r="AK30" s="108"/>
      <c r="AL30" s="108"/>
      <c r="AM30" s="108"/>
    </row>
    <row r="31" spans="1:40" s="6" customFormat="1" ht="12.75">
      <c r="H31" s="36"/>
      <c r="K31" s="34"/>
      <c r="L31" s="34"/>
      <c r="M31" s="34"/>
      <c r="N31" s="34"/>
      <c r="O31" s="101">
        <v>1047</v>
      </c>
      <c r="P31" s="101"/>
      <c r="Q31" s="101"/>
      <c r="R31" s="101"/>
      <c r="S31" s="28" t="s">
        <v>26</v>
      </c>
      <c r="T31" s="50"/>
      <c r="U31" s="50"/>
      <c r="V31" s="102" t="s">
        <v>8</v>
      </c>
      <c r="W31" s="102"/>
      <c r="X31" s="102"/>
      <c r="Y31" s="101">
        <v>2197.52</v>
      </c>
      <c r="Z31" s="101"/>
      <c r="AA31" s="101"/>
      <c r="AB31" s="101"/>
      <c r="AC31" s="28"/>
      <c r="AD31" s="28" t="s">
        <v>27</v>
      </c>
      <c r="AE31" s="28"/>
      <c r="AF31" s="28"/>
      <c r="AG31" s="28"/>
      <c r="AH31" s="103" t="s">
        <v>9</v>
      </c>
      <c r="AI31" s="103"/>
      <c r="AK31" s="104">
        <f>ROUND(O31*Y31/100,0)</f>
        <v>23008</v>
      </c>
      <c r="AL31" s="104"/>
      <c r="AM31" s="104"/>
      <c r="AN31" s="31" t="s">
        <v>10</v>
      </c>
    </row>
    <row r="32" spans="1:40" s="2" customFormat="1" ht="15">
      <c r="B32" s="105" t="s">
        <v>52</v>
      </c>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3"/>
      <c r="AL32" s="3"/>
      <c r="AM32" s="3"/>
    </row>
    <row r="33" spans="1:42" s="5" customFormat="1" ht="15.75" customHeight="1">
      <c r="A33" s="91">
        <v>9</v>
      </c>
      <c r="B33" s="20" t="s">
        <v>89</v>
      </c>
      <c r="C33" s="4"/>
      <c r="D33" s="4"/>
      <c r="E33" s="4"/>
      <c r="F33" s="4"/>
      <c r="G33" s="4"/>
      <c r="H33" s="4"/>
      <c r="I33" s="4"/>
      <c r="J33" s="4"/>
      <c r="K33" s="4"/>
      <c r="L33" s="4"/>
      <c r="M33" s="4"/>
      <c r="N33" s="4"/>
      <c r="AK33" s="108"/>
      <c r="AL33" s="108"/>
      <c r="AM33" s="108"/>
    </row>
    <row r="34" spans="1:42" s="6" customFormat="1" ht="12.75">
      <c r="H34" s="36"/>
      <c r="K34" s="34"/>
      <c r="L34" s="34"/>
      <c r="M34" s="34"/>
      <c r="N34" s="34"/>
      <c r="O34" s="101">
        <v>2169</v>
      </c>
      <c r="P34" s="101"/>
      <c r="Q34" s="101"/>
      <c r="R34" s="101"/>
      <c r="S34" s="28" t="s">
        <v>26</v>
      </c>
      <c r="T34" s="50"/>
      <c r="U34" s="50"/>
      <c r="V34" s="102" t="s">
        <v>8</v>
      </c>
      <c r="W34" s="102"/>
      <c r="X34" s="102"/>
      <c r="Y34" s="101">
        <v>3056.35</v>
      </c>
      <c r="Z34" s="101"/>
      <c r="AA34" s="101"/>
      <c r="AB34" s="101"/>
      <c r="AC34" s="28"/>
      <c r="AD34" s="28" t="s">
        <v>27</v>
      </c>
      <c r="AE34" s="28"/>
      <c r="AF34" s="28"/>
      <c r="AG34" s="28"/>
      <c r="AH34" s="103" t="s">
        <v>9</v>
      </c>
      <c r="AI34" s="103"/>
      <c r="AK34" s="104">
        <f>ROUND(O34*Y34/100,0)</f>
        <v>66292</v>
      </c>
      <c r="AL34" s="104"/>
      <c r="AM34" s="104"/>
      <c r="AN34" s="31" t="s">
        <v>10</v>
      </c>
    </row>
    <row r="35" spans="1:42" s="2" customFormat="1" ht="15">
      <c r="B35" s="105" t="s">
        <v>90</v>
      </c>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3"/>
      <c r="AL35" s="3"/>
      <c r="AM35" s="3"/>
    </row>
    <row r="36" spans="1:42" s="32" customFormat="1" ht="15" customHeight="1">
      <c r="AC36" s="128" t="s">
        <v>34</v>
      </c>
      <c r="AD36" s="128"/>
      <c r="AE36" s="128"/>
      <c r="AF36" s="128"/>
      <c r="AG36" s="128"/>
      <c r="AH36" s="37" t="s">
        <v>9</v>
      </c>
      <c r="AI36" s="37"/>
      <c r="AJ36" s="58"/>
      <c r="AK36" s="129">
        <f>SUM(AK5:AM34)</f>
        <v>320975</v>
      </c>
      <c r="AL36" s="129"/>
      <c r="AM36" s="129"/>
      <c r="AN36" s="74" t="s">
        <v>10</v>
      </c>
      <c r="AO36" s="126"/>
      <c r="AP36" s="126"/>
    </row>
    <row r="39" spans="1:42" ht="42" customHeight="1">
      <c r="A39" s="7" t="s">
        <v>35</v>
      </c>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9"/>
      <c r="AG39" s="9"/>
      <c r="AH39" s="9"/>
      <c r="AI39" s="9"/>
      <c r="AJ39" s="9"/>
      <c r="AK39" s="9"/>
      <c r="AL39" s="9"/>
      <c r="AM39" s="9"/>
      <c r="AN39" s="10"/>
      <c r="AO39" s="10"/>
    </row>
    <row r="40" spans="1:42" ht="13.5" thickBo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row>
    <row r="41" spans="1:42" ht="15.7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30" t="s">
        <v>34</v>
      </c>
      <c r="AD41" s="130"/>
      <c r="AE41" s="130"/>
      <c r="AF41" s="130"/>
      <c r="AG41" s="130"/>
      <c r="AH41" s="12" t="s">
        <v>9</v>
      </c>
      <c r="AI41" s="12"/>
      <c r="AJ41" s="131"/>
      <c r="AK41" s="131"/>
      <c r="AL41" s="131"/>
      <c r="AM41" s="131"/>
      <c r="AN41" s="127"/>
      <c r="AO41" s="127"/>
    </row>
    <row r="42" spans="1:42" ht="1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0"/>
      <c r="AF42" s="10"/>
      <c r="AG42" s="10"/>
      <c r="AH42" s="10"/>
      <c r="AI42" s="10"/>
      <c r="AJ42" s="10"/>
      <c r="AK42" s="10"/>
      <c r="AL42" s="10"/>
      <c r="AM42" s="10"/>
      <c r="AN42" s="10"/>
      <c r="AO42" s="10"/>
    </row>
    <row r="43" spans="1:42" ht="15.75">
      <c r="A43" s="8"/>
      <c r="B43" s="7" t="s">
        <v>100</v>
      </c>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9"/>
      <c r="AF43" s="9"/>
      <c r="AG43" s="9"/>
      <c r="AH43" s="9"/>
      <c r="AI43" s="9"/>
      <c r="AJ43" s="9"/>
      <c r="AK43" s="9"/>
      <c r="AL43" s="10"/>
      <c r="AM43" s="10"/>
      <c r="AN43" s="10"/>
      <c r="AO43" s="10"/>
    </row>
    <row r="44" spans="1:42" ht="15.75">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9"/>
      <c r="AF44" s="9"/>
      <c r="AG44" s="9"/>
      <c r="AH44" s="9"/>
      <c r="AI44" s="9"/>
      <c r="AJ44" s="9"/>
      <c r="AK44" s="9"/>
      <c r="AL44" s="10"/>
      <c r="AM44" s="10"/>
      <c r="AN44" s="10"/>
      <c r="AO44" s="10"/>
    </row>
    <row r="45" spans="1:42" ht="35.25" customHeight="1">
      <c r="A45" s="8"/>
      <c r="B45" s="7" t="s">
        <v>36</v>
      </c>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9"/>
      <c r="AF45" s="9"/>
      <c r="AG45" s="9"/>
      <c r="AH45" s="9"/>
      <c r="AI45" s="9"/>
      <c r="AJ45" s="9"/>
      <c r="AK45" s="9"/>
      <c r="AL45" s="10"/>
      <c r="AM45" s="10"/>
      <c r="AN45" s="10"/>
      <c r="AO45" s="10"/>
    </row>
    <row r="46" spans="1:42" ht="15.75">
      <c r="A46" s="14"/>
      <c r="B46" s="14"/>
      <c r="C46" s="14"/>
      <c r="D46" s="14"/>
      <c r="E46" s="14"/>
      <c r="F46" s="14"/>
      <c r="G46" s="14"/>
      <c r="H46" s="14"/>
      <c r="I46" s="14"/>
      <c r="J46" s="14"/>
      <c r="K46" s="14"/>
      <c r="L46" s="14"/>
      <c r="M46" s="14"/>
      <c r="N46" s="15"/>
      <c r="O46" s="15"/>
      <c r="P46" s="15"/>
      <c r="Q46" s="15"/>
      <c r="R46" s="15"/>
      <c r="S46" s="14"/>
      <c r="T46" s="14"/>
      <c r="U46" s="14"/>
      <c r="V46" s="14"/>
      <c r="W46" s="14"/>
      <c r="X46" s="14"/>
      <c r="Y46" s="14"/>
      <c r="Z46" s="14"/>
      <c r="AA46" s="14"/>
      <c r="AB46" s="14"/>
      <c r="AC46" s="14"/>
      <c r="AD46" s="14"/>
      <c r="AE46" s="16"/>
      <c r="AF46" s="16"/>
      <c r="AG46" s="16"/>
      <c r="AH46" s="16"/>
      <c r="AI46" s="16"/>
      <c r="AJ46" s="16"/>
      <c r="AK46" s="16"/>
    </row>
    <row r="47" spans="1:42" ht="15.75">
      <c r="A47" s="14"/>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9"/>
      <c r="AF47" s="9"/>
      <c r="AG47" s="9"/>
      <c r="AH47" s="9"/>
      <c r="AI47" s="9"/>
      <c r="AJ47" s="16"/>
      <c r="AK47" s="16"/>
    </row>
    <row r="48" spans="1:42" ht="12.75">
      <c r="A48" s="1"/>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row>
    <row r="49" spans="1:35">
      <c r="A49" s="1"/>
      <c r="B49" s="117" t="s">
        <v>37</v>
      </c>
      <c r="C49" s="117"/>
      <c r="D49" s="117"/>
      <c r="E49" s="117"/>
      <c r="F49" s="117"/>
      <c r="G49" s="117"/>
      <c r="H49" s="117"/>
      <c r="I49" s="117"/>
      <c r="J49" s="117"/>
      <c r="K49" s="117"/>
      <c r="L49" s="10"/>
      <c r="M49" s="10"/>
      <c r="N49" s="10"/>
      <c r="O49" s="10"/>
      <c r="P49" s="10"/>
      <c r="Q49" s="10"/>
      <c r="R49" s="10"/>
      <c r="S49" s="10"/>
      <c r="T49" s="10"/>
      <c r="U49" s="10"/>
      <c r="V49" s="10"/>
      <c r="W49" s="10"/>
      <c r="X49" s="10"/>
      <c r="Y49" s="10"/>
      <c r="Z49" s="10"/>
      <c r="AA49" s="10"/>
      <c r="AB49" s="10"/>
      <c r="AC49" s="10"/>
      <c r="AD49" s="10"/>
      <c r="AE49" s="10"/>
      <c r="AF49" s="10"/>
      <c r="AG49" s="10"/>
      <c r="AH49" s="10"/>
      <c r="AI49" s="10"/>
    </row>
    <row r="50" spans="1:35" ht="15">
      <c r="A50" s="1"/>
      <c r="L50" s="17"/>
      <c r="M50" s="17"/>
      <c r="N50" s="17"/>
      <c r="O50" s="17"/>
      <c r="P50" s="17"/>
      <c r="Q50" s="17"/>
      <c r="R50" s="17"/>
      <c r="S50" s="17"/>
      <c r="T50" s="17"/>
      <c r="U50" s="17"/>
      <c r="V50" s="17"/>
      <c r="W50" s="17"/>
      <c r="X50" s="17"/>
      <c r="Y50" s="17"/>
      <c r="Z50" s="17"/>
      <c r="AA50" s="17"/>
      <c r="AB50" s="17"/>
      <c r="AC50" s="17"/>
      <c r="AD50" s="17"/>
      <c r="AE50" s="17"/>
      <c r="AF50" s="17"/>
      <c r="AG50" s="17"/>
      <c r="AH50" s="17"/>
      <c r="AI50" s="10"/>
    </row>
    <row r="52" spans="1:35" ht="15">
      <c r="A52" s="1"/>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row>
    <row r="53" spans="1:35" ht="15">
      <c r="A53" s="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0"/>
    </row>
  </sheetData>
  <mergeCells count="101">
    <mergeCell ref="AF24:AG24"/>
    <mergeCell ref="AK24:AM24"/>
    <mergeCell ref="B49:K49"/>
    <mergeCell ref="P22:R22"/>
    <mergeCell ref="V22:X22"/>
    <mergeCell ref="Y22:AB22"/>
    <mergeCell ref="AI22:AJ22"/>
    <mergeCell ref="AK22:AM22"/>
    <mergeCell ref="B23:AJ23"/>
    <mergeCell ref="AK20:AM20"/>
    <mergeCell ref="N21:O21"/>
    <mergeCell ref="Q21:R21"/>
    <mergeCell ref="T21:V21"/>
    <mergeCell ref="AB21:AE21"/>
    <mergeCell ref="AF21:AG21"/>
    <mergeCell ref="AK21:AM21"/>
    <mergeCell ref="P25:R25"/>
    <mergeCell ref="V25:X25"/>
    <mergeCell ref="Y25:AB25"/>
    <mergeCell ref="AI25:AJ25"/>
    <mergeCell ref="AK25:AM25"/>
    <mergeCell ref="B26:AJ26"/>
    <mergeCell ref="N24:O24"/>
    <mergeCell ref="Q24:R24"/>
    <mergeCell ref="T24:V24"/>
    <mergeCell ref="AB24:AE24"/>
    <mergeCell ref="AC36:AG36"/>
    <mergeCell ref="AK36:AM36"/>
    <mergeCell ref="AO36:AP36"/>
    <mergeCell ref="AC41:AG41"/>
    <mergeCell ref="AJ41:AM41"/>
    <mergeCell ref="AN41:AO41"/>
    <mergeCell ref="O34:R34"/>
    <mergeCell ref="B35:AJ35"/>
    <mergeCell ref="B32:AJ32"/>
    <mergeCell ref="AK33:AM33"/>
    <mergeCell ref="V34:X34"/>
    <mergeCell ref="Y34:AB34"/>
    <mergeCell ref="AH34:AI34"/>
    <mergeCell ref="AK34:AM34"/>
    <mergeCell ref="B29:AJ29"/>
    <mergeCell ref="AK30:AM30"/>
    <mergeCell ref="O31:R31"/>
    <mergeCell ref="V31:X31"/>
    <mergeCell ref="Y31:AB31"/>
    <mergeCell ref="AH31:AI31"/>
    <mergeCell ref="AK31:AM31"/>
    <mergeCell ref="AK27:AM27"/>
    <mergeCell ref="O28:R28"/>
    <mergeCell ref="V28:X28"/>
    <mergeCell ref="Y28:AB28"/>
    <mergeCell ref="AH28:AI28"/>
    <mergeCell ref="AK28:AM28"/>
    <mergeCell ref="B19:AJ19"/>
    <mergeCell ref="B20:AJ20"/>
    <mergeCell ref="B16:AJ16"/>
    <mergeCell ref="B17:AJ17"/>
    <mergeCell ref="AK17:AM17"/>
    <mergeCell ref="O18:R18"/>
    <mergeCell ref="S18:T18"/>
    <mergeCell ref="W18:Y18"/>
    <mergeCell ref="Z18:AC18"/>
    <mergeCell ref="AI18:AJ18"/>
    <mergeCell ref="AK18:AM18"/>
    <mergeCell ref="AK14:AM14"/>
    <mergeCell ref="O15:R15"/>
    <mergeCell ref="W15:Y15"/>
    <mergeCell ref="Z15:AC15"/>
    <mergeCell ref="AI15:AJ15"/>
    <mergeCell ref="AK15:AM15"/>
    <mergeCell ref="B13:AJ13"/>
    <mergeCell ref="B10:AJ10"/>
    <mergeCell ref="AK11:AM11"/>
    <mergeCell ref="O12:R12"/>
    <mergeCell ref="W12:Y12"/>
    <mergeCell ref="Z12:AC12"/>
    <mergeCell ref="AI12:AJ12"/>
    <mergeCell ref="AK12:AM12"/>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45" right="0.1" top="0.54" bottom="0.69" header="0.26" footer="0.25"/>
  <pageSetup paperSize="5" scale="85" orientation="portrait" horizontalDpi="300" verticalDpi="300" r:id="rId1"/>
  <headerFooter alignWithMargins="0">
    <oddHeader>Page &amp;P</oddHeader>
  </headerFooter>
</worksheet>
</file>

<file path=xl/worksheets/sheet5.xml><?xml version="1.0" encoding="utf-8"?>
<worksheet xmlns="http://schemas.openxmlformats.org/spreadsheetml/2006/main" xmlns:r="http://schemas.openxmlformats.org/officeDocument/2006/relationships">
  <sheetPr>
    <tabColor rgb="FF00B050"/>
  </sheetPr>
  <dimension ref="A1:AP66"/>
  <sheetViews>
    <sheetView tabSelected="1" view="pageBreakPreview" topLeftCell="A46" zoomScaleSheetLayoutView="100" workbookViewId="0">
      <selection activeCell="B60" sqref="B6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5" t="s">
        <v>0</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row>
    <row r="2" spans="1:40" ht="48" customHeight="1">
      <c r="A2" s="136" t="s">
        <v>38</v>
      </c>
      <c r="B2" s="136"/>
      <c r="C2" s="136"/>
      <c r="D2" s="136"/>
      <c r="E2" s="150" t="str">
        <f>'DWE MBldg'!E2:AN2</f>
        <v>ILMI (Infrastructure Development) Mirpurkhas Division ADP No: 478 of 2016-17. Rehablitation / Repair Renovation Work &amp; Missing Facilities in Existing Primary School @  GBPS Muhammad Ismail Nohri U.C Saranghiar, Taluka Chachro, District Tharparkar.</v>
      </c>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row>
    <row r="3" spans="1:40" ht="20.25" customHeight="1" thickBot="1">
      <c r="E3" s="157" t="s">
        <v>137</v>
      </c>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row>
    <row r="4" spans="1:40" s="77" customFormat="1" ht="17.25" customHeight="1" thickTop="1" thickBot="1">
      <c r="A4" s="76" t="s">
        <v>1</v>
      </c>
      <c r="B4" s="139" t="s">
        <v>2</v>
      </c>
      <c r="C4" s="139"/>
      <c r="D4" s="139"/>
      <c r="E4" s="139"/>
      <c r="F4" s="139"/>
      <c r="G4" s="139"/>
      <c r="H4" s="139"/>
      <c r="I4" s="139"/>
      <c r="J4" s="139"/>
      <c r="K4" s="139"/>
      <c r="L4" s="139"/>
      <c r="M4" s="139"/>
      <c r="N4" s="140" t="s">
        <v>3</v>
      </c>
      <c r="O4" s="141"/>
      <c r="P4" s="141"/>
      <c r="Q4" s="141"/>
      <c r="R4" s="141"/>
      <c r="S4" s="141"/>
      <c r="T4" s="141"/>
      <c r="U4" s="141"/>
      <c r="V4" s="142"/>
      <c r="W4" s="140" t="s">
        <v>4</v>
      </c>
      <c r="X4" s="141"/>
      <c r="Y4" s="141"/>
      <c r="Z4" s="141"/>
      <c r="AA4" s="141"/>
      <c r="AB4" s="142"/>
      <c r="AC4" s="141" t="s">
        <v>5</v>
      </c>
      <c r="AD4" s="141"/>
      <c r="AE4" s="141"/>
      <c r="AF4" s="141"/>
      <c r="AG4" s="141"/>
      <c r="AH4" s="141"/>
      <c r="AI4" s="140" t="s">
        <v>6</v>
      </c>
      <c r="AJ4" s="141"/>
      <c r="AK4" s="141"/>
      <c r="AL4" s="141"/>
      <c r="AM4" s="141"/>
      <c r="AN4" s="142"/>
    </row>
    <row r="5" spans="1:40" s="94" customFormat="1" ht="45" customHeight="1" thickTop="1">
      <c r="A5" s="93">
        <v>1</v>
      </c>
      <c r="B5" s="158" t="s">
        <v>101</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49"/>
      <c r="AL5" s="149"/>
      <c r="AM5" s="149"/>
    </row>
    <row r="6" spans="1:40" s="23" customFormat="1" ht="13.5" customHeight="1">
      <c r="F6" s="32"/>
      <c r="G6" s="32"/>
      <c r="H6" s="33"/>
      <c r="I6" s="6"/>
      <c r="J6" s="6"/>
      <c r="K6" s="34"/>
      <c r="L6" s="34"/>
      <c r="M6" s="34"/>
      <c r="N6" s="34"/>
      <c r="O6" s="101">
        <v>2</v>
      </c>
      <c r="P6" s="101"/>
      <c r="Q6" s="101"/>
      <c r="R6" s="101"/>
      <c r="S6" s="90" t="s">
        <v>102</v>
      </c>
      <c r="T6" s="35"/>
      <c r="U6" s="35"/>
      <c r="V6" s="89"/>
      <c r="W6" s="102" t="s">
        <v>8</v>
      </c>
      <c r="X6" s="102"/>
      <c r="Y6" s="102"/>
      <c r="Z6" s="101">
        <v>4846.6000000000004</v>
      </c>
      <c r="AA6" s="101"/>
      <c r="AB6" s="101"/>
      <c r="AC6" s="101"/>
      <c r="AE6" s="28" t="s">
        <v>103</v>
      </c>
      <c r="AF6" s="28"/>
      <c r="AG6" s="28"/>
      <c r="AH6" s="28"/>
      <c r="AI6" s="103" t="s">
        <v>9</v>
      </c>
      <c r="AJ6" s="103"/>
      <c r="AK6" s="104">
        <f>O6*Z6</f>
        <v>9693.2000000000007</v>
      </c>
      <c r="AL6" s="104"/>
      <c r="AM6" s="104"/>
      <c r="AN6" s="31" t="s">
        <v>10</v>
      </c>
    </row>
    <row r="7" spans="1:40" s="2" customFormat="1" ht="15">
      <c r="B7" s="105" t="s">
        <v>104</v>
      </c>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3"/>
      <c r="AL7" s="3"/>
      <c r="AM7" s="3"/>
    </row>
    <row r="8" spans="1:40" s="94" customFormat="1" ht="42.75" customHeight="1">
      <c r="A8" s="93">
        <v>2</v>
      </c>
      <c r="B8" s="155" t="s">
        <v>105</v>
      </c>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49"/>
      <c r="AL8" s="149"/>
      <c r="AM8" s="149"/>
    </row>
    <row r="9" spans="1:40" s="23" customFormat="1" ht="13.5" customHeight="1">
      <c r="F9" s="32"/>
      <c r="G9" s="32"/>
      <c r="H9" s="33"/>
      <c r="I9" s="6"/>
      <c r="J9" s="6"/>
      <c r="K9" s="34"/>
      <c r="L9" s="34"/>
      <c r="M9" s="34"/>
      <c r="N9" s="34"/>
      <c r="O9" s="101">
        <v>1</v>
      </c>
      <c r="P9" s="101"/>
      <c r="Q9" s="101"/>
      <c r="R9" s="101"/>
      <c r="S9" s="90" t="s">
        <v>102</v>
      </c>
      <c r="T9" s="35"/>
      <c r="U9" s="35"/>
      <c r="V9" s="89"/>
      <c r="W9" s="102" t="s">
        <v>8</v>
      </c>
      <c r="X9" s="102"/>
      <c r="Y9" s="102"/>
      <c r="Z9" s="101">
        <v>4694.8</v>
      </c>
      <c r="AA9" s="101"/>
      <c r="AB9" s="101"/>
      <c r="AC9" s="101"/>
      <c r="AE9" s="28" t="s">
        <v>103</v>
      </c>
      <c r="AF9" s="28"/>
      <c r="AG9" s="28"/>
      <c r="AH9" s="28"/>
      <c r="AI9" s="103" t="s">
        <v>9</v>
      </c>
      <c r="AJ9" s="103"/>
      <c r="AK9" s="104">
        <f>O9*Z9</f>
        <v>4694.8</v>
      </c>
      <c r="AL9" s="104"/>
      <c r="AM9" s="104"/>
      <c r="AN9" s="31" t="s">
        <v>10</v>
      </c>
    </row>
    <row r="10" spans="1:40" s="2" customFormat="1" ht="15">
      <c r="B10" s="105" t="s">
        <v>106</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3"/>
      <c r="AL10" s="3"/>
      <c r="AM10" s="3"/>
    </row>
    <row r="11" spans="1:40" s="94" customFormat="1" ht="27.75" customHeight="1">
      <c r="A11" s="93">
        <v>3</v>
      </c>
      <c r="B11" s="155" t="s">
        <v>107</v>
      </c>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49"/>
      <c r="AL11" s="149"/>
      <c r="AM11" s="149"/>
    </row>
    <row r="12" spans="1:40" s="23" customFormat="1" ht="13.5" customHeight="1">
      <c r="F12" s="32"/>
      <c r="G12" s="32"/>
      <c r="H12" s="33"/>
      <c r="I12" s="6"/>
      <c r="J12" s="6"/>
      <c r="K12" s="34"/>
      <c r="L12" s="34"/>
      <c r="M12" s="34"/>
      <c r="N12" s="34"/>
      <c r="O12" s="101">
        <v>1</v>
      </c>
      <c r="P12" s="101"/>
      <c r="Q12" s="101"/>
      <c r="R12" s="101"/>
      <c r="S12" s="90" t="s">
        <v>102</v>
      </c>
      <c r="T12" s="35"/>
      <c r="U12" s="35"/>
      <c r="V12" s="89"/>
      <c r="W12" s="102" t="s">
        <v>8</v>
      </c>
      <c r="X12" s="102"/>
      <c r="Y12" s="102"/>
      <c r="Z12" s="101">
        <v>2533.4699999999998</v>
      </c>
      <c r="AA12" s="101"/>
      <c r="AB12" s="101"/>
      <c r="AC12" s="101"/>
      <c r="AE12" s="28" t="s">
        <v>103</v>
      </c>
      <c r="AF12" s="28"/>
      <c r="AG12" s="28"/>
      <c r="AH12" s="28"/>
      <c r="AI12" s="103" t="s">
        <v>9</v>
      </c>
      <c r="AJ12" s="103"/>
      <c r="AK12" s="104">
        <f>O12*Z12</f>
        <v>2533.4699999999998</v>
      </c>
      <c r="AL12" s="104"/>
      <c r="AM12" s="104"/>
      <c r="AN12" s="31" t="s">
        <v>10</v>
      </c>
    </row>
    <row r="13" spans="1:40" s="2" customFormat="1" ht="15">
      <c r="B13" s="105" t="s">
        <v>108</v>
      </c>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3"/>
      <c r="AL13" s="3"/>
      <c r="AM13" s="3"/>
    </row>
    <row r="14" spans="1:40" s="94" customFormat="1" ht="42.75" customHeight="1">
      <c r="A14" s="93">
        <v>4</v>
      </c>
      <c r="B14" s="155" t="s">
        <v>109</v>
      </c>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49"/>
      <c r="AL14" s="149"/>
      <c r="AM14" s="149"/>
    </row>
    <row r="15" spans="1:40" s="23" customFormat="1" ht="13.5" customHeight="1">
      <c r="F15" s="32"/>
      <c r="G15" s="32"/>
      <c r="H15" s="33"/>
      <c r="I15" s="6"/>
      <c r="J15" s="6"/>
      <c r="K15" s="34"/>
      <c r="L15" s="34"/>
      <c r="M15" s="34"/>
      <c r="N15" s="34"/>
      <c r="O15" s="101">
        <v>2</v>
      </c>
      <c r="P15" s="101"/>
      <c r="Q15" s="101"/>
      <c r="R15" s="101"/>
      <c r="S15" s="90" t="s">
        <v>102</v>
      </c>
      <c r="T15" s="35"/>
      <c r="U15" s="35"/>
      <c r="V15" s="89"/>
      <c r="W15" s="102" t="s">
        <v>8</v>
      </c>
      <c r="X15" s="102"/>
      <c r="Y15" s="102"/>
      <c r="Z15" s="101">
        <v>1671.58</v>
      </c>
      <c r="AA15" s="101"/>
      <c r="AB15" s="101"/>
      <c r="AC15" s="101"/>
      <c r="AE15" s="28" t="s">
        <v>103</v>
      </c>
      <c r="AF15" s="28"/>
      <c r="AG15" s="28"/>
      <c r="AH15" s="28"/>
      <c r="AI15" s="103" t="s">
        <v>9</v>
      </c>
      <c r="AJ15" s="103"/>
      <c r="AK15" s="104">
        <f>O15*Z15</f>
        <v>3343.16</v>
      </c>
      <c r="AL15" s="104"/>
      <c r="AM15" s="104"/>
      <c r="AN15" s="31" t="s">
        <v>10</v>
      </c>
    </row>
    <row r="16" spans="1:40" s="2" customFormat="1" ht="15">
      <c r="B16" s="105" t="s">
        <v>108</v>
      </c>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3"/>
      <c r="AL16" s="3"/>
      <c r="AM16" s="3"/>
    </row>
    <row r="17" spans="1:40" s="94" customFormat="1" ht="28.5" customHeight="1">
      <c r="A17" s="93">
        <v>5</v>
      </c>
      <c r="B17" s="155" t="s">
        <v>110</v>
      </c>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49"/>
      <c r="AL17" s="149"/>
      <c r="AM17" s="149"/>
    </row>
    <row r="18" spans="1:40" s="23" customFormat="1" ht="13.5" customHeight="1">
      <c r="F18" s="32"/>
      <c r="G18" s="32"/>
      <c r="H18" s="33"/>
      <c r="I18" s="6"/>
      <c r="J18" s="6"/>
      <c r="K18" s="34"/>
      <c r="L18" s="34"/>
      <c r="M18" s="34"/>
      <c r="N18" s="34"/>
      <c r="O18" s="101">
        <v>1</v>
      </c>
      <c r="P18" s="101"/>
      <c r="Q18" s="101"/>
      <c r="R18" s="101"/>
      <c r="S18" s="90" t="s">
        <v>102</v>
      </c>
      <c r="T18" s="35"/>
      <c r="U18" s="35"/>
      <c r="V18" s="89"/>
      <c r="W18" s="102" t="s">
        <v>8</v>
      </c>
      <c r="X18" s="102"/>
      <c r="Y18" s="102"/>
      <c r="Z18" s="101">
        <v>447.15</v>
      </c>
      <c r="AA18" s="101"/>
      <c r="AB18" s="101"/>
      <c r="AC18" s="101"/>
      <c r="AE18" s="28" t="s">
        <v>103</v>
      </c>
      <c r="AF18" s="28"/>
      <c r="AG18" s="28"/>
      <c r="AH18" s="28"/>
      <c r="AI18" s="103" t="s">
        <v>9</v>
      </c>
      <c r="AJ18" s="103"/>
      <c r="AK18" s="104">
        <f>O18*Z18</f>
        <v>447.15</v>
      </c>
      <c r="AL18" s="104"/>
      <c r="AM18" s="104"/>
      <c r="AN18" s="31" t="s">
        <v>10</v>
      </c>
    </row>
    <row r="19" spans="1:40" s="2" customFormat="1" ht="15">
      <c r="B19" s="105" t="s">
        <v>111</v>
      </c>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3"/>
      <c r="AL19" s="3"/>
      <c r="AM19" s="3"/>
    </row>
    <row r="20" spans="1:40" s="94" customFormat="1" ht="28.5" customHeight="1">
      <c r="A20" s="93">
        <v>6</v>
      </c>
      <c r="B20" s="155" t="s">
        <v>112</v>
      </c>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49"/>
      <c r="AL20" s="149"/>
      <c r="AM20" s="149"/>
    </row>
    <row r="21" spans="1:40" s="23" customFormat="1" ht="13.5" customHeight="1">
      <c r="F21" s="32"/>
      <c r="G21" s="32"/>
      <c r="H21" s="33"/>
      <c r="I21" s="6"/>
      <c r="J21" s="6"/>
      <c r="K21" s="34"/>
      <c r="L21" s="34"/>
      <c r="M21" s="34"/>
      <c r="N21" s="34"/>
      <c r="O21" s="101">
        <v>1</v>
      </c>
      <c r="P21" s="101"/>
      <c r="Q21" s="101"/>
      <c r="R21" s="101"/>
      <c r="S21" s="90" t="s">
        <v>102</v>
      </c>
      <c r="T21" s="35"/>
      <c r="U21" s="35"/>
      <c r="V21" s="89"/>
      <c r="W21" s="102" t="s">
        <v>8</v>
      </c>
      <c r="X21" s="102"/>
      <c r="Y21" s="102"/>
      <c r="Z21" s="101">
        <v>1269.95</v>
      </c>
      <c r="AA21" s="101"/>
      <c r="AB21" s="101"/>
      <c r="AC21" s="101"/>
      <c r="AE21" s="28" t="s">
        <v>103</v>
      </c>
      <c r="AF21" s="28"/>
      <c r="AG21" s="28"/>
      <c r="AH21" s="28"/>
      <c r="AI21" s="103" t="s">
        <v>9</v>
      </c>
      <c r="AJ21" s="103"/>
      <c r="AK21" s="104">
        <f>O21*Z21</f>
        <v>1269.95</v>
      </c>
      <c r="AL21" s="104"/>
      <c r="AM21" s="104"/>
      <c r="AN21" s="31" t="s">
        <v>10</v>
      </c>
    </row>
    <row r="22" spans="1:40" s="2" customFormat="1" ht="15">
      <c r="B22" s="105" t="s">
        <v>113</v>
      </c>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3"/>
      <c r="AL22" s="3"/>
      <c r="AM22" s="3"/>
    </row>
    <row r="23" spans="1:40" s="94" customFormat="1" ht="63" customHeight="1">
      <c r="A23" s="93">
        <v>7</v>
      </c>
      <c r="B23" s="155" t="s">
        <v>114</v>
      </c>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49"/>
      <c r="AL23" s="149"/>
      <c r="AM23" s="149"/>
    </row>
    <row r="24" spans="1:40" s="23" customFormat="1" ht="13.5" customHeight="1">
      <c r="A24" s="88" t="s">
        <v>115</v>
      </c>
      <c r="F24" s="32"/>
      <c r="G24" s="32"/>
      <c r="H24" s="33"/>
      <c r="I24" s="6"/>
      <c r="J24" s="6"/>
      <c r="K24" s="34"/>
      <c r="L24" s="34"/>
      <c r="M24" s="34"/>
      <c r="N24" s="34"/>
      <c r="O24" s="101">
        <v>100</v>
      </c>
      <c r="P24" s="101"/>
      <c r="Q24" s="101"/>
      <c r="R24" s="101"/>
      <c r="S24" s="90" t="s">
        <v>116</v>
      </c>
      <c r="T24" s="35"/>
      <c r="U24" s="35"/>
      <c r="V24" s="89"/>
      <c r="W24" s="102" t="s">
        <v>8</v>
      </c>
      <c r="X24" s="102"/>
      <c r="Y24" s="102"/>
      <c r="Z24" s="101">
        <v>73.209999999999994</v>
      </c>
      <c r="AA24" s="101"/>
      <c r="AB24" s="101"/>
      <c r="AC24" s="101"/>
      <c r="AE24" s="28" t="s">
        <v>117</v>
      </c>
      <c r="AF24" s="28"/>
      <c r="AG24" s="28"/>
      <c r="AH24" s="28"/>
      <c r="AI24" s="103" t="s">
        <v>9</v>
      </c>
      <c r="AJ24" s="103"/>
      <c r="AK24" s="104">
        <f>O24*Z24</f>
        <v>7320.9999999999991</v>
      </c>
      <c r="AL24" s="104"/>
      <c r="AM24" s="104"/>
      <c r="AN24" s="31" t="s">
        <v>10</v>
      </c>
    </row>
    <row r="25" spans="1:40" s="2" customFormat="1" ht="15">
      <c r="B25" s="105" t="s">
        <v>118</v>
      </c>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3"/>
      <c r="AL25" s="3"/>
      <c r="AM25" s="3"/>
    </row>
    <row r="26" spans="1:40" s="23" customFormat="1" ht="13.5" customHeight="1">
      <c r="A26" s="88" t="s">
        <v>119</v>
      </c>
      <c r="F26" s="32"/>
      <c r="G26" s="32"/>
      <c r="H26" s="33"/>
      <c r="I26" s="6"/>
      <c r="J26" s="6"/>
      <c r="K26" s="34"/>
      <c r="L26" s="34"/>
      <c r="M26" s="34"/>
      <c r="N26" s="34"/>
      <c r="O26" s="101">
        <v>50</v>
      </c>
      <c r="P26" s="101"/>
      <c r="Q26" s="101"/>
      <c r="R26" s="101"/>
      <c r="S26" s="90" t="s">
        <v>116</v>
      </c>
      <c r="T26" s="35"/>
      <c r="U26" s="35"/>
      <c r="V26" s="89"/>
      <c r="W26" s="102" t="s">
        <v>8</v>
      </c>
      <c r="X26" s="102"/>
      <c r="Y26" s="102"/>
      <c r="Z26" s="101">
        <v>95.79</v>
      </c>
      <c r="AA26" s="101"/>
      <c r="AB26" s="101"/>
      <c r="AC26" s="101"/>
      <c r="AE26" s="28" t="s">
        <v>117</v>
      </c>
      <c r="AF26" s="28"/>
      <c r="AG26" s="28"/>
      <c r="AH26" s="28"/>
      <c r="AI26" s="103" t="s">
        <v>9</v>
      </c>
      <c r="AJ26" s="103"/>
      <c r="AK26" s="104">
        <f>O26*Z26</f>
        <v>4789.5</v>
      </c>
      <c r="AL26" s="104"/>
      <c r="AM26" s="104"/>
      <c r="AN26" s="31" t="s">
        <v>10</v>
      </c>
    </row>
    <row r="27" spans="1:40" s="2" customFormat="1" ht="15">
      <c r="B27" s="105" t="s">
        <v>120</v>
      </c>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3"/>
      <c r="AL27" s="3"/>
      <c r="AM27" s="3"/>
    </row>
    <row r="28" spans="1:40" s="94" customFormat="1" ht="16.5">
      <c r="A28" s="93">
        <v>8</v>
      </c>
      <c r="B28" s="155" t="s">
        <v>121</v>
      </c>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49"/>
      <c r="AL28" s="149"/>
      <c r="AM28" s="149"/>
    </row>
    <row r="29" spans="1:40" s="23" customFormat="1" ht="13.5" customHeight="1">
      <c r="A29" s="88"/>
      <c r="F29" s="32"/>
      <c r="G29" s="32"/>
      <c r="H29" s="33"/>
      <c r="I29" s="6"/>
      <c r="J29" s="6"/>
      <c r="K29" s="34"/>
      <c r="L29" s="34"/>
      <c r="M29" s="34"/>
      <c r="N29" s="34"/>
      <c r="O29" s="101">
        <v>2</v>
      </c>
      <c r="P29" s="101"/>
      <c r="Q29" s="101"/>
      <c r="R29" s="101"/>
      <c r="S29" s="90" t="s">
        <v>102</v>
      </c>
      <c r="T29" s="35"/>
      <c r="U29" s="35"/>
      <c r="V29" s="89"/>
      <c r="W29" s="102" t="s">
        <v>8</v>
      </c>
      <c r="X29" s="102"/>
      <c r="Y29" s="102"/>
      <c r="Z29" s="101">
        <v>1109.46</v>
      </c>
      <c r="AA29" s="101"/>
      <c r="AB29" s="101"/>
      <c r="AC29" s="101"/>
      <c r="AE29" s="28" t="s">
        <v>103</v>
      </c>
      <c r="AF29" s="28"/>
      <c r="AG29" s="28"/>
      <c r="AH29" s="28"/>
      <c r="AI29" s="103" t="s">
        <v>9</v>
      </c>
      <c r="AJ29" s="103"/>
      <c r="AK29" s="104">
        <f>O29*Z29</f>
        <v>2218.92</v>
      </c>
      <c r="AL29" s="104"/>
      <c r="AM29" s="104"/>
      <c r="AN29" s="31" t="s">
        <v>10</v>
      </c>
    </row>
    <row r="30" spans="1:40" s="2" customFormat="1" ht="15">
      <c r="B30" s="105" t="s">
        <v>122</v>
      </c>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3"/>
      <c r="AL30" s="3"/>
      <c r="AM30" s="3"/>
    </row>
    <row r="31" spans="1:40" s="45" customFormat="1" ht="13.5" customHeight="1">
      <c r="A31" s="43">
        <v>9</v>
      </c>
      <c r="B31" s="155" t="s">
        <v>123</v>
      </c>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32"/>
      <c r="AL31" s="132"/>
      <c r="AM31" s="132"/>
    </row>
    <row r="32" spans="1:40" s="23" customFormat="1" ht="13.5" customHeight="1">
      <c r="A32" s="88"/>
      <c r="F32" s="32"/>
      <c r="G32" s="32"/>
      <c r="H32" s="33"/>
      <c r="I32" s="6"/>
      <c r="J32" s="6"/>
      <c r="K32" s="34"/>
      <c r="L32" s="34"/>
      <c r="M32" s="34"/>
      <c r="N32" s="34"/>
      <c r="O32" s="101">
        <v>1</v>
      </c>
      <c r="P32" s="101"/>
      <c r="Q32" s="101"/>
      <c r="R32" s="101"/>
      <c r="S32" s="90" t="s">
        <v>102</v>
      </c>
      <c r="T32" s="35"/>
      <c r="U32" s="35"/>
      <c r="V32" s="89"/>
      <c r="W32" s="102" t="s">
        <v>8</v>
      </c>
      <c r="X32" s="102"/>
      <c r="Y32" s="102"/>
      <c r="Z32" s="101">
        <v>1384.24</v>
      </c>
      <c r="AA32" s="101"/>
      <c r="AB32" s="101"/>
      <c r="AC32" s="101"/>
      <c r="AE32" s="28" t="s">
        <v>103</v>
      </c>
      <c r="AF32" s="28"/>
      <c r="AG32" s="28"/>
      <c r="AH32" s="28"/>
      <c r="AI32" s="103" t="s">
        <v>9</v>
      </c>
      <c r="AJ32" s="103"/>
      <c r="AK32" s="104">
        <f>O32*Z32</f>
        <v>1384.24</v>
      </c>
      <c r="AL32" s="104"/>
      <c r="AM32" s="104"/>
      <c r="AN32" s="31" t="s">
        <v>10</v>
      </c>
    </row>
    <row r="33" spans="1:42" s="2" customFormat="1" ht="15">
      <c r="B33" s="105" t="s">
        <v>124</v>
      </c>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3"/>
      <c r="AL33" s="3"/>
      <c r="AM33" s="3"/>
    </row>
    <row r="34" spans="1:42" s="45" customFormat="1" ht="13.5" customHeight="1">
      <c r="A34" s="43">
        <v>10</v>
      </c>
      <c r="B34" s="155" t="s">
        <v>138</v>
      </c>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32"/>
      <c r="AL34" s="132"/>
      <c r="AM34" s="132"/>
    </row>
    <row r="35" spans="1:42" s="23" customFormat="1" ht="13.5" customHeight="1">
      <c r="A35" s="88"/>
      <c r="F35" s="32"/>
      <c r="G35" s="32"/>
      <c r="H35" s="33"/>
      <c r="I35" s="6"/>
      <c r="J35" s="6"/>
      <c r="K35" s="34"/>
      <c r="L35" s="34"/>
      <c r="M35" s="34"/>
      <c r="N35" s="34"/>
      <c r="O35" s="101">
        <v>1</v>
      </c>
      <c r="P35" s="101"/>
      <c r="Q35" s="101"/>
      <c r="R35" s="101"/>
      <c r="S35" s="90" t="s">
        <v>102</v>
      </c>
      <c r="T35" s="35"/>
      <c r="U35" s="35"/>
      <c r="V35" s="89"/>
      <c r="W35" s="102" t="s">
        <v>8</v>
      </c>
      <c r="X35" s="102"/>
      <c r="Y35" s="102"/>
      <c r="Z35" s="101">
        <v>877.8</v>
      </c>
      <c r="AA35" s="101"/>
      <c r="AB35" s="101"/>
      <c r="AC35" s="101"/>
      <c r="AE35" s="28" t="s">
        <v>103</v>
      </c>
      <c r="AF35" s="28"/>
      <c r="AG35" s="28"/>
      <c r="AH35" s="28"/>
      <c r="AI35" s="103" t="s">
        <v>9</v>
      </c>
      <c r="AJ35" s="103"/>
      <c r="AK35" s="104">
        <f>O35*Z35</f>
        <v>877.8</v>
      </c>
      <c r="AL35" s="104"/>
      <c r="AM35" s="104"/>
      <c r="AN35" s="31" t="s">
        <v>10</v>
      </c>
    </row>
    <row r="36" spans="1:42" s="2" customFormat="1" ht="15">
      <c r="B36" s="105" t="s">
        <v>139</v>
      </c>
      <c r="C36" s="105"/>
      <c r="D36" s="105"/>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3"/>
      <c r="AL36" s="3"/>
      <c r="AM36" s="3"/>
    </row>
    <row r="37" spans="1:42" s="45" customFormat="1" ht="13.5" customHeight="1">
      <c r="A37" s="43">
        <v>11</v>
      </c>
      <c r="B37" s="155" t="s">
        <v>125</v>
      </c>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c r="AK37" s="132"/>
      <c r="AL37" s="132"/>
      <c r="AM37" s="132"/>
    </row>
    <row r="38" spans="1:42" s="23" customFormat="1" ht="13.5" customHeight="1">
      <c r="A38" s="88" t="s">
        <v>115</v>
      </c>
      <c r="F38" s="32"/>
      <c r="G38" s="32"/>
      <c r="H38" s="33"/>
      <c r="I38" s="6"/>
      <c r="J38" s="6"/>
      <c r="K38" s="34"/>
      <c r="L38" s="34"/>
      <c r="M38" s="34"/>
      <c r="N38" s="34"/>
      <c r="O38" s="101">
        <v>1</v>
      </c>
      <c r="P38" s="101"/>
      <c r="Q38" s="101"/>
      <c r="R38" s="101"/>
      <c r="S38" s="90" t="s">
        <v>102</v>
      </c>
      <c r="T38" s="35"/>
      <c r="U38" s="35"/>
      <c r="V38" s="89"/>
      <c r="W38" s="102" t="s">
        <v>8</v>
      </c>
      <c r="X38" s="102"/>
      <c r="Y38" s="102"/>
      <c r="Z38" s="101">
        <v>200.42</v>
      </c>
      <c r="AA38" s="101"/>
      <c r="AB38" s="101"/>
      <c r="AC38" s="101"/>
      <c r="AE38" s="28" t="s">
        <v>103</v>
      </c>
      <c r="AF38" s="28"/>
      <c r="AG38" s="28"/>
      <c r="AH38" s="28"/>
      <c r="AI38" s="103" t="s">
        <v>9</v>
      </c>
      <c r="AJ38" s="103"/>
      <c r="AK38" s="104">
        <f>O38*Z38</f>
        <v>200.42</v>
      </c>
      <c r="AL38" s="104"/>
      <c r="AM38" s="104"/>
      <c r="AN38" s="31" t="s">
        <v>10</v>
      </c>
    </row>
    <row r="39" spans="1:42" s="2" customFormat="1" ht="15">
      <c r="B39" s="105" t="s">
        <v>126</v>
      </c>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3"/>
      <c r="AL39" s="3"/>
      <c r="AM39" s="3"/>
    </row>
    <row r="40" spans="1:42" s="23" customFormat="1" ht="13.5" customHeight="1">
      <c r="A40" s="88" t="s">
        <v>119</v>
      </c>
      <c r="F40" s="32"/>
      <c r="G40" s="32"/>
      <c r="H40" s="33"/>
      <c r="I40" s="6"/>
      <c r="J40" s="6"/>
      <c r="K40" s="34"/>
      <c r="L40" s="34"/>
      <c r="M40" s="34"/>
      <c r="N40" s="34"/>
      <c r="O40" s="101">
        <v>1</v>
      </c>
      <c r="P40" s="101"/>
      <c r="Q40" s="101"/>
      <c r="R40" s="101"/>
      <c r="S40" s="90" t="s">
        <v>102</v>
      </c>
      <c r="T40" s="35"/>
      <c r="U40" s="35"/>
      <c r="V40" s="89"/>
      <c r="W40" s="102" t="s">
        <v>8</v>
      </c>
      <c r="X40" s="102"/>
      <c r="Y40" s="102"/>
      <c r="Z40" s="101">
        <v>271.92</v>
      </c>
      <c r="AA40" s="101"/>
      <c r="AB40" s="101"/>
      <c r="AC40" s="101"/>
      <c r="AE40" s="28" t="s">
        <v>103</v>
      </c>
      <c r="AF40" s="28"/>
      <c r="AG40" s="28"/>
      <c r="AH40" s="28"/>
      <c r="AI40" s="103" t="s">
        <v>9</v>
      </c>
      <c r="AJ40" s="103"/>
      <c r="AK40" s="104">
        <f>O40*Z40</f>
        <v>271.92</v>
      </c>
      <c r="AL40" s="104"/>
      <c r="AM40" s="104"/>
      <c r="AN40" s="31" t="s">
        <v>10</v>
      </c>
    </row>
    <row r="41" spans="1:42" s="2" customFormat="1" ht="15">
      <c r="B41" s="105" t="s">
        <v>127</v>
      </c>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3"/>
      <c r="AL41" s="3"/>
      <c r="AM41" s="3"/>
    </row>
    <row r="42" spans="1:42" s="94" customFormat="1" ht="42.75" customHeight="1">
      <c r="A42" s="99">
        <v>12</v>
      </c>
      <c r="B42" s="155" t="s">
        <v>128</v>
      </c>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49"/>
      <c r="AL42" s="149"/>
      <c r="AM42" s="149"/>
    </row>
    <row r="43" spans="1:42" s="23" customFormat="1" ht="13.5" customHeight="1">
      <c r="A43" s="88"/>
      <c r="F43" s="32"/>
      <c r="G43" s="32"/>
      <c r="H43" s="33"/>
      <c r="I43" s="6"/>
      <c r="J43" s="6"/>
      <c r="K43" s="34"/>
      <c r="L43" s="34"/>
      <c r="M43" s="34"/>
      <c r="N43" s="34"/>
      <c r="O43" s="101">
        <v>15</v>
      </c>
      <c r="P43" s="101"/>
      <c r="Q43" s="101"/>
      <c r="R43" s="101"/>
      <c r="S43" s="90" t="s">
        <v>116</v>
      </c>
      <c r="T43" s="35"/>
      <c r="U43" s="35"/>
      <c r="V43" s="89"/>
      <c r="W43" s="102" t="s">
        <v>8</v>
      </c>
      <c r="X43" s="102"/>
      <c r="Y43" s="102"/>
      <c r="Z43" s="101">
        <v>146.57</v>
      </c>
      <c r="AA43" s="101"/>
      <c r="AB43" s="101"/>
      <c r="AC43" s="101"/>
      <c r="AE43" s="28" t="s">
        <v>117</v>
      </c>
      <c r="AF43" s="28"/>
      <c r="AG43" s="28"/>
      <c r="AH43" s="28"/>
      <c r="AI43" s="103" t="s">
        <v>9</v>
      </c>
      <c r="AJ43" s="103"/>
      <c r="AK43" s="104">
        <f>O43*Z43</f>
        <v>2198.5499999999997</v>
      </c>
      <c r="AL43" s="104"/>
      <c r="AM43" s="104"/>
      <c r="AN43" s="31" t="s">
        <v>10</v>
      </c>
    </row>
    <row r="44" spans="1:42" s="2" customFormat="1" ht="15">
      <c r="B44" s="105" t="s">
        <v>129</v>
      </c>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3"/>
      <c r="AL44" s="3"/>
      <c r="AM44" s="3"/>
    </row>
    <row r="45" spans="1:42" s="45" customFormat="1" ht="42.75" customHeight="1">
      <c r="A45" s="91">
        <v>13</v>
      </c>
      <c r="B45" s="155" t="s">
        <v>130</v>
      </c>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32"/>
      <c r="AL45" s="132"/>
      <c r="AM45" s="132"/>
    </row>
    <row r="46" spans="1:42" s="23" customFormat="1" ht="13.5" customHeight="1">
      <c r="A46" s="88"/>
      <c r="F46" s="32"/>
      <c r="G46" s="32"/>
      <c r="H46" s="33"/>
      <c r="I46" s="6"/>
      <c r="J46" s="6"/>
      <c r="K46" s="34"/>
      <c r="L46" s="34"/>
      <c r="M46" s="34"/>
      <c r="N46" s="34"/>
      <c r="O46" s="101">
        <v>1</v>
      </c>
      <c r="P46" s="101"/>
      <c r="Q46" s="101"/>
      <c r="R46" s="101"/>
      <c r="S46" s="90" t="s">
        <v>102</v>
      </c>
      <c r="T46" s="35"/>
      <c r="U46" s="35"/>
      <c r="V46" s="89"/>
      <c r="W46" s="102" t="s">
        <v>8</v>
      </c>
      <c r="X46" s="102"/>
      <c r="Y46" s="102"/>
      <c r="Z46" s="101">
        <v>21989.61</v>
      </c>
      <c r="AA46" s="101"/>
      <c r="AB46" s="101"/>
      <c r="AC46" s="101"/>
      <c r="AE46" s="28" t="s">
        <v>103</v>
      </c>
      <c r="AF46" s="28"/>
      <c r="AG46" s="28"/>
      <c r="AH46" s="28"/>
      <c r="AI46" s="103" t="s">
        <v>9</v>
      </c>
      <c r="AJ46" s="103"/>
      <c r="AK46" s="104">
        <f>O46*Z46</f>
        <v>21989.61</v>
      </c>
      <c r="AL46" s="104"/>
      <c r="AM46" s="104"/>
      <c r="AN46" s="31" t="s">
        <v>10</v>
      </c>
    </row>
    <row r="47" spans="1:42" s="2" customFormat="1" ht="15">
      <c r="B47" s="105" t="s">
        <v>131</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3"/>
      <c r="AL47" s="3"/>
      <c r="AM47" s="3"/>
    </row>
    <row r="48" spans="1:42" s="32" customFormat="1" ht="15" customHeight="1">
      <c r="V48" s="160" t="s">
        <v>132</v>
      </c>
      <c r="W48" s="160"/>
      <c r="X48" s="160"/>
      <c r="Y48" s="160"/>
      <c r="Z48" s="160"/>
      <c r="AA48" s="160"/>
      <c r="AB48" s="160"/>
      <c r="AC48" s="160"/>
      <c r="AD48" s="160"/>
      <c r="AE48" s="160"/>
      <c r="AF48" s="160"/>
      <c r="AG48" s="160"/>
      <c r="AH48" s="37" t="s">
        <v>9</v>
      </c>
      <c r="AI48" s="37"/>
      <c r="AJ48" s="58"/>
      <c r="AK48" s="129">
        <f>SUM(AK2:AM46)</f>
        <v>63233.69</v>
      </c>
      <c r="AL48" s="129"/>
      <c r="AM48" s="129"/>
      <c r="AN48" s="74" t="s">
        <v>10</v>
      </c>
      <c r="AO48" s="126"/>
      <c r="AP48" s="126"/>
    </row>
    <row r="49" spans="1:42" s="2" customFormat="1" ht="15">
      <c r="A49" s="159" t="s">
        <v>133</v>
      </c>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3"/>
      <c r="AL49" s="3"/>
      <c r="AM49" s="3"/>
    </row>
    <row r="50" spans="1:42" s="45" customFormat="1" ht="15" customHeight="1">
      <c r="A50" s="91">
        <v>1</v>
      </c>
      <c r="B50" s="155" t="s">
        <v>134</v>
      </c>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c r="AC50" s="155"/>
      <c r="AD50" s="155"/>
      <c r="AE50" s="155"/>
      <c r="AF50" s="155"/>
      <c r="AG50" s="155"/>
      <c r="AH50" s="155"/>
      <c r="AI50" s="155"/>
      <c r="AJ50" s="155"/>
      <c r="AK50" s="132"/>
      <c r="AL50" s="132"/>
      <c r="AM50" s="132"/>
    </row>
    <row r="51" spans="1:42" s="23" customFormat="1" ht="13.5" customHeight="1">
      <c r="A51" s="88"/>
      <c r="F51" s="32"/>
      <c r="G51" s="32"/>
      <c r="H51" s="33"/>
      <c r="I51" s="6"/>
      <c r="J51" s="6"/>
      <c r="K51" s="34"/>
      <c r="L51" s="34"/>
      <c r="M51" s="34"/>
      <c r="N51" s="34"/>
      <c r="O51" s="101">
        <v>1</v>
      </c>
      <c r="P51" s="101"/>
      <c r="Q51" s="101"/>
      <c r="R51" s="101"/>
      <c r="S51" s="90" t="s">
        <v>102</v>
      </c>
      <c r="T51" s="35"/>
      <c r="U51" s="35"/>
      <c r="V51" s="89"/>
      <c r="W51" s="102" t="s">
        <v>8</v>
      </c>
      <c r="X51" s="102"/>
      <c r="Y51" s="102"/>
      <c r="Z51" s="101">
        <v>14417.62</v>
      </c>
      <c r="AA51" s="101"/>
      <c r="AB51" s="101"/>
      <c r="AC51" s="101"/>
      <c r="AE51" s="28" t="s">
        <v>103</v>
      </c>
      <c r="AF51" s="28"/>
      <c r="AG51" s="28"/>
      <c r="AH51" s="28"/>
      <c r="AI51" s="103" t="s">
        <v>9</v>
      </c>
      <c r="AJ51" s="103"/>
      <c r="AK51" s="104">
        <f>O51*Z51</f>
        <v>14417.62</v>
      </c>
      <c r="AL51" s="104"/>
      <c r="AM51" s="104"/>
      <c r="AN51" s="31" t="s">
        <v>10</v>
      </c>
    </row>
    <row r="52" spans="1:42" s="2" customFormat="1" ht="15">
      <c r="B52" s="105" t="s">
        <v>135</v>
      </c>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3"/>
      <c r="AL52" s="3"/>
      <c r="AM52" s="3"/>
    </row>
    <row r="53" spans="1:42" s="32" customFormat="1" ht="15" customHeight="1">
      <c r="V53" s="160" t="s">
        <v>132</v>
      </c>
      <c r="W53" s="160"/>
      <c r="X53" s="160"/>
      <c r="Y53" s="160"/>
      <c r="Z53" s="160"/>
      <c r="AA53" s="160"/>
      <c r="AB53" s="160"/>
      <c r="AC53" s="160"/>
      <c r="AD53" s="160"/>
      <c r="AE53" s="160"/>
      <c r="AF53" s="160"/>
      <c r="AG53" s="160"/>
      <c r="AH53" s="37" t="s">
        <v>9</v>
      </c>
      <c r="AI53" s="37"/>
      <c r="AJ53" s="58"/>
      <c r="AK53" s="129">
        <f>AK51</f>
        <v>14417.62</v>
      </c>
      <c r="AL53" s="129"/>
      <c r="AM53" s="129"/>
      <c r="AN53" s="74" t="s">
        <v>10</v>
      </c>
      <c r="AO53" s="126"/>
      <c r="AP53" s="126"/>
    </row>
    <row r="54" spans="1:42" s="32" customFormat="1" ht="15" customHeight="1">
      <c r="V54" s="160" t="s">
        <v>136</v>
      </c>
      <c r="W54" s="160"/>
      <c r="X54" s="160"/>
      <c r="Y54" s="160"/>
      <c r="Z54" s="160"/>
      <c r="AA54" s="160"/>
      <c r="AB54" s="160"/>
      <c r="AC54" s="160"/>
      <c r="AD54" s="160"/>
      <c r="AE54" s="160"/>
      <c r="AF54" s="160"/>
      <c r="AG54" s="160"/>
      <c r="AH54" s="37" t="s">
        <v>9</v>
      </c>
      <c r="AI54" s="37"/>
      <c r="AJ54" s="58"/>
      <c r="AK54" s="129">
        <v>77652</v>
      </c>
      <c r="AL54" s="129"/>
      <c r="AM54" s="129"/>
      <c r="AN54" s="74" t="s">
        <v>10</v>
      </c>
      <c r="AO54" s="126"/>
      <c r="AP54" s="126"/>
    </row>
    <row r="55" spans="1:42" ht="29.25" customHeight="1">
      <c r="A55" s="7" t="s">
        <v>35</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9"/>
      <c r="AG55" s="9"/>
      <c r="AH55" s="9"/>
      <c r="AI55" s="9"/>
      <c r="AJ55" s="9"/>
      <c r="AK55" s="9"/>
      <c r="AL55" s="9"/>
      <c r="AM55" s="9"/>
      <c r="AN55" s="10"/>
      <c r="AO55" s="10"/>
    </row>
    <row r="56" spans="1:42" ht="13.5" thickBo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row>
    <row r="57" spans="1:42" ht="15.7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30" t="s">
        <v>34</v>
      </c>
      <c r="AD57" s="130"/>
      <c r="AE57" s="130"/>
      <c r="AF57" s="130"/>
      <c r="AG57" s="130"/>
      <c r="AH57" s="12" t="s">
        <v>9</v>
      </c>
      <c r="AI57" s="12"/>
      <c r="AJ57" s="131"/>
      <c r="AK57" s="131"/>
      <c r="AL57" s="131"/>
      <c r="AM57" s="131"/>
      <c r="AN57" s="127"/>
      <c r="AO57" s="127"/>
    </row>
    <row r="58" spans="1:42" ht="1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0"/>
      <c r="AF58" s="10"/>
      <c r="AG58" s="10"/>
      <c r="AH58" s="10"/>
      <c r="AI58" s="10"/>
      <c r="AJ58" s="10"/>
      <c r="AK58" s="10"/>
      <c r="AL58" s="10"/>
      <c r="AM58" s="10"/>
      <c r="AN58" s="10"/>
      <c r="AO58" s="10"/>
    </row>
    <row r="59" spans="1:42" ht="15.75">
      <c r="A59" s="8"/>
      <c r="B59" s="7" t="s">
        <v>140</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2" ht="60" customHeight="1">
      <c r="A60" s="8"/>
      <c r="B60" s="7" t="s">
        <v>36</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117" t="s">
        <v>37</v>
      </c>
      <c r="C62" s="117"/>
      <c r="D62" s="117"/>
      <c r="E62" s="117"/>
      <c r="F62" s="117"/>
      <c r="G62" s="117"/>
      <c r="H62" s="117"/>
      <c r="I62" s="117"/>
      <c r="J62" s="117"/>
      <c r="K62" s="117"/>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35"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35"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sheetData>
  <mergeCells count="147">
    <mergeCell ref="AN57:AO57"/>
    <mergeCell ref="B62:K62"/>
    <mergeCell ref="V53:AG53"/>
    <mergeCell ref="AK53:AM53"/>
    <mergeCell ref="AO53:AP53"/>
    <mergeCell ref="V54:AG54"/>
    <mergeCell ref="AK54:AM54"/>
    <mergeCell ref="AO54:AP54"/>
    <mergeCell ref="B34:AJ34"/>
    <mergeCell ref="AK34:AM34"/>
    <mergeCell ref="O35:R35"/>
    <mergeCell ref="W35:Y35"/>
    <mergeCell ref="Z35:AC35"/>
    <mergeCell ref="AC57:AG57"/>
    <mergeCell ref="AJ57:AM57"/>
    <mergeCell ref="O51:R51"/>
    <mergeCell ref="W51:Y51"/>
    <mergeCell ref="Z51:AC51"/>
    <mergeCell ref="AI51:AJ51"/>
    <mergeCell ref="AK51:AM51"/>
    <mergeCell ref="B52:AJ52"/>
    <mergeCell ref="B47:AJ47"/>
    <mergeCell ref="V48:AG48"/>
    <mergeCell ref="AK48:AM48"/>
    <mergeCell ref="AO48:AP48"/>
    <mergeCell ref="A49:AJ49"/>
    <mergeCell ref="B50:AJ50"/>
    <mergeCell ref="AK50:AM50"/>
    <mergeCell ref="B44:AJ44"/>
    <mergeCell ref="B45:AJ45"/>
    <mergeCell ref="AK45:AM45"/>
    <mergeCell ref="O46:R46"/>
    <mergeCell ref="W46:Y46"/>
    <mergeCell ref="Z46:AC46"/>
    <mergeCell ref="AI46:AJ46"/>
    <mergeCell ref="AK46:AM46"/>
    <mergeCell ref="W43:Y43"/>
    <mergeCell ref="Z43:AC43"/>
    <mergeCell ref="AI43:AJ43"/>
    <mergeCell ref="AK43:AM43"/>
    <mergeCell ref="B39:AJ39"/>
    <mergeCell ref="O40:R40"/>
    <mergeCell ref="W40:Y40"/>
    <mergeCell ref="Z40:AC40"/>
    <mergeCell ref="AI40:AJ40"/>
    <mergeCell ref="AK40:AM40"/>
    <mergeCell ref="B41:AJ41"/>
    <mergeCell ref="B42:AJ42"/>
    <mergeCell ref="AK42:AM42"/>
    <mergeCell ref="O43:R43"/>
    <mergeCell ref="B33:AJ33"/>
    <mergeCell ref="B37:AJ37"/>
    <mergeCell ref="AK37:AM37"/>
    <mergeCell ref="O38:R38"/>
    <mergeCell ref="W38:Y38"/>
    <mergeCell ref="Z38:AC38"/>
    <mergeCell ref="AI38:AJ38"/>
    <mergeCell ref="AK38:AM38"/>
    <mergeCell ref="AI35:AJ35"/>
    <mergeCell ref="AK35:AM35"/>
    <mergeCell ref="B36:AJ36"/>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A1:AM1"/>
    <mergeCell ref="A2:D2"/>
    <mergeCell ref="E2:AN2"/>
    <mergeCell ref="E3:AN3"/>
    <mergeCell ref="B4:M4"/>
    <mergeCell ref="N4:V4"/>
    <mergeCell ref="W4:AB4"/>
    <mergeCell ref="AC4:AH4"/>
    <mergeCell ref="AI4:AN4"/>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DWE MBldg</vt:lpstr>
      <vt:lpstr>M.Facilities</vt:lpstr>
      <vt:lpstr>M.Facilities C.Wall</vt:lpstr>
      <vt:lpstr>M.Facilities P.F,Road,U.G Tank </vt:lpstr>
      <vt:lpstr>W.S &amp; S.F</vt:lpstr>
      <vt:lpstr>'DWE MBldg'!Print_Area</vt:lpstr>
      <vt:lpstr>M.Facilities!Print_Area</vt:lpstr>
      <vt:lpstr>'M.Facilities C.Wall'!Print_Area</vt:lpstr>
      <vt:lpstr>'M.Facilities P.F,Road,U.G Tank '!Print_Area</vt:lpstr>
      <vt:lpstr>'W.S &amp; S.F'!Print_Area</vt:lpstr>
      <vt:lpstr>'DWE MBldg'!Print_Titles</vt:lpstr>
      <vt:lpstr>M.Facilities!Print_Titles</vt:lpstr>
      <vt:lpstr>'M.Facilities C.Wall'!Print_Titles</vt:lpstr>
      <vt:lpstr>'M.Facilities P.F,Road,U.G Tank '!Print_Titles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2017-04-11T04:26:39Z</dcterms:modified>
</cp:coreProperties>
</file>