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460" windowHeight="3750"/>
  </bookViews>
  <sheets>
    <sheet name="PART -A" sheetId="7" r:id="rId1"/>
    <sheet name="Part -B" sheetId="10" r:id="rId2"/>
  </sheets>
  <externalReferences>
    <externalReference r:id="rId3"/>
    <externalReference r:id="rId4"/>
  </externalReferences>
  <definedNames>
    <definedName name="C.C">#REF!</definedName>
    <definedName name="CC" localSheetId="0">[1]Material!$N$6:$N$8</definedName>
    <definedName name="CC">#REF!</definedName>
    <definedName name="ccc">[2]Material!$N$6:$N$8</definedName>
    <definedName name="Pointing">#REF!</definedName>
    <definedName name="Topping">#REF!</definedName>
  </definedNames>
  <calcPr calcId="124519"/>
</workbook>
</file>

<file path=xl/calcChain.xml><?xml version="1.0" encoding="utf-8"?>
<calcChain xmlns="http://schemas.openxmlformats.org/spreadsheetml/2006/main">
  <c r="Q125" i="7"/>
  <c r="O160"/>
  <c r="O155"/>
  <c r="O151"/>
  <c r="O146"/>
  <c r="O142"/>
  <c r="O138"/>
  <c r="O134"/>
  <c r="Q129"/>
  <c r="Q111"/>
  <c r="Q69"/>
  <c r="Q64"/>
  <c r="Q59"/>
  <c r="Q53"/>
  <c r="Q39"/>
  <c r="Q35"/>
  <c r="Q30"/>
  <c r="S65" i="10"/>
  <c r="S61"/>
  <c r="S60"/>
  <c r="R68" s="1"/>
  <c r="S52"/>
  <c r="S45"/>
  <c r="S42"/>
  <c r="S41"/>
  <c r="S36"/>
  <c r="S33"/>
  <c r="S26"/>
  <c r="S25"/>
  <c r="S19"/>
  <c r="S18"/>
  <c r="S15"/>
  <c r="S11"/>
  <c r="R54" s="1"/>
  <c r="O112" i="7"/>
  <c r="O75" l="1"/>
  <c r="O126" l="1"/>
  <c r="O40"/>
  <c r="O31"/>
  <c r="O108"/>
  <c r="O102" l="1"/>
  <c r="O25"/>
  <c r="O45"/>
  <c r="O130"/>
  <c r="O36" l="1"/>
  <c r="O98"/>
  <c r="O21"/>
  <c r="O16"/>
  <c r="O95"/>
  <c r="O65" l="1"/>
  <c r="O116"/>
  <c r="O83" l="1"/>
  <c r="O11"/>
  <c r="O121" l="1"/>
  <c r="O80"/>
  <c r="O54"/>
  <c r="O60" l="1"/>
  <c r="O70"/>
</calcChain>
</file>

<file path=xl/sharedStrings.xml><?xml version="1.0" encoding="utf-8"?>
<sst xmlns="http://schemas.openxmlformats.org/spreadsheetml/2006/main" count="371" uniqueCount="131">
  <si>
    <t>/=</t>
  </si>
  <si>
    <t>Rs.</t>
  </si>
  <si>
    <t xml:space="preserve">NAME OF WORK:-               </t>
  </si>
  <si>
    <t>S. No</t>
  </si>
  <si>
    <t xml:space="preserve">DESCRIPTION </t>
  </si>
  <si>
    <t>QTY</t>
  </si>
  <si>
    <t>RATE</t>
  </si>
  <si>
    <t>UNIT</t>
  </si>
  <si>
    <t>AMOUNT</t>
  </si>
  <si>
    <t xml:space="preserve">Excavation  in  foundation  of  building, bridges  and  others  structure i/c  degbelling  dressing  refilling  around </t>
  </si>
  <si>
    <t>structure with  excavated earth  watering  and  remaining  up  to  lead  5  feet  (b)  in  ordinary  soil. ( S.I.No. 18</t>
  </si>
  <si>
    <t xml:space="preserve"> b Page No. 4 ).</t>
  </si>
  <si>
    <t>=</t>
  </si>
  <si>
    <t>TOTAL</t>
  </si>
  <si>
    <t>Cft.</t>
  </si>
  <si>
    <t>@</t>
  </si>
  <si>
    <t>%OCft.</t>
  </si>
  <si>
    <t>Cement Concrere brick or stone ballast 1 1/2 to 2" gauge ratio 1:5:10 ( S.I.No 4 ( c ) Page No. 14 ).</t>
  </si>
  <si>
    <t>%Cft.</t>
  </si>
  <si>
    <t>Pacca brick work in foundation &amp; plinth in cement sand mortar ratio 1:6 ( S.I.No. 4 (e) Page 20 ).</t>
  </si>
  <si>
    <t>RCC  work  i/c  all  labour  &amp;  material  except  the  cost  of  steel  reinforcement  and  its  labour  for  bending</t>
  </si>
  <si>
    <t>binding  which  will  be  paid   separately.  This  rate  also  i.e  all   kinds  of  forms  moulds  lifting   shuttering</t>
  </si>
  <si>
    <t xml:space="preserve">curing rendering  the  exposed  surface  including  screening  and  washing  of  shingle  (a) RCC  work  in roof </t>
  </si>
  <si>
    <t xml:space="preserve">slab, beams columns  rafts  lintels  and other structural member laid in  situ or  precast  laid in position comp- </t>
  </si>
  <si>
    <t>P.Cft.</t>
  </si>
  <si>
    <t xml:space="preserve">Fabrication of mild steel reinforcement for cement concrete i/c cutting bending laying in position making and </t>
  </si>
  <si>
    <t xml:space="preserve"> joints and fastening i/c cost of binding wire ( also i/c removal of rust from bars). ( S.I.No 8(b) Page 16 ).</t>
  </si>
  <si>
    <t>Cwt</t>
  </si>
  <si>
    <t>P.Cwt</t>
  </si>
  <si>
    <t>Rft</t>
  </si>
  <si>
    <t>P.Rft</t>
  </si>
  <si>
    <t>P.Rft.</t>
  </si>
  <si>
    <t>Sft</t>
  </si>
  <si>
    <t>Cement Plaster 1/2" ( 1:6 ) upto 20 feet height (b) 1/2" thick ( S.I.No 13 (b) Page No 51 ).</t>
  </si>
  <si>
    <t>%Sft.</t>
  </si>
  <si>
    <t>Cement Plaster 3/8" thick ( 1:4 ) upto 20 feet height ( S.I.No 11 ( c ) Page No. 58 ).</t>
  </si>
  <si>
    <t>Cement plaster 3/4" thick ( 1:4 ) upto 20 feet height ( S.I.No 11 ( c ) Page No. 58 ).</t>
  </si>
  <si>
    <t>P.Sft.</t>
  </si>
  <si>
    <t>Cement pointing struck of joints on wall (a) (1:2 ) Ratio ( S.I.No. 19 (a) Page-52 ).</t>
  </si>
  <si>
    <t>Extra labour for making cement plaster patta 6" ( S.I.No.35/P-35).</t>
  </si>
  <si>
    <t>Providing &amp; Laying C.C topping 1:2:4 i.c surface finishing and diveded in to panels.( S.I.No.16 (c) Page No.41).</t>
  </si>
  <si>
    <t>A</t>
  </si>
  <si>
    <t>3" THICK</t>
  </si>
  <si>
    <t>Distempering 3 coats ( S.I.No. 24 Page No. 53 ).</t>
  </si>
  <si>
    <t>Colour washing three coats ( S.I.No. 24 Page 59 ).</t>
  </si>
  <si>
    <t xml:space="preserve">             G.TOTAL Rs.</t>
  </si>
  <si>
    <t>mixture  3"thick (S.I.No.28 (c) Page No.18).</t>
  </si>
  <si>
    <t xml:space="preserve">Pucca brick in other then building including striking of joints upto 20 feetheight in cement sand  </t>
  </si>
  <si>
    <t>mortar 1:6  ( S.I.No 7 (e) Page No. 21 ).</t>
  </si>
  <si>
    <t xml:space="preserve">Making &amp; fixing steel grated door with 1/16" sheeting inlcuding angle iron frame 2"x2" 3/8" and   </t>
  </si>
  <si>
    <t>3/4" square bars   4" centre to centre with locking arrangement  (S.I.No.24 / P-91).</t>
  </si>
  <si>
    <t>Removing Cemet or Lime Plaster . (S.I.No.53 Page 13).</t>
  </si>
  <si>
    <t>Per %Sft (S,I.NO.13-/P-34)</t>
  </si>
  <si>
    <t xml:space="preserve">Preparing surface and painting guard bars, gates  of iron bars, gratings, railings (i/c standards  </t>
  </si>
  <si>
    <t>braces, etc) and similar open work  any type 02-coats. (S.I.No:05(d) P-70)</t>
  </si>
  <si>
    <t xml:space="preserve">Damp proof pource with (cement sand and shingle concrete 1:2:4) including 3 coats of asphaltic </t>
  </si>
  <si>
    <t>Cement Plaster 1/2" ( 1:4 ) upto 20 feet height (b) 1/2" thick ( S.I.No 11 (b) Page No 51 ).</t>
  </si>
  <si>
    <t>Dismantling cement concrete reinforced separating reinforcement from concrete cleaning and</t>
  </si>
  <si>
    <t>First class deodar wood wrought joinery in doors and windows etc fixed in position i.e. chowkats</t>
  </si>
  <si>
    <t xml:space="preserve"> hold fasts  hinges, iron tower bolts, chocks cleats, handles and cords with hooks etc. Deodar  </t>
  </si>
  <si>
    <t>paneled fully glazed 3/4" thick.( S.I.No. 7 (b) Page 57 ).(Shutter Only)</t>
  </si>
  <si>
    <t>Distempering 2 coats ( S.I.No. 24 Page No. 53 ).</t>
  </si>
  <si>
    <t>Dismantling cement concrete plain 1:2:4 ( S.I.No 19 (c) Page No. 11 ).</t>
  </si>
  <si>
    <t>"A"</t>
  </si>
  <si>
    <t>"B"</t>
  </si>
  <si>
    <t>ONLY SHUTTER</t>
  </si>
  <si>
    <t>Name of Work:</t>
  </si>
  <si>
    <t>S.#</t>
  </si>
  <si>
    <t>DESCRIPTION</t>
  </si>
  <si>
    <t>QUANTITY</t>
  </si>
  <si>
    <t>Unit</t>
  </si>
  <si>
    <t>Providing and fixing squating type white glazed earthen ware W.C. pan with front flush inlet and complete</t>
  </si>
  <si>
    <t>with including the cost of flushing cistern with internal fitting and flush pipe with bend and making requisite</t>
  </si>
  <si>
    <t>number of holes in walls, plinth &amp; floor for pipe connection &amp; making good in cement concrete 1:2:4 (B-II)</t>
  </si>
  <si>
    <t>W.C. of not less than 19" clear opening between flushing rims and 3 gallons flushing tank with 4" dia earthen</t>
  </si>
  <si>
    <t>ware trap &amp; plastic thumble.(S.I.No. 1(b)(ii)/page 1)</t>
  </si>
  <si>
    <t>No.</t>
  </si>
  <si>
    <t>Each</t>
  </si>
  <si>
    <t>Providing and fixing in position nyloon connections complete with 1/2" dia brass stop cock with pair of brass nuts</t>
  </si>
  <si>
    <t>of brass nuts and lining joints to nyloon connection.(S.I.No. 23/page 6)</t>
  </si>
  <si>
    <t>Providing &amp; Fixing handle valve (China) (S.I.No.5/P-17).</t>
  </si>
  <si>
    <t>(a) 1/2" dia</t>
  </si>
  <si>
    <t>(b) 3/4" dia</t>
  </si>
  <si>
    <t>Providing 3/4" dia G.I. Pipes, specials, and clamps etc. including fixing cutting and fitting complete with and</t>
  </si>
  <si>
    <t>including the cost of breaking through walls and roof, making good etc. painting two coats after cleaning the</t>
  </si>
  <si>
    <t xml:space="preserve">pipe etc. with white zinc paint with pigmeent to match the colour of the building and testing with water to a </t>
  </si>
  <si>
    <t>pressure head of 200 feet and handing 3/4: dia (S.I.No. 1/page 12)</t>
  </si>
  <si>
    <t>Providing chambers 15"x9" (Inside dimensions) x 24" deep for house meters with 6" thick C.C. 1:3:6 block set</t>
  </si>
  <si>
    <t>on 1:6 cement mortar 6" thick C.C. 1:4:8 in foundation 1/2" thick cement plaster 1:3 to all inside wall surface</t>
  </si>
  <si>
    <t>and to top 1" thick C.C. 1:2:4 flooring complete with hinged cast iron cover and frame 15"x9" (inside) clear</t>
  </si>
  <si>
    <t>opening (Wt: 1 Qr.) etc. fixed in cement concrete 1:2:4 including curing excavation back filling &amp; disposal of</t>
  </si>
  <si>
    <t>surplus earth etc. complete. (S.I.No. 4/page 20)</t>
  </si>
  <si>
    <t>Supply and fixing C.P. brass bib cock 1/2" dia. Standard Pattern. (S.I.No. 3(1)(B)/page 13)</t>
  </si>
  <si>
    <t>Providing RCC pipe with collars class-B and digging the trenches to required depth and fixing in position</t>
  </si>
  <si>
    <t>including cutting, fitting and jointing with maxphalt composition and cement mortar 1:1 and testing with water</t>
  </si>
  <si>
    <t>pressure to a head of 4 feet above the top of height pipe and refilling with excavated stuff.4" dia (S.I.No.</t>
  </si>
  <si>
    <t>2/page 23)</t>
  </si>
  <si>
    <t>(a) 6" dia</t>
  </si>
  <si>
    <t>(b) 9" dia</t>
  </si>
  <si>
    <t>S/F concealead Tee-Stop cock of superior quality with C.P Head  1/2" dia (S.I.No. 12a /P-18)</t>
  </si>
  <si>
    <t>Construction of Main hole or inspection chamber for the required dia of circular sewer and 3'-6" (1067 mm)</t>
  </si>
  <si>
    <t>depth with walls of B.B. in cement mortar 1:3, cement plaster 1:3, 1/2" thick inside of walls and 1" (25mm)</t>
  </si>
  <si>
    <t>thick over benching and channel including fixing C.I. (88.9 kg) embedded in plain c.c. 1:2:4 etc. complete as</t>
  </si>
  <si>
    <t>per specification and drawing No. D.P/I of public Health Circle, Southern Zone. 4" to 12" dia 2'x2'x2'-6" size</t>
  </si>
  <si>
    <t>Total (Schedule Item)</t>
  </si>
  <si>
    <t>NON-SCHEDULE ITEMS</t>
  </si>
  <si>
    <t>Providing &amp; Fixing Hand Pump with all accessories with 1 1/2" dia G.I pipe i.c boaring, fitting and fixing in</t>
  </si>
  <si>
    <t>position and making on c.c platform  1:2:4 with 4" dia G.I casing pipe 4' high above the grround level complete</t>
  </si>
  <si>
    <t>(Market rate).</t>
  </si>
  <si>
    <t>(a) Coir Strainer 1 1/2" Dia</t>
  </si>
  <si>
    <t>(b) Boaring1 1-1/4" dia</t>
  </si>
  <si>
    <t>(Market Rate)</t>
  </si>
  <si>
    <t>Total (Non Schedule Item)</t>
  </si>
  <si>
    <t>Laying floor approved white glazed tile 1/4" thick in white cement 1:2  over 3/4 "  thick cement</t>
  </si>
  <si>
    <t>White glazed tiles 1/4"  thick dado jointed in white cement and laid over 1:2 cement sand mortar</t>
  </si>
  <si>
    <t>Primary coat of chalk under distemper (S.I.No.23 / P-53).</t>
  </si>
  <si>
    <t>with C.I.Cover.(S.I.No.P1/page 46) P.H.E.W</t>
  </si>
  <si>
    <t>P/F Piston pumping set 1/2 H.P single Phase 220V with 1"X1" suction &amp; delevery (Local made).</t>
  </si>
  <si>
    <t>straighting the same (S.I.NO;20 P/10)</t>
  </si>
  <si>
    <t>Pacca brick in ground floor in cement sand mortar 1:6 ( S.I.No 5 (e) Page No. 20 ).</t>
  </si>
  <si>
    <t>1-1/2"THICK</t>
  </si>
  <si>
    <t xml:space="preserve">Two coats of bitumen laid hot using 34 lbs for %Sft over roof and blinded with sand at one Cft </t>
  </si>
  <si>
    <t>Dismantling brick work in lime or cement mortar  ( S.I.No 13 Page No. 10 ).</t>
  </si>
  <si>
    <t xml:space="preserve">lete in all  respects ratio (1:2:4) 90 Lbs Cement 2 Cft Sand 4 Cft Shingle 1/8" to 1/4" gauge ( S.I.No. 6AI/P-16). </t>
  </si>
  <si>
    <t>%Sft</t>
  </si>
  <si>
    <t>Painting old surface painting corrugated surface, patent roofing etc. with oil paint 3-coats (S.I.No.4 / Page 67).</t>
  </si>
  <si>
    <t>3/4" thick i/c  finishing ( S.I.No. 37 Page No.44 ).</t>
  </si>
  <si>
    <t>SCHEDULE 'B'</t>
  </si>
  <si>
    <t>SCHEDULE 'B'(P A R T - B)</t>
  </si>
  <si>
    <t>WATER SUPPLY &amp; SANITORY FITTING @ GBPS HAJI SAGHIR TAL.SHUJABAD</t>
  </si>
  <si>
    <t>Repair &amp; Mainteance TO GBPS Agho Panhwar.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</si>
</sst>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;[Red]0"/>
    <numFmt numFmtId="166" formatCode="0_);\(0\)"/>
    <numFmt numFmtId="167" formatCode="0.0"/>
  </numFmts>
  <fonts count="25">
    <font>
      <sz val="10"/>
      <name val="Arial"/>
    </font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b/>
      <sz val="12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4"/>
      <name val="Baskerville Old Face"/>
      <family val="1"/>
    </font>
    <font>
      <b/>
      <sz val="22"/>
      <name val="Baskerville Old Face"/>
      <family val="1"/>
    </font>
    <font>
      <b/>
      <u/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u/>
      <sz val="14"/>
      <name val="Times New Roman"/>
      <family val="1"/>
    </font>
    <font>
      <sz val="14"/>
      <name val="Times New Roman"/>
      <family val="1"/>
    </font>
    <font>
      <b/>
      <i/>
      <sz val="12"/>
      <name val="Times New Roman"/>
      <family val="1"/>
    </font>
    <font>
      <b/>
      <i/>
      <u/>
      <sz val="12"/>
      <name val="Times New Roman"/>
      <family val="1"/>
    </font>
    <font>
      <b/>
      <u/>
      <sz val="14"/>
      <name val="Times New Roman"/>
      <family val="1"/>
    </font>
    <font>
      <sz val="10"/>
      <color rgb="FFFF0000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2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2" fontId="0" fillId="0" borderId="0" xfId="0" applyNumberFormat="1"/>
    <xf numFmtId="0" fontId="10" fillId="0" borderId="0" xfId="0" applyFont="1" applyAlignment="1">
      <alignment horizontal="center"/>
    </xf>
    <xf numFmtId="0" fontId="3" fillId="0" borderId="0" xfId="0" applyFont="1" applyAlignment="1"/>
    <xf numFmtId="0" fontId="3" fillId="0" borderId="2" xfId="0" applyFont="1" applyBorder="1" applyAlignment="1"/>
    <xf numFmtId="0" fontId="3" fillId="0" borderId="0" xfId="0" applyFont="1" applyBorder="1" applyAlignment="1"/>
    <xf numFmtId="0" fontId="3" fillId="0" borderId="2" xfId="0" applyFont="1" applyBorder="1"/>
    <xf numFmtId="0" fontId="5" fillId="0" borderId="2" xfId="0" applyFont="1" applyBorder="1"/>
    <xf numFmtId="0" fontId="5" fillId="0" borderId="0" xfId="0" applyFont="1" applyBorder="1"/>
    <xf numFmtId="0" fontId="11" fillId="0" borderId="0" xfId="0" applyFont="1"/>
    <xf numFmtId="0" fontId="0" fillId="0" borderId="3" xfId="0" applyBorder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left"/>
    </xf>
    <xf numFmtId="164" fontId="0" fillId="0" borderId="0" xfId="0" applyNumberFormat="1" applyAlignment="1">
      <alignment horizontal="left"/>
    </xf>
    <xf numFmtId="0" fontId="3" fillId="0" borderId="0" xfId="0" applyFont="1"/>
    <xf numFmtId="2" fontId="0" fillId="0" borderId="0" xfId="0" applyNumberFormat="1" applyAlignment="1">
      <alignment horizontal="left"/>
    </xf>
    <xf numFmtId="0" fontId="3" fillId="0" borderId="6" xfId="0" applyFont="1" applyBorder="1" applyAlignment="1">
      <alignment horizontal="right"/>
    </xf>
    <xf numFmtId="2" fontId="3" fillId="0" borderId="6" xfId="0" applyNumberFormat="1" applyFont="1" applyBorder="1"/>
    <xf numFmtId="0" fontId="3" fillId="0" borderId="0" xfId="0" applyFont="1" applyAlignment="1">
      <alignment horizontal="right"/>
    </xf>
    <xf numFmtId="165" fontId="3" fillId="0" borderId="0" xfId="0" applyNumberFormat="1" applyFont="1" applyAlignment="1">
      <alignment horizontal="left"/>
    </xf>
    <xf numFmtId="2" fontId="3" fillId="0" borderId="0" xfId="0" applyNumberFormat="1" applyFont="1" applyBorder="1"/>
    <xf numFmtId="2" fontId="5" fillId="0" borderId="0" xfId="0" applyNumberFormat="1" applyFont="1" applyAlignment="1">
      <alignment horizontal="left"/>
    </xf>
    <xf numFmtId="0" fontId="5" fillId="0" borderId="0" xfId="0" applyFont="1" applyAlignment="1"/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 applyAlignment="1"/>
    <xf numFmtId="0" fontId="6" fillId="0" borderId="6" xfId="0" applyFont="1" applyBorder="1" applyAlignment="1">
      <alignment horizontal="center" vertical="center"/>
    </xf>
    <xf numFmtId="166" fontId="6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166" fontId="6" fillId="0" borderId="0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5" xfId="0" applyFont="1" applyBorder="1" applyAlignment="1">
      <alignment horizontal="center" vertical="center"/>
    </xf>
    <xf numFmtId="2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0" fontId="14" fillId="0" borderId="0" xfId="0" applyFont="1" applyBorder="1"/>
    <xf numFmtId="2" fontId="6" fillId="0" borderId="0" xfId="0" applyNumberFormat="1" applyFont="1" applyBorder="1" applyAlignment="1">
      <alignment horizontal="right"/>
    </xf>
    <xf numFmtId="2" fontId="6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/>
    <xf numFmtId="0" fontId="14" fillId="0" borderId="0" xfId="0" applyFont="1" applyBorder="1" applyAlignment="1">
      <alignment horizontal="left"/>
    </xf>
    <xf numFmtId="1" fontId="6" fillId="0" borderId="0" xfId="0" applyNumberFormat="1" applyFont="1" applyBorder="1" applyAlignment="1">
      <alignment horizontal="left"/>
    </xf>
    <xf numFmtId="0" fontId="15" fillId="0" borderId="0" xfId="0" applyFont="1"/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2" fontId="15" fillId="0" borderId="6" xfId="0" applyNumberFormat="1" applyFont="1" applyBorder="1"/>
    <xf numFmtId="0" fontId="17" fillId="0" borderId="0" xfId="0" applyFont="1"/>
    <xf numFmtId="2" fontId="0" fillId="0" borderId="6" xfId="0" applyNumberFormat="1" applyBorder="1"/>
    <xf numFmtId="0" fontId="5" fillId="0" borderId="0" xfId="1"/>
    <xf numFmtId="0" fontId="2" fillId="2" borderId="10" xfId="1" applyFont="1" applyFill="1" applyBorder="1" applyAlignment="1">
      <alignment horizontal="left" vertical="top"/>
    </xf>
    <xf numFmtId="0" fontId="2" fillId="2" borderId="1" xfId="1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8" fillId="0" borderId="0" xfId="1" applyFont="1"/>
    <xf numFmtId="0" fontId="3" fillId="0" borderId="2" xfId="1" applyFont="1" applyBorder="1" applyAlignment="1">
      <alignment horizontal="center"/>
    </xf>
    <xf numFmtId="0" fontId="5" fillId="0" borderId="0" xfId="1" applyAlignment="1">
      <alignment horizontal="center"/>
    </xf>
    <xf numFmtId="2" fontId="5" fillId="0" borderId="0" xfId="1" applyNumberFormat="1"/>
    <xf numFmtId="0" fontId="3" fillId="0" borderId="0" xfId="1" applyFont="1"/>
    <xf numFmtId="2" fontId="3" fillId="0" borderId="2" xfId="1" applyNumberFormat="1" applyFont="1" applyBorder="1" applyAlignment="1">
      <alignment horizontal="right"/>
    </xf>
    <xf numFmtId="0" fontId="3" fillId="0" borderId="0" xfId="1" applyFont="1" applyBorder="1"/>
    <xf numFmtId="2" fontId="3" fillId="0" borderId="2" xfId="1" applyNumberFormat="1" applyFont="1" applyBorder="1"/>
    <xf numFmtId="0" fontId="3" fillId="0" borderId="9" xfId="1" applyFont="1" applyBorder="1"/>
    <xf numFmtId="0" fontId="7" fillId="0" borderId="0" xfId="1" applyFont="1"/>
    <xf numFmtId="0" fontId="22" fillId="0" borderId="0" xfId="1" applyFont="1"/>
    <xf numFmtId="0" fontId="11" fillId="0" borderId="0" xfId="1" applyFont="1"/>
    <xf numFmtId="167" fontId="3" fillId="0" borderId="2" xfId="1" applyNumberFormat="1" applyFont="1" applyBorder="1" applyAlignment="1">
      <alignment horizontal="right"/>
    </xf>
    <xf numFmtId="167" fontId="3" fillId="0" borderId="9" xfId="1" applyNumberFormat="1" applyFont="1" applyBorder="1" applyAlignment="1">
      <alignment horizontal="right"/>
    </xf>
    <xf numFmtId="0" fontId="5" fillId="0" borderId="0" xfId="1" applyBorder="1"/>
    <xf numFmtId="167" fontId="5" fillId="0" borderId="0" xfId="1" applyNumberFormat="1"/>
    <xf numFmtId="0" fontId="13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5" fillId="0" borderId="0" xfId="0" applyNumberFormat="1" applyFont="1"/>
    <xf numFmtId="0" fontId="23" fillId="0" borderId="0" xfId="0" applyFont="1"/>
    <xf numFmtId="0" fontId="2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7" fillId="0" borderId="6" xfId="1" applyFont="1" applyBorder="1" applyAlignment="1">
      <alignment horizontal="right"/>
    </xf>
    <xf numFmtId="0" fontId="5" fillId="0" borderId="0" xfId="0" applyFont="1" applyAlignment="1">
      <alignment horizontal="right"/>
    </xf>
    <xf numFmtId="1" fontId="3" fillId="0" borderId="2" xfId="1" applyNumberFormat="1" applyFont="1" applyBorder="1" applyAlignment="1">
      <alignment horizontal="center"/>
    </xf>
    <xf numFmtId="1" fontId="3" fillId="0" borderId="9" xfId="1" applyNumberFormat="1" applyFont="1" applyBorder="1" applyAlignment="1">
      <alignment horizontal="center"/>
    </xf>
    <xf numFmtId="0" fontId="24" fillId="0" borderId="0" xfId="1" applyFont="1"/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2" fontId="3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3" fillId="0" borderId="0" xfId="0" applyNumberFormat="1" applyFont="1" applyAlignment="1">
      <alignment horizontal="right"/>
    </xf>
    <xf numFmtId="0" fontId="8" fillId="0" borderId="0" xfId="1" applyFont="1" applyBorder="1" applyAlignment="1">
      <alignment horizontal="justify" vertical="top" wrapText="1"/>
    </xf>
    <xf numFmtId="0" fontId="13" fillId="0" borderId="6" xfId="1" applyFont="1" applyBorder="1"/>
    <xf numFmtId="0" fontId="18" fillId="2" borderId="0" xfId="1" applyFont="1" applyFill="1" applyBorder="1" applyAlignment="1">
      <alignment horizontal="center" vertical="top"/>
    </xf>
    <xf numFmtId="0" fontId="19" fillId="2" borderId="0" xfId="1" applyFont="1" applyFill="1" applyBorder="1" applyAlignment="1">
      <alignment horizontal="center" vertical="top"/>
    </xf>
    <xf numFmtId="0" fontId="20" fillId="2" borderId="0" xfId="1" applyFont="1" applyFill="1" applyBorder="1" applyAlignment="1">
      <alignment horizontal="left" vertical="top"/>
    </xf>
    <xf numFmtId="0" fontId="21" fillId="2" borderId="2" xfId="1" applyFont="1" applyFill="1" applyBorder="1" applyAlignment="1">
      <alignment horizontal="justify" vertical="center" wrapText="1"/>
    </xf>
    <xf numFmtId="0" fontId="2" fillId="2" borderId="10" xfId="1" applyFont="1" applyFill="1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2" fillId="2" borderId="11" xfId="1" applyFont="1" applyFill="1" applyBorder="1" applyAlignment="1">
      <alignment horizontal="center"/>
    </xf>
    <xf numFmtId="2" fontId="2" fillId="2" borderId="10" xfId="1" applyNumberFormat="1" applyFont="1" applyFill="1" applyBorder="1" applyAlignment="1">
      <alignment horizontal="center"/>
    </xf>
    <xf numFmtId="2" fontId="2" fillId="2" borderId="11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stimates/ALL%20DETA%202013/KGM%20NEW%20DATA/Rate%20Analysis%20&amp;%20Material%20Auto%2026-09-12%20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.Shakeel/Desktop/MISTRI%20%20ISMATULLAH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nalys"/>
      <sheetName val="Material"/>
      <sheetName val="Summery"/>
    </sheetNames>
    <sheetDataSet>
      <sheetData sheetId="0"/>
      <sheetData sheetId="1">
        <row r="6">
          <cell r="N6" t="str">
            <v>C.C 1:4:8</v>
          </cell>
        </row>
        <row r="7">
          <cell r="N7" t="str">
            <v>C.C 1:5:10</v>
          </cell>
        </row>
        <row r="8">
          <cell r="N8" t="str">
            <v>C.C 1:6:12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istri Asmatullah"/>
      <sheetName val="Analys"/>
      <sheetName val="Material"/>
      <sheetName val="Summery"/>
      <sheetName val="SCHEDULE .B"/>
    </sheetNames>
    <sheetDataSet>
      <sheetData sheetId="0" refreshError="1"/>
      <sheetData sheetId="1" refreshError="1"/>
      <sheetData sheetId="2">
        <row r="6">
          <cell r="N6" t="str">
            <v>C.C 1:4:8</v>
          </cell>
        </row>
        <row r="7">
          <cell r="N7" t="str">
            <v>C.C 1:5:10</v>
          </cell>
        </row>
        <row r="8">
          <cell r="N8" t="str">
            <v>C.C 1:6:12</v>
          </cell>
        </row>
      </sheetData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71"/>
  <sheetViews>
    <sheetView tabSelected="1" workbookViewId="0">
      <selection activeCell="C4" sqref="C4"/>
    </sheetView>
  </sheetViews>
  <sheetFormatPr defaultRowHeight="12.75"/>
  <cols>
    <col min="1" max="1" width="3.7109375" customWidth="1"/>
    <col min="2" max="2" width="22.42578125" customWidth="1"/>
    <col min="3" max="3" width="3" customWidth="1"/>
    <col min="4" max="4" width="1.7109375" customWidth="1"/>
    <col min="5" max="5" width="2.7109375" customWidth="1"/>
    <col min="6" max="6" width="1.7109375" customWidth="1"/>
    <col min="7" max="7" width="6.5703125" customWidth="1"/>
    <col min="8" max="8" width="2" customWidth="1"/>
    <col min="9" max="9" width="6.42578125" customWidth="1"/>
    <col min="10" max="10" width="1.7109375" customWidth="1"/>
    <col min="11" max="11" width="5.42578125" customWidth="1"/>
    <col min="12" max="12" width="6.28515625" customWidth="1"/>
    <col min="13" max="13" width="11.28515625" customWidth="1"/>
    <col min="14" max="14" width="6.28515625" customWidth="1"/>
    <col min="15" max="15" width="11.7109375" customWidth="1"/>
    <col min="16" max="16" width="3.5703125" customWidth="1"/>
  </cols>
  <sheetData>
    <row r="1" spans="1:16" ht="18.75">
      <c r="A1" s="109" t="s">
        <v>127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r="2" spans="1:16" ht="8.1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2"/>
    </row>
    <row r="3" spans="1:16" ht="20.100000000000001" customHeight="1">
      <c r="A3" s="5" t="s">
        <v>2</v>
      </c>
      <c r="B3" s="5"/>
      <c r="C3" s="6" t="s">
        <v>130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/>
    </row>
    <row r="4" spans="1:16" ht="20.100000000000001" customHeight="1">
      <c r="A4" s="43"/>
      <c r="B4" s="38"/>
      <c r="C4" s="8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</row>
    <row r="5" spans="1:16" ht="20.100000000000001" customHeight="1">
      <c r="A5" s="43"/>
      <c r="B5" s="38"/>
      <c r="C5" s="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10"/>
    </row>
    <row r="6" spans="1:16" ht="11.25" customHeight="1" thickBot="1">
      <c r="A6" s="38"/>
      <c r="B6" s="38"/>
      <c r="C6" s="11"/>
      <c r="H6" s="12"/>
      <c r="I6" s="12"/>
      <c r="M6" s="12"/>
      <c r="N6" s="12"/>
      <c r="O6" s="2"/>
      <c r="P6" s="10"/>
    </row>
    <row r="7" spans="1:16" ht="27" thickTop="1" thickBot="1">
      <c r="A7" s="13" t="s">
        <v>3</v>
      </c>
      <c r="B7" s="110" t="s">
        <v>4</v>
      </c>
      <c r="C7" s="111"/>
      <c r="D7" s="111"/>
      <c r="E7" s="111"/>
      <c r="F7" s="39"/>
      <c r="G7" s="110" t="s">
        <v>5</v>
      </c>
      <c r="H7" s="111"/>
      <c r="I7" s="112"/>
      <c r="J7" s="110" t="s">
        <v>6</v>
      </c>
      <c r="K7" s="111"/>
      <c r="L7" s="112"/>
      <c r="M7" s="110" t="s">
        <v>7</v>
      </c>
      <c r="N7" s="112"/>
      <c r="O7" s="110" t="s">
        <v>8</v>
      </c>
      <c r="P7" s="112"/>
    </row>
    <row r="8" spans="1:16" ht="18" customHeight="1" thickTop="1">
      <c r="A8" s="14">
        <v>1</v>
      </c>
      <c r="B8" s="15" t="s">
        <v>57</v>
      </c>
      <c r="D8" s="16"/>
      <c r="E8" s="42"/>
      <c r="F8" s="42"/>
      <c r="G8" s="17"/>
      <c r="I8" s="16"/>
      <c r="J8" s="16"/>
    </row>
    <row r="9" spans="1:16" ht="18" customHeight="1">
      <c r="A9" s="14"/>
      <c r="B9" s="101" t="s">
        <v>118</v>
      </c>
      <c r="D9" s="16"/>
      <c r="E9" s="42"/>
      <c r="F9" s="42"/>
      <c r="G9" s="17"/>
      <c r="I9" s="16"/>
      <c r="J9" s="16"/>
    </row>
    <row r="10" spans="1:16" ht="18" customHeight="1" thickBot="1">
      <c r="L10" s="22" t="s">
        <v>13</v>
      </c>
      <c r="M10" s="23">
        <v>660</v>
      </c>
      <c r="N10" s="24" t="s">
        <v>14</v>
      </c>
      <c r="P10" s="42"/>
    </row>
    <row r="11" spans="1:16" ht="18" customHeight="1" thickTop="1">
      <c r="C11" s="5" t="s">
        <v>15</v>
      </c>
      <c r="D11" s="107" t="s">
        <v>1</v>
      </c>
      <c r="E11" s="107"/>
      <c r="F11" s="108">
        <v>5445</v>
      </c>
      <c r="G11" s="108"/>
      <c r="H11" s="107" t="s">
        <v>18</v>
      </c>
      <c r="I11" s="107"/>
      <c r="N11" s="24" t="s">
        <v>1</v>
      </c>
      <c r="O11" s="25">
        <f>M10*F11/100</f>
        <v>35937</v>
      </c>
    </row>
    <row r="12" spans="1:16" ht="18" customHeight="1">
      <c r="C12" s="5"/>
      <c r="D12" s="99"/>
      <c r="E12" s="99"/>
      <c r="F12" s="100"/>
      <c r="G12" s="100"/>
      <c r="H12" s="99"/>
      <c r="I12" s="99"/>
      <c r="N12" s="24"/>
      <c r="O12" s="25"/>
    </row>
    <row r="13" spans="1:16" ht="18" customHeight="1">
      <c r="A13" s="14">
        <v>2</v>
      </c>
      <c r="B13" s="101" t="s">
        <v>122</v>
      </c>
      <c r="D13" s="16"/>
      <c r="E13" s="42"/>
      <c r="F13" s="42"/>
      <c r="G13" s="17"/>
      <c r="I13" s="16"/>
      <c r="J13" s="16"/>
    </row>
    <row r="14" spans="1:16" ht="18" customHeight="1">
      <c r="A14" s="14"/>
      <c r="B14" s="101"/>
      <c r="D14" s="16"/>
      <c r="E14" s="42"/>
      <c r="F14" s="42"/>
      <c r="G14" s="17"/>
      <c r="I14" s="16"/>
      <c r="J14" s="16"/>
    </row>
    <row r="15" spans="1:16" ht="18" customHeight="1" thickBot="1">
      <c r="L15" s="22" t="s">
        <v>13</v>
      </c>
      <c r="M15" s="23">
        <v>268</v>
      </c>
      <c r="N15" s="24" t="s">
        <v>14</v>
      </c>
      <c r="P15" s="42"/>
    </row>
    <row r="16" spans="1:16" ht="18" customHeight="1" thickTop="1">
      <c r="C16" s="5" t="s">
        <v>15</v>
      </c>
      <c r="D16" s="107" t="s">
        <v>1</v>
      </c>
      <c r="E16" s="107"/>
      <c r="F16" s="108">
        <v>1285.6300000000001</v>
      </c>
      <c r="G16" s="108"/>
      <c r="H16" s="107" t="s">
        <v>18</v>
      </c>
      <c r="I16" s="107"/>
      <c r="N16" s="24" t="s">
        <v>1</v>
      </c>
      <c r="O16" s="25">
        <f>M15*F16/100</f>
        <v>3445.4884000000002</v>
      </c>
    </row>
    <row r="17" spans="1:17" ht="18" customHeight="1">
      <c r="C17" s="5"/>
      <c r="D17" s="99"/>
      <c r="E17" s="99"/>
      <c r="F17" s="100"/>
      <c r="G17" s="100"/>
      <c r="H17" s="99"/>
      <c r="I17" s="99"/>
      <c r="N17" s="24"/>
      <c r="O17" s="25"/>
    </row>
    <row r="18" spans="1:17" ht="18" customHeight="1">
      <c r="A18" s="14">
        <v>3</v>
      </c>
      <c r="B18" s="15" t="s">
        <v>62</v>
      </c>
      <c r="D18" s="16"/>
      <c r="E18" s="42"/>
      <c r="F18" s="42"/>
      <c r="G18" s="17"/>
      <c r="I18" s="16"/>
      <c r="J18" s="16"/>
    </row>
    <row r="19" spans="1:17" ht="18" customHeight="1">
      <c r="A19" s="14"/>
      <c r="B19" s="15"/>
      <c r="D19" s="16"/>
      <c r="E19" s="42"/>
      <c r="F19" s="42"/>
      <c r="G19" s="17"/>
      <c r="I19" s="16"/>
      <c r="J19" s="16"/>
    </row>
    <row r="20" spans="1:17" ht="18" customHeight="1" thickBot="1">
      <c r="L20" s="22" t="s">
        <v>13</v>
      </c>
      <c r="M20" s="23">
        <v>231</v>
      </c>
      <c r="N20" s="24" t="s">
        <v>14</v>
      </c>
      <c r="P20" s="42"/>
    </row>
    <row r="21" spans="1:17" ht="18" customHeight="1" thickTop="1">
      <c r="C21" s="5" t="s">
        <v>15</v>
      </c>
      <c r="D21" s="107" t="s">
        <v>1</v>
      </c>
      <c r="E21" s="107"/>
      <c r="F21" s="108">
        <v>3327.5</v>
      </c>
      <c r="G21" s="108"/>
      <c r="H21" s="107" t="s">
        <v>18</v>
      </c>
      <c r="I21" s="107"/>
      <c r="N21" s="24" t="s">
        <v>1</v>
      </c>
      <c r="O21" s="25">
        <f>M20*F21/100</f>
        <v>7686.5249999999996</v>
      </c>
    </row>
    <row r="22" spans="1:17" ht="18" customHeight="1">
      <c r="C22" s="5"/>
      <c r="D22" s="99"/>
      <c r="E22" s="99"/>
      <c r="F22" s="100"/>
      <c r="G22" s="100"/>
      <c r="H22" s="99"/>
      <c r="I22" s="99"/>
      <c r="N22" s="24"/>
      <c r="O22" s="25"/>
    </row>
    <row r="23" spans="1:17" ht="18" customHeight="1">
      <c r="A23" s="14">
        <v>4</v>
      </c>
      <c r="B23" s="15" t="s">
        <v>51</v>
      </c>
      <c r="D23" s="16"/>
      <c r="E23" s="38"/>
      <c r="F23" s="38"/>
      <c r="G23" s="17"/>
      <c r="I23" s="16"/>
      <c r="J23" s="16"/>
    </row>
    <row r="24" spans="1:17" ht="18" customHeight="1" thickBot="1">
      <c r="L24" s="22" t="s">
        <v>13</v>
      </c>
      <c r="M24" s="23">
        <v>1275</v>
      </c>
      <c r="N24" s="24" t="s">
        <v>14</v>
      </c>
      <c r="P24" s="42"/>
    </row>
    <row r="25" spans="1:17" ht="18" customHeight="1" thickTop="1">
      <c r="C25" s="5" t="s">
        <v>15</v>
      </c>
      <c r="D25" s="107" t="s">
        <v>1</v>
      </c>
      <c r="E25" s="107"/>
      <c r="F25" s="108">
        <v>121</v>
      </c>
      <c r="G25" s="108"/>
      <c r="H25" s="107" t="s">
        <v>34</v>
      </c>
      <c r="I25" s="107"/>
      <c r="N25" s="24" t="s">
        <v>1</v>
      </c>
      <c r="O25" s="25">
        <f>M24*F25/100</f>
        <v>1542.75</v>
      </c>
    </row>
    <row r="26" spans="1:17" ht="18" customHeight="1">
      <c r="C26" s="5"/>
      <c r="D26" s="99"/>
      <c r="E26" s="99"/>
      <c r="F26" s="100"/>
      <c r="G26" s="100"/>
      <c r="H26" s="99"/>
      <c r="I26" s="99"/>
      <c r="N26" s="24"/>
      <c r="O26" s="25"/>
    </row>
    <row r="27" spans="1:17" ht="18" customHeight="1">
      <c r="A27" s="14">
        <v>5</v>
      </c>
      <c r="B27" s="15" t="s">
        <v>9</v>
      </c>
      <c r="D27" s="16"/>
      <c r="E27" s="42"/>
      <c r="F27" s="42"/>
      <c r="G27" s="17"/>
      <c r="I27" s="16"/>
      <c r="J27" s="16"/>
    </row>
    <row r="28" spans="1:17" ht="18" customHeight="1">
      <c r="A28" s="14"/>
      <c r="B28" t="s">
        <v>10</v>
      </c>
      <c r="D28" s="16"/>
      <c r="E28" s="42"/>
      <c r="F28" s="42"/>
      <c r="G28" s="17"/>
      <c r="I28" s="16"/>
      <c r="J28" s="16"/>
      <c r="O28" s="42"/>
    </row>
    <row r="29" spans="1:17" ht="18" customHeight="1">
      <c r="B29" s="18" t="s">
        <v>11</v>
      </c>
      <c r="D29" s="16"/>
      <c r="E29" s="42"/>
      <c r="F29" s="42"/>
      <c r="G29" s="17"/>
      <c r="I29" s="16"/>
      <c r="J29" s="16"/>
      <c r="K29" s="19"/>
      <c r="L29" s="88"/>
      <c r="M29" s="3"/>
      <c r="O29" s="42"/>
      <c r="P29" s="42"/>
    </row>
    <row r="30" spans="1:17" ht="18" customHeight="1" thickBot="1">
      <c r="L30" s="22" t="s">
        <v>13</v>
      </c>
      <c r="M30" s="23">
        <v>321</v>
      </c>
      <c r="N30" s="24" t="s">
        <v>14</v>
      </c>
      <c r="P30" s="42"/>
      <c r="Q30">
        <f>250+71</f>
        <v>321</v>
      </c>
    </row>
    <row r="31" spans="1:17" ht="18" customHeight="1" thickTop="1">
      <c r="C31" s="5" t="s">
        <v>15</v>
      </c>
      <c r="D31" s="107" t="s">
        <v>1</v>
      </c>
      <c r="E31" s="107"/>
      <c r="F31" s="108">
        <v>3176.25</v>
      </c>
      <c r="G31" s="108"/>
      <c r="H31" s="107" t="s">
        <v>16</v>
      </c>
      <c r="I31" s="107"/>
      <c r="N31" s="24" t="s">
        <v>1</v>
      </c>
      <c r="O31" s="25">
        <f>M30*F31/1000</f>
        <v>1019.57625</v>
      </c>
    </row>
    <row r="32" spans="1:17" ht="18" customHeight="1">
      <c r="C32" s="5"/>
      <c r="D32" s="99"/>
      <c r="E32" s="99"/>
      <c r="F32" s="100"/>
      <c r="G32" s="100"/>
      <c r="H32" s="99"/>
      <c r="I32" s="99"/>
      <c r="N32" s="24"/>
      <c r="O32" s="25"/>
    </row>
    <row r="33" spans="1:17" ht="18" customHeight="1">
      <c r="A33" s="14">
        <v>6</v>
      </c>
      <c r="B33" s="15" t="s">
        <v>17</v>
      </c>
      <c r="D33" s="16"/>
      <c r="E33" s="42"/>
      <c r="F33" s="42"/>
      <c r="G33" s="17"/>
      <c r="I33" s="16"/>
      <c r="J33" s="42"/>
    </row>
    <row r="34" spans="1:17" ht="18" customHeight="1">
      <c r="A34" s="14"/>
      <c r="B34" s="15"/>
      <c r="D34" s="16"/>
      <c r="E34" s="42"/>
      <c r="F34" s="42"/>
      <c r="G34" s="17"/>
      <c r="I34" s="16"/>
      <c r="J34" s="42"/>
    </row>
    <row r="35" spans="1:17" ht="18" customHeight="1" thickBot="1">
      <c r="L35" s="22" t="s">
        <v>13</v>
      </c>
      <c r="M35" s="23">
        <v>239</v>
      </c>
      <c r="N35" s="24" t="s">
        <v>14</v>
      </c>
      <c r="O35" s="42"/>
      <c r="Q35">
        <f>211+28</f>
        <v>239</v>
      </c>
    </row>
    <row r="36" spans="1:17" ht="18" customHeight="1" thickTop="1">
      <c r="C36" s="5" t="s">
        <v>15</v>
      </c>
      <c r="D36" s="107" t="s">
        <v>1</v>
      </c>
      <c r="E36" s="107"/>
      <c r="F36" s="108">
        <v>8694.9500000000007</v>
      </c>
      <c r="G36" s="108"/>
      <c r="H36" s="107" t="s">
        <v>18</v>
      </c>
      <c r="I36" s="107"/>
      <c r="N36" s="24" t="s">
        <v>1</v>
      </c>
      <c r="O36" s="25">
        <f>M35*F36/100</f>
        <v>20780.930500000002</v>
      </c>
    </row>
    <row r="37" spans="1:17" ht="18" customHeight="1">
      <c r="C37" s="5"/>
      <c r="D37" s="99"/>
      <c r="E37" s="99"/>
      <c r="F37" s="100"/>
      <c r="G37" s="100"/>
      <c r="H37" s="99"/>
      <c r="I37" s="99"/>
      <c r="N37" s="24"/>
      <c r="O37" s="25"/>
    </row>
    <row r="38" spans="1:17" ht="18" customHeight="1">
      <c r="A38" s="14">
        <v>7</v>
      </c>
      <c r="B38" s="15" t="s">
        <v>19</v>
      </c>
    </row>
    <row r="39" spans="1:17" ht="18" customHeight="1" thickBot="1">
      <c r="L39" s="22" t="s">
        <v>13</v>
      </c>
      <c r="M39" s="23">
        <v>566</v>
      </c>
      <c r="N39" s="24" t="s">
        <v>14</v>
      </c>
      <c r="Q39">
        <f>155+411</f>
        <v>566</v>
      </c>
    </row>
    <row r="40" spans="1:17" ht="18" customHeight="1" thickTop="1">
      <c r="C40" s="5" t="s">
        <v>15</v>
      </c>
      <c r="D40" s="107" t="s">
        <v>1</v>
      </c>
      <c r="E40" s="107"/>
      <c r="F40" s="108">
        <v>11948.36</v>
      </c>
      <c r="G40" s="108"/>
      <c r="H40" s="107" t="s">
        <v>18</v>
      </c>
      <c r="I40" s="107"/>
      <c r="N40" s="24" t="s">
        <v>1</v>
      </c>
      <c r="O40" s="25">
        <f>M39*F40/100</f>
        <v>67627.717600000004</v>
      </c>
    </row>
    <row r="41" spans="1:17" ht="18" customHeight="1">
      <c r="C41" s="5"/>
      <c r="D41" s="99"/>
      <c r="E41" s="99"/>
      <c r="F41" s="100"/>
      <c r="G41" s="100"/>
      <c r="H41" s="99"/>
      <c r="I41" s="99"/>
      <c r="N41" s="24"/>
      <c r="O41" s="25"/>
    </row>
    <row r="42" spans="1:17" ht="18" customHeight="1">
      <c r="A42" s="14">
        <v>8</v>
      </c>
      <c r="B42" s="101" t="s">
        <v>119</v>
      </c>
    </row>
    <row r="43" spans="1:17" ht="18" customHeight="1">
      <c r="A43" s="14"/>
      <c r="B43" s="101"/>
    </row>
    <row r="44" spans="1:17" ht="18" customHeight="1" thickBot="1">
      <c r="L44" s="22" t="s">
        <v>13</v>
      </c>
      <c r="M44" s="23">
        <v>330</v>
      </c>
      <c r="N44" s="24" t="s">
        <v>14</v>
      </c>
    </row>
    <row r="45" spans="1:17" ht="18" customHeight="1" thickTop="1">
      <c r="C45" s="5" t="s">
        <v>15</v>
      </c>
      <c r="D45" s="107" t="s">
        <v>1</v>
      </c>
      <c r="E45" s="107"/>
      <c r="F45" s="108">
        <v>12674.36</v>
      </c>
      <c r="G45" s="108"/>
      <c r="H45" s="107" t="s">
        <v>18</v>
      </c>
      <c r="I45" s="107"/>
      <c r="N45" s="24" t="s">
        <v>1</v>
      </c>
      <c r="O45" s="25">
        <f>M44*F45/100</f>
        <v>41825.388000000006</v>
      </c>
    </row>
    <row r="46" spans="1:17" ht="18" customHeight="1">
      <c r="C46" s="5"/>
      <c r="D46" s="99"/>
      <c r="E46" s="99"/>
      <c r="F46" s="100"/>
      <c r="G46" s="100"/>
      <c r="H46" s="99"/>
      <c r="I46" s="99"/>
      <c r="N46" s="24"/>
      <c r="O46" s="25"/>
    </row>
    <row r="47" spans="1:17" ht="18" customHeight="1">
      <c r="A47" s="14">
        <v>9</v>
      </c>
      <c r="B47" s="18" t="s">
        <v>20</v>
      </c>
    </row>
    <row r="48" spans="1:17" ht="18" customHeight="1">
      <c r="A48" s="14"/>
      <c r="B48" s="38" t="s">
        <v>21</v>
      </c>
    </row>
    <row r="49" spans="1:17" ht="18" customHeight="1">
      <c r="A49" s="14"/>
      <c r="B49" s="38" t="s">
        <v>22</v>
      </c>
    </row>
    <row r="50" spans="1:17" ht="18" customHeight="1">
      <c r="A50" s="14"/>
      <c r="B50" s="38" t="s">
        <v>23</v>
      </c>
    </row>
    <row r="51" spans="1:17" ht="18" customHeight="1">
      <c r="A51" s="14"/>
      <c r="B51" s="103" t="s">
        <v>123</v>
      </c>
    </row>
    <row r="52" spans="1:17" ht="18" customHeight="1">
      <c r="A52" s="14"/>
      <c r="B52" s="103"/>
    </row>
    <row r="53" spans="1:17" ht="18" customHeight="1" thickBot="1">
      <c r="L53" s="22" t="s">
        <v>13</v>
      </c>
      <c r="M53" s="23">
        <v>744</v>
      </c>
      <c r="N53" s="24" t="s">
        <v>14</v>
      </c>
      <c r="Q53">
        <f>692+52</f>
        <v>744</v>
      </c>
    </row>
    <row r="54" spans="1:17" ht="18" customHeight="1" thickTop="1">
      <c r="C54" s="5" t="s">
        <v>15</v>
      </c>
      <c r="D54" s="107" t="s">
        <v>1</v>
      </c>
      <c r="E54" s="107"/>
      <c r="F54" s="108">
        <v>337</v>
      </c>
      <c r="G54" s="108"/>
      <c r="H54" s="107" t="s">
        <v>24</v>
      </c>
      <c r="I54" s="107"/>
      <c r="N54" s="24" t="s">
        <v>1</v>
      </c>
      <c r="O54" s="25">
        <f>M53*F54</f>
        <v>250728</v>
      </c>
    </row>
    <row r="55" spans="1:17" ht="18" customHeight="1">
      <c r="C55" s="5"/>
      <c r="D55" s="99"/>
      <c r="E55" s="99"/>
      <c r="F55" s="100"/>
      <c r="G55" s="100"/>
      <c r="H55" s="99"/>
      <c r="I55" s="99"/>
      <c r="N55" s="24"/>
      <c r="O55" s="25"/>
    </row>
    <row r="56" spans="1:17" ht="18" customHeight="1">
      <c r="A56" s="14">
        <v>10</v>
      </c>
      <c r="B56" s="15" t="s">
        <v>25</v>
      </c>
    </row>
    <row r="57" spans="1:17" ht="18" customHeight="1">
      <c r="B57" s="18" t="s">
        <v>26</v>
      </c>
    </row>
    <row r="58" spans="1:17" ht="18" customHeight="1">
      <c r="B58" s="18"/>
    </row>
    <row r="59" spans="1:17" ht="18" customHeight="1" thickBot="1">
      <c r="B59" s="15"/>
      <c r="C59" s="15"/>
      <c r="D59" s="20"/>
      <c r="E59" s="20"/>
      <c r="F59" s="20"/>
      <c r="G59" s="20"/>
      <c r="H59" s="20"/>
      <c r="I59" s="20"/>
      <c r="L59" s="22" t="s">
        <v>13</v>
      </c>
      <c r="M59" s="23">
        <v>33.44</v>
      </c>
      <c r="N59" s="37" t="s">
        <v>27</v>
      </c>
      <c r="Q59">
        <f>30.89+2.55</f>
        <v>33.44</v>
      </c>
    </row>
    <row r="60" spans="1:17" ht="18" customHeight="1" thickTop="1">
      <c r="C60" s="5" t="s">
        <v>15</v>
      </c>
      <c r="D60" s="107" t="s">
        <v>1</v>
      </c>
      <c r="E60" s="107"/>
      <c r="F60" s="108">
        <v>5001.7</v>
      </c>
      <c r="G60" s="108"/>
      <c r="H60" s="107" t="s">
        <v>28</v>
      </c>
      <c r="I60" s="107"/>
      <c r="N60" s="24" t="s">
        <v>1</v>
      </c>
      <c r="O60" s="25">
        <f>M59*F60</f>
        <v>167256.84799999997</v>
      </c>
    </row>
    <row r="61" spans="1:17" ht="18" customHeight="1">
      <c r="C61" s="5"/>
      <c r="D61" s="99"/>
      <c r="E61" s="99"/>
      <c r="F61" s="100"/>
      <c r="G61" s="100"/>
      <c r="H61" s="99"/>
      <c r="I61" s="99"/>
      <c r="N61" s="24"/>
      <c r="O61" s="25"/>
    </row>
    <row r="62" spans="1:17" s="15" customFormat="1" ht="18" customHeight="1">
      <c r="A62" s="14">
        <v>11</v>
      </c>
      <c r="B62" s="15" t="s">
        <v>33</v>
      </c>
      <c r="D62" s="95"/>
      <c r="E62" s="18"/>
      <c r="F62" s="18"/>
      <c r="G62" s="28"/>
    </row>
    <row r="63" spans="1:17" s="15" customFormat="1" ht="18" customHeight="1">
      <c r="A63" s="14"/>
      <c r="D63" s="95"/>
      <c r="E63" s="18"/>
      <c r="F63" s="18"/>
      <c r="G63" s="28"/>
    </row>
    <row r="64" spans="1:17" s="29" customFormat="1" ht="18" customHeight="1" thickBot="1">
      <c r="C64" s="20"/>
      <c r="D64" s="20"/>
      <c r="E64" s="20"/>
      <c r="F64" s="20"/>
      <c r="G64" s="20"/>
      <c r="H64" s="20"/>
      <c r="I64" s="20"/>
      <c r="J64" s="15"/>
      <c r="K64" s="15"/>
      <c r="L64" s="22" t="s">
        <v>13</v>
      </c>
      <c r="M64" s="26">
        <v>4546</v>
      </c>
      <c r="Q64" s="15">
        <f>2228+2318</f>
        <v>4546</v>
      </c>
    </row>
    <row r="65" spans="1:17" s="15" customFormat="1" ht="18" customHeight="1" thickTop="1">
      <c r="C65" s="5" t="s">
        <v>15</v>
      </c>
      <c r="D65" s="107" t="s">
        <v>1</v>
      </c>
      <c r="E65" s="107"/>
      <c r="F65" s="108">
        <v>2206.6</v>
      </c>
      <c r="G65" s="108"/>
      <c r="H65" s="107" t="s">
        <v>34</v>
      </c>
      <c r="I65" s="107"/>
      <c r="N65" s="24" t="s">
        <v>1</v>
      </c>
      <c r="O65" s="25">
        <f>M64*F65/100</f>
        <v>100312.03599999999</v>
      </c>
    </row>
    <row r="66" spans="1:17" s="15" customFormat="1" ht="18" customHeight="1">
      <c r="C66" s="5"/>
      <c r="D66" s="99"/>
      <c r="E66" s="99"/>
      <c r="F66" s="100"/>
      <c r="G66" s="100"/>
      <c r="H66" s="99"/>
      <c r="I66" s="99"/>
      <c r="N66" s="24"/>
      <c r="O66" s="25"/>
    </row>
    <row r="67" spans="1:17" ht="18" customHeight="1">
      <c r="A67" s="14">
        <v>12</v>
      </c>
      <c r="B67" s="15" t="s">
        <v>35</v>
      </c>
      <c r="D67" s="16"/>
      <c r="E67" s="38"/>
      <c r="F67" s="38"/>
      <c r="G67" s="17"/>
      <c r="M67" s="2"/>
    </row>
    <row r="68" spans="1:17" ht="18" customHeight="1">
      <c r="A68" s="14"/>
      <c r="B68" s="15"/>
      <c r="D68" s="16"/>
      <c r="E68" s="42"/>
      <c r="F68" s="42"/>
      <c r="G68" s="17"/>
      <c r="M68" s="2"/>
    </row>
    <row r="69" spans="1:17" ht="18" customHeight="1" thickBot="1">
      <c r="C69" s="20"/>
      <c r="L69" s="22" t="s">
        <v>13</v>
      </c>
      <c r="M69" s="23">
        <v>4656</v>
      </c>
      <c r="N69" s="24" t="s">
        <v>32</v>
      </c>
      <c r="Q69">
        <f>2228+2428</f>
        <v>4656</v>
      </c>
    </row>
    <row r="70" spans="1:17" ht="18" customHeight="1" thickTop="1">
      <c r="C70" s="5" t="s">
        <v>15</v>
      </c>
      <c r="D70" s="107" t="s">
        <v>1</v>
      </c>
      <c r="E70" s="107"/>
      <c r="F70" s="108">
        <v>2197.52</v>
      </c>
      <c r="G70" s="108"/>
      <c r="H70" s="107" t="s">
        <v>34</v>
      </c>
      <c r="I70" s="107"/>
      <c r="N70" s="24" t="s">
        <v>1</v>
      </c>
      <c r="O70" s="25">
        <f>M69*F70/100</f>
        <v>102316.5312</v>
      </c>
    </row>
    <row r="71" spans="1:17" ht="18" customHeight="1">
      <c r="C71" s="5"/>
      <c r="D71" s="99"/>
      <c r="E71" s="99"/>
      <c r="F71" s="100"/>
      <c r="G71" s="100"/>
      <c r="H71" s="99"/>
      <c r="I71" s="99"/>
      <c r="N71" s="24"/>
      <c r="O71" s="25"/>
    </row>
    <row r="72" spans="1:17" ht="18" customHeight="1">
      <c r="A72" s="14">
        <v>13</v>
      </c>
      <c r="B72" t="s">
        <v>36</v>
      </c>
    </row>
    <row r="73" spans="1:17" ht="18" customHeight="1">
      <c r="B73" s="15"/>
      <c r="C73" s="93"/>
      <c r="D73" s="93"/>
      <c r="E73" s="93"/>
      <c r="F73" s="113"/>
      <c r="G73" s="113"/>
      <c r="H73" s="113"/>
      <c r="I73" s="113"/>
      <c r="J73" s="113"/>
      <c r="K73" s="27"/>
      <c r="L73" s="93"/>
      <c r="M73" s="89"/>
    </row>
    <row r="74" spans="1:17" ht="18" customHeight="1" thickBot="1">
      <c r="L74" s="22" t="s">
        <v>13</v>
      </c>
      <c r="M74" s="23">
        <v>136</v>
      </c>
      <c r="N74" s="14" t="s">
        <v>32</v>
      </c>
    </row>
    <row r="75" spans="1:17" ht="18" customHeight="1" thickTop="1">
      <c r="C75" s="5" t="s">
        <v>15</v>
      </c>
      <c r="D75" s="107" t="s">
        <v>1</v>
      </c>
      <c r="E75" s="107"/>
      <c r="F75" s="108">
        <v>3015.76</v>
      </c>
      <c r="G75" s="108"/>
      <c r="H75" s="107" t="s">
        <v>124</v>
      </c>
      <c r="I75" s="107"/>
      <c r="N75" s="24" t="s">
        <v>1</v>
      </c>
      <c r="O75" s="25">
        <f>M74*F75/100</f>
        <v>4101.4336000000003</v>
      </c>
    </row>
    <row r="76" spans="1:17" ht="18" customHeight="1">
      <c r="C76" s="5"/>
      <c r="D76" s="99"/>
      <c r="E76" s="99"/>
      <c r="F76" s="100"/>
      <c r="G76" s="100"/>
      <c r="H76" s="99"/>
      <c r="I76" s="99"/>
      <c r="N76" s="24"/>
      <c r="O76" s="25"/>
    </row>
    <row r="77" spans="1:17" ht="18" customHeight="1">
      <c r="A77" s="14">
        <v>14</v>
      </c>
      <c r="B77" s="15" t="s">
        <v>40</v>
      </c>
      <c r="C77" s="29"/>
      <c r="D77" s="30"/>
      <c r="E77" s="31"/>
      <c r="F77" s="30"/>
      <c r="H77" s="32"/>
      <c r="J77" s="30"/>
      <c r="K77" s="31"/>
      <c r="L77" s="29"/>
      <c r="M77" s="29"/>
      <c r="N77" s="29"/>
      <c r="O77" s="29"/>
      <c r="P77" s="29"/>
    </row>
    <row r="78" spans="1:17" ht="18" customHeight="1">
      <c r="A78" s="14" t="s">
        <v>41</v>
      </c>
      <c r="B78" s="11" t="s">
        <v>42</v>
      </c>
      <c r="C78" s="5"/>
      <c r="D78" s="107"/>
      <c r="E78" s="107"/>
      <c r="F78" s="40"/>
      <c r="G78" s="40"/>
      <c r="H78" s="41"/>
      <c r="I78" s="41"/>
      <c r="N78" s="24"/>
      <c r="O78" s="25"/>
    </row>
    <row r="79" spans="1:17" ht="18" customHeight="1" thickBot="1">
      <c r="C79" s="1"/>
      <c r="D79" s="1"/>
      <c r="E79" s="1"/>
      <c r="F79" s="1"/>
      <c r="G79" s="21"/>
      <c r="H79" s="1"/>
      <c r="I79" s="21"/>
      <c r="J79" s="1"/>
      <c r="K79" s="21"/>
      <c r="L79" s="22" t="s">
        <v>13</v>
      </c>
      <c r="M79" s="23">
        <v>931</v>
      </c>
      <c r="N79" s="14" t="s">
        <v>32</v>
      </c>
    </row>
    <row r="80" spans="1:17" ht="18" customHeight="1" thickTop="1">
      <c r="C80" s="5" t="s">
        <v>15</v>
      </c>
      <c r="D80" s="107" t="s">
        <v>1</v>
      </c>
      <c r="E80" s="107"/>
      <c r="F80" s="108">
        <v>4411.82</v>
      </c>
      <c r="G80" s="108"/>
      <c r="H80" s="107" t="s">
        <v>124</v>
      </c>
      <c r="I80" s="107"/>
      <c r="N80" s="24" t="s">
        <v>1</v>
      </c>
      <c r="O80" s="25">
        <f>F80*M79/100</f>
        <v>41074.044199999997</v>
      </c>
    </row>
    <row r="81" spans="1:16" ht="18" customHeight="1">
      <c r="A81" s="14"/>
      <c r="B81" s="11" t="s">
        <v>120</v>
      </c>
      <c r="C81" s="5"/>
      <c r="D81" s="107"/>
      <c r="E81" s="107"/>
      <c r="F81" s="45"/>
      <c r="G81" s="45"/>
      <c r="H81" s="44"/>
      <c r="I81" s="44"/>
      <c r="N81" s="24"/>
      <c r="O81" s="25"/>
    </row>
    <row r="82" spans="1:16" ht="18" customHeight="1" thickBot="1">
      <c r="C82" s="61"/>
      <c r="D82" s="61"/>
      <c r="E82" s="61"/>
      <c r="F82" s="61"/>
      <c r="G82" s="21"/>
      <c r="H82" s="61"/>
      <c r="I82" s="21"/>
      <c r="J82" s="61"/>
      <c r="K82" s="21"/>
      <c r="L82" s="22" t="s">
        <v>13</v>
      </c>
      <c r="M82" s="23">
        <v>1404</v>
      </c>
      <c r="N82" s="14" t="s">
        <v>32</v>
      </c>
    </row>
    <row r="83" spans="1:16" ht="18" customHeight="1" thickTop="1">
      <c r="C83" s="5" t="s">
        <v>15</v>
      </c>
      <c r="D83" s="107" t="s">
        <v>1</v>
      </c>
      <c r="E83" s="107"/>
      <c r="F83" s="108">
        <v>2548.29</v>
      </c>
      <c r="G83" s="108"/>
      <c r="H83" s="107" t="s">
        <v>124</v>
      </c>
      <c r="I83" s="107"/>
      <c r="N83" s="24" t="s">
        <v>1</v>
      </c>
      <c r="O83" s="25">
        <f>F83*M82/100</f>
        <v>35777.991600000001</v>
      </c>
    </row>
    <row r="84" spans="1:16" ht="18" customHeight="1">
      <c r="C84" s="5"/>
      <c r="D84" s="99"/>
      <c r="E84" s="99"/>
      <c r="F84" s="100"/>
      <c r="G84" s="100"/>
      <c r="H84" s="99"/>
      <c r="I84" s="99"/>
      <c r="N84" s="24"/>
      <c r="O84" s="25"/>
    </row>
    <row r="85" spans="1:16" ht="18" customHeight="1">
      <c r="A85" s="14">
        <v>15</v>
      </c>
      <c r="B85" s="101" t="s">
        <v>121</v>
      </c>
    </row>
    <row r="86" spans="1:16" ht="18" customHeight="1">
      <c r="B86" s="18" t="s">
        <v>52</v>
      </c>
    </row>
    <row r="87" spans="1:16" ht="18" customHeight="1" thickBot="1">
      <c r="L87" s="22" t="s">
        <v>13</v>
      </c>
      <c r="M87" s="23">
        <v>1404</v>
      </c>
      <c r="N87" s="24" t="s">
        <v>32</v>
      </c>
    </row>
    <row r="88" spans="1:16" ht="18" customHeight="1" thickTop="1">
      <c r="C88" s="5" t="s">
        <v>15</v>
      </c>
      <c r="D88" s="107" t="s">
        <v>1</v>
      </c>
      <c r="E88" s="107"/>
      <c r="F88" s="108">
        <v>1887.4</v>
      </c>
      <c r="G88" s="108"/>
      <c r="H88" s="107" t="s">
        <v>34</v>
      </c>
      <c r="I88" s="107"/>
      <c r="N88" s="24" t="s">
        <v>1</v>
      </c>
      <c r="O88" s="25"/>
    </row>
    <row r="89" spans="1:16" ht="18" customHeight="1">
      <c r="C89" s="5"/>
      <c r="D89" s="99"/>
      <c r="E89" s="99"/>
      <c r="F89" s="100"/>
      <c r="G89" s="100"/>
      <c r="H89" s="99"/>
      <c r="I89" s="99"/>
      <c r="N89" s="24"/>
      <c r="O89" s="25"/>
    </row>
    <row r="90" spans="1:16" ht="18" customHeight="1">
      <c r="A90" s="14">
        <v>16</v>
      </c>
      <c r="B90" s="15" t="s">
        <v>58</v>
      </c>
      <c r="D90" s="16"/>
      <c r="E90" s="42"/>
      <c r="F90" s="42"/>
      <c r="G90" s="17"/>
      <c r="M90" s="2"/>
    </row>
    <row r="91" spans="1:16" ht="18" customHeight="1">
      <c r="A91" s="14"/>
      <c r="B91" s="15" t="s">
        <v>59</v>
      </c>
      <c r="D91" s="16"/>
      <c r="E91" s="42"/>
      <c r="F91" s="42"/>
      <c r="G91" s="17"/>
      <c r="M91" s="2"/>
    </row>
    <row r="92" spans="1:16" ht="18" customHeight="1">
      <c r="A92" s="14"/>
      <c r="B92" s="15" t="s">
        <v>60</v>
      </c>
      <c r="D92" s="16"/>
      <c r="E92" s="42"/>
      <c r="F92" s="42"/>
      <c r="G92" s="17"/>
      <c r="M92" s="2"/>
    </row>
    <row r="93" spans="1:16" ht="18" customHeight="1">
      <c r="A93" s="20" t="s">
        <v>63</v>
      </c>
      <c r="C93" s="61"/>
      <c r="D93" s="61"/>
      <c r="E93" s="61"/>
      <c r="F93" s="102"/>
      <c r="G93" s="21"/>
      <c r="H93" s="61"/>
      <c r="I93" s="21"/>
      <c r="J93" s="61"/>
      <c r="K93" s="21"/>
      <c r="L93" s="61"/>
      <c r="M93" s="3"/>
      <c r="O93" s="42"/>
      <c r="P93" s="42"/>
    </row>
    <row r="94" spans="1:16" s="55" customFormat="1" ht="18" customHeight="1" thickBot="1">
      <c r="B94" s="57"/>
      <c r="L94" s="58" t="s">
        <v>13</v>
      </c>
      <c r="M94" s="62">
        <v>14</v>
      </c>
      <c r="N94" s="56" t="s">
        <v>32</v>
      </c>
    </row>
    <row r="95" spans="1:16" ht="18" customHeight="1" thickTop="1">
      <c r="C95" s="5" t="s">
        <v>15</v>
      </c>
      <c r="D95" s="107" t="s">
        <v>1</v>
      </c>
      <c r="E95" s="107"/>
      <c r="F95" s="108">
        <v>1273.76</v>
      </c>
      <c r="G95" s="108"/>
      <c r="H95" s="107" t="s">
        <v>37</v>
      </c>
      <c r="I95" s="107"/>
      <c r="N95" s="24" t="s">
        <v>1</v>
      </c>
      <c r="O95" s="25">
        <f>F95*M94</f>
        <v>17832.64</v>
      </c>
    </row>
    <row r="96" spans="1:16" ht="18" customHeight="1">
      <c r="A96" t="s">
        <v>64</v>
      </c>
      <c r="B96" s="63" t="s">
        <v>65</v>
      </c>
      <c r="C96" s="5"/>
      <c r="D96" s="59"/>
      <c r="E96" s="59"/>
      <c r="F96" s="60"/>
      <c r="G96" s="60"/>
      <c r="H96" s="59"/>
      <c r="I96" s="59"/>
      <c r="N96" s="24"/>
      <c r="O96" s="25"/>
    </row>
    <row r="97" spans="1:17" ht="18" customHeight="1" thickBot="1">
      <c r="A97" s="20"/>
      <c r="C97" s="61"/>
      <c r="D97" s="61"/>
      <c r="E97" s="61"/>
      <c r="F97" s="61"/>
      <c r="G97" s="21"/>
      <c r="H97" s="61"/>
      <c r="I97" s="21"/>
      <c r="J97" s="61"/>
      <c r="K97" s="21"/>
      <c r="L97" s="61" t="s">
        <v>13</v>
      </c>
      <c r="M97" s="64">
        <v>41</v>
      </c>
      <c r="N97" s="56" t="s">
        <v>32</v>
      </c>
      <c r="O97" s="42"/>
      <c r="P97" s="42"/>
    </row>
    <row r="98" spans="1:17" ht="18" customHeight="1" thickTop="1">
      <c r="C98" s="5" t="s">
        <v>15</v>
      </c>
      <c r="D98" s="107" t="s">
        <v>1</v>
      </c>
      <c r="E98" s="107"/>
      <c r="F98" s="108">
        <v>902.93</v>
      </c>
      <c r="G98" s="108"/>
      <c r="H98" s="107" t="s">
        <v>37</v>
      </c>
      <c r="I98" s="107"/>
      <c r="N98" s="24" t="s">
        <v>1</v>
      </c>
      <c r="O98" s="25">
        <f>F98*M97</f>
        <v>37020.129999999997</v>
      </c>
    </row>
    <row r="99" spans="1:17" ht="18" customHeight="1">
      <c r="C99" s="5"/>
      <c r="D99" s="99"/>
      <c r="E99" s="99"/>
      <c r="F99" s="100"/>
      <c r="G99" s="100"/>
      <c r="H99" s="99"/>
      <c r="I99" s="99"/>
      <c r="N99" s="24"/>
      <c r="O99" s="25"/>
    </row>
    <row r="100" spans="1:17" ht="18" customHeight="1">
      <c r="A100" s="14">
        <v>17</v>
      </c>
      <c r="B100" s="15" t="s">
        <v>113</v>
      </c>
      <c r="D100" s="16"/>
      <c r="E100" s="42"/>
      <c r="F100" s="42"/>
      <c r="G100" s="17"/>
      <c r="M100" s="2"/>
    </row>
    <row r="101" spans="1:17" ht="18" customHeight="1" thickBot="1">
      <c r="C101" s="20"/>
      <c r="D101" s="20"/>
      <c r="E101" s="20"/>
      <c r="F101" s="20"/>
      <c r="G101" s="20"/>
      <c r="H101" s="20"/>
      <c r="I101" s="20"/>
      <c r="L101" s="14" t="s">
        <v>12</v>
      </c>
      <c r="M101" s="23">
        <v>39</v>
      </c>
      <c r="N101" s="56" t="s">
        <v>32</v>
      </c>
    </row>
    <row r="102" spans="1:17" ht="18" customHeight="1" thickTop="1">
      <c r="C102" s="5" t="s">
        <v>15</v>
      </c>
      <c r="D102" s="107" t="s">
        <v>1</v>
      </c>
      <c r="E102" s="107"/>
      <c r="F102" s="108">
        <v>27678.86</v>
      </c>
      <c r="G102" s="108"/>
      <c r="H102" s="107" t="s">
        <v>34</v>
      </c>
      <c r="I102" s="107"/>
      <c r="N102" s="24" t="s">
        <v>1</v>
      </c>
      <c r="O102" s="25">
        <f>F102*M101%</f>
        <v>10794.7554</v>
      </c>
    </row>
    <row r="103" spans="1:17" ht="18" customHeight="1">
      <c r="C103" s="5"/>
      <c r="D103" s="99"/>
      <c r="E103" s="99"/>
      <c r="F103" s="100"/>
      <c r="G103" s="100"/>
      <c r="H103" s="99"/>
      <c r="I103" s="99"/>
      <c r="N103" s="24"/>
      <c r="O103" s="25"/>
    </row>
    <row r="104" spans="1:17" ht="18" customHeight="1">
      <c r="A104" s="14">
        <v>18</v>
      </c>
      <c r="B104" s="15" t="s">
        <v>114</v>
      </c>
      <c r="D104" s="16"/>
      <c r="E104" s="42"/>
      <c r="F104" s="42"/>
      <c r="G104" s="17"/>
      <c r="M104" s="2"/>
    </row>
    <row r="105" spans="1:17" ht="18" customHeight="1">
      <c r="A105" s="14"/>
      <c r="B105" s="101" t="s">
        <v>126</v>
      </c>
      <c r="D105" s="16"/>
      <c r="E105" s="42"/>
      <c r="F105" s="42"/>
      <c r="G105" s="17"/>
      <c r="M105" s="2"/>
    </row>
    <row r="106" spans="1:17" ht="18" customHeight="1">
      <c r="B106" s="15"/>
      <c r="C106" s="87"/>
      <c r="D106" s="87"/>
      <c r="E106" s="87"/>
      <c r="F106" s="113"/>
      <c r="G106" s="114"/>
      <c r="H106" s="114"/>
      <c r="I106" s="114"/>
      <c r="J106" s="114"/>
      <c r="K106" s="21"/>
      <c r="L106" s="87"/>
      <c r="M106" s="3"/>
    </row>
    <row r="107" spans="1:17" ht="18" customHeight="1" thickBot="1">
      <c r="L107" s="22" t="s">
        <v>13</v>
      </c>
      <c r="M107" s="23">
        <v>24</v>
      </c>
      <c r="N107" s="56" t="s">
        <v>32</v>
      </c>
    </row>
    <row r="108" spans="1:17" ht="18" customHeight="1" thickTop="1">
      <c r="C108" s="5" t="s">
        <v>15</v>
      </c>
      <c r="D108" s="107" t="s">
        <v>1</v>
      </c>
      <c r="E108" s="107"/>
      <c r="F108" s="108">
        <v>28253.61</v>
      </c>
      <c r="G108" s="108"/>
      <c r="H108" s="107" t="s">
        <v>34</v>
      </c>
      <c r="I108" s="107"/>
      <c r="N108" s="24" t="s">
        <v>1</v>
      </c>
      <c r="O108" s="25">
        <f>F108*M107%</f>
        <v>6780.8663999999999</v>
      </c>
    </row>
    <row r="109" spans="1:17" ht="18" customHeight="1">
      <c r="C109" s="5"/>
      <c r="D109" s="99"/>
      <c r="E109" s="99"/>
      <c r="F109" s="100"/>
      <c r="G109" s="100"/>
      <c r="H109" s="99"/>
      <c r="I109" s="99"/>
      <c r="N109" s="24"/>
      <c r="O109" s="25"/>
    </row>
    <row r="110" spans="1:17" ht="18" customHeight="1">
      <c r="A110" s="14">
        <v>19</v>
      </c>
      <c r="B110" s="15" t="s">
        <v>115</v>
      </c>
      <c r="D110" s="16"/>
      <c r="E110" s="42"/>
      <c r="F110" s="42"/>
      <c r="G110" s="17"/>
      <c r="M110" s="2"/>
    </row>
    <row r="111" spans="1:17" s="90" customFormat="1" ht="18" customHeight="1" thickBot="1">
      <c r="L111" s="22" t="s">
        <v>13</v>
      </c>
      <c r="M111" s="23">
        <v>3845</v>
      </c>
      <c r="N111" s="56" t="s">
        <v>32</v>
      </c>
      <c r="P111" s="91"/>
      <c r="Q111" s="90">
        <f>1412+2433</f>
        <v>3845</v>
      </c>
    </row>
    <row r="112" spans="1:17" ht="18" customHeight="1" thickTop="1">
      <c r="C112" s="5" t="s">
        <v>15</v>
      </c>
      <c r="D112" s="107" t="s">
        <v>1</v>
      </c>
      <c r="E112" s="107"/>
      <c r="F112" s="108">
        <v>442.75</v>
      </c>
      <c r="G112" s="108"/>
      <c r="H112" s="107" t="s">
        <v>34</v>
      </c>
      <c r="I112" s="107"/>
      <c r="N112" s="24" t="s">
        <v>1</v>
      </c>
      <c r="O112" s="25">
        <f>F112*M111%</f>
        <v>17023.737500000003</v>
      </c>
    </row>
    <row r="113" spans="1:17" ht="18" customHeight="1">
      <c r="C113" s="5"/>
      <c r="D113" s="99"/>
      <c r="E113" s="99"/>
      <c r="F113" s="100"/>
      <c r="G113" s="100"/>
      <c r="H113" s="99"/>
      <c r="I113" s="99"/>
      <c r="N113" s="24"/>
      <c r="O113" s="25"/>
    </row>
    <row r="114" spans="1:17" ht="18" customHeight="1">
      <c r="A114" s="14">
        <v>20</v>
      </c>
      <c r="B114" s="15" t="s">
        <v>61</v>
      </c>
      <c r="G114" s="45"/>
      <c r="I114" s="44"/>
    </row>
    <row r="115" spans="1:17" s="29" customFormat="1" ht="18" customHeight="1" thickBot="1">
      <c r="C115" s="20"/>
      <c r="D115" s="20"/>
      <c r="E115" s="20"/>
      <c r="F115" s="20"/>
      <c r="G115" s="20"/>
      <c r="H115" s="20"/>
      <c r="I115" s="20"/>
      <c r="J115" s="15"/>
      <c r="K115" s="15"/>
      <c r="L115" s="22" t="s">
        <v>13</v>
      </c>
      <c r="M115" s="26">
        <v>3926</v>
      </c>
    </row>
    <row r="116" spans="1:17" ht="18" customHeight="1" thickTop="1">
      <c r="C116" s="5" t="s">
        <v>15</v>
      </c>
      <c r="D116" s="107" t="s">
        <v>1</v>
      </c>
      <c r="E116" s="107"/>
      <c r="F116" s="108">
        <v>1043.9000000000001</v>
      </c>
      <c r="G116" s="108"/>
      <c r="H116" s="44" t="s">
        <v>34</v>
      </c>
      <c r="N116" s="24" t="s">
        <v>1</v>
      </c>
      <c r="O116" s="25">
        <f>M115*F116/100</f>
        <v>40983.514000000003</v>
      </c>
    </row>
    <row r="117" spans="1:17" ht="18" customHeight="1">
      <c r="C117" s="5"/>
      <c r="D117" s="99"/>
      <c r="E117" s="99"/>
      <c r="F117" s="100"/>
      <c r="G117" s="100"/>
      <c r="H117" s="99"/>
      <c r="N117" s="24"/>
      <c r="O117" s="25"/>
    </row>
    <row r="118" spans="1:17" ht="18" customHeight="1">
      <c r="A118" s="14">
        <v>21</v>
      </c>
      <c r="B118" s="101" t="s">
        <v>125</v>
      </c>
    </row>
    <row r="119" spans="1:17" ht="18" customHeight="1">
      <c r="A119" s="14"/>
      <c r="B119" s="101"/>
    </row>
    <row r="120" spans="1:17" ht="18" customHeight="1" thickBot="1">
      <c r="L120" s="22" t="s">
        <v>13</v>
      </c>
      <c r="M120" s="23">
        <v>398</v>
      </c>
      <c r="N120" s="56" t="s">
        <v>32</v>
      </c>
    </row>
    <row r="121" spans="1:17" ht="18" customHeight="1" thickTop="1">
      <c r="C121" s="5" t="s">
        <v>15</v>
      </c>
      <c r="D121" s="107" t="s">
        <v>1</v>
      </c>
      <c r="E121" s="107"/>
      <c r="F121" s="108">
        <v>1486.21</v>
      </c>
      <c r="G121" s="108"/>
      <c r="H121" s="107" t="s">
        <v>34</v>
      </c>
      <c r="I121" s="107"/>
      <c r="N121" s="24" t="s">
        <v>1</v>
      </c>
      <c r="O121" s="25">
        <f>M120*F121%</f>
        <v>5915.1157999999996</v>
      </c>
    </row>
    <row r="122" spans="1:17" ht="18" customHeight="1">
      <c r="C122" s="5"/>
      <c r="D122" s="99"/>
      <c r="E122" s="99"/>
      <c r="F122" s="100"/>
      <c r="G122" s="100"/>
      <c r="H122" s="99"/>
      <c r="I122" s="99"/>
      <c r="N122" s="24"/>
      <c r="O122" s="25"/>
    </row>
    <row r="123" spans="1:17" ht="18" customHeight="1">
      <c r="A123" s="14">
        <v>22</v>
      </c>
      <c r="B123" s="15" t="s">
        <v>38</v>
      </c>
    </row>
    <row r="124" spans="1:17" ht="18" customHeight="1">
      <c r="A124" s="14"/>
      <c r="B124" s="15"/>
    </row>
    <row r="125" spans="1:17" ht="18" customHeight="1" thickBot="1">
      <c r="L125" s="22" t="s">
        <v>13</v>
      </c>
      <c r="M125" s="23">
        <v>1246</v>
      </c>
      <c r="N125" s="56" t="s">
        <v>32</v>
      </c>
      <c r="Q125">
        <f>1063+183</f>
        <v>1246</v>
      </c>
    </row>
    <row r="126" spans="1:17" ht="18" customHeight="1" thickTop="1">
      <c r="C126" s="5" t="s">
        <v>15</v>
      </c>
      <c r="D126" s="107" t="s">
        <v>1</v>
      </c>
      <c r="E126" s="107"/>
      <c r="F126" s="108">
        <v>1287.44</v>
      </c>
      <c r="G126" s="108"/>
      <c r="H126" s="107" t="s">
        <v>34</v>
      </c>
      <c r="I126" s="107"/>
      <c r="N126" s="24" t="s">
        <v>1</v>
      </c>
      <c r="O126" s="25">
        <f>M125*F126/100</f>
        <v>16041.502399999999</v>
      </c>
    </row>
    <row r="127" spans="1:17" ht="18" customHeight="1">
      <c r="C127" s="5"/>
      <c r="D127" s="99"/>
      <c r="E127" s="99"/>
      <c r="F127" s="100"/>
      <c r="G127" s="100"/>
      <c r="H127" s="99"/>
      <c r="I127" s="99"/>
      <c r="N127" s="24"/>
      <c r="O127" s="25"/>
    </row>
    <row r="128" spans="1:17" ht="18" customHeight="1">
      <c r="A128" s="14">
        <v>23</v>
      </c>
      <c r="B128" s="15" t="s">
        <v>44</v>
      </c>
    </row>
    <row r="129" spans="1:17" s="29" customFormat="1" ht="18" customHeight="1" thickBot="1">
      <c r="C129" s="20"/>
      <c r="D129" s="20"/>
      <c r="E129" s="20"/>
      <c r="F129" s="20"/>
      <c r="G129" s="20"/>
      <c r="H129" s="20"/>
      <c r="I129" s="20"/>
      <c r="J129" s="15"/>
      <c r="K129" s="15"/>
      <c r="L129" s="22" t="s">
        <v>13</v>
      </c>
      <c r="M129" s="26">
        <v>1912</v>
      </c>
      <c r="N129" s="24"/>
      <c r="O129" s="25"/>
      <c r="Q129" s="29">
        <f>849+1063</f>
        <v>1912</v>
      </c>
    </row>
    <row r="130" spans="1:17" ht="18" customHeight="1" thickTop="1">
      <c r="C130" s="5" t="s">
        <v>15</v>
      </c>
      <c r="D130" s="107" t="s">
        <v>1</v>
      </c>
      <c r="E130" s="107"/>
      <c r="F130" s="108">
        <v>1303.17</v>
      </c>
      <c r="G130" s="108"/>
      <c r="H130" s="92" t="s">
        <v>34</v>
      </c>
      <c r="N130" s="24" t="s">
        <v>1</v>
      </c>
      <c r="O130" s="25">
        <f>M129*F130/100</f>
        <v>24916.610400000001</v>
      </c>
    </row>
    <row r="131" spans="1:17" ht="16.149999999999999" customHeight="1">
      <c r="A131" s="14">
        <v>24</v>
      </c>
      <c r="B131" s="18" t="s">
        <v>55</v>
      </c>
    </row>
    <row r="132" spans="1:17" ht="16.149999999999999" customHeight="1">
      <c r="A132" s="14"/>
      <c r="B132" s="18" t="s">
        <v>46</v>
      </c>
    </row>
    <row r="133" spans="1:17" ht="20.100000000000001" customHeight="1" thickBot="1">
      <c r="L133" s="22" t="s">
        <v>13</v>
      </c>
      <c r="M133" s="23">
        <v>204</v>
      </c>
      <c r="N133" s="24" t="s">
        <v>14</v>
      </c>
    </row>
    <row r="134" spans="1:17" ht="16.149999999999999" customHeight="1" thickTop="1">
      <c r="C134" s="5" t="s">
        <v>15</v>
      </c>
      <c r="D134" s="107" t="s">
        <v>1</v>
      </c>
      <c r="E134" s="107"/>
      <c r="F134" s="115">
        <v>4982.18</v>
      </c>
      <c r="G134" s="115"/>
      <c r="H134" s="105" t="s">
        <v>34</v>
      </c>
      <c r="N134" s="24" t="s">
        <v>1</v>
      </c>
      <c r="O134" s="25">
        <f>M133*F134/100</f>
        <v>10163.647200000001</v>
      </c>
    </row>
    <row r="135" spans="1:17" ht="16.149999999999999" customHeight="1">
      <c r="A135" s="14">
        <v>25</v>
      </c>
      <c r="B135" s="15" t="s">
        <v>47</v>
      </c>
    </row>
    <row r="136" spans="1:17" ht="20.100000000000001" customHeight="1">
      <c r="B136" s="18" t="s">
        <v>48</v>
      </c>
    </row>
    <row r="137" spans="1:17" ht="20.100000000000001" customHeight="1" thickBot="1">
      <c r="L137" s="22" t="s">
        <v>13</v>
      </c>
      <c r="M137" s="23">
        <v>487</v>
      </c>
      <c r="N137" s="24" t="s">
        <v>14</v>
      </c>
    </row>
    <row r="138" spans="1:17" ht="20.100000000000001" customHeight="1" thickTop="1">
      <c r="C138" s="5" t="s">
        <v>15</v>
      </c>
      <c r="D138" s="107" t="s">
        <v>1</v>
      </c>
      <c r="E138" s="107"/>
      <c r="F138" s="108">
        <v>12346.65</v>
      </c>
      <c r="G138" s="108"/>
      <c r="H138" s="107" t="s">
        <v>34</v>
      </c>
      <c r="I138" s="107"/>
      <c r="N138" s="24" t="s">
        <v>1</v>
      </c>
      <c r="O138" s="25">
        <f>M137*F138%</f>
        <v>60128.1855</v>
      </c>
    </row>
    <row r="139" spans="1:17" ht="20.100000000000001" customHeight="1">
      <c r="A139" s="14">
        <v>26</v>
      </c>
      <c r="B139" s="15" t="s">
        <v>56</v>
      </c>
      <c r="D139" s="16"/>
      <c r="E139" s="42"/>
      <c r="F139" s="42"/>
      <c r="G139" s="17"/>
    </row>
    <row r="140" spans="1:17" ht="20.100000000000001" customHeight="1">
      <c r="A140" s="14"/>
      <c r="B140" s="15"/>
      <c r="D140" s="16"/>
      <c r="E140" s="42"/>
      <c r="F140" s="42"/>
      <c r="G140" s="17"/>
    </row>
    <row r="141" spans="1:17" ht="20.100000000000001" customHeight="1" thickBot="1">
      <c r="L141" s="22" t="s">
        <v>13</v>
      </c>
      <c r="M141" s="23">
        <v>115</v>
      </c>
      <c r="N141" s="24" t="s">
        <v>32</v>
      </c>
    </row>
    <row r="142" spans="1:17" ht="16.149999999999999" customHeight="1" thickTop="1">
      <c r="C142" s="5" t="s">
        <v>15</v>
      </c>
      <c r="D142" s="107" t="s">
        <v>1</v>
      </c>
      <c r="E142" s="107"/>
      <c r="F142" s="108">
        <v>2283.9299999999998</v>
      </c>
      <c r="G142" s="108"/>
      <c r="H142" s="107" t="s">
        <v>34</v>
      </c>
      <c r="I142" s="107"/>
      <c r="N142" s="24" t="s">
        <v>1</v>
      </c>
      <c r="O142" s="25">
        <f>M141*F142/100</f>
        <v>2626.5194999999994</v>
      </c>
    </row>
    <row r="143" spans="1:17" ht="20.100000000000001" customHeight="1">
      <c r="A143" s="14">
        <v>27</v>
      </c>
      <c r="B143" s="15" t="s">
        <v>39</v>
      </c>
    </row>
    <row r="144" spans="1:17" ht="20.100000000000001" customHeight="1">
      <c r="C144" s="20"/>
      <c r="L144" s="104"/>
      <c r="M144" s="26"/>
      <c r="N144" s="24"/>
    </row>
    <row r="145" spans="1:15" ht="20.100000000000001" customHeight="1" thickBot="1">
      <c r="L145" s="22" t="s">
        <v>13</v>
      </c>
      <c r="M145" s="23">
        <v>311</v>
      </c>
      <c r="N145" s="24" t="s">
        <v>32</v>
      </c>
    </row>
    <row r="146" spans="1:15" ht="20.100000000000001" customHeight="1" thickTop="1">
      <c r="C146" s="5" t="s">
        <v>15</v>
      </c>
      <c r="D146" s="107" t="s">
        <v>1</v>
      </c>
      <c r="E146" s="107"/>
      <c r="F146" s="108">
        <v>19.36</v>
      </c>
      <c r="G146" s="108"/>
      <c r="H146" s="105" t="s">
        <v>30</v>
      </c>
      <c r="N146" s="24" t="s">
        <v>1</v>
      </c>
      <c r="O146" s="25">
        <f>M145*F146</f>
        <v>6020.96</v>
      </c>
    </row>
    <row r="147" spans="1:15" ht="20.100000000000001" customHeight="1">
      <c r="A147" s="14">
        <v>28</v>
      </c>
      <c r="B147" s="15" t="s">
        <v>49</v>
      </c>
    </row>
    <row r="148" spans="1:15" ht="20.100000000000001" customHeight="1">
      <c r="B148" t="s">
        <v>50</v>
      </c>
      <c r="C148" s="104"/>
      <c r="D148" s="104"/>
      <c r="E148" s="104"/>
      <c r="F148" s="104"/>
      <c r="G148" s="21"/>
      <c r="H148" s="104"/>
      <c r="I148" s="21"/>
      <c r="J148" s="104"/>
      <c r="K148" s="21"/>
      <c r="L148" s="104"/>
      <c r="M148" s="3"/>
    </row>
    <row r="149" spans="1:15" ht="20.100000000000001" customHeight="1">
      <c r="C149" s="104"/>
      <c r="D149" s="104"/>
      <c r="E149" s="104"/>
      <c r="F149" s="104"/>
      <c r="G149" s="21"/>
      <c r="H149" s="104"/>
      <c r="I149" s="21"/>
      <c r="J149" s="104"/>
      <c r="K149" s="21"/>
      <c r="L149" s="104"/>
      <c r="M149" s="3"/>
    </row>
    <row r="150" spans="1:15" ht="20.100000000000001" customHeight="1" thickBot="1">
      <c r="L150" s="22" t="s">
        <v>13</v>
      </c>
      <c r="M150" s="23">
        <v>50</v>
      </c>
      <c r="N150" s="24" t="s">
        <v>32</v>
      </c>
    </row>
    <row r="151" spans="1:15" ht="20.100000000000001" customHeight="1" thickTop="1">
      <c r="C151" s="5" t="s">
        <v>15</v>
      </c>
      <c r="D151" s="107" t="s">
        <v>1</v>
      </c>
      <c r="E151" s="107"/>
      <c r="F151" s="108">
        <v>726.72</v>
      </c>
      <c r="G151" s="108"/>
      <c r="H151" s="107" t="s">
        <v>37</v>
      </c>
      <c r="I151" s="107"/>
      <c r="N151" s="24" t="s">
        <v>1</v>
      </c>
      <c r="O151" s="25">
        <f>M150*F151</f>
        <v>36336</v>
      </c>
    </row>
    <row r="152" spans="1:15" ht="20.100000000000001" customHeight="1">
      <c r="A152" s="14">
        <v>29</v>
      </c>
      <c r="B152" s="15" t="s">
        <v>43</v>
      </c>
      <c r="G152" s="106"/>
      <c r="I152" s="105"/>
    </row>
    <row r="153" spans="1:15" ht="20.100000000000001" customHeight="1">
      <c r="C153" s="20"/>
      <c r="L153" s="104"/>
      <c r="M153" s="26"/>
      <c r="N153" s="24"/>
    </row>
    <row r="154" spans="1:15" ht="20.100000000000001" customHeight="1" thickBot="1">
      <c r="C154" s="20"/>
      <c r="L154" s="22" t="s">
        <v>13</v>
      </c>
      <c r="M154" s="23">
        <v>2433</v>
      </c>
      <c r="N154" s="24" t="s">
        <v>32</v>
      </c>
    </row>
    <row r="155" spans="1:15" ht="20.100000000000001" customHeight="1" thickTop="1">
      <c r="C155" s="5" t="s">
        <v>15</v>
      </c>
      <c r="D155" s="107" t="s">
        <v>1</v>
      </c>
      <c r="E155" s="107"/>
      <c r="F155" s="108">
        <v>1079.6500000000001</v>
      </c>
      <c r="G155" s="108"/>
      <c r="H155" s="105" t="s">
        <v>34</v>
      </c>
      <c r="N155" s="24" t="s">
        <v>1</v>
      </c>
      <c r="O155" s="25">
        <f>M154*F155/100</f>
        <v>26267.8845</v>
      </c>
    </row>
    <row r="156" spans="1:15" ht="20.100000000000001" customHeight="1">
      <c r="A156" s="14">
        <v>30</v>
      </c>
      <c r="B156" s="15" t="s">
        <v>53</v>
      </c>
    </row>
    <row r="157" spans="1:15" ht="20.100000000000001" customHeight="1">
      <c r="A157" s="14"/>
      <c r="B157" s="15" t="s">
        <v>54</v>
      </c>
    </row>
    <row r="158" spans="1:15" ht="20.100000000000001" customHeight="1">
      <c r="C158" s="104"/>
      <c r="D158" s="104"/>
      <c r="E158" s="104"/>
      <c r="F158" s="104"/>
      <c r="G158" s="21"/>
      <c r="H158" s="104"/>
      <c r="I158" s="21"/>
      <c r="J158" s="104"/>
      <c r="K158" s="21"/>
      <c r="L158" s="104"/>
      <c r="M158" s="3"/>
    </row>
    <row r="159" spans="1:15" ht="20.100000000000001" customHeight="1" thickBot="1">
      <c r="L159" s="22" t="s">
        <v>13</v>
      </c>
      <c r="M159" s="23">
        <v>100</v>
      </c>
      <c r="N159" s="24" t="s">
        <v>32</v>
      </c>
    </row>
    <row r="160" spans="1:15" ht="20.100000000000001" customHeight="1" thickTop="1">
      <c r="C160" s="5" t="s">
        <v>15</v>
      </c>
      <c r="D160" s="107" t="s">
        <v>1</v>
      </c>
      <c r="E160" s="107"/>
      <c r="F160" s="108">
        <v>1270.83</v>
      </c>
      <c r="G160" s="108"/>
      <c r="H160" s="105" t="s">
        <v>34</v>
      </c>
      <c r="N160" s="24" t="s">
        <v>1</v>
      </c>
      <c r="O160" s="25">
        <f>M158*F160/100</f>
        <v>0</v>
      </c>
    </row>
    <row r="161" spans="1:16" ht="20.100000000000001" customHeight="1">
      <c r="A161" s="46"/>
      <c r="B161" s="47"/>
      <c r="C161" s="48"/>
      <c r="D161" s="49"/>
      <c r="E161" s="50"/>
      <c r="F161" s="51"/>
      <c r="G161" s="52"/>
      <c r="H161" s="52"/>
      <c r="I161" s="53"/>
      <c r="J161" s="51"/>
      <c r="K161" s="54"/>
      <c r="L161" s="48"/>
      <c r="M161" s="48"/>
      <c r="N161" s="48"/>
      <c r="O161" s="48"/>
      <c r="P161" s="48"/>
    </row>
    <row r="162" spans="1:16" ht="20.100000000000001" customHeight="1" thickBot="1">
      <c r="M162" s="33" t="s">
        <v>45</v>
      </c>
      <c r="N162" s="33"/>
      <c r="O162" s="34">
        <v>1201583</v>
      </c>
      <c r="P162" s="34" t="s">
        <v>0</v>
      </c>
    </row>
    <row r="163" spans="1:16" ht="16.5" thickTop="1">
      <c r="M163" s="35"/>
      <c r="N163" s="35"/>
      <c r="O163" s="36"/>
    </row>
    <row r="164" spans="1:16" ht="15.75">
      <c r="M164" s="35"/>
      <c r="N164" s="35"/>
      <c r="O164" s="36"/>
    </row>
    <row r="165" spans="1:16" ht="15.75">
      <c r="M165" s="35"/>
      <c r="N165" s="35"/>
      <c r="O165" s="36"/>
    </row>
    <row r="166" spans="1:16" ht="15.75">
      <c r="M166" s="35"/>
      <c r="N166" s="35"/>
      <c r="O166" s="36"/>
    </row>
    <row r="167" spans="1:16" ht="15.75">
      <c r="M167" s="35"/>
      <c r="N167" s="35"/>
      <c r="O167" s="36"/>
    </row>
    <row r="168" spans="1:16" ht="15.75">
      <c r="M168" s="35"/>
      <c r="N168" s="35"/>
      <c r="O168" s="36"/>
    </row>
    <row r="169" spans="1:16" ht="15.75">
      <c r="M169" s="35"/>
    </row>
    <row r="170" spans="1:16" ht="15.75">
      <c r="M170" s="35"/>
    </row>
    <row r="171" spans="1:16" ht="15.75">
      <c r="M171" s="35"/>
    </row>
  </sheetData>
  <mergeCells count="100">
    <mergeCell ref="H151:I151"/>
    <mergeCell ref="D155:E155"/>
    <mergeCell ref="F155:G155"/>
    <mergeCell ref="D160:E160"/>
    <mergeCell ref="F160:G160"/>
    <mergeCell ref="D134:E134"/>
    <mergeCell ref="F134:G134"/>
    <mergeCell ref="D138:E138"/>
    <mergeCell ref="F138:G138"/>
    <mergeCell ref="D151:E151"/>
    <mergeCell ref="F151:G151"/>
    <mergeCell ref="H138:I138"/>
    <mergeCell ref="D142:E142"/>
    <mergeCell ref="F142:G142"/>
    <mergeCell ref="H142:I142"/>
    <mergeCell ref="D146:E146"/>
    <mergeCell ref="F146:G146"/>
    <mergeCell ref="D126:E126"/>
    <mergeCell ref="F126:G126"/>
    <mergeCell ref="H126:I126"/>
    <mergeCell ref="D130:E130"/>
    <mergeCell ref="F130:G130"/>
    <mergeCell ref="F121:G121"/>
    <mergeCell ref="H121:I121"/>
    <mergeCell ref="D121:E121"/>
    <mergeCell ref="F116:G116"/>
    <mergeCell ref="D116:E116"/>
    <mergeCell ref="D95:E95"/>
    <mergeCell ref="F88:G88"/>
    <mergeCell ref="F95:G95"/>
    <mergeCell ref="D88:E88"/>
    <mergeCell ref="H95:I95"/>
    <mergeCell ref="H88:I88"/>
    <mergeCell ref="F112:G112"/>
    <mergeCell ref="H112:I112"/>
    <mergeCell ref="D112:E112"/>
    <mergeCell ref="H98:I98"/>
    <mergeCell ref="D98:E98"/>
    <mergeCell ref="F98:G98"/>
    <mergeCell ref="F106:J106"/>
    <mergeCell ref="D108:E108"/>
    <mergeCell ref="F108:G108"/>
    <mergeCell ref="H108:I108"/>
    <mergeCell ref="D102:E102"/>
    <mergeCell ref="F102:G102"/>
    <mergeCell ref="H102:I102"/>
    <mergeCell ref="D54:E54"/>
    <mergeCell ref="F54:G54"/>
    <mergeCell ref="F75:G75"/>
    <mergeCell ref="H75:I75"/>
    <mergeCell ref="D65:E65"/>
    <mergeCell ref="F65:G65"/>
    <mergeCell ref="H65:I65"/>
    <mergeCell ref="F73:J73"/>
    <mergeCell ref="D75:E75"/>
    <mergeCell ref="A1:P1"/>
    <mergeCell ref="B7:E7"/>
    <mergeCell ref="G7:I7"/>
    <mergeCell ref="J7:L7"/>
    <mergeCell ref="M7:N7"/>
    <mergeCell ref="O7:P7"/>
    <mergeCell ref="F11:G11"/>
    <mergeCell ref="H11:I11"/>
    <mergeCell ref="D31:E31"/>
    <mergeCell ref="F31:G31"/>
    <mergeCell ref="H40:I40"/>
    <mergeCell ref="D25:E25"/>
    <mergeCell ref="F21:G21"/>
    <mergeCell ref="H31:I31"/>
    <mergeCell ref="D36:E36"/>
    <mergeCell ref="F36:G36"/>
    <mergeCell ref="H36:I36"/>
    <mergeCell ref="D40:E40"/>
    <mergeCell ref="D11:E11"/>
    <mergeCell ref="F16:G16"/>
    <mergeCell ref="H16:I16"/>
    <mergeCell ref="D16:E16"/>
    <mergeCell ref="H80:I80"/>
    <mergeCell ref="H83:I83"/>
    <mergeCell ref="D70:E70"/>
    <mergeCell ref="F70:G70"/>
    <mergeCell ref="H70:I70"/>
    <mergeCell ref="D80:E80"/>
    <mergeCell ref="F83:G83"/>
    <mergeCell ref="D21:E21"/>
    <mergeCell ref="F80:G80"/>
    <mergeCell ref="D81:E81"/>
    <mergeCell ref="D83:E83"/>
    <mergeCell ref="H60:I60"/>
    <mergeCell ref="D60:E60"/>
    <mergeCell ref="F40:G40"/>
    <mergeCell ref="F25:G25"/>
    <mergeCell ref="H25:I25"/>
    <mergeCell ref="H21:I21"/>
    <mergeCell ref="D45:E45"/>
    <mergeCell ref="F45:G45"/>
    <mergeCell ref="H45:I45"/>
    <mergeCell ref="F60:G60"/>
    <mergeCell ref="H54:I54"/>
    <mergeCell ref="D78:E78"/>
  </mergeCells>
  <pageMargins left="0.74803149606299213" right="0.23622047244094491" top="0.74803149606299213" bottom="0.74803149606299213" header="0" footer="0"/>
  <pageSetup paperSize="9"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T76"/>
  <sheetViews>
    <sheetView showZeros="0" topLeftCell="A34" zoomScale="128" workbookViewId="0">
      <selection activeCell="K21" sqref="K21"/>
    </sheetView>
  </sheetViews>
  <sheetFormatPr defaultRowHeight="12.75"/>
  <cols>
    <col min="1" max="1" width="3.42578125" style="65" customWidth="1"/>
    <col min="2" max="2" width="14.42578125" style="65" customWidth="1"/>
    <col min="3" max="3" width="4.7109375" style="65" customWidth="1"/>
    <col min="4" max="4" width="2.42578125" style="65" customWidth="1"/>
    <col min="5" max="5" width="6.42578125" style="65" customWidth="1"/>
    <col min="6" max="6" width="2.42578125" style="65" customWidth="1"/>
    <col min="7" max="7" width="5.7109375" style="65" customWidth="1"/>
    <col min="8" max="8" width="2.42578125" style="65" customWidth="1"/>
    <col min="9" max="9" width="5.7109375" style="65" customWidth="1"/>
    <col min="10" max="10" width="3" style="65" customWidth="1"/>
    <col min="11" max="11" width="6.28515625" style="65" customWidth="1"/>
    <col min="12" max="12" width="5.7109375" style="65" customWidth="1"/>
    <col min="13" max="13" width="3.7109375" style="65" customWidth="1"/>
    <col min="14" max="14" width="3.28515625" style="65" customWidth="1"/>
    <col min="15" max="15" width="8.7109375" style="65" customWidth="1"/>
    <col min="16" max="16" width="7.28515625" style="65" customWidth="1"/>
    <col min="17" max="17" width="0" style="65" hidden="1" customWidth="1"/>
    <col min="18" max="18" width="3.28515625" style="65" customWidth="1"/>
    <col min="19" max="19" width="6.7109375" style="65" customWidth="1"/>
    <col min="20" max="20" width="2.28515625" style="65" customWidth="1"/>
    <col min="21" max="256" width="9.28515625" style="65"/>
    <col min="257" max="257" width="3.42578125" style="65" customWidth="1"/>
    <col min="258" max="258" width="14.42578125" style="65" customWidth="1"/>
    <col min="259" max="259" width="4.7109375" style="65" customWidth="1"/>
    <col min="260" max="260" width="2.42578125" style="65" customWidth="1"/>
    <col min="261" max="261" width="6.42578125" style="65" customWidth="1"/>
    <col min="262" max="262" width="2.42578125" style="65" customWidth="1"/>
    <col min="263" max="263" width="5.7109375" style="65" customWidth="1"/>
    <col min="264" max="264" width="2.42578125" style="65" customWidth="1"/>
    <col min="265" max="265" width="5.7109375" style="65" customWidth="1"/>
    <col min="266" max="266" width="3" style="65" customWidth="1"/>
    <col min="267" max="267" width="6.28515625" style="65" customWidth="1"/>
    <col min="268" max="268" width="5.7109375" style="65" customWidth="1"/>
    <col min="269" max="269" width="3.7109375" style="65" customWidth="1"/>
    <col min="270" max="270" width="3.28515625" style="65" customWidth="1"/>
    <col min="271" max="271" width="8.7109375" style="65" customWidth="1"/>
    <col min="272" max="272" width="7.28515625" style="65" customWidth="1"/>
    <col min="273" max="273" width="0" style="65" hidden="1" customWidth="1"/>
    <col min="274" max="274" width="3.28515625" style="65" customWidth="1"/>
    <col min="275" max="275" width="6.7109375" style="65" customWidth="1"/>
    <col min="276" max="276" width="2.28515625" style="65" customWidth="1"/>
    <col min="277" max="512" width="9.28515625" style="65"/>
    <col min="513" max="513" width="3.42578125" style="65" customWidth="1"/>
    <col min="514" max="514" width="14.42578125" style="65" customWidth="1"/>
    <col min="515" max="515" width="4.7109375" style="65" customWidth="1"/>
    <col min="516" max="516" width="2.42578125" style="65" customWidth="1"/>
    <col min="517" max="517" width="6.42578125" style="65" customWidth="1"/>
    <col min="518" max="518" width="2.42578125" style="65" customWidth="1"/>
    <col min="519" max="519" width="5.7109375" style="65" customWidth="1"/>
    <col min="520" max="520" width="2.42578125" style="65" customWidth="1"/>
    <col min="521" max="521" width="5.7109375" style="65" customWidth="1"/>
    <col min="522" max="522" width="3" style="65" customWidth="1"/>
    <col min="523" max="523" width="6.28515625" style="65" customWidth="1"/>
    <col min="524" max="524" width="5.7109375" style="65" customWidth="1"/>
    <col min="525" max="525" width="3.7109375" style="65" customWidth="1"/>
    <col min="526" max="526" width="3.28515625" style="65" customWidth="1"/>
    <col min="527" max="527" width="8.7109375" style="65" customWidth="1"/>
    <col min="528" max="528" width="7.28515625" style="65" customWidth="1"/>
    <col min="529" max="529" width="0" style="65" hidden="1" customWidth="1"/>
    <col min="530" max="530" width="3.28515625" style="65" customWidth="1"/>
    <col min="531" max="531" width="6.7109375" style="65" customWidth="1"/>
    <col min="532" max="532" width="2.28515625" style="65" customWidth="1"/>
    <col min="533" max="768" width="9.28515625" style="65"/>
    <col min="769" max="769" width="3.42578125" style="65" customWidth="1"/>
    <col min="770" max="770" width="14.42578125" style="65" customWidth="1"/>
    <col min="771" max="771" width="4.7109375" style="65" customWidth="1"/>
    <col min="772" max="772" width="2.42578125" style="65" customWidth="1"/>
    <col min="773" max="773" width="6.42578125" style="65" customWidth="1"/>
    <col min="774" max="774" width="2.42578125" style="65" customWidth="1"/>
    <col min="775" max="775" width="5.7109375" style="65" customWidth="1"/>
    <col min="776" max="776" width="2.42578125" style="65" customWidth="1"/>
    <col min="777" max="777" width="5.7109375" style="65" customWidth="1"/>
    <col min="778" max="778" width="3" style="65" customWidth="1"/>
    <col min="779" max="779" width="6.28515625" style="65" customWidth="1"/>
    <col min="780" max="780" width="5.7109375" style="65" customWidth="1"/>
    <col min="781" max="781" width="3.7109375" style="65" customWidth="1"/>
    <col min="782" max="782" width="3.28515625" style="65" customWidth="1"/>
    <col min="783" max="783" width="8.7109375" style="65" customWidth="1"/>
    <col min="784" max="784" width="7.28515625" style="65" customWidth="1"/>
    <col min="785" max="785" width="0" style="65" hidden="1" customWidth="1"/>
    <col min="786" max="786" width="3.28515625" style="65" customWidth="1"/>
    <col min="787" max="787" width="6.7109375" style="65" customWidth="1"/>
    <col min="788" max="788" width="2.28515625" style="65" customWidth="1"/>
    <col min="789" max="1024" width="9.28515625" style="65"/>
    <col min="1025" max="1025" width="3.42578125" style="65" customWidth="1"/>
    <col min="1026" max="1026" width="14.42578125" style="65" customWidth="1"/>
    <col min="1027" max="1027" width="4.7109375" style="65" customWidth="1"/>
    <col min="1028" max="1028" width="2.42578125" style="65" customWidth="1"/>
    <col min="1029" max="1029" width="6.42578125" style="65" customWidth="1"/>
    <col min="1030" max="1030" width="2.42578125" style="65" customWidth="1"/>
    <col min="1031" max="1031" width="5.7109375" style="65" customWidth="1"/>
    <col min="1032" max="1032" width="2.42578125" style="65" customWidth="1"/>
    <col min="1033" max="1033" width="5.7109375" style="65" customWidth="1"/>
    <col min="1034" max="1034" width="3" style="65" customWidth="1"/>
    <col min="1035" max="1035" width="6.28515625" style="65" customWidth="1"/>
    <col min="1036" max="1036" width="5.7109375" style="65" customWidth="1"/>
    <col min="1037" max="1037" width="3.7109375" style="65" customWidth="1"/>
    <col min="1038" max="1038" width="3.28515625" style="65" customWidth="1"/>
    <col min="1039" max="1039" width="8.7109375" style="65" customWidth="1"/>
    <col min="1040" max="1040" width="7.28515625" style="65" customWidth="1"/>
    <col min="1041" max="1041" width="0" style="65" hidden="1" customWidth="1"/>
    <col min="1042" max="1042" width="3.28515625" style="65" customWidth="1"/>
    <col min="1043" max="1043" width="6.7109375" style="65" customWidth="1"/>
    <col min="1044" max="1044" width="2.28515625" style="65" customWidth="1"/>
    <col min="1045" max="1280" width="9.28515625" style="65"/>
    <col min="1281" max="1281" width="3.42578125" style="65" customWidth="1"/>
    <col min="1282" max="1282" width="14.42578125" style="65" customWidth="1"/>
    <col min="1283" max="1283" width="4.7109375" style="65" customWidth="1"/>
    <col min="1284" max="1284" width="2.42578125" style="65" customWidth="1"/>
    <col min="1285" max="1285" width="6.42578125" style="65" customWidth="1"/>
    <col min="1286" max="1286" width="2.42578125" style="65" customWidth="1"/>
    <col min="1287" max="1287" width="5.7109375" style="65" customWidth="1"/>
    <col min="1288" max="1288" width="2.42578125" style="65" customWidth="1"/>
    <col min="1289" max="1289" width="5.7109375" style="65" customWidth="1"/>
    <col min="1290" max="1290" width="3" style="65" customWidth="1"/>
    <col min="1291" max="1291" width="6.28515625" style="65" customWidth="1"/>
    <col min="1292" max="1292" width="5.7109375" style="65" customWidth="1"/>
    <col min="1293" max="1293" width="3.7109375" style="65" customWidth="1"/>
    <col min="1294" max="1294" width="3.28515625" style="65" customWidth="1"/>
    <col min="1295" max="1295" width="8.7109375" style="65" customWidth="1"/>
    <col min="1296" max="1296" width="7.28515625" style="65" customWidth="1"/>
    <col min="1297" max="1297" width="0" style="65" hidden="1" customWidth="1"/>
    <col min="1298" max="1298" width="3.28515625" style="65" customWidth="1"/>
    <col min="1299" max="1299" width="6.7109375" style="65" customWidth="1"/>
    <col min="1300" max="1300" width="2.28515625" style="65" customWidth="1"/>
    <col min="1301" max="1536" width="9.28515625" style="65"/>
    <col min="1537" max="1537" width="3.42578125" style="65" customWidth="1"/>
    <col min="1538" max="1538" width="14.42578125" style="65" customWidth="1"/>
    <col min="1539" max="1539" width="4.7109375" style="65" customWidth="1"/>
    <col min="1540" max="1540" width="2.42578125" style="65" customWidth="1"/>
    <col min="1541" max="1541" width="6.42578125" style="65" customWidth="1"/>
    <col min="1542" max="1542" width="2.42578125" style="65" customWidth="1"/>
    <col min="1543" max="1543" width="5.7109375" style="65" customWidth="1"/>
    <col min="1544" max="1544" width="2.42578125" style="65" customWidth="1"/>
    <col min="1545" max="1545" width="5.7109375" style="65" customWidth="1"/>
    <col min="1546" max="1546" width="3" style="65" customWidth="1"/>
    <col min="1547" max="1547" width="6.28515625" style="65" customWidth="1"/>
    <col min="1548" max="1548" width="5.7109375" style="65" customWidth="1"/>
    <col min="1549" max="1549" width="3.7109375" style="65" customWidth="1"/>
    <col min="1550" max="1550" width="3.28515625" style="65" customWidth="1"/>
    <col min="1551" max="1551" width="8.7109375" style="65" customWidth="1"/>
    <col min="1552" max="1552" width="7.28515625" style="65" customWidth="1"/>
    <col min="1553" max="1553" width="0" style="65" hidden="1" customWidth="1"/>
    <col min="1554" max="1554" width="3.28515625" style="65" customWidth="1"/>
    <col min="1555" max="1555" width="6.7109375" style="65" customWidth="1"/>
    <col min="1556" max="1556" width="2.28515625" style="65" customWidth="1"/>
    <col min="1557" max="1792" width="9.28515625" style="65"/>
    <col min="1793" max="1793" width="3.42578125" style="65" customWidth="1"/>
    <col min="1794" max="1794" width="14.42578125" style="65" customWidth="1"/>
    <col min="1795" max="1795" width="4.7109375" style="65" customWidth="1"/>
    <col min="1796" max="1796" width="2.42578125" style="65" customWidth="1"/>
    <col min="1797" max="1797" width="6.42578125" style="65" customWidth="1"/>
    <col min="1798" max="1798" width="2.42578125" style="65" customWidth="1"/>
    <col min="1799" max="1799" width="5.7109375" style="65" customWidth="1"/>
    <col min="1800" max="1800" width="2.42578125" style="65" customWidth="1"/>
    <col min="1801" max="1801" width="5.7109375" style="65" customWidth="1"/>
    <col min="1802" max="1802" width="3" style="65" customWidth="1"/>
    <col min="1803" max="1803" width="6.28515625" style="65" customWidth="1"/>
    <col min="1804" max="1804" width="5.7109375" style="65" customWidth="1"/>
    <col min="1805" max="1805" width="3.7109375" style="65" customWidth="1"/>
    <col min="1806" max="1806" width="3.28515625" style="65" customWidth="1"/>
    <col min="1807" max="1807" width="8.7109375" style="65" customWidth="1"/>
    <col min="1808" max="1808" width="7.28515625" style="65" customWidth="1"/>
    <col min="1809" max="1809" width="0" style="65" hidden="1" customWidth="1"/>
    <col min="1810" max="1810" width="3.28515625" style="65" customWidth="1"/>
    <col min="1811" max="1811" width="6.7109375" style="65" customWidth="1"/>
    <col min="1812" max="1812" width="2.28515625" style="65" customWidth="1"/>
    <col min="1813" max="2048" width="9.28515625" style="65"/>
    <col min="2049" max="2049" width="3.42578125" style="65" customWidth="1"/>
    <col min="2050" max="2050" width="14.42578125" style="65" customWidth="1"/>
    <col min="2051" max="2051" width="4.7109375" style="65" customWidth="1"/>
    <col min="2052" max="2052" width="2.42578125" style="65" customWidth="1"/>
    <col min="2053" max="2053" width="6.42578125" style="65" customWidth="1"/>
    <col min="2054" max="2054" width="2.42578125" style="65" customWidth="1"/>
    <col min="2055" max="2055" width="5.7109375" style="65" customWidth="1"/>
    <col min="2056" max="2056" width="2.42578125" style="65" customWidth="1"/>
    <col min="2057" max="2057" width="5.7109375" style="65" customWidth="1"/>
    <col min="2058" max="2058" width="3" style="65" customWidth="1"/>
    <col min="2059" max="2059" width="6.28515625" style="65" customWidth="1"/>
    <col min="2060" max="2060" width="5.7109375" style="65" customWidth="1"/>
    <col min="2061" max="2061" width="3.7109375" style="65" customWidth="1"/>
    <col min="2062" max="2062" width="3.28515625" style="65" customWidth="1"/>
    <col min="2063" max="2063" width="8.7109375" style="65" customWidth="1"/>
    <col min="2064" max="2064" width="7.28515625" style="65" customWidth="1"/>
    <col min="2065" max="2065" width="0" style="65" hidden="1" customWidth="1"/>
    <col min="2066" max="2066" width="3.28515625" style="65" customWidth="1"/>
    <col min="2067" max="2067" width="6.7109375" style="65" customWidth="1"/>
    <col min="2068" max="2068" width="2.28515625" style="65" customWidth="1"/>
    <col min="2069" max="2304" width="9.28515625" style="65"/>
    <col min="2305" max="2305" width="3.42578125" style="65" customWidth="1"/>
    <col min="2306" max="2306" width="14.42578125" style="65" customWidth="1"/>
    <col min="2307" max="2307" width="4.7109375" style="65" customWidth="1"/>
    <col min="2308" max="2308" width="2.42578125" style="65" customWidth="1"/>
    <col min="2309" max="2309" width="6.42578125" style="65" customWidth="1"/>
    <col min="2310" max="2310" width="2.42578125" style="65" customWidth="1"/>
    <col min="2311" max="2311" width="5.7109375" style="65" customWidth="1"/>
    <col min="2312" max="2312" width="2.42578125" style="65" customWidth="1"/>
    <col min="2313" max="2313" width="5.7109375" style="65" customWidth="1"/>
    <col min="2314" max="2314" width="3" style="65" customWidth="1"/>
    <col min="2315" max="2315" width="6.28515625" style="65" customWidth="1"/>
    <col min="2316" max="2316" width="5.7109375" style="65" customWidth="1"/>
    <col min="2317" max="2317" width="3.7109375" style="65" customWidth="1"/>
    <col min="2318" max="2318" width="3.28515625" style="65" customWidth="1"/>
    <col min="2319" max="2319" width="8.7109375" style="65" customWidth="1"/>
    <col min="2320" max="2320" width="7.28515625" style="65" customWidth="1"/>
    <col min="2321" max="2321" width="0" style="65" hidden="1" customWidth="1"/>
    <col min="2322" max="2322" width="3.28515625" style="65" customWidth="1"/>
    <col min="2323" max="2323" width="6.7109375" style="65" customWidth="1"/>
    <col min="2324" max="2324" width="2.28515625" style="65" customWidth="1"/>
    <col min="2325" max="2560" width="9.28515625" style="65"/>
    <col min="2561" max="2561" width="3.42578125" style="65" customWidth="1"/>
    <col min="2562" max="2562" width="14.42578125" style="65" customWidth="1"/>
    <col min="2563" max="2563" width="4.7109375" style="65" customWidth="1"/>
    <col min="2564" max="2564" width="2.42578125" style="65" customWidth="1"/>
    <col min="2565" max="2565" width="6.42578125" style="65" customWidth="1"/>
    <col min="2566" max="2566" width="2.42578125" style="65" customWidth="1"/>
    <col min="2567" max="2567" width="5.7109375" style="65" customWidth="1"/>
    <col min="2568" max="2568" width="2.42578125" style="65" customWidth="1"/>
    <col min="2569" max="2569" width="5.7109375" style="65" customWidth="1"/>
    <col min="2570" max="2570" width="3" style="65" customWidth="1"/>
    <col min="2571" max="2571" width="6.28515625" style="65" customWidth="1"/>
    <col min="2572" max="2572" width="5.7109375" style="65" customWidth="1"/>
    <col min="2573" max="2573" width="3.7109375" style="65" customWidth="1"/>
    <col min="2574" max="2574" width="3.28515625" style="65" customWidth="1"/>
    <col min="2575" max="2575" width="8.7109375" style="65" customWidth="1"/>
    <col min="2576" max="2576" width="7.28515625" style="65" customWidth="1"/>
    <col min="2577" max="2577" width="0" style="65" hidden="1" customWidth="1"/>
    <col min="2578" max="2578" width="3.28515625" style="65" customWidth="1"/>
    <col min="2579" max="2579" width="6.7109375" style="65" customWidth="1"/>
    <col min="2580" max="2580" width="2.28515625" style="65" customWidth="1"/>
    <col min="2581" max="2816" width="9.28515625" style="65"/>
    <col min="2817" max="2817" width="3.42578125" style="65" customWidth="1"/>
    <col min="2818" max="2818" width="14.42578125" style="65" customWidth="1"/>
    <col min="2819" max="2819" width="4.7109375" style="65" customWidth="1"/>
    <col min="2820" max="2820" width="2.42578125" style="65" customWidth="1"/>
    <col min="2821" max="2821" width="6.42578125" style="65" customWidth="1"/>
    <col min="2822" max="2822" width="2.42578125" style="65" customWidth="1"/>
    <col min="2823" max="2823" width="5.7109375" style="65" customWidth="1"/>
    <col min="2824" max="2824" width="2.42578125" style="65" customWidth="1"/>
    <col min="2825" max="2825" width="5.7109375" style="65" customWidth="1"/>
    <col min="2826" max="2826" width="3" style="65" customWidth="1"/>
    <col min="2827" max="2827" width="6.28515625" style="65" customWidth="1"/>
    <col min="2828" max="2828" width="5.7109375" style="65" customWidth="1"/>
    <col min="2829" max="2829" width="3.7109375" style="65" customWidth="1"/>
    <col min="2830" max="2830" width="3.28515625" style="65" customWidth="1"/>
    <col min="2831" max="2831" width="8.7109375" style="65" customWidth="1"/>
    <col min="2832" max="2832" width="7.28515625" style="65" customWidth="1"/>
    <col min="2833" max="2833" width="0" style="65" hidden="1" customWidth="1"/>
    <col min="2834" max="2834" width="3.28515625" style="65" customWidth="1"/>
    <col min="2835" max="2835" width="6.7109375" style="65" customWidth="1"/>
    <col min="2836" max="2836" width="2.28515625" style="65" customWidth="1"/>
    <col min="2837" max="3072" width="9.28515625" style="65"/>
    <col min="3073" max="3073" width="3.42578125" style="65" customWidth="1"/>
    <col min="3074" max="3074" width="14.42578125" style="65" customWidth="1"/>
    <col min="3075" max="3075" width="4.7109375" style="65" customWidth="1"/>
    <col min="3076" max="3076" width="2.42578125" style="65" customWidth="1"/>
    <col min="3077" max="3077" width="6.42578125" style="65" customWidth="1"/>
    <col min="3078" max="3078" width="2.42578125" style="65" customWidth="1"/>
    <col min="3079" max="3079" width="5.7109375" style="65" customWidth="1"/>
    <col min="3080" max="3080" width="2.42578125" style="65" customWidth="1"/>
    <col min="3081" max="3081" width="5.7109375" style="65" customWidth="1"/>
    <col min="3082" max="3082" width="3" style="65" customWidth="1"/>
    <col min="3083" max="3083" width="6.28515625" style="65" customWidth="1"/>
    <col min="3084" max="3084" width="5.7109375" style="65" customWidth="1"/>
    <col min="3085" max="3085" width="3.7109375" style="65" customWidth="1"/>
    <col min="3086" max="3086" width="3.28515625" style="65" customWidth="1"/>
    <col min="3087" max="3087" width="8.7109375" style="65" customWidth="1"/>
    <col min="3088" max="3088" width="7.28515625" style="65" customWidth="1"/>
    <col min="3089" max="3089" width="0" style="65" hidden="1" customWidth="1"/>
    <col min="3090" max="3090" width="3.28515625" style="65" customWidth="1"/>
    <col min="3091" max="3091" width="6.7109375" style="65" customWidth="1"/>
    <col min="3092" max="3092" width="2.28515625" style="65" customWidth="1"/>
    <col min="3093" max="3328" width="9.28515625" style="65"/>
    <col min="3329" max="3329" width="3.42578125" style="65" customWidth="1"/>
    <col min="3330" max="3330" width="14.42578125" style="65" customWidth="1"/>
    <col min="3331" max="3331" width="4.7109375" style="65" customWidth="1"/>
    <col min="3332" max="3332" width="2.42578125" style="65" customWidth="1"/>
    <col min="3333" max="3333" width="6.42578125" style="65" customWidth="1"/>
    <col min="3334" max="3334" width="2.42578125" style="65" customWidth="1"/>
    <col min="3335" max="3335" width="5.7109375" style="65" customWidth="1"/>
    <col min="3336" max="3336" width="2.42578125" style="65" customWidth="1"/>
    <col min="3337" max="3337" width="5.7109375" style="65" customWidth="1"/>
    <col min="3338" max="3338" width="3" style="65" customWidth="1"/>
    <col min="3339" max="3339" width="6.28515625" style="65" customWidth="1"/>
    <col min="3340" max="3340" width="5.7109375" style="65" customWidth="1"/>
    <col min="3341" max="3341" width="3.7109375" style="65" customWidth="1"/>
    <col min="3342" max="3342" width="3.28515625" style="65" customWidth="1"/>
    <col min="3343" max="3343" width="8.7109375" style="65" customWidth="1"/>
    <col min="3344" max="3344" width="7.28515625" style="65" customWidth="1"/>
    <col min="3345" max="3345" width="0" style="65" hidden="1" customWidth="1"/>
    <col min="3346" max="3346" width="3.28515625" style="65" customWidth="1"/>
    <col min="3347" max="3347" width="6.7109375" style="65" customWidth="1"/>
    <col min="3348" max="3348" width="2.28515625" style="65" customWidth="1"/>
    <col min="3349" max="3584" width="9.28515625" style="65"/>
    <col min="3585" max="3585" width="3.42578125" style="65" customWidth="1"/>
    <col min="3586" max="3586" width="14.42578125" style="65" customWidth="1"/>
    <col min="3587" max="3587" width="4.7109375" style="65" customWidth="1"/>
    <col min="3588" max="3588" width="2.42578125" style="65" customWidth="1"/>
    <col min="3589" max="3589" width="6.42578125" style="65" customWidth="1"/>
    <col min="3590" max="3590" width="2.42578125" style="65" customWidth="1"/>
    <col min="3591" max="3591" width="5.7109375" style="65" customWidth="1"/>
    <col min="3592" max="3592" width="2.42578125" style="65" customWidth="1"/>
    <col min="3593" max="3593" width="5.7109375" style="65" customWidth="1"/>
    <col min="3594" max="3594" width="3" style="65" customWidth="1"/>
    <col min="3595" max="3595" width="6.28515625" style="65" customWidth="1"/>
    <col min="3596" max="3596" width="5.7109375" style="65" customWidth="1"/>
    <col min="3597" max="3597" width="3.7109375" style="65" customWidth="1"/>
    <col min="3598" max="3598" width="3.28515625" style="65" customWidth="1"/>
    <col min="3599" max="3599" width="8.7109375" style="65" customWidth="1"/>
    <col min="3600" max="3600" width="7.28515625" style="65" customWidth="1"/>
    <col min="3601" max="3601" width="0" style="65" hidden="1" customWidth="1"/>
    <col min="3602" max="3602" width="3.28515625" style="65" customWidth="1"/>
    <col min="3603" max="3603" width="6.7109375" style="65" customWidth="1"/>
    <col min="3604" max="3604" width="2.28515625" style="65" customWidth="1"/>
    <col min="3605" max="3840" width="9.28515625" style="65"/>
    <col min="3841" max="3841" width="3.42578125" style="65" customWidth="1"/>
    <col min="3842" max="3842" width="14.42578125" style="65" customWidth="1"/>
    <col min="3843" max="3843" width="4.7109375" style="65" customWidth="1"/>
    <col min="3844" max="3844" width="2.42578125" style="65" customWidth="1"/>
    <col min="3845" max="3845" width="6.42578125" style="65" customWidth="1"/>
    <col min="3846" max="3846" width="2.42578125" style="65" customWidth="1"/>
    <col min="3847" max="3847" width="5.7109375" style="65" customWidth="1"/>
    <col min="3848" max="3848" width="2.42578125" style="65" customWidth="1"/>
    <col min="3849" max="3849" width="5.7109375" style="65" customWidth="1"/>
    <col min="3850" max="3850" width="3" style="65" customWidth="1"/>
    <col min="3851" max="3851" width="6.28515625" style="65" customWidth="1"/>
    <col min="3852" max="3852" width="5.7109375" style="65" customWidth="1"/>
    <col min="3853" max="3853" width="3.7109375" style="65" customWidth="1"/>
    <col min="3854" max="3854" width="3.28515625" style="65" customWidth="1"/>
    <col min="3855" max="3855" width="8.7109375" style="65" customWidth="1"/>
    <col min="3856" max="3856" width="7.28515625" style="65" customWidth="1"/>
    <col min="3857" max="3857" width="0" style="65" hidden="1" customWidth="1"/>
    <col min="3858" max="3858" width="3.28515625" style="65" customWidth="1"/>
    <col min="3859" max="3859" width="6.7109375" style="65" customWidth="1"/>
    <col min="3860" max="3860" width="2.28515625" style="65" customWidth="1"/>
    <col min="3861" max="4096" width="9.28515625" style="65"/>
    <col min="4097" max="4097" width="3.42578125" style="65" customWidth="1"/>
    <col min="4098" max="4098" width="14.42578125" style="65" customWidth="1"/>
    <col min="4099" max="4099" width="4.7109375" style="65" customWidth="1"/>
    <col min="4100" max="4100" width="2.42578125" style="65" customWidth="1"/>
    <col min="4101" max="4101" width="6.42578125" style="65" customWidth="1"/>
    <col min="4102" max="4102" width="2.42578125" style="65" customWidth="1"/>
    <col min="4103" max="4103" width="5.7109375" style="65" customWidth="1"/>
    <col min="4104" max="4104" width="2.42578125" style="65" customWidth="1"/>
    <col min="4105" max="4105" width="5.7109375" style="65" customWidth="1"/>
    <col min="4106" max="4106" width="3" style="65" customWidth="1"/>
    <col min="4107" max="4107" width="6.28515625" style="65" customWidth="1"/>
    <col min="4108" max="4108" width="5.7109375" style="65" customWidth="1"/>
    <col min="4109" max="4109" width="3.7109375" style="65" customWidth="1"/>
    <col min="4110" max="4110" width="3.28515625" style="65" customWidth="1"/>
    <col min="4111" max="4111" width="8.7109375" style="65" customWidth="1"/>
    <col min="4112" max="4112" width="7.28515625" style="65" customWidth="1"/>
    <col min="4113" max="4113" width="0" style="65" hidden="1" customWidth="1"/>
    <col min="4114" max="4114" width="3.28515625" style="65" customWidth="1"/>
    <col min="4115" max="4115" width="6.7109375" style="65" customWidth="1"/>
    <col min="4116" max="4116" width="2.28515625" style="65" customWidth="1"/>
    <col min="4117" max="4352" width="9.28515625" style="65"/>
    <col min="4353" max="4353" width="3.42578125" style="65" customWidth="1"/>
    <col min="4354" max="4354" width="14.42578125" style="65" customWidth="1"/>
    <col min="4355" max="4355" width="4.7109375" style="65" customWidth="1"/>
    <col min="4356" max="4356" width="2.42578125" style="65" customWidth="1"/>
    <col min="4357" max="4357" width="6.42578125" style="65" customWidth="1"/>
    <col min="4358" max="4358" width="2.42578125" style="65" customWidth="1"/>
    <col min="4359" max="4359" width="5.7109375" style="65" customWidth="1"/>
    <col min="4360" max="4360" width="2.42578125" style="65" customWidth="1"/>
    <col min="4361" max="4361" width="5.7109375" style="65" customWidth="1"/>
    <col min="4362" max="4362" width="3" style="65" customWidth="1"/>
    <col min="4363" max="4363" width="6.28515625" style="65" customWidth="1"/>
    <col min="4364" max="4364" width="5.7109375" style="65" customWidth="1"/>
    <col min="4365" max="4365" width="3.7109375" style="65" customWidth="1"/>
    <col min="4366" max="4366" width="3.28515625" style="65" customWidth="1"/>
    <col min="4367" max="4367" width="8.7109375" style="65" customWidth="1"/>
    <col min="4368" max="4368" width="7.28515625" style="65" customWidth="1"/>
    <col min="4369" max="4369" width="0" style="65" hidden="1" customWidth="1"/>
    <col min="4370" max="4370" width="3.28515625" style="65" customWidth="1"/>
    <col min="4371" max="4371" width="6.7109375" style="65" customWidth="1"/>
    <col min="4372" max="4372" width="2.28515625" style="65" customWidth="1"/>
    <col min="4373" max="4608" width="9.28515625" style="65"/>
    <col min="4609" max="4609" width="3.42578125" style="65" customWidth="1"/>
    <col min="4610" max="4610" width="14.42578125" style="65" customWidth="1"/>
    <col min="4611" max="4611" width="4.7109375" style="65" customWidth="1"/>
    <col min="4612" max="4612" width="2.42578125" style="65" customWidth="1"/>
    <col min="4613" max="4613" width="6.42578125" style="65" customWidth="1"/>
    <col min="4614" max="4614" width="2.42578125" style="65" customWidth="1"/>
    <col min="4615" max="4615" width="5.7109375" style="65" customWidth="1"/>
    <col min="4616" max="4616" width="2.42578125" style="65" customWidth="1"/>
    <col min="4617" max="4617" width="5.7109375" style="65" customWidth="1"/>
    <col min="4618" max="4618" width="3" style="65" customWidth="1"/>
    <col min="4619" max="4619" width="6.28515625" style="65" customWidth="1"/>
    <col min="4620" max="4620" width="5.7109375" style="65" customWidth="1"/>
    <col min="4621" max="4621" width="3.7109375" style="65" customWidth="1"/>
    <col min="4622" max="4622" width="3.28515625" style="65" customWidth="1"/>
    <col min="4623" max="4623" width="8.7109375" style="65" customWidth="1"/>
    <col min="4624" max="4624" width="7.28515625" style="65" customWidth="1"/>
    <col min="4625" max="4625" width="0" style="65" hidden="1" customWidth="1"/>
    <col min="4626" max="4626" width="3.28515625" style="65" customWidth="1"/>
    <col min="4627" max="4627" width="6.7109375" style="65" customWidth="1"/>
    <col min="4628" max="4628" width="2.28515625" style="65" customWidth="1"/>
    <col min="4629" max="4864" width="9.28515625" style="65"/>
    <col min="4865" max="4865" width="3.42578125" style="65" customWidth="1"/>
    <col min="4866" max="4866" width="14.42578125" style="65" customWidth="1"/>
    <col min="4867" max="4867" width="4.7109375" style="65" customWidth="1"/>
    <col min="4868" max="4868" width="2.42578125" style="65" customWidth="1"/>
    <col min="4869" max="4869" width="6.42578125" style="65" customWidth="1"/>
    <col min="4870" max="4870" width="2.42578125" style="65" customWidth="1"/>
    <col min="4871" max="4871" width="5.7109375" style="65" customWidth="1"/>
    <col min="4872" max="4872" width="2.42578125" style="65" customWidth="1"/>
    <col min="4873" max="4873" width="5.7109375" style="65" customWidth="1"/>
    <col min="4874" max="4874" width="3" style="65" customWidth="1"/>
    <col min="4875" max="4875" width="6.28515625" style="65" customWidth="1"/>
    <col min="4876" max="4876" width="5.7109375" style="65" customWidth="1"/>
    <col min="4877" max="4877" width="3.7109375" style="65" customWidth="1"/>
    <col min="4878" max="4878" width="3.28515625" style="65" customWidth="1"/>
    <col min="4879" max="4879" width="8.7109375" style="65" customWidth="1"/>
    <col min="4880" max="4880" width="7.28515625" style="65" customWidth="1"/>
    <col min="4881" max="4881" width="0" style="65" hidden="1" customWidth="1"/>
    <col min="4882" max="4882" width="3.28515625" style="65" customWidth="1"/>
    <col min="4883" max="4883" width="6.7109375" style="65" customWidth="1"/>
    <col min="4884" max="4884" width="2.28515625" style="65" customWidth="1"/>
    <col min="4885" max="5120" width="9.28515625" style="65"/>
    <col min="5121" max="5121" width="3.42578125" style="65" customWidth="1"/>
    <col min="5122" max="5122" width="14.42578125" style="65" customWidth="1"/>
    <col min="5123" max="5123" width="4.7109375" style="65" customWidth="1"/>
    <col min="5124" max="5124" width="2.42578125" style="65" customWidth="1"/>
    <col min="5125" max="5125" width="6.42578125" style="65" customWidth="1"/>
    <col min="5126" max="5126" width="2.42578125" style="65" customWidth="1"/>
    <col min="5127" max="5127" width="5.7109375" style="65" customWidth="1"/>
    <col min="5128" max="5128" width="2.42578125" style="65" customWidth="1"/>
    <col min="5129" max="5129" width="5.7109375" style="65" customWidth="1"/>
    <col min="5130" max="5130" width="3" style="65" customWidth="1"/>
    <col min="5131" max="5131" width="6.28515625" style="65" customWidth="1"/>
    <col min="5132" max="5132" width="5.7109375" style="65" customWidth="1"/>
    <col min="5133" max="5133" width="3.7109375" style="65" customWidth="1"/>
    <col min="5134" max="5134" width="3.28515625" style="65" customWidth="1"/>
    <col min="5135" max="5135" width="8.7109375" style="65" customWidth="1"/>
    <col min="5136" max="5136" width="7.28515625" style="65" customWidth="1"/>
    <col min="5137" max="5137" width="0" style="65" hidden="1" customWidth="1"/>
    <col min="5138" max="5138" width="3.28515625" style="65" customWidth="1"/>
    <col min="5139" max="5139" width="6.7109375" style="65" customWidth="1"/>
    <col min="5140" max="5140" width="2.28515625" style="65" customWidth="1"/>
    <col min="5141" max="5376" width="9.28515625" style="65"/>
    <col min="5377" max="5377" width="3.42578125" style="65" customWidth="1"/>
    <col min="5378" max="5378" width="14.42578125" style="65" customWidth="1"/>
    <col min="5379" max="5379" width="4.7109375" style="65" customWidth="1"/>
    <col min="5380" max="5380" width="2.42578125" style="65" customWidth="1"/>
    <col min="5381" max="5381" width="6.42578125" style="65" customWidth="1"/>
    <col min="5382" max="5382" width="2.42578125" style="65" customWidth="1"/>
    <col min="5383" max="5383" width="5.7109375" style="65" customWidth="1"/>
    <col min="5384" max="5384" width="2.42578125" style="65" customWidth="1"/>
    <col min="5385" max="5385" width="5.7109375" style="65" customWidth="1"/>
    <col min="5386" max="5386" width="3" style="65" customWidth="1"/>
    <col min="5387" max="5387" width="6.28515625" style="65" customWidth="1"/>
    <col min="5388" max="5388" width="5.7109375" style="65" customWidth="1"/>
    <col min="5389" max="5389" width="3.7109375" style="65" customWidth="1"/>
    <col min="5390" max="5390" width="3.28515625" style="65" customWidth="1"/>
    <col min="5391" max="5391" width="8.7109375" style="65" customWidth="1"/>
    <col min="5392" max="5392" width="7.28515625" style="65" customWidth="1"/>
    <col min="5393" max="5393" width="0" style="65" hidden="1" customWidth="1"/>
    <col min="5394" max="5394" width="3.28515625" style="65" customWidth="1"/>
    <col min="5395" max="5395" width="6.7109375" style="65" customWidth="1"/>
    <col min="5396" max="5396" width="2.28515625" style="65" customWidth="1"/>
    <col min="5397" max="5632" width="9.28515625" style="65"/>
    <col min="5633" max="5633" width="3.42578125" style="65" customWidth="1"/>
    <col min="5634" max="5634" width="14.42578125" style="65" customWidth="1"/>
    <col min="5635" max="5635" width="4.7109375" style="65" customWidth="1"/>
    <col min="5636" max="5636" width="2.42578125" style="65" customWidth="1"/>
    <col min="5637" max="5637" width="6.42578125" style="65" customWidth="1"/>
    <col min="5638" max="5638" width="2.42578125" style="65" customWidth="1"/>
    <col min="5639" max="5639" width="5.7109375" style="65" customWidth="1"/>
    <col min="5640" max="5640" width="2.42578125" style="65" customWidth="1"/>
    <col min="5641" max="5641" width="5.7109375" style="65" customWidth="1"/>
    <col min="5642" max="5642" width="3" style="65" customWidth="1"/>
    <col min="5643" max="5643" width="6.28515625" style="65" customWidth="1"/>
    <col min="5644" max="5644" width="5.7109375" style="65" customWidth="1"/>
    <col min="5645" max="5645" width="3.7109375" style="65" customWidth="1"/>
    <col min="5646" max="5646" width="3.28515625" style="65" customWidth="1"/>
    <col min="5647" max="5647" width="8.7109375" style="65" customWidth="1"/>
    <col min="5648" max="5648" width="7.28515625" style="65" customWidth="1"/>
    <col min="5649" max="5649" width="0" style="65" hidden="1" customWidth="1"/>
    <col min="5650" max="5650" width="3.28515625" style="65" customWidth="1"/>
    <col min="5651" max="5651" width="6.7109375" style="65" customWidth="1"/>
    <col min="5652" max="5652" width="2.28515625" style="65" customWidth="1"/>
    <col min="5653" max="5888" width="9.28515625" style="65"/>
    <col min="5889" max="5889" width="3.42578125" style="65" customWidth="1"/>
    <col min="5890" max="5890" width="14.42578125" style="65" customWidth="1"/>
    <col min="5891" max="5891" width="4.7109375" style="65" customWidth="1"/>
    <col min="5892" max="5892" width="2.42578125" style="65" customWidth="1"/>
    <col min="5893" max="5893" width="6.42578125" style="65" customWidth="1"/>
    <col min="5894" max="5894" width="2.42578125" style="65" customWidth="1"/>
    <col min="5895" max="5895" width="5.7109375" style="65" customWidth="1"/>
    <col min="5896" max="5896" width="2.42578125" style="65" customWidth="1"/>
    <col min="5897" max="5897" width="5.7109375" style="65" customWidth="1"/>
    <col min="5898" max="5898" width="3" style="65" customWidth="1"/>
    <col min="5899" max="5899" width="6.28515625" style="65" customWidth="1"/>
    <col min="5900" max="5900" width="5.7109375" style="65" customWidth="1"/>
    <col min="5901" max="5901" width="3.7109375" style="65" customWidth="1"/>
    <col min="5902" max="5902" width="3.28515625" style="65" customWidth="1"/>
    <col min="5903" max="5903" width="8.7109375" style="65" customWidth="1"/>
    <col min="5904" max="5904" width="7.28515625" style="65" customWidth="1"/>
    <col min="5905" max="5905" width="0" style="65" hidden="1" customWidth="1"/>
    <col min="5906" max="5906" width="3.28515625" style="65" customWidth="1"/>
    <col min="5907" max="5907" width="6.7109375" style="65" customWidth="1"/>
    <col min="5908" max="5908" width="2.28515625" style="65" customWidth="1"/>
    <col min="5909" max="6144" width="9.28515625" style="65"/>
    <col min="6145" max="6145" width="3.42578125" style="65" customWidth="1"/>
    <col min="6146" max="6146" width="14.42578125" style="65" customWidth="1"/>
    <col min="6147" max="6147" width="4.7109375" style="65" customWidth="1"/>
    <col min="6148" max="6148" width="2.42578125" style="65" customWidth="1"/>
    <col min="6149" max="6149" width="6.42578125" style="65" customWidth="1"/>
    <col min="6150" max="6150" width="2.42578125" style="65" customWidth="1"/>
    <col min="6151" max="6151" width="5.7109375" style="65" customWidth="1"/>
    <col min="6152" max="6152" width="2.42578125" style="65" customWidth="1"/>
    <col min="6153" max="6153" width="5.7109375" style="65" customWidth="1"/>
    <col min="6154" max="6154" width="3" style="65" customWidth="1"/>
    <col min="6155" max="6155" width="6.28515625" style="65" customWidth="1"/>
    <col min="6156" max="6156" width="5.7109375" style="65" customWidth="1"/>
    <col min="6157" max="6157" width="3.7109375" style="65" customWidth="1"/>
    <col min="6158" max="6158" width="3.28515625" style="65" customWidth="1"/>
    <col min="6159" max="6159" width="8.7109375" style="65" customWidth="1"/>
    <col min="6160" max="6160" width="7.28515625" style="65" customWidth="1"/>
    <col min="6161" max="6161" width="0" style="65" hidden="1" customWidth="1"/>
    <col min="6162" max="6162" width="3.28515625" style="65" customWidth="1"/>
    <col min="6163" max="6163" width="6.7109375" style="65" customWidth="1"/>
    <col min="6164" max="6164" width="2.28515625" style="65" customWidth="1"/>
    <col min="6165" max="6400" width="9.28515625" style="65"/>
    <col min="6401" max="6401" width="3.42578125" style="65" customWidth="1"/>
    <col min="6402" max="6402" width="14.42578125" style="65" customWidth="1"/>
    <col min="6403" max="6403" width="4.7109375" style="65" customWidth="1"/>
    <col min="6404" max="6404" width="2.42578125" style="65" customWidth="1"/>
    <col min="6405" max="6405" width="6.42578125" style="65" customWidth="1"/>
    <col min="6406" max="6406" width="2.42578125" style="65" customWidth="1"/>
    <col min="6407" max="6407" width="5.7109375" style="65" customWidth="1"/>
    <col min="6408" max="6408" width="2.42578125" style="65" customWidth="1"/>
    <col min="6409" max="6409" width="5.7109375" style="65" customWidth="1"/>
    <col min="6410" max="6410" width="3" style="65" customWidth="1"/>
    <col min="6411" max="6411" width="6.28515625" style="65" customWidth="1"/>
    <col min="6412" max="6412" width="5.7109375" style="65" customWidth="1"/>
    <col min="6413" max="6413" width="3.7109375" style="65" customWidth="1"/>
    <col min="6414" max="6414" width="3.28515625" style="65" customWidth="1"/>
    <col min="6415" max="6415" width="8.7109375" style="65" customWidth="1"/>
    <col min="6416" max="6416" width="7.28515625" style="65" customWidth="1"/>
    <col min="6417" max="6417" width="0" style="65" hidden="1" customWidth="1"/>
    <col min="6418" max="6418" width="3.28515625" style="65" customWidth="1"/>
    <col min="6419" max="6419" width="6.7109375" style="65" customWidth="1"/>
    <col min="6420" max="6420" width="2.28515625" style="65" customWidth="1"/>
    <col min="6421" max="6656" width="9.28515625" style="65"/>
    <col min="6657" max="6657" width="3.42578125" style="65" customWidth="1"/>
    <col min="6658" max="6658" width="14.42578125" style="65" customWidth="1"/>
    <col min="6659" max="6659" width="4.7109375" style="65" customWidth="1"/>
    <col min="6660" max="6660" width="2.42578125" style="65" customWidth="1"/>
    <col min="6661" max="6661" width="6.42578125" style="65" customWidth="1"/>
    <col min="6662" max="6662" width="2.42578125" style="65" customWidth="1"/>
    <col min="6663" max="6663" width="5.7109375" style="65" customWidth="1"/>
    <col min="6664" max="6664" width="2.42578125" style="65" customWidth="1"/>
    <col min="6665" max="6665" width="5.7109375" style="65" customWidth="1"/>
    <col min="6666" max="6666" width="3" style="65" customWidth="1"/>
    <col min="6667" max="6667" width="6.28515625" style="65" customWidth="1"/>
    <col min="6668" max="6668" width="5.7109375" style="65" customWidth="1"/>
    <col min="6669" max="6669" width="3.7109375" style="65" customWidth="1"/>
    <col min="6670" max="6670" width="3.28515625" style="65" customWidth="1"/>
    <col min="6671" max="6671" width="8.7109375" style="65" customWidth="1"/>
    <col min="6672" max="6672" width="7.28515625" style="65" customWidth="1"/>
    <col min="6673" max="6673" width="0" style="65" hidden="1" customWidth="1"/>
    <col min="6674" max="6674" width="3.28515625" style="65" customWidth="1"/>
    <col min="6675" max="6675" width="6.7109375" style="65" customWidth="1"/>
    <col min="6676" max="6676" width="2.28515625" style="65" customWidth="1"/>
    <col min="6677" max="6912" width="9.28515625" style="65"/>
    <col min="6913" max="6913" width="3.42578125" style="65" customWidth="1"/>
    <col min="6914" max="6914" width="14.42578125" style="65" customWidth="1"/>
    <col min="6915" max="6915" width="4.7109375" style="65" customWidth="1"/>
    <col min="6916" max="6916" width="2.42578125" style="65" customWidth="1"/>
    <col min="6917" max="6917" width="6.42578125" style="65" customWidth="1"/>
    <col min="6918" max="6918" width="2.42578125" style="65" customWidth="1"/>
    <col min="6919" max="6919" width="5.7109375" style="65" customWidth="1"/>
    <col min="6920" max="6920" width="2.42578125" style="65" customWidth="1"/>
    <col min="6921" max="6921" width="5.7109375" style="65" customWidth="1"/>
    <col min="6922" max="6922" width="3" style="65" customWidth="1"/>
    <col min="6923" max="6923" width="6.28515625" style="65" customWidth="1"/>
    <col min="6924" max="6924" width="5.7109375" style="65" customWidth="1"/>
    <col min="6925" max="6925" width="3.7109375" style="65" customWidth="1"/>
    <col min="6926" max="6926" width="3.28515625" style="65" customWidth="1"/>
    <col min="6927" max="6927" width="8.7109375" style="65" customWidth="1"/>
    <col min="6928" max="6928" width="7.28515625" style="65" customWidth="1"/>
    <col min="6929" max="6929" width="0" style="65" hidden="1" customWidth="1"/>
    <col min="6930" max="6930" width="3.28515625" style="65" customWidth="1"/>
    <col min="6931" max="6931" width="6.7109375" style="65" customWidth="1"/>
    <col min="6932" max="6932" width="2.28515625" style="65" customWidth="1"/>
    <col min="6933" max="7168" width="9.28515625" style="65"/>
    <col min="7169" max="7169" width="3.42578125" style="65" customWidth="1"/>
    <col min="7170" max="7170" width="14.42578125" style="65" customWidth="1"/>
    <col min="7171" max="7171" width="4.7109375" style="65" customWidth="1"/>
    <col min="7172" max="7172" width="2.42578125" style="65" customWidth="1"/>
    <col min="7173" max="7173" width="6.42578125" style="65" customWidth="1"/>
    <col min="7174" max="7174" width="2.42578125" style="65" customWidth="1"/>
    <col min="7175" max="7175" width="5.7109375" style="65" customWidth="1"/>
    <col min="7176" max="7176" width="2.42578125" style="65" customWidth="1"/>
    <col min="7177" max="7177" width="5.7109375" style="65" customWidth="1"/>
    <col min="7178" max="7178" width="3" style="65" customWidth="1"/>
    <col min="7179" max="7179" width="6.28515625" style="65" customWidth="1"/>
    <col min="7180" max="7180" width="5.7109375" style="65" customWidth="1"/>
    <col min="7181" max="7181" width="3.7109375" style="65" customWidth="1"/>
    <col min="7182" max="7182" width="3.28515625" style="65" customWidth="1"/>
    <col min="7183" max="7183" width="8.7109375" style="65" customWidth="1"/>
    <col min="7184" max="7184" width="7.28515625" style="65" customWidth="1"/>
    <col min="7185" max="7185" width="0" style="65" hidden="1" customWidth="1"/>
    <col min="7186" max="7186" width="3.28515625" style="65" customWidth="1"/>
    <col min="7187" max="7187" width="6.7109375" style="65" customWidth="1"/>
    <col min="7188" max="7188" width="2.28515625" style="65" customWidth="1"/>
    <col min="7189" max="7424" width="9.28515625" style="65"/>
    <col min="7425" max="7425" width="3.42578125" style="65" customWidth="1"/>
    <col min="7426" max="7426" width="14.42578125" style="65" customWidth="1"/>
    <col min="7427" max="7427" width="4.7109375" style="65" customWidth="1"/>
    <col min="7428" max="7428" width="2.42578125" style="65" customWidth="1"/>
    <col min="7429" max="7429" width="6.42578125" style="65" customWidth="1"/>
    <col min="7430" max="7430" width="2.42578125" style="65" customWidth="1"/>
    <col min="7431" max="7431" width="5.7109375" style="65" customWidth="1"/>
    <col min="7432" max="7432" width="2.42578125" style="65" customWidth="1"/>
    <col min="7433" max="7433" width="5.7109375" style="65" customWidth="1"/>
    <col min="7434" max="7434" width="3" style="65" customWidth="1"/>
    <col min="7435" max="7435" width="6.28515625" style="65" customWidth="1"/>
    <col min="7436" max="7436" width="5.7109375" style="65" customWidth="1"/>
    <col min="7437" max="7437" width="3.7109375" style="65" customWidth="1"/>
    <col min="7438" max="7438" width="3.28515625" style="65" customWidth="1"/>
    <col min="7439" max="7439" width="8.7109375" style="65" customWidth="1"/>
    <col min="7440" max="7440" width="7.28515625" style="65" customWidth="1"/>
    <col min="7441" max="7441" width="0" style="65" hidden="1" customWidth="1"/>
    <col min="7442" max="7442" width="3.28515625" style="65" customWidth="1"/>
    <col min="7443" max="7443" width="6.7109375" style="65" customWidth="1"/>
    <col min="7444" max="7444" width="2.28515625" style="65" customWidth="1"/>
    <col min="7445" max="7680" width="9.28515625" style="65"/>
    <col min="7681" max="7681" width="3.42578125" style="65" customWidth="1"/>
    <col min="7682" max="7682" width="14.42578125" style="65" customWidth="1"/>
    <col min="7683" max="7683" width="4.7109375" style="65" customWidth="1"/>
    <col min="7684" max="7684" width="2.42578125" style="65" customWidth="1"/>
    <col min="7685" max="7685" width="6.42578125" style="65" customWidth="1"/>
    <col min="7686" max="7686" width="2.42578125" style="65" customWidth="1"/>
    <col min="7687" max="7687" width="5.7109375" style="65" customWidth="1"/>
    <col min="7688" max="7688" width="2.42578125" style="65" customWidth="1"/>
    <col min="7689" max="7689" width="5.7109375" style="65" customWidth="1"/>
    <col min="7690" max="7690" width="3" style="65" customWidth="1"/>
    <col min="7691" max="7691" width="6.28515625" style="65" customWidth="1"/>
    <col min="7692" max="7692" width="5.7109375" style="65" customWidth="1"/>
    <col min="7693" max="7693" width="3.7109375" style="65" customWidth="1"/>
    <col min="7694" max="7694" width="3.28515625" style="65" customWidth="1"/>
    <col min="7695" max="7695" width="8.7109375" style="65" customWidth="1"/>
    <col min="7696" max="7696" width="7.28515625" style="65" customWidth="1"/>
    <col min="7697" max="7697" width="0" style="65" hidden="1" customWidth="1"/>
    <col min="7698" max="7698" width="3.28515625" style="65" customWidth="1"/>
    <col min="7699" max="7699" width="6.7109375" style="65" customWidth="1"/>
    <col min="7700" max="7700" width="2.28515625" style="65" customWidth="1"/>
    <col min="7701" max="7936" width="9.28515625" style="65"/>
    <col min="7937" max="7937" width="3.42578125" style="65" customWidth="1"/>
    <col min="7938" max="7938" width="14.42578125" style="65" customWidth="1"/>
    <col min="7939" max="7939" width="4.7109375" style="65" customWidth="1"/>
    <col min="7940" max="7940" width="2.42578125" style="65" customWidth="1"/>
    <col min="7941" max="7941" width="6.42578125" style="65" customWidth="1"/>
    <col min="7942" max="7942" width="2.42578125" style="65" customWidth="1"/>
    <col min="7943" max="7943" width="5.7109375" style="65" customWidth="1"/>
    <col min="7944" max="7944" width="2.42578125" style="65" customWidth="1"/>
    <col min="7945" max="7945" width="5.7109375" style="65" customWidth="1"/>
    <col min="7946" max="7946" width="3" style="65" customWidth="1"/>
    <col min="7947" max="7947" width="6.28515625" style="65" customWidth="1"/>
    <col min="7948" max="7948" width="5.7109375" style="65" customWidth="1"/>
    <col min="7949" max="7949" width="3.7109375" style="65" customWidth="1"/>
    <col min="7950" max="7950" width="3.28515625" style="65" customWidth="1"/>
    <col min="7951" max="7951" width="8.7109375" style="65" customWidth="1"/>
    <col min="7952" max="7952" width="7.28515625" style="65" customWidth="1"/>
    <col min="7953" max="7953" width="0" style="65" hidden="1" customWidth="1"/>
    <col min="7954" max="7954" width="3.28515625" style="65" customWidth="1"/>
    <col min="7955" max="7955" width="6.7109375" style="65" customWidth="1"/>
    <col min="7956" max="7956" width="2.28515625" style="65" customWidth="1"/>
    <col min="7957" max="8192" width="9.28515625" style="65"/>
    <col min="8193" max="8193" width="3.42578125" style="65" customWidth="1"/>
    <col min="8194" max="8194" width="14.42578125" style="65" customWidth="1"/>
    <col min="8195" max="8195" width="4.7109375" style="65" customWidth="1"/>
    <col min="8196" max="8196" width="2.42578125" style="65" customWidth="1"/>
    <col min="8197" max="8197" width="6.42578125" style="65" customWidth="1"/>
    <col min="8198" max="8198" width="2.42578125" style="65" customWidth="1"/>
    <col min="8199" max="8199" width="5.7109375" style="65" customWidth="1"/>
    <col min="8200" max="8200" width="2.42578125" style="65" customWidth="1"/>
    <col min="8201" max="8201" width="5.7109375" style="65" customWidth="1"/>
    <col min="8202" max="8202" width="3" style="65" customWidth="1"/>
    <col min="8203" max="8203" width="6.28515625" style="65" customWidth="1"/>
    <col min="8204" max="8204" width="5.7109375" style="65" customWidth="1"/>
    <col min="8205" max="8205" width="3.7109375" style="65" customWidth="1"/>
    <col min="8206" max="8206" width="3.28515625" style="65" customWidth="1"/>
    <col min="8207" max="8207" width="8.7109375" style="65" customWidth="1"/>
    <col min="8208" max="8208" width="7.28515625" style="65" customWidth="1"/>
    <col min="8209" max="8209" width="0" style="65" hidden="1" customWidth="1"/>
    <col min="8210" max="8210" width="3.28515625" style="65" customWidth="1"/>
    <col min="8211" max="8211" width="6.7109375" style="65" customWidth="1"/>
    <col min="8212" max="8212" width="2.28515625" style="65" customWidth="1"/>
    <col min="8213" max="8448" width="9.28515625" style="65"/>
    <col min="8449" max="8449" width="3.42578125" style="65" customWidth="1"/>
    <col min="8450" max="8450" width="14.42578125" style="65" customWidth="1"/>
    <col min="8451" max="8451" width="4.7109375" style="65" customWidth="1"/>
    <col min="8452" max="8452" width="2.42578125" style="65" customWidth="1"/>
    <col min="8453" max="8453" width="6.42578125" style="65" customWidth="1"/>
    <col min="8454" max="8454" width="2.42578125" style="65" customWidth="1"/>
    <col min="8455" max="8455" width="5.7109375" style="65" customWidth="1"/>
    <col min="8456" max="8456" width="2.42578125" style="65" customWidth="1"/>
    <col min="8457" max="8457" width="5.7109375" style="65" customWidth="1"/>
    <col min="8458" max="8458" width="3" style="65" customWidth="1"/>
    <col min="8459" max="8459" width="6.28515625" style="65" customWidth="1"/>
    <col min="8460" max="8460" width="5.7109375" style="65" customWidth="1"/>
    <col min="8461" max="8461" width="3.7109375" style="65" customWidth="1"/>
    <col min="8462" max="8462" width="3.28515625" style="65" customWidth="1"/>
    <col min="8463" max="8463" width="8.7109375" style="65" customWidth="1"/>
    <col min="8464" max="8464" width="7.28515625" style="65" customWidth="1"/>
    <col min="8465" max="8465" width="0" style="65" hidden="1" customWidth="1"/>
    <col min="8466" max="8466" width="3.28515625" style="65" customWidth="1"/>
    <col min="8467" max="8467" width="6.7109375" style="65" customWidth="1"/>
    <col min="8468" max="8468" width="2.28515625" style="65" customWidth="1"/>
    <col min="8469" max="8704" width="9.28515625" style="65"/>
    <col min="8705" max="8705" width="3.42578125" style="65" customWidth="1"/>
    <col min="8706" max="8706" width="14.42578125" style="65" customWidth="1"/>
    <col min="8707" max="8707" width="4.7109375" style="65" customWidth="1"/>
    <col min="8708" max="8708" width="2.42578125" style="65" customWidth="1"/>
    <col min="8709" max="8709" width="6.42578125" style="65" customWidth="1"/>
    <col min="8710" max="8710" width="2.42578125" style="65" customWidth="1"/>
    <col min="8711" max="8711" width="5.7109375" style="65" customWidth="1"/>
    <col min="8712" max="8712" width="2.42578125" style="65" customWidth="1"/>
    <col min="8713" max="8713" width="5.7109375" style="65" customWidth="1"/>
    <col min="8714" max="8714" width="3" style="65" customWidth="1"/>
    <col min="8715" max="8715" width="6.28515625" style="65" customWidth="1"/>
    <col min="8716" max="8716" width="5.7109375" style="65" customWidth="1"/>
    <col min="8717" max="8717" width="3.7109375" style="65" customWidth="1"/>
    <col min="8718" max="8718" width="3.28515625" style="65" customWidth="1"/>
    <col min="8719" max="8719" width="8.7109375" style="65" customWidth="1"/>
    <col min="8720" max="8720" width="7.28515625" style="65" customWidth="1"/>
    <col min="8721" max="8721" width="0" style="65" hidden="1" customWidth="1"/>
    <col min="8722" max="8722" width="3.28515625" style="65" customWidth="1"/>
    <col min="8723" max="8723" width="6.7109375" style="65" customWidth="1"/>
    <col min="8724" max="8724" width="2.28515625" style="65" customWidth="1"/>
    <col min="8725" max="8960" width="9.28515625" style="65"/>
    <col min="8961" max="8961" width="3.42578125" style="65" customWidth="1"/>
    <col min="8962" max="8962" width="14.42578125" style="65" customWidth="1"/>
    <col min="8963" max="8963" width="4.7109375" style="65" customWidth="1"/>
    <col min="8964" max="8964" width="2.42578125" style="65" customWidth="1"/>
    <col min="8965" max="8965" width="6.42578125" style="65" customWidth="1"/>
    <col min="8966" max="8966" width="2.42578125" style="65" customWidth="1"/>
    <col min="8967" max="8967" width="5.7109375" style="65" customWidth="1"/>
    <col min="8968" max="8968" width="2.42578125" style="65" customWidth="1"/>
    <col min="8969" max="8969" width="5.7109375" style="65" customWidth="1"/>
    <col min="8970" max="8970" width="3" style="65" customWidth="1"/>
    <col min="8971" max="8971" width="6.28515625" style="65" customWidth="1"/>
    <col min="8972" max="8972" width="5.7109375" style="65" customWidth="1"/>
    <col min="8973" max="8973" width="3.7109375" style="65" customWidth="1"/>
    <col min="8974" max="8974" width="3.28515625" style="65" customWidth="1"/>
    <col min="8975" max="8975" width="8.7109375" style="65" customWidth="1"/>
    <col min="8976" max="8976" width="7.28515625" style="65" customWidth="1"/>
    <col min="8977" max="8977" width="0" style="65" hidden="1" customWidth="1"/>
    <col min="8978" max="8978" width="3.28515625" style="65" customWidth="1"/>
    <col min="8979" max="8979" width="6.7109375" style="65" customWidth="1"/>
    <col min="8980" max="8980" width="2.28515625" style="65" customWidth="1"/>
    <col min="8981" max="9216" width="9.28515625" style="65"/>
    <col min="9217" max="9217" width="3.42578125" style="65" customWidth="1"/>
    <col min="9218" max="9218" width="14.42578125" style="65" customWidth="1"/>
    <col min="9219" max="9219" width="4.7109375" style="65" customWidth="1"/>
    <col min="9220" max="9220" width="2.42578125" style="65" customWidth="1"/>
    <col min="9221" max="9221" width="6.42578125" style="65" customWidth="1"/>
    <col min="9222" max="9222" width="2.42578125" style="65" customWidth="1"/>
    <col min="9223" max="9223" width="5.7109375" style="65" customWidth="1"/>
    <col min="9224" max="9224" width="2.42578125" style="65" customWidth="1"/>
    <col min="9225" max="9225" width="5.7109375" style="65" customWidth="1"/>
    <col min="9226" max="9226" width="3" style="65" customWidth="1"/>
    <col min="9227" max="9227" width="6.28515625" style="65" customWidth="1"/>
    <col min="9228" max="9228" width="5.7109375" style="65" customWidth="1"/>
    <col min="9229" max="9229" width="3.7109375" style="65" customWidth="1"/>
    <col min="9230" max="9230" width="3.28515625" style="65" customWidth="1"/>
    <col min="9231" max="9231" width="8.7109375" style="65" customWidth="1"/>
    <col min="9232" max="9232" width="7.28515625" style="65" customWidth="1"/>
    <col min="9233" max="9233" width="0" style="65" hidden="1" customWidth="1"/>
    <col min="9234" max="9234" width="3.28515625" style="65" customWidth="1"/>
    <col min="9235" max="9235" width="6.7109375" style="65" customWidth="1"/>
    <col min="9236" max="9236" width="2.28515625" style="65" customWidth="1"/>
    <col min="9237" max="9472" width="9.28515625" style="65"/>
    <col min="9473" max="9473" width="3.42578125" style="65" customWidth="1"/>
    <col min="9474" max="9474" width="14.42578125" style="65" customWidth="1"/>
    <col min="9475" max="9475" width="4.7109375" style="65" customWidth="1"/>
    <col min="9476" max="9476" width="2.42578125" style="65" customWidth="1"/>
    <col min="9477" max="9477" width="6.42578125" style="65" customWidth="1"/>
    <col min="9478" max="9478" width="2.42578125" style="65" customWidth="1"/>
    <col min="9479" max="9479" width="5.7109375" style="65" customWidth="1"/>
    <col min="9480" max="9480" width="2.42578125" style="65" customWidth="1"/>
    <col min="9481" max="9481" width="5.7109375" style="65" customWidth="1"/>
    <col min="9482" max="9482" width="3" style="65" customWidth="1"/>
    <col min="9483" max="9483" width="6.28515625" style="65" customWidth="1"/>
    <col min="9484" max="9484" width="5.7109375" style="65" customWidth="1"/>
    <col min="9485" max="9485" width="3.7109375" style="65" customWidth="1"/>
    <col min="9486" max="9486" width="3.28515625" style="65" customWidth="1"/>
    <col min="9487" max="9487" width="8.7109375" style="65" customWidth="1"/>
    <col min="9488" max="9488" width="7.28515625" style="65" customWidth="1"/>
    <col min="9489" max="9489" width="0" style="65" hidden="1" customWidth="1"/>
    <col min="9490" max="9490" width="3.28515625" style="65" customWidth="1"/>
    <col min="9491" max="9491" width="6.7109375" style="65" customWidth="1"/>
    <col min="9492" max="9492" width="2.28515625" style="65" customWidth="1"/>
    <col min="9493" max="9728" width="9.28515625" style="65"/>
    <col min="9729" max="9729" width="3.42578125" style="65" customWidth="1"/>
    <col min="9730" max="9730" width="14.42578125" style="65" customWidth="1"/>
    <col min="9731" max="9731" width="4.7109375" style="65" customWidth="1"/>
    <col min="9732" max="9732" width="2.42578125" style="65" customWidth="1"/>
    <col min="9733" max="9733" width="6.42578125" style="65" customWidth="1"/>
    <col min="9734" max="9734" width="2.42578125" style="65" customWidth="1"/>
    <col min="9735" max="9735" width="5.7109375" style="65" customWidth="1"/>
    <col min="9736" max="9736" width="2.42578125" style="65" customWidth="1"/>
    <col min="9737" max="9737" width="5.7109375" style="65" customWidth="1"/>
    <col min="9738" max="9738" width="3" style="65" customWidth="1"/>
    <col min="9739" max="9739" width="6.28515625" style="65" customWidth="1"/>
    <col min="9740" max="9740" width="5.7109375" style="65" customWidth="1"/>
    <col min="9741" max="9741" width="3.7109375" style="65" customWidth="1"/>
    <col min="9742" max="9742" width="3.28515625" style="65" customWidth="1"/>
    <col min="9743" max="9743" width="8.7109375" style="65" customWidth="1"/>
    <col min="9744" max="9744" width="7.28515625" style="65" customWidth="1"/>
    <col min="9745" max="9745" width="0" style="65" hidden="1" customWidth="1"/>
    <col min="9746" max="9746" width="3.28515625" style="65" customWidth="1"/>
    <col min="9747" max="9747" width="6.7109375" style="65" customWidth="1"/>
    <col min="9748" max="9748" width="2.28515625" style="65" customWidth="1"/>
    <col min="9749" max="9984" width="9.28515625" style="65"/>
    <col min="9985" max="9985" width="3.42578125" style="65" customWidth="1"/>
    <col min="9986" max="9986" width="14.42578125" style="65" customWidth="1"/>
    <col min="9987" max="9987" width="4.7109375" style="65" customWidth="1"/>
    <col min="9988" max="9988" width="2.42578125" style="65" customWidth="1"/>
    <col min="9989" max="9989" width="6.42578125" style="65" customWidth="1"/>
    <col min="9990" max="9990" width="2.42578125" style="65" customWidth="1"/>
    <col min="9991" max="9991" width="5.7109375" style="65" customWidth="1"/>
    <col min="9992" max="9992" width="2.42578125" style="65" customWidth="1"/>
    <col min="9993" max="9993" width="5.7109375" style="65" customWidth="1"/>
    <col min="9994" max="9994" width="3" style="65" customWidth="1"/>
    <col min="9995" max="9995" width="6.28515625" style="65" customWidth="1"/>
    <col min="9996" max="9996" width="5.7109375" style="65" customWidth="1"/>
    <col min="9997" max="9997" width="3.7109375" style="65" customWidth="1"/>
    <col min="9998" max="9998" width="3.28515625" style="65" customWidth="1"/>
    <col min="9999" max="9999" width="8.7109375" style="65" customWidth="1"/>
    <col min="10000" max="10000" width="7.28515625" style="65" customWidth="1"/>
    <col min="10001" max="10001" width="0" style="65" hidden="1" customWidth="1"/>
    <col min="10002" max="10002" width="3.28515625" style="65" customWidth="1"/>
    <col min="10003" max="10003" width="6.7109375" style="65" customWidth="1"/>
    <col min="10004" max="10004" width="2.28515625" style="65" customWidth="1"/>
    <col min="10005" max="10240" width="9.28515625" style="65"/>
    <col min="10241" max="10241" width="3.42578125" style="65" customWidth="1"/>
    <col min="10242" max="10242" width="14.42578125" style="65" customWidth="1"/>
    <col min="10243" max="10243" width="4.7109375" style="65" customWidth="1"/>
    <col min="10244" max="10244" width="2.42578125" style="65" customWidth="1"/>
    <col min="10245" max="10245" width="6.42578125" style="65" customWidth="1"/>
    <col min="10246" max="10246" width="2.42578125" style="65" customWidth="1"/>
    <col min="10247" max="10247" width="5.7109375" style="65" customWidth="1"/>
    <col min="10248" max="10248" width="2.42578125" style="65" customWidth="1"/>
    <col min="10249" max="10249" width="5.7109375" style="65" customWidth="1"/>
    <col min="10250" max="10250" width="3" style="65" customWidth="1"/>
    <col min="10251" max="10251" width="6.28515625" style="65" customWidth="1"/>
    <col min="10252" max="10252" width="5.7109375" style="65" customWidth="1"/>
    <col min="10253" max="10253" width="3.7109375" style="65" customWidth="1"/>
    <col min="10254" max="10254" width="3.28515625" style="65" customWidth="1"/>
    <col min="10255" max="10255" width="8.7109375" style="65" customWidth="1"/>
    <col min="10256" max="10256" width="7.28515625" style="65" customWidth="1"/>
    <col min="10257" max="10257" width="0" style="65" hidden="1" customWidth="1"/>
    <col min="10258" max="10258" width="3.28515625" style="65" customWidth="1"/>
    <col min="10259" max="10259" width="6.7109375" style="65" customWidth="1"/>
    <col min="10260" max="10260" width="2.28515625" style="65" customWidth="1"/>
    <col min="10261" max="10496" width="9.28515625" style="65"/>
    <col min="10497" max="10497" width="3.42578125" style="65" customWidth="1"/>
    <col min="10498" max="10498" width="14.42578125" style="65" customWidth="1"/>
    <col min="10499" max="10499" width="4.7109375" style="65" customWidth="1"/>
    <col min="10500" max="10500" width="2.42578125" style="65" customWidth="1"/>
    <col min="10501" max="10501" width="6.42578125" style="65" customWidth="1"/>
    <col min="10502" max="10502" width="2.42578125" style="65" customWidth="1"/>
    <col min="10503" max="10503" width="5.7109375" style="65" customWidth="1"/>
    <col min="10504" max="10504" width="2.42578125" style="65" customWidth="1"/>
    <col min="10505" max="10505" width="5.7109375" style="65" customWidth="1"/>
    <col min="10506" max="10506" width="3" style="65" customWidth="1"/>
    <col min="10507" max="10507" width="6.28515625" style="65" customWidth="1"/>
    <col min="10508" max="10508" width="5.7109375" style="65" customWidth="1"/>
    <col min="10509" max="10509" width="3.7109375" style="65" customWidth="1"/>
    <col min="10510" max="10510" width="3.28515625" style="65" customWidth="1"/>
    <col min="10511" max="10511" width="8.7109375" style="65" customWidth="1"/>
    <col min="10512" max="10512" width="7.28515625" style="65" customWidth="1"/>
    <col min="10513" max="10513" width="0" style="65" hidden="1" customWidth="1"/>
    <col min="10514" max="10514" width="3.28515625" style="65" customWidth="1"/>
    <col min="10515" max="10515" width="6.7109375" style="65" customWidth="1"/>
    <col min="10516" max="10516" width="2.28515625" style="65" customWidth="1"/>
    <col min="10517" max="10752" width="9.28515625" style="65"/>
    <col min="10753" max="10753" width="3.42578125" style="65" customWidth="1"/>
    <col min="10754" max="10754" width="14.42578125" style="65" customWidth="1"/>
    <col min="10755" max="10755" width="4.7109375" style="65" customWidth="1"/>
    <col min="10756" max="10756" width="2.42578125" style="65" customWidth="1"/>
    <col min="10757" max="10757" width="6.42578125" style="65" customWidth="1"/>
    <col min="10758" max="10758" width="2.42578125" style="65" customWidth="1"/>
    <col min="10759" max="10759" width="5.7109375" style="65" customWidth="1"/>
    <col min="10760" max="10760" width="2.42578125" style="65" customWidth="1"/>
    <col min="10761" max="10761" width="5.7109375" style="65" customWidth="1"/>
    <col min="10762" max="10762" width="3" style="65" customWidth="1"/>
    <col min="10763" max="10763" width="6.28515625" style="65" customWidth="1"/>
    <col min="10764" max="10764" width="5.7109375" style="65" customWidth="1"/>
    <col min="10765" max="10765" width="3.7109375" style="65" customWidth="1"/>
    <col min="10766" max="10766" width="3.28515625" style="65" customWidth="1"/>
    <col min="10767" max="10767" width="8.7109375" style="65" customWidth="1"/>
    <col min="10768" max="10768" width="7.28515625" style="65" customWidth="1"/>
    <col min="10769" max="10769" width="0" style="65" hidden="1" customWidth="1"/>
    <col min="10770" max="10770" width="3.28515625" style="65" customWidth="1"/>
    <col min="10771" max="10771" width="6.7109375" style="65" customWidth="1"/>
    <col min="10772" max="10772" width="2.28515625" style="65" customWidth="1"/>
    <col min="10773" max="11008" width="9.28515625" style="65"/>
    <col min="11009" max="11009" width="3.42578125" style="65" customWidth="1"/>
    <col min="11010" max="11010" width="14.42578125" style="65" customWidth="1"/>
    <col min="11011" max="11011" width="4.7109375" style="65" customWidth="1"/>
    <col min="11012" max="11012" width="2.42578125" style="65" customWidth="1"/>
    <col min="11013" max="11013" width="6.42578125" style="65" customWidth="1"/>
    <col min="11014" max="11014" width="2.42578125" style="65" customWidth="1"/>
    <col min="11015" max="11015" width="5.7109375" style="65" customWidth="1"/>
    <col min="11016" max="11016" width="2.42578125" style="65" customWidth="1"/>
    <col min="11017" max="11017" width="5.7109375" style="65" customWidth="1"/>
    <col min="11018" max="11018" width="3" style="65" customWidth="1"/>
    <col min="11019" max="11019" width="6.28515625" style="65" customWidth="1"/>
    <col min="11020" max="11020" width="5.7109375" style="65" customWidth="1"/>
    <col min="11021" max="11021" width="3.7109375" style="65" customWidth="1"/>
    <col min="11022" max="11022" width="3.28515625" style="65" customWidth="1"/>
    <col min="11023" max="11023" width="8.7109375" style="65" customWidth="1"/>
    <col min="11024" max="11024" width="7.28515625" style="65" customWidth="1"/>
    <col min="11025" max="11025" width="0" style="65" hidden="1" customWidth="1"/>
    <col min="11026" max="11026" width="3.28515625" style="65" customWidth="1"/>
    <col min="11027" max="11027" width="6.7109375" style="65" customWidth="1"/>
    <col min="11028" max="11028" width="2.28515625" style="65" customWidth="1"/>
    <col min="11029" max="11264" width="9.28515625" style="65"/>
    <col min="11265" max="11265" width="3.42578125" style="65" customWidth="1"/>
    <col min="11266" max="11266" width="14.42578125" style="65" customWidth="1"/>
    <col min="11267" max="11267" width="4.7109375" style="65" customWidth="1"/>
    <col min="11268" max="11268" width="2.42578125" style="65" customWidth="1"/>
    <col min="11269" max="11269" width="6.42578125" style="65" customWidth="1"/>
    <col min="11270" max="11270" width="2.42578125" style="65" customWidth="1"/>
    <col min="11271" max="11271" width="5.7109375" style="65" customWidth="1"/>
    <col min="11272" max="11272" width="2.42578125" style="65" customWidth="1"/>
    <col min="11273" max="11273" width="5.7109375" style="65" customWidth="1"/>
    <col min="11274" max="11274" width="3" style="65" customWidth="1"/>
    <col min="11275" max="11275" width="6.28515625" style="65" customWidth="1"/>
    <col min="11276" max="11276" width="5.7109375" style="65" customWidth="1"/>
    <col min="11277" max="11277" width="3.7109375" style="65" customWidth="1"/>
    <col min="11278" max="11278" width="3.28515625" style="65" customWidth="1"/>
    <col min="11279" max="11279" width="8.7109375" style="65" customWidth="1"/>
    <col min="11280" max="11280" width="7.28515625" style="65" customWidth="1"/>
    <col min="11281" max="11281" width="0" style="65" hidden="1" customWidth="1"/>
    <col min="11282" max="11282" width="3.28515625" style="65" customWidth="1"/>
    <col min="11283" max="11283" width="6.7109375" style="65" customWidth="1"/>
    <col min="11284" max="11284" width="2.28515625" style="65" customWidth="1"/>
    <col min="11285" max="11520" width="9.28515625" style="65"/>
    <col min="11521" max="11521" width="3.42578125" style="65" customWidth="1"/>
    <col min="11522" max="11522" width="14.42578125" style="65" customWidth="1"/>
    <col min="11523" max="11523" width="4.7109375" style="65" customWidth="1"/>
    <col min="11524" max="11524" width="2.42578125" style="65" customWidth="1"/>
    <col min="11525" max="11525" width="6.42578125" style="65" customWidth="1"/>
    <col min="11526" max="11526" width="2.42578125" style="65" customWidth="1"/>
    <col min="11527" max="11527" width="5.7109375" style="65" customWidth="1"/>
    <col min="11528" max="11528" width="2.42578125" style="65" customWidth="1"/>
    <col min="11529" max="11529" width="5.7109375" style="65" customWidth="1"/>
    <col min="11530" max="11530" width="3" style="65" customWidth="1"/>
    <col min="11531" max="11531" width="6.28515625" style="65" customWidth="1"/>
    <col min="11532" max="11532" width="5.7109375" style="65" customWidth="1"/>
    <col min="11533" max="11533" width="3.7109375" style="65" customWidth="1"/>
    <col min="11534" max="11534" width="3.28515625" style="65" customWidth="1"/>
    <col min="11535" max="11535" width="8.7109375" style="65" customWidth="1"/>
    <col min="11536" max="11536" width="7.28515625" style="65" customWidth="1"/>
    <col min="11537" max="11537" width="0" style="65" hidden="1" customWidth="1"/>
    <col min="11538" max="11538" width="3.28515625" style="65" customWidth="1"/>
    <col min="11539" max="11539" width="6.7109375" style="65" customWidth="1"/>
    <col min="11540" max="11540" width="2.28515625" style="65" customWidth="1"/>
    <col min="11541" max="11776" width="9.28515625" style="65"/>
    <col min="11777" max="11777" width="3.42578125" style="65" customWidth="1"/>
    <col min="11778" max="11778" width="14.42578125" style="65" customWidth="1"/>
    <col min="11779" max="11779" width="4.7109375" style="65" customWidth="1"/>
    <col min="11780" max="11780" width="2.42578125" style="65" customWidth="1"/>
    <col min="11781" max="11781" width="6.42578125" style="65" customWidth="1"/>
    <col min="11782" max="11782" width="2.42578125" style="65" customWidth="1"/>
    <col min="11783" max="11783" width="5.7109375" style="65" customWidth="1"/>
    <col min="11784" max="11784" width="2.42578125" style="65" customWidth="1"/>
    <col min="11785" max="11785" width="5.7109375" style="65" customWidth="1"/>
    <col min="11786" max="11786" width="3" style="65" customWidth="1"/>
    <col min="11787" max="11787" width="6.28515625" style="65" customWidth="1"/>
    <col min="11788" max="11788" width="5.7109375" style="65" customWidth="1"/>
    <col min="11789" max="11789" width="3.7109375" style="65" customWidth="1"/>
    <col min="11790" max="11790" width="3.28515625" style="65" customWidth="1"/>
    <col min="11791" max="11791" width="8.7109375" style="65" customWidth="1"/>
    <col min="11792" max="11792" width="7.28515625" style="65" customWidth="1"/>
    <col min="11793" max="11793" width="0" style="65" hidden="1" customWidth="1"/>
    <col min="11794" max="11794" width="3.28515625" style="65" customWidth="1"/>
    <col min="11795" max="11795" width="6.7109375" style="65" customWidth="1"/>
    <col min="11796" max="11796" width="2.28515625" style="65" customWidth="1"/>
    <col min="11797" max="12032" width="9.28515625" style="65"/>
    <col min="12033" max="12033" width="3.42578125" style="65" customWidth="1"/>
    <col min="12034" max="12034" width="14.42578125" style="65" customWidth="1"/>
    <col min="12035" max="12035" width="4.7109375" style="65" customWidth="1"/>
    <col min="12036" max="12036" width="2.42578125" style="65" customWidth="1"/>
    <col min="12037" max="12037" width="6.42578125" style="65" customWidth="1"/>
    <col min="12038" max="12038" width="2.42578125" style="65" customWidth="1"/>
    <col min="12039" max="12039" width="5.7109375" style="65" customWidth="1"/>
    <col min="12040" max="12040" width="2.42578125" style="65" customWidth="1"/>
    <col min="12041" max="12041" width="5.7109375" style="65" customWidth="1"/>
    <col min="12042" max="12042" width="3" style="65" customWidth="1"/>
    <col min="12043" max="12043" width="6.28515625" style="65" customWidth="1"/>
    <col min="12044" max="12044" width="5.7109375" style="65" customWidth="1"/>
    <col min="12045" max="12045" width="3.7109375" style="65" customWidth="1"/>
    <col min="12046" max="12046" width="3.28515625" style="65" customWidth="1"/>
    <col min="12047" max="12047" width="8.7109375" style="65" customWidth="1"/>
    <col min="12048" max="12048" width="7.28515625" style="65" customWidth="1"/>
    <col min="12049" max="12049" width="0" style="65" hidden="1" customWidth="1"/>
    <col min="12050" max="12050" width="3.28515625" style="65" customWidth="1"/>
    <col min="12051" max="12051" width="6.7109375" style="65" customWidth="1"/>
    <col min="12052" max="12052" width="2.28515625" style="65" customWidth="1"/>
    <col min="12053" max="12288" width="9.28515625" style="65"/>
    <col min="12289" max="12289" width="3.42578125" style="65" customWidth="1"/>
    <col min="12290" max="12290" width="14.42578125" style="65" customWidth="1"/>
    <col min="12291" max="12291" width="4.7109375" style="65" customWidth="1"/>
    <col min="12292" max="12292" width="2.42578125" style="65" customWidth="1"/>
    <col min="12293" max="12293" width="6.42578125" style="65" customWidth="1"/>
    <col min="12294" max="12294" width="2.42578125" style="65" customWidth="1"/>
    <col min="12295" max="12295" width="5.7109375" style="65" customWidth="1"/>
    <col min="12296" max="12296" width="2.42578125" style="65" customWidth="1"/>
    <col min="12297" max="12297" width="5.7109375" style="65" customWidth="1"/>
    <col min="12298" max="12298" width="3" style="65" customWidth="1"/>
    <col min="12299" max="12299" width="6.28515625" style="65" customWidth="1"/>
    <col min="12300" max="12300" width="5.7109375" style="65" customWidth="1"/>
    <col min="12301" max="12301" width="3.7109375" style="65" customWidth="1"/>
    <col min="12302" max="12302" width="3.28515625" style="65" customWidth="1"/>
    <col min="12303" max="12303" width="8.7109375" style="65" customWidth="1"/>
    <col min="12304" max="12304" width="7.28515625" style="65" customWidth="1"/>
    <col min="12305" max="12305" width="0" style="65" hidden="1" customWidth="1"/>
    <col min="12306" max="12306" width="3.28515625" style="65" customWidth="1"/>
    <col min="12307" max="12307" width="6.7109375" style="65" customWidth="1"/>
    <col min="12308" max="12308" width="2.28515625" style="65" customWidth="1"/>
    <col min="12309" max="12544" width="9.28515625" style="65"/>
    <col min="12545" max="12545" width="3.42578125" style="65" customWidth="1"/>
    <col min="12546" max="12546" width="14.42578125" style="65" customWidth="1"/>
    <col min="12547" max="12547" width="4.7109375" style="65" customWidth="1"/>
    <col min="12548" max="12548" width="2.42578125" style="65" customWidth="1"/>
    <col min="12549" max="12549" width="6.42578125" style="65" customWidth="1"/>
    <col min="12550" max="12550" width="2.42578125" style="65" customWidth="1"/>
    <col min="12551" max="12551" width="5.7109375" style="65" customWidth="1"/>
    <col min="12552" max="12552" width="2.42578125" style="65" customWidth="1"/>
    <col min="12553" max="12553" width="5.7109375" style="65" customWidth="1"/>
    <col min="12554" max="12554" width="3" style="65" customWidth="1"/>
    <col min="12555" max="12555" width="6.28515625" style="65" customWidth="1"/>
    <col min="12556" max="12556" width="5.7109375" style="65" customWidth="1"/>
    <col min="12557" max="12557" width="3.7109375" style="65" customWidth="1"/>
    <col min="12558" max="12558" width="3.28515625" style="65" customWidth="1"/>
    <col min="12559" max="12559" width="8.7109375" style="65" customWidth="1"/>
    <col min="12560" max="12560" width="7.28515625" style="65" customWidth="1"/>
    <col min="12561" max="12561" width="0" style="65" hidden="1" customWidth="1"/>
    <col min="12562" max="12562" width="3.28515625" style="65" customWidth="1"/>
    <col min="12563" max="12563" width="6.7109375" style="65" customWidth="1"/>
    <col min="12564" max="12564" width="2.28515625" style="65" customWidth="1"/>
    <col min="12565" max="12800" width="9.28515625" style="65"/>
    <col min="12801" max="12801" width="3.42578125" style="65" customWidth="1"/>
    <col min="12802" max="12802" width="14.42578125" style="65" customWidth="1"/>
    <col min="12803" max="12803" width="4.7109375" style="65" customWidth="1"/>
    <col min="12804" max="12804" width="2.42578125" style="65" customWidth="1"/>
    <col min="12805" max="12805" width="6.42578125" style="65" customWidth="1"/>
    <col min="12806" max="12806" width="2.42578125" style="65" customWidth="1"/>
    <col min="12807" max="12807" width="5.7109375" style="65" customWidth="1"/>
    <col min="12808" max="12808" width="2.42578125" style="65" customWidth="1"/>
    <col min="12809" max="12809" width="5.7109375" style="65" customWidth="1"/>
    <col min="12810" max="12810" width="3" style="65" customWidth="1"/>
    <col min="12811" max="12811" width="6.28515625" style="65" customWidth="1"/>
    <col min="12812" max="12812" width="5.7109375" style="65" customWidth="1"/>
    <col min="12813" max="12813" width="3.7109375" style="65" customWidth="1"/>
    <col min="12814" max="12814" width="3.28515625" style="65" customWidth="1"/>
    <col min="12815" max="12815" width="8.7109375" style="65" customWidth="1"/>
    <col min="12816" max="12816" width="7.28515625" style="65" customWidth="1"/>
    <col min="12817" max="12817" width="0" style="65" hidden="1" customWidth="1"/>
    <col min="12818" max="12818" width="3.28515625" style="65" customWidth="1"/>
    <col min="12819" max="12819" width="6.7109375" style="65" customWidth="1"/>
    <col min="12820" max="12820" width="2.28515625" style="65" customWidth="1"/>
    <col min="12821" max="13056" width="9.28515625" style="65"/>
    <col min="13057" max="13057" width="3.42578125" style="65" customWidth="1"/>
    <col min="13058" max="13058" width="14.42578125" style="65" customWidth="1"/>
    <col min="13059" max="13059" width="4.7109375" style="65" customWidth="1"/>
    <col min="13060" max="13060" width="2.42578125" style="65" customWidth="1"/>
    <col min="13061" max="13061" width="6.42578125" style="65" customWidth="1"/>
    <col min="13062" max="13062" width="2.42578125" style="65" customWidth="1"/>
    <col min="13063" max="13063" width="5.7109375" style="65" customWidth="1"/>
    <col min="13064" max="13064" width="2.42578125" style="65" customWidth="1"/>
    <col min="13065" max="13065" width="5.7109375" style="65" customWidth="1"/>
    <col min="13066" max="13066" width="3" style="65" customWidth="1"/>
    <col min="13067" max="13067" width="6.28515625" style="65" customWidth="1"/>
    <col min="13068" max="13068" width="5.7109375" style="65" customWidth="1"/>
    <col min="13069" max="13069" width="3.7109375" style="65" customWidth="1"/>
    <col min="13070" max="13070" width="3.28515625" style="65" customWidth="1"/>
    <col min="13071" max="13071" width="8.7109375" style="65" customWidth="1"/>
    <col min="13072" max="13072" width="7.28515625" style="65" customWidth="1"/>
    <col min="13073" max="13073" width="0" style="65" hidden="1" customWidth="1"/>
    <col min="13074" max="13074" width="3.28515625" style="65" customWidth="1"/>
    <col min="13075" max="13075" width="6.7109375" style="65" customWidth="1"/>
    <col min="13076" max="13076" width="2.28515625" style="65" customWidth="1"/>
    <col min="13077" max="13312" width="9.28515625" style="65"/>
    <col min="13313" max="13313" width="3.42578125" style="65" customWidth="1"/>
    <col min="13314" max="13314" width="14.42578125" style="65" customWidth="1"/>
    <col min="13315" max="13315" width="4.7109375" style="65" customWidth="1"/>
    <col min="13316" max="13316" width="2.42578125" style="65" customWidth="1"/>
    <col min="13317" max="13317" width="6.42578125" style="65" customWidth="1"/>
    <col min="13318" max="13318" width="2.42578125" style="65" customWidth="1"/>
    <col min="13319" max="13319" width="5.7109375" style="65" customWidth="1"/>
    <col min="13320" max="13320" width="2.42578125" style="65" customWidth="1"/>
    <col min="13321" max="13321" width="5.7109375" style="65" customWidth="1"/>
    <col min="13322" max="13322" width="3" style="65" customWidth="1"/>
    <col min="13323" max="13323" width="6.28515625" style="65" customWidth="1"/>
    <col min="13324" max="13324" width="5.7109375" style="65" customWidth="1"/>
    <col min="13325" max="13325" width="3.7109375" style="65" customWidth="1"/>
    <col min="13326" max="13326" width="3.28515625" style="65" customWidth="1"/>
    <col min="13327" max="13327" width="8.7109375" style="65" customWidth="1"/>
    <col min="13328" max="13328" width="7.28515625" style="65" customWidth="1"/>
    <col min="13329" max="13329" width="0" style="65" hidden="1" customWidth="1"/>
    <col min="13330" max="13330" width="3.28515625" style="65" customWidth="1"/>
    <col min="13331" max="13331" width="6.7109375" style="65" customWidth="1"/>
    <col min="13332" max="13332" width="2.28515625" style="65" customWidth="1"/>
    <col min="13333" max="13568" width="9.28515625" style="65"/>
    <col min="13569" max="13569" width="3.42578125" style="65" customWidth="1"/>
    <col min="13570" max="13570" width="14.42578125" style="65" customWidth="1"/>
    <col min="13571" max="13571" width="4.7109375" style="65" customWidth="1"/>
    <col min="13572" max="13572" width="2.42578125" style="65" customWidth="1"/>
    <col min="13573" max="13573" width="6.42578125" style="65" customWidth="1"/>
    <col min="13574" max="13574" width="2.42578125" style="65" customWidth="1"/>
    <col min="13575" max="13575" width="5.7109375" style="65" customWidth="1"/>
    <col min="13576" max="13576" width="2.42578125" style="65" customWidth="1"/>
    <col min="13577" max="13577" width="5.7109375" style="65" customWidth="1"/>
    <col min="13578" max="13578" width="3" style="65" customWidth="1"/>
    <col min="13579" max="13579" width="6.28515625" style="65" customWidth="1"/>
    <col min="13580" max="13580" width="5.7109375" style="65" customWidth="1"/>
    <col min="13581" max="13581" width="3.7109375" style="65" customWidth="1"/>
    <col min="13582" max="13582" width="3.28515625" style="65" customWidth="1"/>
    <col min="13583" max="13583" width="8.7109375" style="65" customWidth="1"/>
    <col min="13584" max="13584" width="7.28515625" style="65" customWidth="1"/>
    <col min="13585" max="13585" width="0" style="65" hidden="1" customWidth="1"/>
    <col min="13586" max="13586" width="3.28515625" style="65" customWidth="1"/>
    <col min="13587" max="13587" width="6.7109375" style="65" customWidth="1"/>
    <col min="13588" max="13588" width="2.28515625" style="65" customWidth="1"/>
    <col min="13589" max="13824" width="9.28515625" style="65"/>
    <col min="13825" max="13825" width="3.42578125" style="65" customWidth="1"/>
    <col min="13826" max="13826" width="14.42578125" style="65" customWidth="1"/>
    <col min="13827" max="13827" width="4.7109375" style="65" customWidth="1"/>
    <col min="13828" max="13828" width="2.42578125" style="65" customWidth="1"/>
    <col min="13829" max="13829" width="6.42578125" style="65" customWidth="1"/>
    <col min="13830" max="13830" width="2.42578125" style="65" customWidth="1"/>
    <col min="13831" max="13831" width="5.7109375" style="65" customWidth="1"/>
    <col min="13832" max="13832" width="2.42578125" style="65" customWidth="1"/>
    <col min="13833" max="13833" width="5.7109375" style="65" customWidth="1"/>
    <col min="13834" max="13834" width="3" style="65" customWidth="1"/>
    <col min="13835" max="13835" width="6.28515625" style="65" customWidth="1"/>
    <col min="13836" max="13836" width="5.7109375" style="65" customWidth="1"/>
    <col min="13837" max="13837" width="3.7109375" style="65" customWidth="1"/>
    <col min="13838" max="13838" width="3.28515625" style="65" customWidth="1"/>
    <col min="13839" max="13839" width="8.7109375" style="65" customWidth="1"/>
    <col min="13840" max="13840" width="7.28515625" style="65" customWidth="1"/>
    <col min="13841" max="13841" width="0" style="65" hidden="1" customWidth="1"/>
    <col min="13842" max="13842" width="3.28515625" style="65" customWidth="1"/>
    <col min="13843" max="13843" width="6.7109375" style="65" customWidth="1"/>
    <col min="13844" max="13844" width="2.28515625" style="65" customWidth="1"/>
    <col min="13845" max="14080" width="9.28515625" style="65"/>
    <col min="14081" max="14081" width="3.42578125" style="65" customWidth="1"/>
    <col min="14082" max="14082" width="14.42578125" style="65" customWidth="1"/>
    <col min="14083" max="14083" width="4.7109375" style="65" customWidth="1"/>
    <col min="14084" max="14084" width="2.42578125" style="65" customWidth="1"/>
    <col min="14085" max="14085" width="6.42578125" style="65" customWidth="1"/>
    <col min="14086" max="14086" width="2.42578125" style="65" customWidth="1"/>
    <col min="14087" max="14087" width="5.7109375" style="65" customWidth="1"/>
    <col min="14088" max="14088" width="2.42578125" style="65" customWidth="1"/>
    <col min="14089" max="14089" width="5.7109375" style="65" customWidth="1"/>
    <col min="14090" max="14090" width="3" style="65" customWidth="1"/>
    <col min="14091" max="14091" width="6.28515625" style="65" customWidth="1"/>
    <col min="14092" max="14092" width="5.7109375" style="65" customWidth="1"/>
    <col min="14093" max="14093" width="3.7109375" style="65" customWidth="1"/>
    <col min="14094" max="14094" width="3.28515625" style="65" customWidth="1"/>
    <col min="14095" max="14095" width="8.7109375" style="65" customWidth="1"/>
    <col min="14096" max="14096" width="7.28515625" style="65" customWidth="1"/>
    <col min="14097" max="14097" width="0" style="65" hidden="1" customWidth="1"/>
    <col min="14098" max="14098" width="3.28515625" style="65" customWidth="1"/>
    <col min="14099" max="14099" width="6.7109375" style="65" customWidth="1"/>
    <col min="14100" max="14100" width="2.28515625" style="65" customWidth="1"/>
    <col min="14101" max="14336" width="9.28515625" style="65"/>
    <col min="14337" max="14337" width="3.42578125" style="65" customWidth="1"/>
    <col min="14338" max="14338" width="14.42578125" style="65" customWidth="1"/>
    <col min="14339" max="14339" width="4.7109375" style="65" customWidth="1"/>
    <col min="14340" max="14340" width="2.42578125" style="65" customWidth="1"/>
    <col min="14341" max="14341" width="6.42578125" style="65" customWidth="1"/>
    <col min="14342" max="14342" width="2.42578125" style="65" customWidth="1"/>
    <col min="14343" max="14343" width="5.7109375" style="65" customWidth="1"/>
    <col min="14344" max="14344" width="2.42578125" style="65" customWidth="1"/>
    <col min="14345" max="14345" width="5.7109375" style="65" customWidth="1"/>
    <col min="14346" max="14346" width="3" style="65" customWidth="1"/>
    <col min="14347" max="14347" width="6.28515625" style="65" customWidth="1"/>
    <col min="14348" max="14348" width="5.7109375" style="65" customWidth="1"/>
    <col min="14349" max="14349" width="3.7109375" style="65" customWidth="1"/>
    <col min="14350" max="14350" width="3.28515625" style="65" customWidth="1"/>
    <col min="14351" max="14351" width="8.7109375" style="65" customWidth="1"/>
    <col min="14352" max="14352" width="7.28515625" style="65" customWidth="1"/>
    <col min="14353" max="14353" width="0" style="65" hidden="1" customWidth="1"/>
    <col min="14354" max="14354" width="3.28515625" style="65" customWidth="1"/>
    <col min="14355" max="14355" width="6.7109375" style="65" customWidth="1"/>
    <col min="14356" max="14356" width="2.28515625" style="65" customWidth="1"/>
    <col min="14357" max="14592" width="9.28515625" style="65"/>
    <col min="14593" max="14593" width="3.42578125" style="65" customWidth="1"/>
    <col min="14594" max="14594" width="14.42578125" style="65" customWidth="1"/>
    <col min="14595" max="14595" width="4.7109375" style="65" customWidth="1"/>
    <col min="14596" max="14596" width="2.42578125" style="65" customWidth="1"/>
    <col min="14597" max="14597" width="6.42578125" style="65" customWidth="1"/>
    <col min="14598" max="14598" width="2.42578125" style="65" customWidth="1"/>
    <col min="14599" max="14599" width="5.7109375" style="65" customWidth="1"/>
    <col min="14600" max="14600" width="2.42578125" style="65" customWidth="1"/>
    <col min="14601" max="14601" width="5.7109375" style="65" customWidth="1"/>
    <col min="14602" max="14602" width="3" style="65" customWidth="1"/>
    <col min="14603" max="14603" width="6.28515625" style="65" customWidth="1"/>
    <col min="14604" max="14604" width="5.7109375" style="65" customWidth="1"/>
    <col min="14605" max="14605" width="3.7109375" style="65" customWidth="1"/>
    <col min="14606" max="14606" width="3.28515625" style="65" customWidth="1"/>
    <col min="14607" max="14607" width="8.7109375" style="65" customWidth="1"/>
    <col min="14608" max="14608" width="7.28515625" style="65" customWidth="1"/>
    <col min="14609" max="14609" width="0" style="65" hidden="1" customWidth="1"/>
    <col min="14610" max="14610" width="3.28515625" style="65" customWidth="1"/>
    <col min="14611" max="14611" width="6.7109375" style="65" customWidth="1"/>
    <col min="14612" max="14612" width="2.28515625" style="65" customWidth="1"/>
    <col min="14613" max="14848" width="9.28515625" style="65"/>
    <col min="14849" max="14849" width="3.42578125" style="65" customWidth="1"/>
    <col min="14850" max="14850" width="14.42578125" style="65" customWidth="1"/>
    <col min="14851" max="14851" width="4.7109375" style="65" customWidth="1"/>
    <col min="14852" max="14852" width="2.42578125" style="65" customWidth="1"/>
    <col min="14853" max="14853" width="6.42578125" style="65" customWidth="1"/>
    <col min="14854" max="14854" width="2.42578125" style="65" customWidth="1"/>
    <col min="14855" max="14855" width="5.7109375" style="65" customWidth="1"/>
    <col min="14856" max="14856" width="2.42578125" style="65" customWidth="1"/>
    <col min="14857" max="14857" width="5.7109375" style="65" customWidth="1"/>
    <col min="14858" max="14858" width="3" style="65" customWidth="1"/>
    <col min="14859" max="14859" width="6.28515625" style="65" customWidth="1"/>
    <col min="14860" max="14860" width="5.7109375" style="65" customWidth="1"/>
    <col min="14861" max="14861" width="3.7109375" style="65" customWidth="1"/>
    <col min="14862" max="14862" width="3.28515625" style="65" customWidth="1"/>
    <col min="14863" max="14863" width="8.7109375" style="65" customWidth="1"/>
    <col min="14864" max="14864" width="7.28515625" style="65" customWidth="1"/>
    <col min="14865" max="14865" width="0" style="65" hidden="1" customWidth="1"/>
    <col min="14866" max="14866" width="3.28515625" style="65" customWidth="1"/>
    <col min="14867" max="14867" width="6.7109375" style="65" customWidth="1"/>
    <col min="14868" max="14868" width="2.28515625" style="65" customWidth="1"/>
    <col min="14869" max="15104" width="9.28515625" style="65"/>
    <col min="15105" max="15105" width="3.42578125" style="65" customWidth="1"/>
    <col min="15106" max="15106" width="14.42578125" style="65" customWidth="1"/>
    <col min="15107" max="15107" width="4.7109375" style="65" customWidth="1"/>
    <col min="15108" max="15108" width="2.42578125" style="65" customWidth="1"/>
    <col min="15109" max="15109" width="6.42578125" style="65" customWidth="1"/>
    <col min="15110" max="15110" width="2.42578125" style="65" customWidth="1"/>
    <col min="15111" max="15111" width="5.7109375" style="65" customWidth="1"/>
    <col min="15112" max="15112" width="2.42578125" style="65" customWidth="1"/>
    <col min="15113" max="15113" width="5.7109375" style="65" customWidth="1"/>
    <col min="15114" max="15114" width="3" style="65" customWidth="1"/>
    <col min="15115" max="15115" width="6.28515625" style="65" customWidth="1"/>
    <col min="15116" max="15116" width="5.7109375" style="65" customWidth="1"/>
    <col min="15117" max="15117" width="3.7109375" style="65" customWidth="1"/>
    <col min="15118" max="15118" width="3.28515625" style="65" customWidth="1"/>
    <col min="15119" max="15119" width="8.7109375" style="65" customWidth="1"/>
    <col min="15120" max="15120" width="7.28515625" style="65" customWidth="1"/>
    <col min="15121" max="15121" width="0" style="65" hidden="1" customWidth="1"/>
    <col min="15122" max="15122" width="3.28515625" style="65" customWidth="1"/>
    <col min="15123" max="15123" width="6.7109375" style="65" customWidth="1"/>
    <col min="15124" max="15124" width="2.28515625" style="65" customWidth="1"/>
    <col min="15125" max="15360" width="9.28515625" style="65"/>
    <col min="15361" max="15361" width="3.42578125" style="65" customWidth="1"/>
    <col min="15362" max="15362" width="14.42578125" style="65" customWidth="1"/>
    <col min="15363" max="15363" width="4.7109375" style="65" customWidth="1"/>
    <col min="15364" max="15364" width="2.42578125" style="65" customWidth="1"/>
    <col min="15365" max="15365" width="6.42578125" style="65" customWidth="1"/>
    <col min="15366" max="15366" width="2.42578125" style="65" customWidth="1"/>
    <col min="15367" max="15367" width="5.7109375" style="65" customWidth="1"/>
    <col min="15368" max="15368" width="2.42578125" style="65" customWidth="1"/>
    <col min="15369" max="15369" width="5.7109375" style="65" customWidth="1"/>
    <col min="15370" max="15370" width="3" style="65" customWidth="1"/>
    <col min="15371" max="15371" width="6.28515625" style="65" customWidth="1"/>
    <col min="15372" max="15372" width="5.7109375" style="65" customWidth="1"/>
    <col min="15373" max="15373" width="3.7109375" style="65" customWidth="1"/>
    <col min="15374" max="15374" width="3.28515625" style="65" customWidth="1"/>
    <col min="15375" max="15375" width="8.7109375" style="65" customWidth="1"/>
    <col min="15376" max="15376" width="7.28515625" style="65" customWidth="1"/>
    <col min="15377" max="15377" width="0" style="65" hidden="1" customWidth="1"/>
    <col min="15378" max="15378" width="3.28515625" style="65" customWidth="1"/>
    <col min="15379" max="15379" width="6.7109375" style="65" customWidth="1"/>
    <col min="15380" max="15380" width="2.28515625" style="65" customWidth="1"/>
    <col min="15381" max="15616" width="9.28515625" style="65"/>
    <col min="15617" max="15617" width="3.42578125" style="65" customWidth="1"/>
    <col min="15618" max="15618" width="14.42578125" style="65" customWidth="1"/>
    <col min="15619" max="15619" width="4.7109375" style="65" customWidth="1"/>
    <col min="15620" max="15620" width="2.42578125" style="65" customWidth="1"/>
    <col min="15621" max="15621" width="6.42578125" style="65" customWidth="1"/>
    <col min="15622" max="15622" width="2.42578125" style="65" customWidth="1"/>
    <col min="15623" max="15623" width="5.7109375" style="65" customWidth="1"/>
    <col min="15624" max="15624" width="2.42578125" style="65" customWidth="1"/>
    <col min="15625" max="15625" width="5.7109375" style="65" customWidth="1"/>
    <col min="15626" max="15626" width="3" style="65" customWidth="1"/>
    <col min="15627" max="15627" width="6.28515625" style="65" customWidth="1"/>
    <col min="15628" max="15628" width="5.7109375" style="65" customWidth="1"/>
    <col min="15629" max="15629" width="3.7109375" style="65" customWidth="1"/>
    <col min="15630" max="15630" width="3.28515625" style="65" customWidth="1"/>
    <col min="15631" max="15631" width="8.7109375" style="65" customWidth="1"/>
    <col min="15632" max="15632" width="7.28515625" style="65" customWidth="1"/>
    <col min="15633" max="15633" width="0" style="65" hidden="1" customWidth="1"/>
    <col min="15634" max="15634" width="3.28515625" style="65" customWidth="1"/>
    <col min="15635" max="15635" width="6.7109375" style="65" customWidth="1"/>
    <col min="15636" max="15636" width="2.28515625" style="65" customWidth="1"/>
    <col min="15637" max="15872" width="9.28515625" style="65"/>
    <col min="15873" max="15873" width="3.42578125" style="65" customWidth="1"/>
    <col min="15874" max="15874" width="14.42578125" style="65" customWidth="1"/>
    <col min="15875" max="15875" width="4.7109375" style="65" customWidth="1"/>
    <col min="15876" max="15876" width="2.42578125" style="65" customWidth="1"/>
    <col min="15877" max="15877" width="6.42578125" style="65" customWidth="1"/>
    <col min="15878" max="15878" width="2.42578125" style="65" customWidth="1"/>
    <col min="15879" max="15879" width="5.7109375" style="65" customWidth="1"/>
    <col min="15880" max="15880" width="2.42578125" style="65" customWidth="1"/>
    <col min="15881" max="15881" width="5.7109375" style="65" customWidth="1"/>
    <col min="15882" max="15882" width="3" style="65" customWidth="1"/>
    <col min="15883" max="15883" width="6.28515625" style="65" customWidth="1"/>
    <col min="15884" max="15884" width="5.7109375" style="65" customWidth="1"/>
    <col min="15885" max="15885" width="3.7109375" style="65" customWidth="1"/>
    <col min="15886" max="15886" width="3.28515625" style="65" customWidth="1"/>
    <col min="15887" max="15887" width="8.7109375" style="65" customWidth="1"/>
    <col min="15888" max="15888" width="7.28515625" style="65" customWidth="1"/>
    <col min="15889" max="15889" width="0" style="65" hidden="1" customWidth="1"/>
    <col min="15890" max="15890" width="3.28515625" style="65" customWidth="1"/>
    <col min="15891" max="15891" width="6.7109375" style="65" customWidth="1"/>
    <col min="15892" max="15892" width="2.28515625" style="65" customWidth="1"/>
    <col min="15893" max="16128" width="9.28515625" style="65"/>
    <col min="16129" max="16129" width="3.42578125" style="65" customWidth="1"/>
    <col min="16130" max="16130" width="14.42578125" style="65" customWidth="1"/>
    <col min="16131" max="16131" width="4.7109375" style="65" customWidth="1"/>
    <col min="16132" max="16132" width="2.42578125" style="65" customWidth="1"/>
    <col min="16133" max="16133" width="6.42578125" style="65" customWidth="1"/>
    <col min="16134" max="16134" width="2.42578125" style="65" customWidth="1"/>
    <col min="16135" max="16135" width="5.7109375" style="65" customWidth="1"/>
    <col min="16136" max="16136" width="2.42578125" style="65" customWidth="1"/>
    <col min="16137" max="16137" width="5.7109375" style="65" customWidth="1"/>
    <col min="16138" max="16138" width="3" style="65" customWidth="1"/>
    <col min="16139" max="16139" width="6.28515625" style="65" customWidth="1"/>
    <col min="16140" max="16140" width="5.7109375" style="65" customWidth="1"/>
    <col min="16141" max="16141" width="3.7109375" style="65" customWidth="1"/>
    <col min="16142" max="16142" width="3.28515625" style="65" customWidth="1"/>
    <col min="16143" max="16143" width="8.7109375" style="65" customWidth="1"/>
    <col min="16144" max="16144" width="7.28515625" style="65" customWidth="1"/>
    <col min="16145" max="16145" width="0" style="65" hidden="1" customWidth="1"/>
    <col min="16146" max="16146" width="3.28515625" style="65" customWidth="1"/>
    <col min="16147" max="16147" width="6.7109375" style="65" customWidth="1"/>
    <col min="16148" max="16148" width="2.28515625" style="65" customWidth="1"/>
    <col min="16149" max="16384" width="9.28515625" style="65"/>
  </cols>
  <sheetData>
    <row r="1" spans="1:20" ht="19.149999999999999" customHeight="1">
      <c r="A1" s="118" t="s">
        <v>128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</row>
    <row r="2" spans="1:20" ht="19.149999999999999" customHeight="1">
      <c r="A2" s="119" t="s">
        <v>129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</row>
    <row r="3" spans="1:20" ht="19.149999999999999" customHeight="1">
      <c r="A3" s="120" t="s">
        <v>66</v>
      </c>
      <c r="B3" s="120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</row>
    <row r="4" spans="1:20" ht="19.149999999999999" customHeight="1"/>
    <row r="5" spans="1:20" ht="16.5" customHeight="1">
      <c r="A5" s="66" t="s">
        <v>67</v>
      </c>
      <c r="B5" s="122" t="s">
        <v>68</v>
      </c>
      <c r="C5" s="123"/>
      <c r="D5" s="123"/>
      <c r="E5" s="124"/>
      <c r="F5" s="122" t="s">
        <v>69</v>
      </c>
      <c r="G5" s="123"/>
      <c r="H5" s="123"/>
      <c r="I5" s="123"/>
      <c r="J5" s="123"/>
      <c r="K5" s="123"/>
      <c r="L5" s="123"/>
      <c r="M5" s="124"/>
      <c r="N5" s="125" t="s">
        <v>6</v>
      </c>
      <c r="O5" s="126"/>
      <c r="P5" s="67" t="s">
        <v>7</v>
      </c>
      <c r="Q5" s="68" t="s">
        <v>70</v>
      </c>
      <c r="R5" s="122" t="s">
        <v>8</v>
      </c>
      <c r="S5" s="123"/>
      <c r="T5" s="124"/>
    </row>
    <row r="6" spans="1:20" ht="15">
      <c r="A6" s="69">
        <v>1</v>
      </c>
      <c r="B6" s="70" t="s">
        <v>71</v>
      </c>
    </row>
    <row r="7" spans="1:20" ht="15">
      <c r="A7" s="69"/>
      <c r="B7" s="70" t="s">
        <v>72</v>
      </c>
    </row>
    <row r="8" spans="1:20" ht="15">
      <c r="A8" s="69"/>
      <c r="B8" s="70" t="s">
        <v>73</v>
      </c>
    </row>
    <row r="9" spans="1:20" ht="15">
      <c r="A9" s="69"/>
      <c r="B9" s="70" t="s">
        <v>74</v>
      </c>
    </row>
    <row r="10" spans="1:20" ht="15">
      <c r="A10" s="69"/>
      <c r="B10" s="70" t="s">
        <v>75</v>
      </c>
    </row>
    <row r="11" spans="1:20" ht="15" customHeight="1">
      <c r="A11" s="69"/>
      <c r="K11" s="71">
        <v>2</v>
      </c>
      <c r="L11" s="72" t="s">
        <v>76</v>
      </c>
      <c r="N11" s="65" t="s">
        <v>15</v>
      </c>
      <c r="O11" s="73">
        <v>4802.6000000000004</v>
      </c>
      <c r="P11" s="65" t="s">
        <v>77</v>
      </c>
      <c r="Q11" s="65">
        <v>1</v>
      </c>
      <c r="R11" s="74" t="s">
        <v>1</v>
      </c>
      <c r="S11" s="74">
        <f>ROUND(K11*O11,0)</f>
        <v>9605</v>
      </c>
    </row>
    <row r="12" spans="1:20" ht="15" customHeight="1">
      <c r="A12" s="69"/>
    </row>
    <row r="13" spans="1:20" ht="15" customHeight="1">
      <c r="A13" s="69">
        <v>2</v>
      </c>
      <c r="B13" s="70" t="s">
        <v>78</v>
      </c>
    </row>
    <row r="14" spans="1:20" ht="15" customHeight="1">
      <c r="A14" s="69"/>
      <c r="B14" s="70" t="s">
        <v>79</v>
      </c>
    </row>
    <row r="15" spans="1:20" ht="15" customHeight="1">
      <c r="A15" s="69"/>
      <c r="K15" s="71">
        <v>2</v>
      </c>
      <c r="L15" s="72" t="s">
        <v>76</v>
      </c>
      <c r="N15" s="65" t="s">
        <v>15</v>
      </c>
      <c r="O15" s="65">
        <v>447.15</v>
      </c>
      <c r="P15" s="65" t="s">
        <v>77</v>
      </c>
      <c r="Q15" s="65">
        <v>1</v>
      </c>
      <c r="R15" s="74" t="s">
        <v>1</v>
      </c>
      <c r="S15" s="74">
        <f>ROUND(K15*O15,0)</f>
        <v>894</v>
      </c>
    </row>
    <row r="16" spans="1:20" ht="15" customHeight="1">
      <c r="A16" s="69"/>
    </row>
    <row r="17" spans="1:19" ht="15" customHeight="1">
      <c r="A17" s="69">
        <v>3</v>
      </c>
      <c r="B17" s="116" t="s">
        <v>80</v>
      </c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</row>
    <row r="18" spans="1:19" ht="15" customHeight="1">
      <c r="A18" s="69"/>
      <c r="B18" s="65" t="s">
        <v>81</v>
      </c>
      <c r="K18" s="96">
        <v>1</v>
      </c>
      <c r="L18" s="72" t="s">
        <v>76</v>
      </c>
      <c r="N18" s="65" t="s">
        <v>15</v>
      </c>
      <c r="O18" s="65">
        <v>200.42</v>
      </c>
      <c r="P18" s="65" t="s">
        <v>77</v>
      </c>
      <c r="Q18" s="65">
        <v>1</v>
      </c>
      <c r="R18" s="74" t="s">
        <v>1</v>
      </c>
      <c r="S18" s="74">
        <f>ROUND(K18*O18,0)</f>
        <v>200</v>
      </c>
    </row>
    <row r="19" spans="1:19" ht="15" customHeight="1">
      <c r="A19" s="69"/>
      <c r="B19" s="65" t="s">
        <v>82</v>
      </c>
      <c r="K19" s="97">
        <v>2</v>
      </c>
      <c r="L19" s="72" t="s">
        <v>76</v>
      </c>
      <c r="N19" s="65" t="s">
        <v>15</v>
      </c>
      <c r="O19" s="65">
        <v>271.92</v>
      </c>
      <c r="P19" s="65" t="s">
        <v>77</v>
      </c>
      <c r="Q19" s="65">
        <v>1</v>
      </c>
      <c r="R19" s="74" t="s">
        <v>1</v>
      </c>
      <c r="S19" s="74">
        <f>ROUND(K19*O19,0)</f>
        <v>544</v>
      </c>
    </row>
    <row r="20" spans="1:19" ht="15" customHeight="1">
      <c r="A20" s="69"/>
    </row>
    <row r="21" spans="1:19" ht="15" customHeight="1">
      <c r="A21" s="69">
        <v>4</v>
      </c>
      <c r="B21" s="70" t="s">
        <v>83</v>
      </c>
    </row>
    <row r="22" spans="1:19" ht="15" customHeight="1">
      <c r="A22" s="69"/>
      <c r="B22" s="70" t="s">
        <v>84</v>
      </c>
    </row>
    <row r="23" spans="1:19" ht="15" customHeight="1">
      <c r="A23" s="69"/>
      <c r="B23" s="70" t="s">
        <v>85</v>
      </c>
    </row>
    <row r="24" spans="1:19" ht="15" customHeight="1">
      <c r="A24" s="69"/>
      <c r="B24" s="70" t="s">
        <v>86</v>
      </c>
    </row>
    <row r="25" spans="1:19" ht="15" customHeight="1">
      <c r="A25" s="69"/>
      <c r="B25" s="65" t="s">
        <v>81</v>
      </c>
      <c r="K25" s="75">
        <v>40</v>
      </c>
      <c r="L25" s="72" t="s">
        <v>29</v>
      </c>
      <c r="N25" s="65" t="s">
        <v>15</v>
      </c>
      <c r="O25" s="65">
        <v>73.209999999999994</v>
      </c>
      <c r="P25" s="65" t="s">
        <v>31</v>
      </c>
      <c r="Q25" s="65">
        <v>1</v>
      </c>
      <c r="R25" s="74" t="s">
        <v>1</v>
      </c>
      <c r="S25" s="74">
        <f>ROUND(K25*O25,0)</f>
        <v>2928</v>
      </c>
    </row>
    <row r="26" spans="1:19" ht="15" customHeight="1">
      <c r="A26" s="69"/>
      <c r="B26" s="65" t="s">
        <v>82</v>
      </c>
      <c r="K26" s="75">
        <v>40</v>
      </c>
      <c r="L26" s="72" t="s">
        <v>29</v>
      </c>
      <c r="N26" s="65" t="s">
        <v>15</v>
      </c>
      <c r="O26" s="65">
        <v>95.79</v>
      </c>
      <c r="P26" s="65" t="s">
        <v>31</v>
      </c>
      <c r="Q26" s="65">
        <v>1</v>
      </c>
      <c r="R26" s="74" t="s">
        <v>1</v>
      </c>
      <c r="S26" s="74">
        <f>ROUND(K26*O26,0)</f>
        <v>3832</v>
      </c>
    </row>
    <row r="27" spans="1:19" ht="15" customHeight="1">
      <c r="A27" s="69"/>
    </row>
    <row r="28" spans="1:19" ht="15" customHeight="1">
      <c r="A28" s="69">
        <v>5</v>
      </c>
      <c r="B28" s="70" t="s">
        <v>87</v>
      </c>
    </row>
    <row r="29" spans="1:19" ht="15" customHeight="1">
      <c r="A29" s="69"/>
      <c r="B29" s="70" t="s">
        <v>88</v>
      </c>
    </row>
    <row r="30" spans="1:19" ht="15" customHeight="1">
      <c r="A30" s="69"/>
      <c r="B30" s="70" t="s">
        <v>89</v>
      </c>
    </row>
    <row r="31" spans="1:19" ht="15" customHeight="1">
      <c r="A31" s="69"/>
      <c r="B31" s="70" t="s">
        <v>90</v>
      </c>
    </row>
    <row r="32" spans="1:19" ht="15" customHeight="1">
      <c r="A32" s="69"/>
      <c r="B32" s="70" t="s">
        <v>91</v>
      </c>
    </row>
    <row r="33" spans="1:19" ht="15" customHeight="1">
      <c r="A33" s="69"/>
      <c r="K33" s="71">
        <v>2</v>
      </c>
      <c r="L33" s="72" t="s">
        <v>76</v>
      </c>
      <c r="N33" s="65" t="s">
        <v>15</v>
      </c>
      <c r="O33" s="65">
        <v>4905.67</v>
      </c>
      <c r="P33" s="65" t="s">
        <v>77</v>
      </c>
      <c r="Q33" s="65">
        <v>1</v>
      </c>
      <c r="R33" s="74" t="s">
        <v>1</v>
      </c>
      <c r="S33" s="74">
        <f>ROUND(K33*O33,0)</f>
        <v>9811</v>
      </c>
    </row>
    <row r="34" spans="1:19" ht="15" customHeight="1">
      <c r="A34" s="69"/>
    </row>
    <row r="35" spans="1:19" ht="15" customHeight="1">
      <c r="A35" s="69">
        <v>6</v>
      </c>
      <c r="B35" s="65" t="s">
        <v>92</v>
      </c>
    </row>
    <row r="36" spans="1:19" ht="15" customHeight="1">
      <c r="A36" s="69"/>
      <c r="K36" s="71">
        <v>2</v>
      </c>
      <c r="L36" s="72" t="s">
        <v>76</v>
      </c>
      <c r="N36" s="65" t="s">
        <v>15</v>
      </c>
      <c r="O36" s="65">
        <v>337.92</v>
      </c>
      <c r="P36" s="65" t="s">
        <v>77</v>
      </c>
      <c r="Q36" s="65">
        <v>1</v>
      </c>
      <c r="R36" s="74" t="s">
        <v>1</v>
      </c>
      <c r="S36" s="74">
        <f>ROUND(K36*O36,0)</f>
        <v>676</v>
      </c>
    </row>
    <row r="37" spans="1:19" ht="15" customHeight="1">
      <c r="A37" s="69">
        <v>7</v>
      </c>
      <c r="B37" s="65" t="s">
        <v>93</v>
      </c>
    </row>
    <row r="38" spans="1:19" ht="15" customHeight="1">
      <c r="A38" s="69"/>
      <c r="B38" s="65" t="s">
        <v>94</v>
      </c>
    </row>
    <row r="39" spans="1:19" ht="15" customHeight="1">
      <c r="A39" s="69"/>
      <c r="B39" s="65" t="s">
        <v>95</v>
      </c>
    </row>
    <row r="40" spans="1:19" ht="15" customHeight="1">
      <c r="A40" s="69"/>
      <c r="B40" s="65" t="s">
        <v>96</v>
      </c>
      <c r="K40" s="76"/>
    </row>
    <row r="41" spans="1:19" ht="15" customHeight="1">
      <c r="A41" s="69"/>
      <c r="B41" s="65" t="s">
        <v>97</v>
      </c>
      <c r="K41" s="77">
        <v>12</v>
      </c>
      <c r="L41" s="72" t="s">
        <v>29</v>
      </c>
      <c r="N41" s="65" t="s">
        <v>15</v>
      </c>
      <c r="O41" s="65">
        <v>199.25</v>
      </c>
      <c r="P41" s="65" t="s">
        <v>31</v>
      </c>
      <c r="Q41" s="65">
        <v>1</v>
      </c>
      <c r="R41" s="74" t="s">
        <v>1</v>
      </c>
      <c r="S41" s="74">
        <f>ROUND(K41*O41,0)</f>
        <v>2391</v>
      </c>
    </row>
    <row r="42" spans="1:19" ht="15" customHeight="1">
      <c r="A42" s="69"/>
      <c r="B42" s="65" t="s">
        <v>98</v>
      </c>
      <c r="K42" s="78"/>
      <c r="L42" s="72" t="s">
        <v>29</v>
      </c>
      <c r="N42" s="65" t="s">
        <v>15</v>
      </c>
      <c r="O42" s="73">
        <v>250.6</v>
      </c>
      <c r="P42" s="65" t="s">
        <v>31</v>
      </c>
      <c r="Q42" s="65">
        <v>1</v>
      </c>
      <c r="R42" s="74" t="s">
        <v>1</v>
      </c>
      <c r="S42" s="74">
        <f>ROUND(K42*O42,0)</f>
        <v>0</v>
      </c>
    </row>
    <row r="43" spans="1:19" ht="15" customHeight="1">
      <c r="A43" s="69"/>
    </row>
    <row r="44" spans="1:19" ht="15" customHeight="1">
      <c r="A44" s="69">
        <v>8</v>
      </c>
      <c r="B44" s="65" t="s">
        <v>99</v>
      </c>
    </row>
    <row r="45" spans="1:19" ht="15" customHeight="1">
      <c r="A45" s="69"/>
      <c r="K45" s="71">
        <v>2</v>
      </c>
      <c r="L45" s="72" t="s">
        <v>76</v>
      </c>
      <c r="N45" s="65" t="s">
        <v>15</v>
      </c>
      <c r="O45" s="65">
        <v>478.28</v>
      </c>
      <c r="P45" s="65" t="s">
        <v>77</v>
      </c>
      <c r="Q45" s="65">
        <v>1</v>
      </c>
      <c r="R45" s="74" t="s">
        <v>1</v>
      </c>
      <c r="S45" s="74">
        <f>ROUND(K45*O45,0)</f>
        <v>957</v>
      </c>
    </row>
    <row r="46" spans="1:19" ht="15" customHeight="1">
      <c r="A46" s="69"/>
    </row>
    <row r="47" spans="1:19" ht="15" customHeight="1">
      <c r="A47" s="69">
        <v>9</v>
      </c>
      <c r="B47" s="65" t="s">
        <v>100</v>
      </c>
    </row>
    <row r="48" spans="1:19" ht="15" customHeight="1">
      <c r="A48" s="69"/>
      <c r="B48" s="65" t="s">
        <v>101</v>
      </c>
    </row>
    <row r="49" spans="1:20" ht="15" customHeight="1">
      <c r="A49" s="69"/>
      <c r="B49" s="65" t="s">
        <v>102</v>
      </c>
    </row>
    <row r="50" spans="1:20" ht="15" customHeight="1">
      <c r="A50" s="69"/>
      <c r="B50" s="65" t="s">
        <v>103</v>
      </c>
    </row>
    <row r="51" spans="1:20" ht="15" customHeight="1">
      <c r="A51" s="69"/>
      <c r="B51" s="65" t="s">
        <v>116</v>
      </c>
    </row>
    <row r="52" spans="1:20" ht="15" customHeight="1">
      <c r="A52" s="69"/>
      <c r="K52" s="71"/>
      <c r="L52" s="72" t="s">
        <v>76</v>
      </c>
      <c r="N52" s="65" t="s">
        <v>15</v>
      </c>
      <c r="O52" s="73">
        <v>14748</v>
      </c>
      <c r="P52" s="65" t="s">
        <v>77</v>
      </c>
      <c r="Q52" s="65">
        <v>1</v>
      </c>
      <c r="R52" s="74" t="s">
        <v>1</v>
      </c>
      <c r="S52" s="98">
        <f>ROUND(K52*O52,0)</f>
        <v>0</v>
      </c>
    </row>
    <row r="53" spans="1:20" ht="15" customHeight="1">
      <c r="A53" s="69"/>
    </row>
    <row r="54" spans="1:20" ht="15" customHeight="1" thickBot="1">
      <c r="A54" s="69"/>
      <c r="K54" s="79" t="s">
        <v>104</v>
      </c>
      <c r="M54" s="79"/>
      <c r="N54" s="79"/>
      <c r="O54" s="79"/>
      <c r="P54" s="70" t="s">
        <v>1</v>
      </c>
      <c r="Q54" s="70" t="s">
        <v>1</v>
      </c>
      <c r="R54" s="117">
        <f>SUM(S10:S53)</f>
        <v>31838</v>
      </c>
      <c r="S54" s="117"/>
      <c r="T54" s="94" t="s">
        <v>0</v>
      </c>
    </row>
    <row r="55" spans="1:20" ht="15" customHeight="1" thickTop="1">
      <c r="A55" s="69"/>
    </row>
    <row r="56" spans="1:20" ht="15" customHeight="1">
      <c r="A56" s="69"/>
      <c r="G56" s="80" t="s">
        <v>105</v>
      </c>
      <c r="H56" s="81"/>
      <c r="I56" s="81"/>
      <c r="J56" s="81"/>
      <c r="K56" s="81"/>
    </row>
    <row r="57" spans="1:20" ht="15" customHeight="1">
      <c r="A57" s="69">
        <v>10</v>
      </c>
      <c r="B57" s="65" t="s">
        <v>106</v>
      </c>
    </row>
    <row r="58" spans="1:20" ht="15" customHeight="1">
      <c r="A58" s="69"/>
      <c r="B58" s="65" t="s">
        <v>107</v>
      </c>
    </row>
    <row r="59" spans="1:20" ht="15" customHeight="1">
      <c r="A59" s="69"/>
      <c r="B59" s="65" t="s">
        <v>108</v>
      </c>
    </row>
    <row r="60" spans="1:20" ht="15" customHeight="1">
      <c r="A60" s="69"/>
      <c r="B60" s="65" t="s">
        <v>109</v>
      </c>
      <c r="K60" s="82">
        <v>6</v>
      </c>
      <c r="L60" s="72" t="s">
        <v>29</v>
      </c>
      <c r="N60" s="65" t="s">
        <v>15</v>
      </c>
      <c r="O60" s="73">
        <v>95</v>
      </c>
      <c r="P60" s="65" t="s">
        <v>29</v>
      </c>
      <c r="Q60" s="65">
        <v>1</v>
      </c>
      <c r="R60" s="65" t="s">
        <v>1</v>
      </c>
      <c r="S60" s="74">
        <f>ROUND(K60*O60,0)</f>
        <v>570</v>
      </c>
    </row>
    <row r="61" spans="1:20" ht="15" customHeight="1">
      <c r="A61" s="69"/>
      <c r="B61" s="65" t="s">
        <v>110</v>
      </c>
      <c r="K61" s="83">
        <v>40</v>
      </c>
      <c r="L61" s="72" t="s">
        <v>29</v>
      </c>
      <c r="N61" s="65" t="s">
        <v>15</v>
      </c>
      <c r="O61" s="73">
        <v>105</v>
      </c>
      <c r="P61" s="65" t="s">
        <v>29</v>
      </c>
      <c r="Q61" s="65">
        <v>1</v>
      </c>
      <c r="R61" s="65" t="s">
        <v>1</v>
      </c>
      <c r="S61" s="74">
        <f>ROUND(K61*O61,0)</f>
        <v>4200</v>
      </c>
    </row>
    <row r="62" spans="1:20" ht="15" customHeight="1">
      <c r="A62" s="69"/>
    </row>
    <row r="63" spans="1:20" ht="15" customHeight="1">
      <c r="A63" s="69">
        <v>11</v>
      </c>
      <c r="B63" s="65" t="s">
        <v>117</v>
      </c>
    </row>
    <row r="64" spans="1:20" ht="15" customHeight="1">
      <c r="A64" s="69"/>
      <c r="B64" s="65" t="s">
        <v>111</v>
      </c>
      <c r="K64" s="84"/>
    </row>
    <row r="65" spans="1:20" ht="15" customHeight="1">
      <c r="A65" s="69"/>
      <c r="K65" s="71">
        <v>1</v>
      </c>
      <c r="L65" s="72" t="s">
        <v>76</v>
      </c>
      <c r="N65" s="65" t="s">
        <v>15</v>
      </c>
      <c r="O65" s="85">
        <v>10000</v>
      </c>
      <c r="P65" s="65" t="s">
        <v>77</v>
      </c>
      <c r="Q65" s="65">
        <v>1</v>
      </c>
      <c r="R65" s="65" t="s">
        <v>1</v>
      </c>
      <c r="S65" s="74">
        <f>ROUND(K65*O65,0)</f>
        <v>10000</v>
      </c>
    </row>
    <row r="66" spans="1:20" ht="15" customHeight="1">
      <c r="A66" s="69"/>
    </row>
    <row r="67" spans="1:20" ht="15" customHeight="1">
      <c r="A67" s="69"/>
    </row>
    <row r="68" spans="1:20" ht="15" customHeight="1" thickBot="1">
      <c r="A68" s="69"/>
      <c r="K68" s="86" t="s">
        <v>112</v>
      </c>
      <c r="P68" s="86" t="s">
        <v>1</v>
      </c>
      <c r="R68" s="117">
        <f>SUM(S60:S67)</f>
        <v>14770</v>
      </c>
      <c r="S68" s="117"/>
      <c r="T68" s="94" t="s">
        <v>0</v>
      </c>
    </row>
    <row r="69" spans="1:20" ht="15" customHeight="1" thickTop="1">
      <c r="A69" s="69"/>
    </row>
    <row r="70" spans="1:20">
      <c r="A70" s="69"/>
    </row>
    <row r="71" spans="1:20">
      <c r="A71" s="69"/>
    </row>
    <row r="72" spans="1:20">
      <c r="A72" s="69"/>
    </row>
    <row r="73" spans="1:20">
      <c r="A73" s="69"/>
    </row>
    <row r="74" spans="1:20">
      <c r="A74" s="69"/>
    </row>
    <row r="75" spans="1:20">
      <c r="A75" s="69"/>
    </row>
    <row r="76" spans="1:20">
      <c r="A76" s="69"/>
    </row>
  </sheetData>
  <mergeCells count="11">
    <mergeCell ref="B17:R17"/>
    <mergeCell ref="R54:S54"/>
    <mergeCell ref="R68:S68"/>
    <mergeCell ref="A1:T1"/>
    <mergeCell ref="A2:T2"/>
    <mergeCell ref="A3:B3"/>
    <mergeCell ref="C3:T3"/>
    <mergeCell ref="B5:E5"/>
    <mergeCell ref="F5:M5"/>
    <mergeCell ref="N5:O5"/>
    <mergeCell ref="R5:T5"/>
  </mergeCells>
  <pageMargins left="0.24212598399999999" right="0.25" top="1.5" bottom="0.49212598425196902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 -A</vt:lpstr>
      <vt:lpstr>Part -B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FINE COMPUTER </cp:lastModifiedBy>
  <cp:lastPrinted>2017-02-03T05:22:57Z</cp:lastPrinted>
  <dcterms:created xsi:type="dcterms:W3CDTF">2008-10-24T08:21:20Z</dcterms:created>
  <dcterms:modified xsi:type="dcterms:W3CDTF">2017-04-06T21:52:15Z</dcterms:modified>
</cp:coreProperties>
</file>