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20" windowWidth="15480" windowHeight="9405" activeTab="1"/>
  </bookViews>
  <sheets>
    <sheet name="Lakha Dino Gandro" sheetId="1" r:id="rId1"/>
    <sheet name="3' Span" sheetId="5" r:id="rId2"/>
  </sheets>
  <definedNames>
    <definedName name="_xlnm.Print_Area" localSheetId="1">'3'' Span'!$A$1:$F$23</definedName>
    <definedName name="_xlnm.Print_Area" localSheetId="0">'Lakha Dino Gandro'!$A$1:$F$19</definedName>
    <definedName name="_xlnm.Print_Titles" localSheetId="1">'3'' Span'!$5:$5</definedName>
    <definedName name="_xlnm.Print_Titles" localSheetId="0">'Lakha Dino Gandro'!$4:$4</definedName>
  </definedNames>
  <calcPr calcId="124519"/>
</workbook>
</file>

<file path=xl/calcChain.xml><?xml version="1.0" encoding="utf-8"?>
<calcChain xmlns="http://schemas.openxmlformats.org/spreadsheetml/2006/main">
  <c r="F15" i="5"/>
  <c r="F10" i="1" l="1"/>
  <c r="F9"/>
  <c r="F8"/>
  <c r="F7"/>
  <c r="F6"/>
  <c r="F5"/>
  <c r="F14" i="5" l="1"/>
  <c r="H13"/>
  <c r="I13" s="1"/>
  <c r="H12"/>
  <c r="I12" s="1"/>
  <c r="H11"/>
  <c r="I11" s="1"/>
  <c r="H10"/>
  <c r="I10" s="1"/>
  <c r="H8"/>
  <c r="I8" s="1"/>
  <c r="H9"/>
  <c r="I9" s="1"/>
  <c r="H7"/>
  <c r="I7" s="1"/>
  <c r="H6"/>
  <c r="H14" s="1"/>
  <c r="H10" i="1"/>
  <c r="H8"/>
  <c r="H9"/>
  <c r="H7"/>
  <c r="H6"/>
  <c r="H5"/>
  <c r="H11" s="1"/>
  <c r="F11"/>
  <c r="I6" i="5" l="1"/>
</calcChain>
</file>

<file path=xl/sharedStrings.xml><?xml version="1.0" encoding="utf-8"?>
<sst xmlns="http://schemas.openxmlformats.org/spreadsheetml/2006/main" count="55" uniqueCount="35">
  <si>
    <t>Sr. No.</t>
  </si>
  <si>
    <t>Name of Work</t>
  </si>
  <si>
    <t>Qty.</t>
  </si>
  <si>
    <t>Rate</t>
  </si>
  <si>
    <t>Unit</t>
  </si>
  <si>
    <t>Amount</t>
  </si>
  <si>
    <t>SCHEDULE "B" to BID</t>
  </si>
  <si>
    <t xml:space="preserve">Preparing Sub-Base Course by supplying and spreading stone metal 1½” gauge of approved quality from approved quarry in required thickness of 6” in 2 layers 3” each to proper camber and grade including supplying and spreading 10 CFT screening and non-plastic quarry fines, filling depressions with stone metal after initial rolling including water and compacting to achieve 98-100% density as per modified AASHO specifications. Rate i/cs all costs of materials T&amp;P labour and carriage to site of work.    </t>
  </si>
  <si>
    <t xml:space="preserve">Preparing Base Course by supplying and spreading stone metal of approved quality from approved quarry property graded to maximum size of 1½” in required thickness of 3” each to proper camber and grade including supplying and spreading 15 CFT screening and non- plastic quarry fins, filling depressions with stone metal after initial rolling including watering and compacting the same so as to achieve 100% density as per modified AASHO specifications. (This rate i/c providing and using templates, camber plates, screen forms as directed). Rate includes all costs of materials T&amp;P labour and carriage to site of work. </t>
  </si>
  <si>
    <t>Per %0 Cft</t>
  </si>
  <si>
    <t>Per % Cft</t>
  </si>
  <si>
    <t>Per % Rft</t>
  </si>
  <si>
    <t>Per % Sft</t>
  </si>
  <si>
    <t>TOTAL</t>
  </si>
  <si>
    <t>Excavation in foundation of buildings bridges and other structures including dag belling dressing refilling around structures with excavated earth watering and remaining lead upto 100 feet and lift upto 5 feet (in ordinary soil).</t>
  </si>
  <si>
    <t xml:space="preserve">Cement concrete brick or stone ballast 1 ½” to 2” gauge. Ratio 1:4:8 </t>
  </si>
  <si>
    <t xml:space="preserve">Cement concrete plain including placing compacting finishing and curing et. Complete (including screening and washing of stone aggregate without shuttering) Ratio 1:2:4.    </t>
  </si>
  <si>
    <t xml:space="preserve">RCC work including all labour and materials except the cost of steel reinforcement and its labour for bending and binding, which will be paid separately. This rate also includes all kinds of forms, moulds, lifting, shuttering, curing, rendering and finishing the exposed surface including screening and washing of shingle. RCC work in roof, slab, beams, columns, rafts, lintels and other structural members laid in situ or precast laid in position in all respects ratio 1:2:4 (90 Lbs. Cement, 2 CFT sand, 4 CFT shingle)    </t>
  </si>
  <si>
    <t xml:space="preserve">Fabrication of mild steel reinforcement concrete including curing position making joints and fastening including cost of binding wire also includes removal of rust from bars.   </t>
  </si>
  <si>
    <t>CONTRACTOR</t>
  </si>
  <si>
    <t>EXECUTIVE ENGINEER</t>
  </si>
  <si>
    <t>HIGHWAY DIVISION</t>
  </si>
  <si>
    <t>THATTA</t>
  </si>
  <si>
    <t>Pointing flush on stone work (raised) in cement sand mortar Ratio (1:3) etc.</t>
  </si>
  <si>
    <t>Errection and removal of centering for RCC or Plain cement concrete works of deader wood (2nd Class) for partal wood (ii) vertical</t>
  </si>
  <si>
    <t>Per  Cft</t>
  </si>
  <si>
    <t>Per CWT</t>
  </si>
  <si>
    <t>Providing surface dressing (3 Coats) on new or existing surface with 40+25+14=79 Lbs. Bitumen of 80/100 penetrations and 5.5+2.75+1x60= 9.75 CFT crushed bajri of 3/8"-3/4” gauge including cleaning the road surface rolling with power roller etc. complete. Rate includes all costs of materials T&amp;P labour and carriage to site of work.</t>
  </si>
  <si>
    <t xml:space="preserve">Coursed rubble masonry including hammer dressing in plinth and foundation (in cement sand mortar) Ratio 1:4.       </t>
  </si>
  <si>
    <t>Therefore the cost of 2 Nos. will be Rs.  238,135 x2 =</t>
  </si>
  <si>
    <t>CONSTRUCTION OF ROAD FROM THATTA- PIR PATHO ROAD 7/0 (R/S) ALONG HALA MINOR TO VILLAGE LAKHA DINO GANDRO ROAD MILE 0/0-3/1 (5.00 KMS) TAKEN UP LENGTH MILE 0/0-0/5 (1.00 KM)</t>
  </si>
  <si>
    <t xml:space="preserve">Earthwork for road embankment by bulldozers including ploughing, mixing, cold breaking dressing and compacting with optimum moisture content lead uoto 100 feet and lift upto 5 feet in all types of soil except rock. Compacting upto 85% modified AASHO density. </t>
  </si>
  <si>
    <t xml:space="preserve">Earthwork for road embankment by bulldozers including ploughing, mixing, clod breaking dressing and compacting with optimum moisture content lead upto 100 feet and lift upto 5 feet in all types of soil except rock. Compacting upto 95-100% modified AASHO density. </t>
  </si>
  <si>
    <t xml:space="preserve">Earthwork for road embankment from barrow pits including laying in 6” layers clod breaking, dressing etc. complete. Lead upto 100’ and lift upto 5’ (in ordinary soil). </t>
  </si>
  <si>
    <t>CONSTRUCTION OF 3' SPAN RCC SLAB CULVERT ALONG THATTA- PIR PATHO ROAD 7/0 (R/S) ALONG HALA MINOR TO VILLAGE LAKHA DINO GANDRO ROAD MILE 0/0-3/1 (5.00 KMS) TAKEN UP LENGTH MILE 0/0-0/5 (1.00 KM)</t>
  </si>
</sst>
</file>

<file path=xl/styles.xml><?xml version="1.0" encoding="utf-8"?>
<styleSheet xmlns="http://schemas.openxmlformats.org/spreadsheetml/2006/main">
  <numFmts count="2">
    <numFmt numFmtId="43" formatCode="_(* #,##0.00_);_(* \(#,##0.00\);_(* &quot;-&quot;??_);_(@_)"/>
    <numFmt numFmtId="164" formatCode="_(* #,##0_);_(* \(#,##0\);_(* &quot;-&quot;??_);_(@_)"/>
  </numFmts>
  <fonts count="7">
    <font>
      <sz val="11"/>
      <color theme="1"/>
      <name val="Calibri"/>
      <family val="2"/>
      <scheme val="minor"/>
    </font>
    <font>
      <sz val="11"/>
      <color theme="1"/>
      <name val="Calibri"/>
      <family val="2"/>
      <scheme val="minor"/>
    </font>
    <font>
      <sz val="10"/>
      <color theme="1"/>
      <name val="Arial"/>
      <family val="2"/>
    </font>
    <font>
      <b/>
      <sz val="10"/>
      <color theme="1"/>
      <name val="Arial"/>
      <family val="2"/>
    </font>
    <font>
      <b/>
      <u/>
      <sz val="14"/>
      <color theme="1"/>
      <name val="Arial"/>
      <family val="2"/>
    </font>
    <font>
      <sz val="10"/>
      <name val="Arial"/>
      <family val="2"/>
    </font>
    <font>
      <b/>
      <u/>
      <sz val="11"/>
      <color theme="1"/>
      <name val="Arial"/>
      <family val="2"/>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
    <xf numFmtId="0" fontId="0" fillId="0" borderId="0"/>
    <xf numFmtId="43" fontId="1" fillId="0" borderId="0" applyFont="0" applyFill="0" applyBorder="0" applyAlignment="0" applyProtection="0"/>
    <xf numFmtId="0" fontId="5" fillId="0" borderId="0"/>
    <xf numFmtId="43" fontId="5" fillId="0" borderId="0" applyFont="0" applyFill="0" applyBorder="0" applyAlignment="0" applyProtection="0"/>
  </cellStyleXfs>
  <cellXfs count="30">
    <xf numFmtId="0" fontId="0" fillId="0" borderId="0" xfId="0"/>
    <xf numFmtId="0" fontId="2" fillId="0" borderId="0" xfId="0" applyFont="1"/>
    <xf numFmtId="0" fontId="2" fillId="0" borderId="0" xfId="0" applyFont="1" applyAlignment="1">
      <alignment horizontal="center" vertical="top" wrapText="1"/>
    </xf>
    <xf numFmtId="0" fontId="2" fillId="0" borderId="0" xfId="0" applyFont="1" applyAlignment="1">
      <alignment horizontal="justify" vertical="top" wrapText="1"/>
    </xf>
    <xf numFmtId="0" fontId="3" fillId="0" borderId="1" xfId="0" applyFont="1" applyBorder="1" applyAlignment="1">
      <alignment horizontal="center" vertical="top" wrapText="1"/>
    </xf>
    <xf numFmtId="0" fontId="2" fillId="0" borderId="1" xfId="0" applyFont="1" applyBorder="1" applyAlignment="1">
      <alignment horizontal="justify" vertical="top" wrapText="1"/>
    </xf>
    <xf numFmtId="0" fontId="2" fillId="0" borderId="1" xfId="0" applyFont="1" applyBorder="1" applyAlignment="1">
      <alignment horizontal="center" vertical="top" wrapText="1"/>
    </xf>
    <xf numFmtId="43" fontId="2" fillId="0" borderId="1" xfId="1" applyFont="1" applyBorder="1" applyAlignment="1">
      <alignment horizontal="justify" vertical="top" wrapText="1"/>
    </xf>
    <xf numFmtId="164" fontId="2" fillId="0" borderId="1" xfId="0" applyNumberFormat="1" applyFont="1" applyBorder="1" applyAlignment="1">
      <alignment horizontal="justify" vertical="top" wrapText="1"/>
    </xf>
    <xf numFmtId="164" fontId="2" fillId="0" borderId="1" xfId="1" applyNumberFormat="1" applyFont="1" applyBorder="1" applyAlignment="1">
      <alignment horizontal="justify" vertical="top" wrapText="1"/>
    </xf>
    <xf numFmtId="164" fontId="3" fillId="0" borderId="1" xfId="1" applyNumberFormat="1" applyFont="1" applyBorder="1" applyAlignment="1">
      <alignment horizontal="justify" vertical="top" wrapText="1"/>
    </xf>
    <xf numFmtId="164" fontId="2" fillId="0" borderId="0" xfId="0" applyNumberFormat="1" applyFont="1" applyAlignment="1">
      <alignment horizontal="justify" vertical="top" wrapText="1"/>
    </xf>
    <xf numFmtId="164" fontId="3" fillId="0" borderId="1" xfId="1" applyNumberFormat="1" applyFont="1" applyBorder="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justify" vertical="top" wrapText="1"/>
    </xf>
    <xf numFmtId="164" fontId="3" fillId="0" borderId="0" xfId="0" applyNumberFormat="1" applyFont="1" applyAlignment="1">
      <alignment horizontal="justify" vertical="top" wrapText="1"/>
    </xf>
    <xf numFmtId="0" fontId="2" fillId="0" borderId="0" xfId="0" applyFont="1" applyAlignment="1">
      <alignment horizontal="justify" vertical="top" wrapText="1"/>
    </xf>
    <xf numFmtId="1" fontId="2" fillId="0" borderId="1" xfId="0" applyNumberFormat="1" applyFont="1" applyBorder="1" applyAlignment="1">
      <alignment horizontal="center" vertical="top" wrapText="1"/>
    </xf>
    <xf numFmtId="164" fontId="3" fillId="0" borderId="0" xfId="1" applyNumberFormat="1" applyFont="1" applyBorder="1" applyAlignment="1">
      <alignment horizontal="center" vertical="center" wrapText="1"/>
    </xf>
    <xf numFmtId="0" fontId="6" fillId="0" borderId="0" xfId="0" applyFont="1" applyAlignment="1">
      <alignment horizontal="justify" vertical="top" wrapText="1"/>
    </xf>
    <xf numFmtId="0" fontId="3" fillId="0" borderId="0" xfId="0" applyFont="1" applyAlignment="1">
      <alignment horizontal="center" vertical="top" wrapText="1"/>
    </xf>
    <xf numFmtId="0" fontId="4" fillId="0" borderId="0" xfId="0" applyFont="1" applyAlignment="1">
      <alignment horizontal="center"/>
    </xf>
    <xf numFmtId="0" fontId="3" fillId="0" borderId="2" xfId="0" applyFont="1" applyBorder="1" applyAlignment="1">
      <alignment horizontal="right" vertical="top" wrapText="1"/>
    </xf>
    <xf numFmtId="0" fontId="3" fillId="0" borderId="3" xfId="0" applyFont="1" applyBorder="1" applyAlignment="1">
      <alignment horizontal="right" vertical="top" wrapText="1"/>
    </xf>
    <xf numFmtId="0" fontId="3" fillId="0" borderId="4" xfId="0" applyFont="1" applyBorder="1" applyAlignment="1">
      <alignment horizontal="right" vertical="top" wrapText="1"/>
    </xf>
    <xf numFmtId="0" fontId="3" fillId="0" borderId="0" xfId="0" applyFont="1" applyAlignment="1">
      <alignment horizontal="left" vertical="top" wrapText="1"/>
    </xf>
    <xf numFmtId="0" fontId="2" fillId="0" borderId="0" xfId="0" applyFont="1" applyAlignment="1">
      <alignment horizontal="center" vertical="top" wrapText="1"/>
    </xf>
    <xf numFmtId="0" fontId="3" fillId="0" borderId="2" xfId="0" applyFont="1" applyBorder="1" applyAlignment="1">
      <alignment horizontal="right" vertical="center" wrapText="1"/>
    </xf>
    <xf numFmtId="0" fontId="3" fillId="0" borderId="3" xfId="0" applyFont="1" applyBorder="1" applyAlignment="1">
      <alignment horizontal="right" vertical="center" wrapText="1"/>
    </xf>
    <xf numFmtId="0" fontId="3" fillId="0" borderId="4" xfId="0" applyFont="1" applyBorder="1" applyAlignment="1">
      <alignment horizontal="right" vertical="center" wrapText="1"/>
    </xf>
  </cellXfs>
  <cellStyles count="4">
    <cellStyle name="Comma" xfId="1" builtinId="3"/>
    <cellStyle name="Comma 2" xfId="3"/>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K140"/>
  <sheetViews>
    <sheetView zoomScale="85" zoomScaleNormal="85" workbookViewId="0">
      <selection activeCell="J6" sqref="J6"/>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0" width="9.140625" style="1"/>
    <col min="11" max="11" width="10.28515625" style="1" bestFit="1" customWidth="1"/>
    <col min="12" max="16384" width="9.140625" style="1"/>
  </cols>
  <sheetData>
    <row r="1" spans="1:11" ht="48" customHeight="1">
      <c r="A1" s="19" t="s">
        <v>30</v>
      </c>
      <c r="B1" s="19"/>
      <c r="C1" s="19"/>
      <c r="D1" s="19"/>
      <c r="E1" s="19"/>
      <c r="F1" s="19"/>
    </row>
    <row r="2" spans="1:11" ht="18">
      <c r="A2" s="21" t="s">
        <v>6</v>
      </c>
      <c r="B2" s="21"/>
      <c r="C2" s="21"/>
      <c r="D2" s="21"/>
      <c r="E2" s="21"/>
      <c r="F2" s="21"/>
    </row>
    <row r="4" spans="1:11" s="2" customFormat="1" ht="25.5">
      <c r="A4" s="4" t="s">
        <v>0</v>
      </c>
      <c r="B4" s="4" t="s">
        <v>1</v>
      </c>
      <c r="C4" s="4" t="s">
        <v>2</v>
      </c>
      <c r="D4" s="4" t="s">
        <v>3</v>
      </c>
      <c r="E4" s="4" t="s">
        <v>4</v>
      </c>
      <c r="F4" s="4" t="s">
        <v>5</v>
      </c>
    </row>
    <row r="5" spans="1:11" s="3" customFormat="1" ht="76.5">
      <c r="A5" s="6">
        <v>1</v>
      </c>
      <c r="B5" s="5" t="s">
        <v>31</v>
      </c>
      <c r="C5" s="17">
        <v>227900</v>
      </c>
      <c r="D5" s="7">
        <v>3656.23</v>
      </c>
      <c r="E5" s="6" t="s">
        <v>9</v>
      </c>
      <c r="F5" s="8">
        <f>ROUND(C5*D5/1000,0)</f>
        <v>833255</v>
      </c>
      <c r="H5" s="11">
        <f>SUM(C5*D5)/1000</f>
        <v>833254.81700000004</v>
      </c>
    </row>
    <row r="6" spans="1:11" s="3" customFormat="1" ht="76.5">
      <c r="A6" s="6">
        <v>2</v>
      </c>
      <c r="B6" s="5" t="s">
        <v>32</v>
      </c>
      <c r="C6" s="6">
        <v>54400</v>
      </c>
      <c r="D6" s="7">
        <v>6190.17</v>
      </c>
      <c r="E6" s="6" t="s">
        <v>9</v>
      </c>
      <c r="F6" s="8">
        <f>ROUND(C6*D6/1000,0)</f>
        <v>336745</v>
      </c>
      <c r="H6" s="11">
        <f>SUM(C6*D6)/1000</f>
        <v>336745.24800000002</v>
      </c>
    </row>
    <row r="7" spans="1:11" s="3" customFormat="1" ht="126" customHeight="1">
      <c r="A7" s="6">
        <v>3</v>
      </c>
      <c r="B7" s="5" t="s">
        <v>7</v>
      </c>
      <c r="C7" s="6">
        <v>20400</v>
      </c>
      <c r="D7" s="7">
        <v>6121.32</v>
      </c>
      <c r="E7" s="6" t="s">
        <v>10</v>
      </c>
      <c r="F7" s="8">
        <f>ROUND(C7*D7/100,0)</f>
        <v>1248749</v>
      </c>
      <c r="H7" s="11">
        <f>SUM(C7*D7)/100</f>
        <v>1248749.28</v>
      </c>
    </row>
    <row r="8" spans="1:11" s="3" customFormat="1" ht="165" customHeight="1">
      <c r="A8" s="6">
        <v>4</v>
      </c>
      <c r="B8" s="5" t="s">
        <v>8</v>
      </c>
      <c r="C8" s="6">
        <v>10200</v>
      </c>
      <c r="D8" s="7">
        <v>7075.57</v>
      </c>
      <c r="E8" s="6" t="s">
        <v>10</v>
      </c>
      <c r="F8" s="8">
        <f>ROUND(C8*D8/100,0)</f>
        <v>721708</v>
      </c>
      <c r="H8" s="11">
        <f t="shared" ref="H8:H9" si="0">SUM(C8*D8)/100</f>
        <v>721708.14</v>
      </c>
    </row>
    <row r="9" spans="1:11" s="3" customFormat="1" ht="89.25" customHeight="1">
      <c r="A9" s="6">
        <v>5</v>
      </c>
      <c r="B9" s="5" t="s">
        <v>27</v>
      </c>
      <c r="C9" s="6">
        <v>40800</v>
      </c>
      <c r="D9" s="7">
        <v>3983.4</v>
      </c>
      <c r="E9" s="6" t="s">
        <v>12</v>
      </c>
      <c r="F9" s="8">
        <f>ROUND(C9*D9/100,0)</f>
        <v>1625227</v>
      </c>
      <c r="H9" s="11">
        <f t="shared" si="0"/>
        <v>1625227.2</v>
      </c>
    </row>
    <row r="10" spans="1:11" s="3" customFormat="1" ht="51">
      <c r="A10" s="6">
        <v>6</v>
      </c>
      <c r="B10" s="5" t="s">
        <v>33</v>
      </c>
      <c r="C10" s="6">
        <v>33800</v>
      </c>
      <c r="D10" s="7">
        <v>2208.37</v>
      </c>
      <c r="E10" s="6" t="s">
        <v>9</v>
      </c>
      <c r="F10" s="8">
        <f>ROUND(C10*D10/1000,0)</f>
        <v>74643</v>
      </c>
      <c r="H10" s="11">
        <f>SUM(C10*D10)/1000</f>
        <v>74642.906000000003</v>
      </c>
    </row>
    <row r="11" spans="1:11" s="3" customFormat="1" ht="18" customHeight="1">
      <c r="A11" s="22" t="s">
        <v>13</v>
      </c>
      <c r="B11" s="23"/>
      <c r="C11" s="23"/>
      <c r="D11" s="23"/>
      <c r="E11" s="24"/>
      <c r="F11" s="10">
        <f>SUM(F5:F10)</f>
        <v>4840327</v>
      </c>
      <c r="H11" s="10">
        <f>SUM(H5:H10)</f>
        <v>4840327.591</v>
      </c>
      <c r="K11" s="11"/>
    </row>
    <row r="12" spans="1:11" s="3" customFormat="1"/>
    <row r="13" spans="1:11" s="3" customFormat="1">
      <c r="F13" s="11"/>
    </row>
    <row r="14" spans="1:11" s="3" customFormat="1"/>
    <row r="15" spans="1:11" s="3" customFormat="1"/>
    <row r="16" spans="1:11" s="3" customFormat="1"/>
    <row r="17" spans="1:6" s="3" customFormat="1">
      <c r="A17" s="25" t="s">
        <v>19</v>
      </c>
      <c r="B17" s="25"/>
      <c r="C17" s="14"/>
      <c r="D17" s="20" t="s">
        <v>20</v>
      </c>
      <c r="E17" s="20"/>
      <c r="F17" s="20"/>
    </row>
    <row r="18" spans="1:6" s="3" customFormat="1">
      <c r="A18" s="14"/>
      <c r="B18" s="14"/>
      <c r="C18" s="14"/>
      <c r="D18" s="20" t="s">
        <v>21</v>
      </c>
      <c r="E18" s="20"/>
      <c r="F18" s="20"/>
    </row>
    <row r="19" spans="1:6" s="3" customFormat="1">
      <c r="A19" s="14"/>
      <c r="B19" s="14"/>
      <c r="C19" s="14"/>
      <c r="D19" s="20" t="s">
        <v>22</v>
      </c>
      <c r="E19" s="20"/>
      <c r="F19" s="20"/>
    </row>
    <row r="20" spans="1:6" s="3" customFormat="1"/>
    <row r="21" spans="1:6" s="3" customFormat="1"/>
    <row r="22" spans="1:6" s="3" customFormat="1"/>
    <row r="23" spans="1:6" s="3" customFormat="1"/>
    <row r="24" spans="1:6" s="3" customFormat="1"/>
    <row r="25" spans="1:6" s="3" customFormat="1"/>
    <row r="26" spans="1:6" s="3" customFormat="1"/>
    <row r="27" spans="1:6" s="3" customFormat="1"/>
    <row r="28" spans="1:6" s="3" customFormat="1"/>
    <row r="29" spans="1:6" s="3" customFormat="1"/>
    <row r="30" spans="1:6" s="3" customFormat="1"/>
    <row r="31" spans="1:6" s="3" customFormat="1"/>
    <row r="32" spans="1:6"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sheetData>
  <mergeCells count="7">
    <mergeCell ref="A1:F1"/>
    <mergeCell ref="D18:F18"/>
    <mergeCell ref="D19:F19"/>
    <mergeCell ref="A2:F2"/>
    <mergeCell ref="A11:E11"/>
    <mergeCell ref="A17:B17"/>
    <mergeCell ref="D17:F17"/>
  </mergeCells>
  <pageMargins left="0.7" right="0.18" top="0.46" bottom="0.32" header="0.3" footer="0.27"/>
  <pageSetup paperSize="9" orientation="portrait" r:id="rId1"/>
</worksheet>
</file>

<file path=xl/worksheets/sheet2.xml><?xml version="1.0" encoding="utf-8"?>
<worksheet xmlns="http://schemas.openxmlformats.org/spreadsheetml/2006/main" xmlns:r="http://schemas.openxmlformats.org/officeDocument/2006/relationships">
  <dimension ref="A1:I142"/>
  <sheetViews>
    <sheetView tabSelected="1" zoomScale="85" zoomScaleNormal="85" workbookViewId="0">
      <selection activeCell="M19" sqref="M19"/>
    </sheetView>
  </sheetViews>
  <sheetFormatPr defaultRowHeight="12.75"/>
  <cols>
    <col min="1" max="1" width="5.7109375" style="1" customWidth="1"/>
    <col min="2" max="2" width="44.42578125" style="1" customWidth="1"/>
    <col min="3" max="3" width="8.85546875" style="1" customWidth="1"/>
    <col min="4" max="4" width="11.140625" style="1" customWidth="1"/>
    <col min="5" max="5" width="9.7109375" style="1" customWidth="1"/>
    <col min="6" max="6" width="12.28515625" style="1" customWidth="1"/>
    <col min="7" max="7" width="0" style="1" hidden="1" customWidth="1"/>
    <col min="8" max="8" width="17.5703125" style="1" hidden="1" customWidth="1"/>
    <col min="9" max="9" width="0" style="1" hidden="1" customWidth="1"/>
    <col min="10" max="16384" width="9.140625" style="1"/>
  </cols>
  <sheetData>
    <row r="1" spans="1:9" ht="47.25" customHeight="1">
      <c r="A1" s="19" t="s">
        <v>34</v>
      </c>
      <c r="B1" s="19"/>
      <c r="C1" s="19"/>
      <c r="D1" s="19"/>
      <c r="E1" s="19"/>
      <c r="F1" s="19"/>
    </row>
    <row r="2" spans="1:9" ht="18">
      <c r="A2" s="21" t="s">
        <v>6</v>
      </c>
      <c r="B2" s="21"/>
      <c r="C2" s="21"/>
      <c r="D2" s="21"/>
      <c r="E2" s="21"/>
      <c r="F2" s="21"/>
    </row>
    <row r="5" spans="1:9" s="2" customFormat="1" ht="25.5">
      <c r="A5" s="4" t="s">
        <v>0</v>
      </c>
      <c r="B5" s="4" t="s">
        <v>1</v>
      </c>
      <c r="C5" s="4" t="s">
        <v>2</v>
      </c>
      <c r="D5" s="4" t="s">
        <v>3</v>
      </c>
      <c r="E5" s="4" t="s">
        <v>4</v>
      </c>
      <c r="F5" s="4" t="s">
        <v>5</v>
      </c>
    </row>
    <row r="6" spans="1:9" s="3" customFormat="1" ht="72.75" customHeight="1">
      <c r="A6" s="6">
        <v>1</v>
      </c>
      <c r="B6" s="5" t="s">
        <v>14</v>
      </c>
      <c r="C6" s="6">
        <v>1150</v>
      </c>
      <c r="D6" s="7">
        <v>3176.25</v>
      </c>
      <c r="E6" s="6" t="s">
        <v>9</v>
      </c>
      <c r="F6" s="8">
        <v>3653</v>
      </c>
      <c r="H6" s="11">
        <f>SUM(C6*D6)/1000</f>
        <v>3652.6875</v>
      </c>
      <c r="I6" s="11">
        <f>SUM(F6-H6)</f>
        <v>0.3125</v>
      </c>
    </row>
    <row r="7" spans="1:9" s="3" customFormat="1" ht="35.25" customHeight="1">
      <c r="A7" s="6">
        <v>2</v>
      </c>
      <c r="B7" s="5" t="s">
        <v>15</v>
      </c>
      <c r="C7" s="6">
        <v>257</v>
      </c>
      <c r="D7" s="7">
        <v>9416.2800000000007</v>
      </c>
      <c r="E7" s="6" t="s">
        <v>10</v>
      </c>
      <c r="F7" s="9">
        <v>24200</v>
      </c>
      <c r="H7" s="11">
        <f>SUM(C7*D7)/100</f>
        <v>24199.839599999999</v>
      </c>
      <c r="I7" s="11">
        <f t="shared" ref="I7:I13" si="0">SUM(F7-H7)</f>
        <v>0.16040000000066357</v>
      </c>
    </row>
    <row r="8" spans="1:9" s="3" customFormat="1" ht="38.25">
      <c r="A8" s="6">
        <v>3</v>
      </c>
      <c r="B8" s="5" t="s">
        <v>28</v>
      </c>
      <c r="C8" s="6">
        <v>503</v>
      </c>
      <c r="D8" s="7">
        <v>26475</v>
      </c>
      <c r="E8" s="6" t="s">
        <v>10</v>
      </c>
      <c r="F8" s="9">
        <v>133169</v>
      </c>
      <c r="H8" s="11">
        <f t="shared" ref="H8:H9" si="1">SUM(C8*D8)/100</f>
        <v>133169.25</v>
      </c>
      <c r="I8" s="11">
        <f t="shared" si="0"/>
        <v>-0.25</v>
      </c>
    </row>
    <row r="9" spans="1:9" s="3" customFormat="1" ht="57" customHeight="1">
      <c r="A9" s="6">
        <v>4</v>
      </c>
      <c r="B9" s="5" t="s">
        <v>16</v>
      </c>
      <c r="C9" s="6">
        <v>129</v>
      </c>
      <c r="D9" s="7">
        <v>14429.25</v>
      </c>
      <c r="E9" s="5" t="s">
        <v>11</v>
      </c>
      <c r="F9" s="9">
        <v>18614</v>
      </c>
      <c r="H9" s="11">
        <f t="shared" si="1"/>
        <v>18613.732499999998</v>
      </c>
      <c r="I9" s="11">
        <f t="shared" si="0"/>
        <v>0.26750000000174623</v>
      </c>
    </row>
    <row r="10" spans="1:9" s="3" customFormat="1" ht="140.25">
      <c r="A10" s="6">
        <v>5</v>
      </c>
      <c r="B10" s="5" t="s">
        <v>17</v>
      </c>
      <c r="C10" s="6">
        <v>79</v>
      </c>
      <c r="D10" s="7">
        <v>337</v>
      </c>
      <c r="E10" s="6" t="s">
        <v>25</v>
      </c>
      <c r="F10" s="9">
        <v>26623</v>
      </c>
      <c r="H10" s="11">
        <f>SUM(C10*D10)</f>
        <v>26623</v>
      </c>
      <c r="I10" s="11">
        <f t="shared" si="0"/>
        <v>0</v>
      </c>
    </row>
    <row r="11" spans="1:9" s="3" customFormat="1" ht="61.5" customHeight="1">
      <c r="A11" s="6">
        <v>6</v>
      </c>
      <c r="B11" s="5" t="s">
        <v>18</v>
      </c>
      <c r="C11" s="6">
        <v>5.33</v>
      </c>
      <c r="D11" s="7">
        <v>4820.2</v>
      </c>
      <c r="E11" s="6" t="s">
        <v>26</v>
      </c>
      <c r="F11" s="9">
        <v>25692</v>
      </c>
      <c r="H11" s="11">
        <f>SUM(C11*D11)</f>
        <v>25691.666000000001</v>
      </c>
      <c r="I11" s="11">
        <f t="shared" si="0"/>
        <v>0.33399999999892316</v>
      </c>
    </row>
    <row r="12" spans="1:9" s="3" customFormat="1" ht="36.75" customHeight="1">
      <c r="A12" s="6">
        <v>7</v>
      </c>
      <c r="B12" s="5" t="s">
        <v>23</v>
      </c>
      <c r="C12" s="6">
        <v>213</v>
      </c>
      <c r="D12" s="7">
        <v>1758.08</v>
      </c>
      <c r="E12" s="6" t="s">
        <v>12</v>
      </c>
      <c r="F12" s="9">
        <v>3745</v>
      </c>
      <c r="H12" s="11">
        <f>SUM(C12*D12)/100</f>
        <v>3744.7103999999999</v>
      </c>
      <c r="I12" s="11">
        <f t="shared" si="0"/>
        <v>0.28960000000006403</v>
      </c>
    </row>
    <row r="13" spans="1:9" s="3" customFormat="1" ht="48.75" customHeight="1">
      <c r="A13" s="6">
        <v>8</v>
      </c>
      <c r="B13" s="5" t="s">
        <v>24</v>
      </c>
      <c r="C13" s="6">
        <v>78</v>
      </c>
      <c r="D13" s="7">
        <v>3127.41</v>
      </c>
      <c r="E13" s="6" t="s">
        <v>12</v>
      </c>
      <c r="F13" s="9">
        <v>2439</v>
      </c>
      <c r="H13" s="11">
        <f>SUM(C13*D13)/100</f>
        <v>2439.3797999999997</v>
      </c>
      <c r="I13" s="11">
        <f t="shared" si="0"/>
        <v>-0.3797999999997046</v>
      </c>
    </row>
    <row r="14" spans="1:9" s="13" customFormat="1" ht="18" customHeight="1">
      <c r="A14" s="27" t="s">
        <v>13</v>
      </c>
      <c r="B14" s="28"/>
      <c r="C14" s="28"/>
      <c r="D14" s="28"/>
      <c r="E14" s="29"/>
      <c r="F14" s="12">
        <f>SUM(F6:F13)</f>
        <v>238135</v>
      </c>
      <c r="H14" s="12">
        <f>SUM(H6:H13)</f>
        <v>238134.26579999999</v>
      </c>
    </row>
    <row r="15" spans="1:9" s="13" customFormat="1" ht="18" customHeight="1">
      <c r="A15" s="27" t="s">
        <v>29</v>
      </c>
      <c r="B15" s="28"/>
      <c r="C15" s="28"/>
      <c r="D15" s="28"/>
      <c r="E15" s="29"/>
      <c r="F15" s="12">
        <f>F14*2</f>
        <v>476270</v>
      </c>
      <c r="H15" s="18"/>
    </row>
    <row r="16" spans="1:9" s="3" customFormat="1"/>
    <row r="17" spans="1:8" s="16" customFormat="1"/>
    <row r="18" spans="1:8" s="3" customFormat="1"/>
    <row r="19" spans="1:8" s="3" customFormat="1">
      <c r="H19" s="11"/>
    </row>
    <row r="20" spans="1:8" s="3" customFormat="1"/>
    <row r="21" spans="1:8" s="14" customFormat="1">
      <c r="A21" s="25" t="s">
        <v>19</v>
      </c>
      <c r="B21" s="25"/>
      <c r="D21" s="20" t="s">
        <v>20</v>
      </c>
      <c r="E21" s="20"/>
      <c r="F21" s="20"/>
      <c r="H21" s="15"/>
    </row>
    <row r="22" spans="1:8" s="14" customFormat="1">
      <c r="D22" s="20" t="s">
        <v>21</v>
      </c>
      <c r="E22" s="20"/>
      <c r="F22" s="20"/>
    </row>
    <row r="23" spans="1:8" s="14" customFormat="1">
      <c r="D23" s="20" t="s">
        <v>22</v>
      </c>
      <c r="E23" s="20"/>
      <c r="F23" s="20"/>
    </row>
    <row r="24" spans="1:8" s="3" customFormat="1">
      <c r="D24" s="26"/>
      <c r="E24" s="26"/>
      <c r="F24" s="26"/>
    </row>
    <row r="25" spans="1:8" s="3" customFormat="1"/>
    <row r="26" spans="1:8" s="3" customFormat="1"/>
    <row r="27" spans="1:8" s="3" customFormat="1"/>
    <row r="28" spans="1:8" s="3" customFormat="1"/>
    <row r="29" spans="1:8" s="3" customFormat="1"/>
    <row r="30" spans="1:8" s="3" customFormat="1"/>
    <row r="31" spans="1:8" s="3" customFormat="1"/>
    <row r="32" spans="1:8" s="3" customFormat="1"/>
    <row r="33" s="3" customFormat="1"/>
    <row r="34" s="3" customFormat="1"/>
    <row r="35" s="3" customFormat="1"/>
    <row r="36" s="3" customFormat="1"/>
    <row r="37" s="3" customFormat="1"/>
    <row r="38" s="3" customFormat="1"/>
    <row r="39" s="3" customFormat="1"/>
    <row r="40" s="3" customFormat="1"/>
    <row r="41" s="3" customFormat="1"/>
    <row r="42" s="3" customFormat="1"/>
    <row r="43" s="3" customFormat="1"/>
    <row r="44" s="3" customFormat="1"/>
    <row r="45" s="3" customFormat="1"/>
    <row r="46" s="3" customFormat="1"/>
    <row r="47" s="3" customFormat="1"/>
    <row r="48" s="3" customFormat="1"/>
    <row r="49" s="3" customFormat="1"/>
    <row r="50" s="3" customFormat="1"/>
    <row r="51" s="3" customFormat="1"/>
    <row r="52" s="3" customFormat="1"/>
    <row r="53" s="3" customFormat="1"/>
    <row r="54" s="3" customFormat="1"/>
    <row r="55" s="3" customFormat="1"/>
    <row r="56" s="3" customFormat="1"/>
    <row r="57" s="3" customFormat="1"/>
    <row r="58" s="3" customFormat="1"/>
    <row r="59" s="3" customFormat="1"/>
    <row r="60" s="3" customFormat="1"/>
    <row r="61" s="3" customFormat="1"/>
    <row r="62" s="3" customFormat="1"/>
    <row r="63" s="3" customFormat="1"/>
    <row r="64" s="3" customFormat="1"/>
    <row r="65" s="3" customFormat="1"/>
    <row r="66" s="3" customFormat="1"/>
    <row r="67" s="3" customFormat="1"/>
    <row r="68" s="3" customFormat="1"/>
    <row r="69" s="3" customFormat="1"/>
    <row r="70" s="3" customFormat="1"/>
    <row r="71" s="3" customFormat="1"/>
    <row r="72" s="3" customFormat="1"/>
    <row r="73" s="3" customFormat="1"/>
    <row r="74" s="3" customFormat="1"/>
    <row r="75" s="3" customFormat="1"/>
    <row r="76" s="3" customFormat="1"/>
    <row r="77" s="3" customFormat="1"/>
    <row r="78" s="3" customFormat="1"/>
    <row r="79" s="3" customFormat="1"/>
    <row r="80" s="3" customFormat="1"/>
    <row r="81" s="3" customFormat="1"/>
    <row r="82" s="3" customFormat="1"/>
    <row r="83" s="3" customFormat="1"/>
    <row r="84" s="3" customFormat="1"/>
    <row r="85" s="3" customFormat="1"/>
    <row r="86" s="3" customFormat="1"/>
    <row r="87" s="3" customFormat="1"/>
    <row r="88" s="3" customFormat="1"/>
    <row r="89" s="3" customFormat="1"/>
    <row r="90" s="3" customFormat="1"/>
    <row r="91" s="3" customFormat="1"/>
    <row r="92" s="3" customFormat="1"/>
    <row r="93" s="3" customFormat="1"/>
    <row r="94" s="3" customFormat="1"/>
    <row r="95" s="3" customFormat="1"/>
    <row r="96" s="3" customFormat="1"/>
    <row r="97" s="3" customFormat="1"/>
    <row r="98" s="3" customFormat="1"/>
    <row r="99" s="3" customFormat="1"/>
    <row r="100" s="3" customFormat="1"/>
    <row r="101" s="3" customFormat="1"/>
    <row r="102" s="3" customFormat="1"/>
    <row r="103" s="3" customFormat="1"/>
    <row r="104" s="3" customFormat="1"/>
    <row r="105" s="3" customFormat="1"/>
    <row r="106" s="3" customFormat="1"/>
    <row r="107" s="3" customFormat="1"/>
    <row r="108" s="3" customFormat="1"/>
    <row r="109" s="3" customFormat="1"/>
    <row r="110" s="3" customFormat="1"/>
    <row r="111" s="3" customFormat="1"/>
    <row r="112" s="3" customFormat="1"/>
    <row r="113" s="3" customFormat="1"/>
    <row r="114" s="3" customFormat="1"/>
    <row r="115" s="3" customFormat="1"/>
    <row r="116" s="3" customFormat="1"/>
    <row r="117" s="3" customFormat="1"/>
    <row r="118" s="3" customFormat="1"/>
    <row r="119" s="3" customFormat="1"/>
    <row r="120" s="3" customFormat="1"/>
    <row r="121" s="3" customFormat="1"/>
    <row r="122" s="3" customFormat="1"/>
    <row r="123" s="3" customFormat="1"/>
    <row r="124" s="3" customFormat="1"/>
    <row r="125" s="3" customFormat="1"/>
    <row r="126" s="3" customFormat="1"/>
    <row r="127" s="3" customFormat="1"/>
    <row r="128" s="3" customFormat="1"/>
    <row r="129" s="3" customFormat="1"/>
    <row r="130" s="3" customFormat="1"/>
    <row r="131" s="3" customFormat="1"/>
    <row r="132" s="3" customFormat="1"/>
    <row r="133" s="3" customFormat="1"/>
    <row r="134" s="3" customFormat="1"/>
    <row r="135" s="3" customFormat="1"/>
    <row r="136" s="3" customFormat="1"/>
    <row r="137" s="3" customFormat="1"/>
    <row r="138" s="3" customFormat="1"/>
    <row r="139" s="3" customFormat="1"/>
    <row r="140" s="3" customFormat="1"/>
    <row r="141" s="3" customFormat="1"/>
    <row r="142" s="3" customFormat="1"/>
  </sheetData>
  <mergeCells count="9">
    <mergeCell ref="A1:F1"/>
    <mergeCell ref="D22:F22"/>
    <mergeCell ref="D23:F23"/>
    <mergeCell ref="D24:F24"/>
    <mergeCell ref="A2:F2"/>
    <mergeCell ref="A14:E14"/>
    <mergeCell ref="A21:B21"/>
    <mergeCell ref="D21:F21"/>
    <mergeCell ref="A15:E15"/>
  </mergeCells>
  <pageMargins left="0.7" right="0.18" top="0.6" bottom="0.4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Lakha Dino Gandro</vt:lpstr>
      <vt:lpstr>3' Span</vt:lpstr>
      <vt:lpstr>'3'' Span'!Print_Area</vt:lpstr>
      <vt:lpstr>'Lakha Dino Gandro'!Print_Area</vt:lpstr>
      <vt:lpstr>'3'' Span'!Print_Titles</vt:lpstr>
      <vt:lpstr>'Lakha Dino Gandro'!Print_Titles</vt:lpstr>
    </vt:vector>
  </TitlesOfParts>
  <Company>ACCCMT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Mohan</dc:creator>
  <cp:lastModifiedBy>ALI COMPUTER</cp:lastModifiedBy>
  <cp:lastPrinted>2017-03-24T04:49:53Z</cp:lastPrinted>
  <dcterms:created xsi:type="dcterms:W3CDTF">2014-06-02T07:32:11Z</dcterms:created>
  <dcterms:modified xsi:type="dcterms:W3CDTF">2017-03-24T04:50:37Z</dcterms:modified>
</cp:coreProperties>
</file>