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2"/>
  </bookViews>
  <sheets>
    <sheet name="Dargah Khan Pur" sheetId="1" r:id="rId1"/>
    <sheet name="3' Span" sheetId="5" r:id="rId2"/>
    <sheet name="2' Span" sheetId="6" r:id="rId3"/>
  </sheets>
  <definedNames>
    <definedName name="_xlnm.Print_Area" localSheetId="2">'2'' Span'!$A$1:$F$23</definedName>
    <definedName name="_xlnm.Print_Area" localSheetId="1">'3'' Span'!$A$1:$F$23</definedName>
    <definedName name="_xlnm.Print_Area" localSheetId="0">'Dargah Khan Pur'!$A$1:$F$21</definedName>
    <definedName name="_xlnm.Print_Titles" localSheetId="2">'2'' Span'!$5:$5</definedName>
    <definedName name="_xlnm.Print_Titles" localSheetId="1">'3'' Span'!$5:$5</definedName>
    <definedName name="_xlnm.Print_Titles" localSheetId="0">'Dargah Khan Pur'!$4:$4</definedName>
  </definedNames>
  <calcPr calcId="124519"/>
</workbook>
</file>

<file path=xl/calcChain.xml><?xml version="1.0" encoding="utf-8"?>
<calcChain xmlns="http://schemas.openxmlformats.org/spreadsheetml/2006/main">
  <c r="F15" i="6"/>
  <c r="F11"/>
  <c r="F10"/>
  <c r="F8"/>
  <c r="F9"/>
  <c r="F12"/>
  <c r="F13"/>
  <c r="F6"/>
  <c r="F7"/>
  <c r="F14"/>
  <c r="H13"/>
  <c r="I13" s="1"/>
  <c r="H12"/>
  <c r="I12" s="1"/>
  <c r="H11"/>
  <c r="I11" s="1"/>
  <c r="H10"/>
  <c r="I10" s="1"/>
  <c r="H9"/>
  <c r="I9" s="1"/>
  <c r="H8"/>
  <c r="I8" s="1"/>
  <c r="H7"/>
  <c r="I7" s="1"/>
  <c r="H6"/>
  <c r="H14" s="1"/>
  <c r="F13" i="1"/>
  <c r="H11"/>
  <c r="F11"/>
  <c r="F5"/>
  <c r="F6"/>
  <c r="F15" i="5"/>
  <c r="I6" i="6" l="1"/>
  <c r="F12" i="1"/>
  <c r="F10"/>
  <c r="F9"/>
  <c r="F8"/>
  <c r="F7"/>
  <c r="F14" i="5" l="1"/>
  <c r="H13"/>
  <c r="I13" s="1"/>
  <c r="H12"/>
  <c r="I12" s="1"/>
  <c r="H11"/>
  <c r="I11" s="1"/>
  <c r="H10"/>
  <c r="I10" s="1"/>
  <c r="H8"/>
  <c r="I8" s="1"/>
  <c r="H9"/>
  <c r="I9" s="1"/>
  <c r="H7"/>
  <c r="I7" s="1"/>
  <c r="H6"/>
  <c r="H14" s="1"/>
  <c r="H12" i="1"/>
  <c r="H9"/>
  <c r="H10"/>
  <c r="H8"/>
  <c r="H7"/>
  <c r="H5"/>
  <c r="H13" s="1"/>
  <c r="I6" i="5" l="1"/>
</calcChain>
</file>

<file path=xl/sharedStrings.xml><?xml version="1.0" encoding="utf-8"?>
<sst xmlns="http://schemas.openxmlformats.org/spreadsheetml/2006/main" count="89" uniqueCount="39">
  <si>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</si>
  <si>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</si>
  <si>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</si>
  <si>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</si>
  <si>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</si>
  <si>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</si>
  <si>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</si>
  <si>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</si>
  <si>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</si>
  <si>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</si>
  <si>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</si>
  <si>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</si>
  <si>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</si>
  <si>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</si>
  <si>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</si>
  <si>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</si>
  <si>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</si>
  <si>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</si>
  <si>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</si>
  <si>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</si>
  <si>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</si>
  <si>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</si>
  <si>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</si>
  <si>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</si>
  <si>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</si>
  <si>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</si>
  <si>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</si>
  <si>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</si>
  <si>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</si>
  <si>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Therefore the cost of 2 Nos. will be Rs.  238,135 x2 =</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</si>
  <si>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</si>
  <si>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</si>
  <si>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CONSTRUCTION OF ROAD FROM GHORABARI- GARHO ROAD MILE 5/0 TO DARGAH KHANPUR ALONG ODERO BRANCH MILE 0/0-0/5 (1.00 KM)</t>
  </si>
  <si>
    <t xml:space="preserve">Preparing Sub-grade including earth excation or filling to an average depth of 9" inches dressing to camber and consolidation with power roller. </t>
  </si>
  <si>
    <r>
      <t xml:space="preserve">Earthwork for road embankment from barrow pits including laying in 6” layers clod breaking, dressing etc. complete. Lead upto 100’ and lift upto 5’ (in ordinary soil).  </t>
    </r>
    <r>
      <rPr>
        <b/>
        <sz val="10"/>
        <color theme="1"/>
        <rFont val="Arial"/>
        <family val="2"/>
      </rPr>
      <t>(With Extra Lead)</t>
    </r>
  </si>
  <si>
    <r>
      <t xml:space="preserve">Earthwork for road embankment from barrow pits including laying in 6” layers clod breaking, dressing etc. complete. Lead upto 100’ and lift upto 5’ (in ordinary soil). </t>
    </r>
    <r>
      <rPr>
        <b/>
        <sz val="10"/>
        <color theme="1"/>
        <rFont val="Arial"/>
        <family val="2"/>
      </rPr>
      <t>(Without Extra Lea)</t>
    </r>
  </si>
  <si>
    <t>CONSTRUCTION OF 3' SPAN RCC SLAB CULVERT ALONG GHORABARI- GARHO ROAD MILE 5/0 TO DARGAH KHANPUR ALONG ODERO BRANCH MILE 0/0-0/5 (1.00 KM)</t>
  </si>
  <si>
    <t>CONSTRUCTION OF 2' SPAN RCC SLAB CULVERT ALONG GHORABARI- GARHO ROAD MILE 5/0 TO DARGAH KHANPUR ALONG ODERO BRANCH MILE 0/0-0/5 (1.00 KM)</t>
  </si>
  <si>
    <t>Therefore the cost of 2 Nos. will be Rs.  95,813 x2 =</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</si>
</sst>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1">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2" fillId="0" borderId="0" xfId="0" applyFont="1" applyAlignment="1">
      <alignment horizontal="center" vertical="top"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142"/>
  <sheetViews>
    <sheetView zoomScale="85" zoomScaleNormal="85" workbookViewId="0">
      <selection sqref="A1:F1"/>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0" width="9.140625" style="1"/>
    <col min="11" max="11" width="10.28515625" style="1" bestFit="1" customWidth="1"/>
    <col min="12" max="16384" width="9.140625" style="1"/>
  </cols>
  <sheetData>
    <row r="1" spans="1:11" ht="48" customHeight="1">
      <c r="A1" s="20" t="s">
        <v>32</v>
      </c>
      <c r="B1" s="20"/>
      <c r="C1" s="20"/>
      <c r="D1" s="20"/>
      <c r="E1" s="20"/>
      <c r="F1" s="20"/>
    </row>
    <row r="2" spans="1:11" ht="18">
      <c r="A2" s="22" t="s">
        <v>6</v>
      </c>
      <c r="B2" s="22"/>
      <c r="C2" s="22"/>
      <c r="D2" s="22"/>
      <c r="E2" s="22"/>
      <c r="F2" s="22"/>
    </row>
    <row r="4" spans="1:11" s="2" customFormat="1" ht="25.5">
      <c r="A4" s="4" t="s">
        <v>0</v>
      </c>
      <c r="B4" s="4" t="s">
        <v>1</v>
      </c>
      <c r="C4" s="4" t="s">
        <v>2</v>
      </c>
      <c r="D4" s="4" t="s">
        <v>3</v>
      </c>
      <c r="E4" s="4" t="s">
        <v>4</v>
      </c>
      <c r="F4" s="4" t="s">
        <v>5</v>
      </c>
    </row>
    <row r="5" spans="1:11" s="3" customFormat="1" ht="38.25">
      <c r="A5" s="6">
        <v>1</v>
      </c>
      <c r="B5" s="5" t="s">
        <v>33</v>
      </c>
      <c r="C5" s="17">
        <v>37000</v>
      </c>
      <c r="D5" s="7">
        <v>526.28</v>
      </c>
      <c r="E5" s="6" t="s">
        <v>10</v>
      </c>
      <c r="F5" s="8">
        <f>ROUND(C5*D5/100,0)</f>
        <v>194724</v>
      </c>
      <c r="H5" s="11">
        <f>SUM(C5*D5)/1000</f>
        <v>19472.36</v>
      </c>
    </row>
    <row r="6" spans="1:11" s="16" customFormat="1" ht="76.5">
      <c r="A6" s="6">
        <v>2</v>
      </c>
      <c r="B6" s="5" t="s">
        <v>30</v>
      </c>
      <c r="C6" s="17">
        <v>158100</v>
      </c>
      <c r="D6" s="7">
        <v>3656.23</v>
      </c>
      <c r="E6" s="6" t="s">
        <v>9</v>
      </c>
      <c r="F6" s="8">
        <f>ROUND(C6*D6/1000,0)</f>
        <v>578050</v>
      </c>
      <c r="H6" s="11"/>
    </row>
    <row r="7" spans="1:11" s="3" customFormat="1" ht="76.5">
      <c r="A7" s="6">
        <v>3</v>
      </c>
      <c r="B7" s="5" t="s">
        <v>31</v>
      </c>
      <c r="C7" s="6">
        <v>16300</v>
      </c>
      <c r="D7" s="7">
        <v>6190.17</v>
      </c>
      <c r="E7" s="6" t="s">
        <v>9</v>
      </c>
      <c r="F7" s="8">
        <f>ROUND(C7*D7/1000,0)</f>
        <v>100900</v>
      </c>
      <c r="H7" s="11">
        <f>SUM(C7*D7)/1000</f>
        <v>100899.77099999999</v>
      </c>
    </row>
    <row r="8" spans="1:11" s="3" customFormat="1" ht="126" customHeight="1">
      <c r="A8" s="6">
        <v>4</v>
      </c>
      <c r="B8" s="5" t="s">
        <v>7</v>
      </c>
      <c r="C8" s="6">
        <v>20400</v>
      </c>
      <c r="D8" s="7">
        <v>7285.36</v>
      </c>
      <c r="E8" s="6" t="s">
        <v>10</v>
      </c>
      <c r="F8" s="8">
        <f>ROUND(C8*D8/100,0)</f>
        <v>1486213</v>
      </c>
      <c r="H8" s="11">
        <f>SUM(C8*D8)/100</f>
        <v>1486213.44</v>
      </c>
    </row>
    <row r="9" spans="1:11" s="3" customFormat="1" ht="165" customHeight="1">
      <c r="A9" s="6">
        <v>5</v>
      </c>
      <c r="B9" s="5" t="s">
        <v>8</v>
      </c>
      <c r="C9" s="6">
        <v>10200</v>
      </c>
      <c r="D9" s="7">
        <v>8280.2999999999993</v>
      </c>
      <c r="E9" s="6" t="s">
        <v>10</v>
      </c>
      <c r="F9" s="8">
        <f>ROUND(C9*D9/100,0)</f>
        <v>844591</v>
      </c>
      <c r="H9" s="11">
        <f t="shared" ref="H9:H10" si="0">SUM(C9*D9)/100</f>
        <v>844590.6</v>
      </c>
    </row>
    <row r="10" spans="1:11" s="3" customFormat="1" ht="89.25" customHeight="1">
      <c r="A10" s="6">
        <v>6</v>
      </c>
      <c r="B10" s="5" t="s">
        <v>27</v>
      </c>
      <c r="C10" s="6">
        <v>40800</v>
      </c>
      <c r="D10" s="7">
        <v>4061.32</v>
      </c>
      <c r="E10" s="6" t="s">
        <v>12</v>
      </c>
      <c r="F10" s="8">
        <f>ROUND(C10*D10/100,0)</f>
        <v>1657019</v>
      </c>
      <c r="H10" s="11">
        <f t="shared" si="0"/>
        <v>1657018.56</v>
      </c>
    </row>
    <row r="11" spans="1:11" s="16" customFormat="1" ht="51">
      <c r="A11" s="6">
        <v>7</v>
      </c>
      <c r="B11" s="5" t="s">
        <v>34</v>
      </c>
      <c r="C11" s="6">
        <v>15400</v>
      </c>
      <c r="D11" s="7">
        <v>6278.37</v>
      </c>
      <c r="E11" s="6" t="s">
        <v>9</v>
      </c>
      <c r="F11" s="8">
        <f>ROUND(C11*D11/1000,0)</f>
        <v>96687</v>
      </c>
      <c r="H11" s="11">
        <f>SUM(C11*D11)/1000</f>
        <v>96686.898000000001</v>
      </c>
    </row>
    <row r="12" spans="1:11" s="3" customFormat="1" ht="51">
      <c r="A12" s="6">
        <v>8</v>
      </c>
      <c r="B12" s="5" t="s">
        <v>35</v>
      </c>
      <c r="C12" s="6">
        <v>10100</v>
      </c>
      <c r="D12" s="7">
        <v>2208.37</v>
      </c>
      <c r="E12" s="6" t="s">
        <v>9</v>
      </c>
      <c r="F12" s="8">
        <f>ROUND(C12*D12/1000,0)</f>
        <v>22305</v>
      </c>
      <c r="H12" s="11">
        <f>SUM(C12*D12)/1000</f>
        <v>22304.537</v>
      </c>
    </row>
    <row r="13" spans="1:11" s="3" customFormat="1" ht="18" customHeight="1">
      <c r="A13" s="23" t="s">
        <v>13</v>
      </c>
      <c r="B13" s="24"/>
      <c r="C13" s="24"/>
      <c r="D13" s="24"/>
      <c r="E13" s="25"/>
      <c r="F13" s="10">
        <f>SUM(F5:F12)</f>
        <v>4980489</v>
      </c>
      <c r="H13" s="10">
        <f>SUM(H5:H12)</f>
        <v>4227186.1659999993</v>
      </c>
      <c r="K13" s="11"/>
    </row>
    <row r="14" spans="1:11" s="3" customFormat="1"/>
    <row r="15" spans="1:11" s="3" customFormat="1">
      <c r="F15" s="11"/>
    </row>
    <row r="16" spans="1:11" s="3" customFormat="1"/>
    <row r="17" spans="1:6" s="3" customFormat="1"/>
    <row r="18" spans="1:6" s="3" customFormat="1"/>
    <row r="19" spans="1:6" s="3" customFormat="1">
      <c r="A19" s="26" t="s">
        <v>19</v>
      </c>
      <c r="B19" s="26"/>
      <c r="C19" s="14"/>
      <c r="D19" s="21" t="s">
        <v>20</v>
      </c>
      <c r="E19" s="21"/>
      <c r="F19" s="21"/>
    </row>
    <row r="20" spans="1:6" s="3" customFormat="1">
      <c r="A20" s="14"/>
      <c r="B20" s="14"/>
      <c r="C20" s="14"/>
      <c r="D20" s="21" t="s">
        <v>21</v>
      </c>
      <c r="E20" s="21"/>
      <c r="F20" s="21"/>
    </row>
    <row r="21" spans="1:6" s="3" customFormat="1">
      <c r="A21" s="14"/>
      <c r="B21" s="14"/>
      <c r="C21" s="14"/>
      <c r="D21" s="21" t="s">
        <v>22</v>
      </c>
      <c r="E21" s="21"/>
      <c r="F21" s="21"/>
    </row>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7">
    <mergeCell ref="A1:F1"/>
    <mergeCell ref="D20:F20"/>
    <mergeCell ref="D21:F21"/>
    <mergeCell ref="A2:F2"/>
    <mergeCell ref="A13:E13"/>
    <mergeCell ref="A19:B19"/>
    <mergeCell ref="D19:F19"/>
  </mergeCells>
  <pageMargins left="0.97" right="0.18" top="0.4" bottom="0.32" header="0.3" footer="0.27"/>
  <pageSetup paperSize="9" scale="90" orientation="portrait" r:id="rId1"/>
</worksheet>
</file>

<file path=xl/worksheets/sheet2.xml><?xml version="1.0" encoding="utf-8"?>
<worksheet xmlns="http://schemas.openxmlformats.org/spreadsheetml/2006/main" xmlns:r="http://schemas.openxmlformats.org/officeDocument/2006/relationships">
  <dimension ref="A1:I142"/>
  <sheetViews>
    <sheetView topLeftCell="A10" zoomScale="85" zoomScaleNormal="85" workbookViewId="0">
      <selection activeCell="J6" sqref="J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7.25" customHeight="1">
      <c r="A1" s="20" t="s">
        <v>36</v>
      </c>
      <c r="B1" s="20"/>
      <c r="C1" s="20"/>
      <c r="D1" s="20"/>
      <c r="E1" s="20"/>
      <c r="F1" s="20"/>
    </row>
    <row r="2" spans="1:9" ht="18">
      <c r="A2" s="22" t="s">
        <v>6</v>
      </c>
      <c r="B2" s="22"/>
      <c r="C2" s="22"/>
      <c r="D2" s="22"/>
      <c r="E2" s="22"/>
      <c r="F2" s="22"/>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8" t="s">
        <v>13</v>
      </c>
      <c r="B14" s="29"/>
      <c r="C14" s="29"/>
      <c r="D14" s="29"/>
      <c r="E14" s="30"/>
      <c r="F14" s="12">
        <f>SUM(F6:F13)</f>
        <v>238135</v>
      </c>
      <c r="H14" s="12">
        <f>SUM(H6:H13)</f>
        <v>238134.26579999999</v>
      </c>
    </row>
    <row r="15" spans="1:9" s="13" customFormat="1" ht="18" customHeight="1">
      <c r="A15" s="28" t="s">
        <v>29</v>
      </c>
      <c r="B15" s="29"/>
      <c r="C15" s="29"/>
      <c r="D15" s="29"/>
      <c r="E15" s="30"/>
      <c r="F15" s="12">
        <f>F14*2</f>
        <v>476270</v>
      </c>
      <c r="H15" s="18"/>
    </row>
    <row r="16" spans="1:9" s="3" customFormat="1"/>
    <row r="17" spans="1:8" s="16" customFormat="1"/>
    <row r="18" spans="1:8" s="3" customFormat="1"/>
    <row r="19" spans="1:8" s="3" customFormat="1">
      <c r="H19" s="11"/>
    </row>
    <row r="20" spans="1:8" s="3" customFormat="1"/>
    <row r="21" spans="1:8" s="14" customFormat="1">
      <c r="A21" s="26" t="s">
        <v>19</v>
      </c>
      <c r="B21" s="26"/>
      <c r="D21" s="21" t="s">
        <v>20</v>
      </c>
      <c r="E21" s="21"/>
      <c r="F21" s="21"/>
      <c r="H21" s="15"/>
    </row>
    <row r="22" spans="1:8" s="14" customFormat="1">
      <c r="D22" s="21" t="s">
        <v>21</v>
      </c>
      <c r="E22" s="21"/>
      <c r="F22" s="21"/>
    </row>
    <row r="23" spans="1:8" s="14" customFormat="1">
      <c r="D23" s="21" t="s">
        <v>22</v>
      </c>
      <c r="E23" s="21"/>
      <c r="F23" s="21"/>
    </row>
    <row r="24" spans="1:8" s="3" customFormat="1">
      <c r="D24" s="27"/>
      <c r="E24" s="27"/>
      <c r="F24" s="27"/>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I142"/>
  <sheetViews>
    <sheetView tabSelected="1" zoomScale="85" zoomScaleNormal="85" workbookViewId="0">
      <selection activeCell="K13" sqref="K13"/>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7.25" customHeight="1">
      <c r="A1" s="20" t="s">
        <v>37</v>
      </c>
      <c r="B1" s="20"/>
      <c r="C1" s="20"/>
      <c r="D1" s="20"/>
      <c r="E1" s="20"/>
      <c r="F1" s="20"/>
    </row>
    <row r="2" spans="1:9" ht="18">
      <c r="A2" s="22" t="s">
        <v>6</v>
      </c>
      <c r="B2" s="22"/>
      <c r="C2" s="22"/>
      <c r="D2" s="22"/>
      <c r="E2" s="22"/>
      <c r="F2" s="22"/>
    </row>
    <row r="5" spans="1:9" s="19" customFormat="1" ht="25.5">
      <c r="A5" s="4" t="s">
        <v>0</v>
      </c>
      <c r="B5" s="4" t="s">
        <v>1</v>
      </c>
      <c r="C5" s="4" t="s">
        <v>2</v>
      </c>
      <c r="D5" s="4" t="s">
        <v>3</v>
      </c>
      <c r="E5" s="4" t="s">
        <v>4</v>
      </c>
      <c r="F5" s="4" t="s">
        <v>5</v>
      </c>
    </row>
    <row r="6" spans="1:9" s="16" customFormat="1" ht="72.75" customHeight="1">
      <c r="A6" s="6">
        <v>1</v>
      </c>
      <c r="B6" s="5" t="s">
        <v>14</v>
      </c>
      <c r="C6" s="6">
        <v>500</v>
      </c>
      <c r="D6" s="7">
        <v>3176.25</v>
      </c>
      <c r="E6" s="6" t="s">
        <v>9</v>
      </c>
      <c r="F6" s="8">
        <f>ROUND(C6*D6/1000,0)</f>
        <v>1588</v>
      </c>
      <c r="H6" s="11">
        <f>SUM(C6*D6)/1000</f>
        <v>1588.125</v>
      </c>
      <c r="I6" s="11">
        <f>SUM(F6-H6)</f>
        <v>-0.125</v>
      </c>
    </row>
    <row r="7" spans="1:9" s="16" customFormat="1" ht="35.25" customHeight="1">
      <c r="A7" s="6">
        <v>2</v>
      </c>
      <c r="B7" s="5" t="s">
        <v>15</v>
      </c>
      <c r="C7" s="6">
        <v>130</v>
      </c>
      <c r="D7" s="7">
        <v>9416.2800000000007</v>
      </c>
      <c r="E7" s="6" t="s">
        <v>10</v>
      </c>
      <c r="F7" s="8">
        <f>ROUND(C7*D7/100,0)</f>
        <v>12241</v>
      </c>
      <c r="H7" s="11">
        <f>SUM(C7*D7)/100</f>
        <v>12241.164000000001</v>
      </c>
      <c r="I7" s="11">
        <f t="shared" ref="I7:I13" si="0">SUM(F7-H7)</f>
        <v>-0.16400000000066939</v>
      </c>
    </row>
    <row r="8" spans="1:9" s="16" customFormat="1" ht="38.25">
      <c r="A8" s="6">
        <v>3</v>
      </c>
      <c r="B8" s="5" t="s">
        <v>28</v>
      </c>
      <c r="C8" s="6">
        <v>150</v>
      </c>
      <c r="D8" s="7">
        <v>26475</v>
      </c>
      <c r="E8" s="6" t="s">
        <v>10</v>
      </c>
      <c r="F8" s="8">
        <f t="shared" ref="F8:F13" si="1">ROUND(C8*D8/100,0)</f>
        <v>39713</v>
      </c>
      <c r="H8" s="11">
        <f t="shared" ref="H8:H9" si="2">SUM(C8*D8)/100</f>
        <v>39712.5</v>
      </c>
      <c r="I8" s="11">
        <f t="shared" si="0"/>
        <v>0.5</v>
      </c>
    </row>
    <row r="9" spans="1:9" s="16" customFormat="1" ht="57" customHeight="1">
      <c r="A9" s="6">
        <v>4</v>
      </c>
      <c r="B9" s="5" t="s">
        <v>16</v>
      </c>
      <c r="C9" s="6">
        <v>78</v>
      </c>
      <c r="D9" s="7">
        <v>14429.25</v>
      </c>
      <c r="E9" s="5" t="s">
        <v>11</v>
      </c>
      <c r="F9" s="8">
        <f t="shared" si="1"/>
        <v>11255</v>
      </c>
      <c r="H9" s="11">
        <f t="shared" si="2"/>
        <v>11254.815000000001</v>
      </c>
      <c r="I9" s="11">
        <f t="shared" si="0"/>
        <v>0.18499999999949068</v>
      </c>
    </row>
    <row r="10" spans="1:9" s="16" customFormat="1" ht="140.25">
      <c r="A10" s="6">
        <v>5</v>
      </c>
      <c r="B10" s="5" t="s">
        <v>17</v>
      </c>
      <c r="C10" s="6">
        <v>50</v>
      </c>
      <c r="D10" s="7">
        <v>337</v>
      </c>
      <c r="E10" s="6" t="s">
        <v>25</v>
      </c>
      <c r="F10" s="8">
        <f>ROUND(C10*D10,0)</f>
        <v>16850</v>
      </c>
      <c r="H10" s="11">
        <f>SUM(C10*D10)</f>
        <v>16850</v>
      </c>
      <c r="I10" s="11">
        <f t="shared" si="0"/>
        <v>0</v>
      </c>
    </row>
    <row r="11" spans="1:9" s="16" customFormat="1" ht="61.5" customHeight="1">
      <c r="A11" s="6">
        <v>6</v>
      </c>
      <c r="B11" s="5" t="s">
        <v>18</v>
      </c>
      <c r="C11" s="6">
        <v>2.33</v>
      </c>
      <c r="D11" s="7">
        <v>4820.2</v>
      </c>
      <c r="E11" s="6" t="s">
        <v>26</v>
      </c>
      <c r="F11" s="8">
        <f>ROUND(C11*D11,0)</f>
        <v>11231</v>
      </c>
      <c r="H11" s="11">
        <f>SUM(C11*D11)</f>
        <v>11231.066000000001</v>
      </c>
      <c r="I11" s="11">
        <f t="shared" si="0"/>
        <v>-6.6000000000713044E-2</v>
      </c>
    </row>
    <row r="12" spans="1:9" s="16" customFormat="1" ht="36.75" customHeight="1">
      <c r="A12" s="6">
        <v>7</v>
      </c>
      <c r="B12" s="5" t="s">
        <v>23</v>
      </c>
      <c r="C12" s="6">
        <v>78</v>
      </c>
      <c r="D12" s="7">
        <v>1758.08</v>
      </c>
      <c r="E12" s="6" t="s">
        <v>12</v>
      </c>
      <c r="F12" s="8">
        <f t="shared" si="1"/>
        <v>1371</v>
      </c>
      <c r="H12" s="11">
        <f>SUM(C12*D12)/100</f>
        <v>1371.3023999999998</v>
      </c>
      <c r="I12" s="11">
        <f t="shared" si="0"/>
        <v>-0.30239999999980682</v>
      </c>
    </row>
    <row r="13" spans="1:9" s="16" customFormat="1" ht="48.75" customHeight="1">
      <c r="A13" s="6">
        <v>8</v>
      </c>
      <c r="B13" s="5" t="s">
        <v>24</v>
      </c>
      <c r="C13" s="6">
        <v>50</v>
      </c>
      <c r="D13" s="7">
        <v>3127.41</v>
      </c>
      <c r="E13" s="6" t="s">
        <v>12</v>
      </c>
      <c r="F13" s="8">
        <f t="shared" si="1"/>
        <v>1564</v>
      </c>
      <c r="H13" s="11">
        <f>SUM(C13*D13)/100</f>
        <v>1563.7049999999999</v>
      </c>
      <c r="I13" s="11">
        <f t="shared" si="0"/>
        <v>0.29500000000007276</v>
      </c>
    </row>
    <row r="14" spans="1:9" s="13" customFormat="1" ht="18" customHeight="1">
      <c r="A14" s="28" t="s">
        <v>13</v>
      </c>
      <c r="B14" s="29"/>
      <c r="C14" s="29"/>
      <c r="D14" s="29"/>
      <c r="E14" s="30"/>
      <c r="F14" s="12">
        <f>SUM(F6:F13)</f>
        <v>95813</v>
      </c>
      <c r="H14" s="12">
        <f>SUM(H6:H13)</f>
        <v>95812.677400000015</v>
      </c>
    </row>
    <row r="15" spans="1:9" s="13" customFormat="1" ht="18" customHeight="1">
      <c r="A15" s="28" t="s">
        <v>38</v>
      </c>
      <c r="B15" s="29"/>
      <c r="C15" s="29"/>
      <c r="D15" s="29"/>
      <c r="E15" s="30"/>
      <c r="F15" s="12">
        <f>F14*2</f>
        <v>191626</v>
      </c>
      <c r="H15" s="18"/>
    </row>
    <row r="16" spans="1:9" s="16" customFormat="1"/>
    <row r="17" spans="1:8" s="16" customFormat="1"/>
    <row r="18" spans="1:8" s="16" customFormat="1"/>
    <row r="19" spans="1:8" s="16" customFormat="1">
      <c r="H19" s="11"/>
    </row>
    <row r="20" spans="1:8" s="16" customFormat="1"/>
    <row r="21" spans="1:8" s="14" customFormat="1">
      <c r="A21" s="26" t="s">
        <v>19</v>
      </c>
      <c r="B21" s="26"/>
      <c r="D21" s="21" t="s">
        <v>20</v>
      </c>
      <c r="E21" s="21"/>
      <c r="F21" s="21"/>
      <c r="H21" s="15"/>
    </row>
    <row r="22" spans="1:8" s="14" customFormat="1">
      <c r="D22" s="21" t="s">
        <v>21</v>
      </c>
      <c r="E22" s="21"/>
      <c r="F22" s="21"/>
    </row>
    <row r="23" spans="1:8" s="14" customFormat="1">
      <c r="D23" s="21" t="s">
        <v>22</v>
      </c>
      <c r="E23" s="21"/>
      <c r="F23" s="21"/>
    </row>
    <row r="24" spans="1:8" s="16" customFormat="1">
      <c r="D24" s="27"/>
      <c r="E24" s="27"/>
      <c r="F24" s="27"/>
    </row>
    <row r="25" spans="1:8" s="16" customFormat="1"/>
    <row r="26" spans="1:8" s="16" customFormat="1"/>
    <row r="27" spans="1:8" s="16" customFormat="1"/>
    <row r="28" spans="1:8" s="16" customFormat="1"/>
    <row r="29" spans="1:8" s="16" customFormat="1"/>
    <row r="30" spans="1:8" s="16" customFormat="1"/>
    <row r="31" spans="1:8" s="16" customFormat="1"/>
    <row r="32" spans="1:8" s="16" customFormat="1"/>
    <row r="33" s="16" customFormat="1"/>
    <row r="34" s="16" customFormat="1"/>
    <row r="35" s="16" customFormat="1"/>
    <row r="36" s="16" customFormat="1"/>
    <row r="37" s="16" customFormat="1"/>
    <row r="38" s="16" customFormat="1"/>
    <row r="39" s="16" customFormat="1"/>
    <row r="40" s="16" customFormat="1"/>
    <row r="41" s="16" customFormat="1"/>
    <row r="42" s="16" customFormat="1"/>
    <row r="43" s="16" customFormat="1"/>
    <row r="44" s="16" customFormat="1"/>
    <row r="45" s="16" customFormat="1"/>
    <row r="46" s="16" customFormat="1"/>
    <row r="47" s="16" customFormat="1"/>
    <row r="48" s="16" customFormat="1"/>
    <row r="49" s="16" customFormat="1"/>
    <row r="50" s="16" customFormat="1"/>
    <row r="51" s="16" customFormat="1"/>
    <row r="52" s="16" customFormat="1"/>
    <row r="53" s="16" customFormat="1"/>
    <row r="54" s="16" customFormat="1"/>
    <row r="55" s="16" customFormat="1"/>
    <row r="56" s="16" customFormat="1"/>
    <row r="57" s="16" customFormat="1"/>
    <row r="58" s="16" customFormat="1"/>
    <row r="59" s="16" customFormat="1"/>
    <row r="60" s="16" customFormat="1"/>
    <row r="61" s="16" customFormat="1"/>
    <row r="62" s="16" customFormat="1"/>
    <row r="63" s="16" customFormat="1"/>
    <row r="64" s="16" customFormat="1"/>
    <row r="65" s="16" customFormat="1"/>
    <row r="66" s="16" customFormat="1"/>
    <row r="67" s="16" customFormat="1"/>
    <row r="68" s="16" customFormat="1"/>
    <row r="69" s="16" customFormat="1"/>
    <row r="70" s="16" customFormat="1"/>
    <row r="71" s="16" customFormat="1"/>
    <row r="72" s="16" customFormat="1"/>
    <row r="73" s="16" customFormat="1"/>
    <row r="74" s="16" customFormat="1"/>
    <row r="75" s="16" customFormat="1"/>
    <row r="76" s="16" customFormat="1"/>
    <row r="77" s="16" customFormat="1"/>
    <row r="78" s="16" customFormat="1"/>
    <row r="79" s="16" customFormat="1"/>
    <row r="80" s="16" customFormat="1"/>
    <row r="81" s="16" customFormat="1"/>
    <row r="82" s="16" customFormat="1"/>
    <row r="83" s="16" customFormat="1"/>
    <row r="84" s="16" customFormat="1"/>
    <row r="85" s="16" customFormat="1"/>
    <row r="86" s="16" customFormat="1"/>
    <row r="87" s="16" customFormat="1"/>
    <row r="88" s="16" customFormat="1"/>
    <row r="89" s="16" customFormat="1"/>
    <row r="90" s="16" customFormat="1"/>
    <row r="91" s="16" customFormat="1"/>
    <row r="92" s="16" customFormat="1"/>
    <row r="93" s="16" customFormat="1"/>
    <row r="94" s="16" customFormat="1"/>
    <row r="95" s="16" customFormat="1"/>
    <row r="96" s="16" customFormat="1"/>
    <row r="97" s="16" customFormat="1"/>
    <row r="98" s="16" customFormat="1"/>
    <row r="99" s="16" customFormat="1"/>
    <row r="100" s="16" customFormat="1"/>
    <row r="101" s="16" customFormat="1"/>
    <row r="102" s="16" customFormat="1"/>
    <row r="103" s="16" customFormat="1"/>
    <row r="104" s="16" customFormat="1"/>
    <row r="105" s="16" customFormat="1"/>
    <row r="106" s="16" customFormat="1"/>
    <row r="107" s="16" customFormat="1"/>
    <row r="108" s="16" customFormat="1"/>
    <row r="109" s="16" customFormat="1"/>
    <row r="110" s="16" customFormat="1"/>
    <row r="111" s="16" customFormat="1"/>
    <row r="112" s="16" customFormat="1"/>
    <row r="113" s="16" customFormat="1"/>
    <row r="114" s="16" customFormat="1"/>
    <row r="115" s="16" customFormat="1"/>
    <row r="116" s="16" customFormat="1"/>
    <row r="117" s="16" customFormat="1"/>
    <row r="118" s="16" customFormat="1"/>
    <row r="119" s="16" customFormat="1"/>
    <row r="120" s="16" customFormat="1"/>
    <row r="121" s="16" customFormat="1"/>
    <row r="122" s="16" customFormat="1"/>
    <row r="123" s="16" customFormat="1"/>
    <row r="124" s="16" customFormat="1"/>
    <row r="125" s="16" customFormat="1"/>
    <row r="126" s="16" customFormat="1"/>
    <row r="127" s="16" customFormat="1"/>
    <row r="128" s="16" customFormat="1"/>
    <row r="129" s="16" customFormat="1"/>
    <row r="130" s="16" customFormat="1"/>
    <row r="131" s="16" customFormat="1"/>
    <row r="132" s="16" customFormat="1"/>
    <row r="133" s="16" customFormat="1"/>
    <row r="134" s="16" customFormat="1"/>
    <row r="135" s="16" customFormat="1"/>
    <row r="136" s="16" customFormat="1"/>
    <row r="137" s="16" customFormat="1"/>
    <row r="138" s="16" customFormat="1"/>
    <row r="139" s="16" customFormat="1"/>
    <row r="140" s="16" customFormat="1"/>
    <row r="141" s="16" customFormat="1"/>
    <row r="142" s="16" customFormat="1"/>
  </sheetData>
  <mergeCells count="9">
    <mergeCell ref="D22:F22"/>
    <mergeCell ref="D23:F23"/>
    <mergeCell ref="D24:F24"/>
    <mergeCell ref="A1:F1"/>
    <mergeCell ref="A2:F2"/>
    <mergeCell ref="A14:E14"/>
    <mergeCell ref="A15:E15"/>
    <mergeCell ref="A21:B21"/>
    <mergeCell ref="D21:F21"/>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Dargah Khan Pur</vt:lpstr>
      <vt:lpstr>3' Span</vt:lpstr>
      <vt:lpstr>2' Span</vt:lpstr>
      <vt:lpstr>'2'' Span'!Print_Area</vt:lpstr>
      <vt:lpstr>'3'' Span'!Print_Area</vt:lpstr>
      <vt:lpstr>'Dargah Khan Pur'!Print_Area</vt:lpstr>
      <vt:lpstr>'2'' Span'!Print_Titles</vt:lpstr>
      <vt:lpstr>'3'' Span'!Print_Titles</vt:lpstr>
      <vt:lpstr>'Dargah Khan Pur'!Print_Titles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2017-03-24T05:03:05Z</cp:lastPrinted>
  <dcterms:created xsi:type="dcterms:W3CDTF">2014-06-02T07:32:11Z</dcterms:created>
  <dcterms:modified xsi:type="dcterms:W3CDTF">2017-03-24T05:03:08Z</dcterms:modified>
</cp:coreProperties>
</file>