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defaultThemeVersion="124226"/>
  <bookViews>
    <workbookView xWindow="120" yWindow="45" windowWidth="15135" windowHeight="8130"/>
  </bookViews>
  <sheets>
    <sheet name="Sheet1" sheetId="1" r:id="rId1"/>
    <sheet name="Sheet2" sheetId="2" r:id="rId2"/>
    <sheet name="Sheet3" sheetId="3" r:id="rId3"/>
  </sheets>
  <calcPr calcId="145621"/>
</workbook>
</file>

<file path=xl/calcChain.xml><?xml version="1.0" encoding="utf-8"?>
<calcChain xmlns="http://schemas.openxmlformats.org/spreadsheetml/2006/main">
  <c r="J51" i="3" l="1"/>
  <c r="J47" i="3"/>
  <c r="J41" i="3"/>
  <c r="J37" i="3"/>
  <c r="J33" i="3"/>
  <c r="J29" i="3"/>
  <c r="J25" i="3"/>
  <c r="J21" i="3"/>
  <c r="J17" i="3"/>
  <c r="J13" i="3"/>
  <c r="J9" i="3"/>
  <c r="J53" i="3" s="1"/>
  <c r="H219" i="2"/>
  <c r="H218" i="2"/>
  <c r="H212" i="2"/>
  <c r="H211" i="2"/>
  <c r="H210" i="2"/>
  <c r="H205" i="2"/>
  <c r="H204" i="2"/>
  <c r="H203" i="2"/>
  <c r="H199" i="2"/>
  <c r="H198" i="2"/>
  <c r="H197" i="2"/>
  <c r="H193" i="2"/>
  <c r="H189" i="2"/>
  <c r="H188" i="2"/>
  <c r="H187" i="2"/>
  <c r="H183" i="2"/>
  <c r="H182" i="2"/>
  <c r="H181" i="2"/>
  <c r="H177" i="2"/>
  <c r="H176" i="2"/>
  <c r="H175" i="2"/>
  <c r="H171" i="2"/>
  <c r="H170" i="2"/>
  <c r="H169" i="2"/>
  <c r="H165" i="2"/>
  <c r="H164" i="2"/>
  <c r="H163" i="2"/>
  <c r="H159" i="2"/>
  <c r="H158" i="2"/>
  <c r="H157" i="2"/>
  <c r="H150" i="2"/>
  <c r="H149" i="2"/>
  <c r="H148" i="2"/>
  <c r="H143" i="2"/>
  <c r="H138" i="2"/>
  <c r="H133" i="2"/>
  <c r="H128" i="2"/>
  <c r="H123" i="2"/>
  <c r="H118" i="2"/>
  <c r="H113" i="2"/>
  <c r="H109" i="2"/>
  <c r="H107" i="2"/>
  <c r="H221" i="2" s="1"/>
  <c r="H95" i="2"/>
  <c r="H92" i="2"/>
  <c r="H87" i="2"/>
  <c r="H85" i="2"/>
  <c r="H81" i="2"/>
  <c r="H78" i="2"/>
  <c r="H74" i="2"/>
  <c r="H65" i="2"/>
  <c r="H58" i="2"/>
  <c r="I58" i="2" s="1"/>
  <c r="H56" i="2"/>
  <c r="I56" i="2" s="1"/>
  <c r="I96" i="2" s="1"/>
  <c r="H49" i="2"/>
  <c r="H46" i="2"/>
  <c r="H42" i="2"/>
  <c r="H41" i="2"/>
  <c r="H40" i="2"/>
  <c r="H38" i="2"/>
  <c r="H34" i="2"/>
  <c r="H29" i="2"/>
  <c r="H24" i="2"/>
  <c r="H20" i="2"/>
  <c r="H12" i="2"/>
  <c r="P141" i="1"/>
  <c r="P136" i="1"/>
  <c r="P132" i="1"/>
  <c r="P128" i="1"/>
  <c r="P124" i="1"/>
  <c r="P120" i="1"/>
  <c r="P116" i="1"/>
  <c r="P112" i="1"/>
  <c r="P108" i="1"/>
  <c r="P104" i="1"/>
  <c r="P100" i="1"/>
  <c r="P96" i="1"/>
  <c r="P92" i="1"/>
  <c r="P88" i="1"/>
  <c r="P84" i="1"/>
  <c r="P79" i="1"/>
  <c r="P75" i="1"/>
  <c r="P71" i="1"/>
  <c r="P67" i="1"/>
  <c r="P63" i="1"/>
  <c r="P59" i="1"/>
  <c r="P55" i="1"/>
  <c r="P51" i="1"/>
  <c r="P47" i="1"/>
  <c r="P43" i="1"/>
  <c r="P39" i="1"/>
  <c r="P35" i="1"/>
  <c r="P31" i="1"/>
  <c r="P27" i="1"/>
  <c r="P23" i="1"/>
  <c r="P19" i="1"/>
  <c r="P15" i="1"/>
  <c r="P11" i="1"/>
  <c r="P7" i="1"/>
  <c r="H96" i="2" l="1"/>
  <c r="P143" i="1"/>
</calcChain>
</file>

<file path=xl/sharedStrings.xml><?xml version="1.0" encoding="utf-8"?>
<sst xmlns="http://schemas.openxmlformats.org/spreadsheetml/2006/main" count="469" uniqueCount="138">
  <si>
    <t>SCHEDULE OF PRICE</t>
  </si>
  <si>
    <t xml:space="preserve">NAME OF WORK :-   </t>
  </si>
  <si>
    <t>REHABILITATION , IMPROVEMENT /RENOVATION &amp; MISSING FACILITIES IN EXISTING PRIMARY /ELEMENTARY SCHOOLS KARACHI (ADP NO:192)AT GGPS ORANGI PUBLIC.</t>
  </si>
  <si>
    <t>S:#</t>
  </si>
  <si>
    <t xml:space="preserve">DISCRIPTION OF </t>
  </si>
  <si>
    <t xml:space="preserve">QTY </t>
  </si>
  <si>
    <t>RATE</t>
  </si>
  <si>
    <t xml:space="preserve">UNIT </t>
  </si>
  <si>
    <t>Amount</t>
  </si>
  <si>
    <t>Scraping white wash and colour wash (P-13/54a)</t>
  </si>
  <si>
    <t>Cft</t>
  </si>
  <si>
    <t>% Sft</t>
  </si>
  <si>
    <t>Rs:</t>
  </si>
  <si>
    <t>Scraping ordinary distemper oil bound distemper or paint on walls (P-13/54b)</t>
  </si>
  <si>
    <t>Removing cement or lime plaster (P-13/53)</t>
  </si>
  <si>
    <t>Dismantling glazed or encausing tiles etc (P-13/55)</t>
  </si>
  <si>
    <t>Dismantling cement Block masonary (P-10/14)</t>
  </si>
  <si>
    <t>Dismantling Cement concrete plian 1:2:4.</t>
  </si>
  <si>
    <t>Excavation in foundation of Building, Bridges and other structures including degebelling dressing refilling around structure with refilling around structure with excavated earth Watering and ramming lead upto 5'feet.(In ordinary soil).(P-4/18b)</t>
  </si>
  <si>
    <t>%0 Cft</t>
  </si>
  <si>
    <t>Cement concrete brick or stone 1-1/2" to 2" guage ration1:4:8 (P-15/4)</t>
  </si>
  <si>
    <t>RCC work i/c all labour and material except the cost of steel rainforcement and its labour for bending and binding which will be paid sepretaly. This rate also i/c all kind of forms moulds lifting shuttering curring rendering and finishing the exposed surface ( i/c screening and washing of shingle) (a) RCC work in roof slab,beams, column rafts, lintels and other structural members laid in situ or precast laid in position complete in all respect ratio 1:2:4 (P-17/6a)</t>
  </si>
  <si>
    <t>P.Cft</t>
  </si>
  <si>
    <t>Fabrication of steel reinforcement for c.c. i/c cutting ,bending laying in position ,making joints and fastening i/c cost of binding wire (also removal of rust from bars) (using for bars) P-17/8a)</t>
  </si>
  <si>
    <t>P.Cwt</t>
  </si>
  <si>
    <t>P/L 1:3:6 cement concrete solid block masonary wall 6" thick and below in thinckness set in 1:6 C.M in G.floor superstructure i/c racking out joints and curring etc complete (P-19/24)</t>
  </si>
  <si>
    <t>Cement plaster (1:4) upto 12' height 3/4" thick (only for block masonary wall (P-52/11d)</t>
  </si>
  <si>
    <t>P/F G.I frames/ chowkhats of size 7"x2" or 4-1 /2x3" for doors using 20 guage G.I sheet i/c welded hings and fixing at site with necessary hold fasts filling with cement sand slurry of ratio 1:6 and repairing the jambs. The cost also i/c also i/c all carriage tools and plants used in making and fixing (P-93/29)</t>
  </si>
  <si>
    <t>P.Rft</t>
  </si>
  <si>
    <t>P/F G.I frames/ chowkhats of size 7"x2" or 4-1 /2x3" for window using 20 guage G.I sheet i/c welded hings and fixing at site with necessary hold fasts filling with cement sand slurry of ratio 1:6 and repairing the jambs. The cost also i/c also i/c all carriage tools and plants used in making and fixing (P-93/29)</t>
  </si>
  <si>
    <t>P/F in position door and windows and ventilator for first class deodar wood frame 1-1/2" thick and teak wood ply shutter of first class deodar wood skelton (solid) stilled and ply wood stiled and rails core of partal wood and teak ply wood (3 ply ) on both sides i/c hold fasts hinges al-drops iron tower bolts handles cleats with cord etc complete (only shutter) P-64/51</t>
  </si>
  <si>
    <t>P.Sft</t>
  </si>
  <si>
    <t>First class deodar wood wrought joinery doors and windows in position i/c chowkhts hold fasts, hings tower, chocks, cleats handles cords with hook 1-3/4" thick (P-58/7 b)</t>
  </si>
  <si>
    <t>Applying chemical polishing on existing mosaic /Marble flooring/ dado including cleaning grinding with carborinduim stone / sand paper and applying chemical polish as requirement. (P-49/70)</t>
  </si>
  <si>
    <t xml:space="preserve">Providing and laying tiles glzaed 6"x6"x1/4" on floor or wall facing in required colour and pattern of STILE specification jointed in white cement and pigment over a base of 1:2 grey cement mortar 3/4" thick i/c washing and filling of joints with slaurry of white cement  and pigment in desired shape with finishing clearing and cost of wax polish etc complete i/c cutting tiles to proper profile. </t>
  </si>
  <si>
    <t>%Sft</t>
  </si>
  <si>
    <t>Providing and Laying 3"thick topping c.c. (1:2:4) i/c surface finishing and dividing into panels. (P-47/16d)</t>
  </si>
  <si>
    <t>Rs.</t>
  </si>
  <si>
    <t>Providing and Laying 2"thick topping (P-42/16c)</t>
  </si>
  <si>
    <t>Two coats of bitumen laid hot using 34 Ibs %Sft over roof and blinded with sand at one Cft per %Sft (P-35/13)</t>
  </si>
  <si>
    <t>Laying floor of approved coloured glazed tiles 1/4" thick laid in white cement and pigment on a bed of 3/4" thick cment mortar 1:2 (P/43-25).</t>
  </si>
  <si>
    <t>Glazed tile dado 1/4" thick laid in pigment over 1:2 cement sand mortar 3/4" thick i/c finishing (P/45-38).</t>
  </si>
  <si>
    <t>S/F in position iron steel grill 3/4"x1/4" approved design &amp; shape i/c painting three coats. (P-93/26)</t>
  </si>
  <si>
    <t>M/F Notice board made with cement on walls (P-95/1)</t>
  </si>
  <si>
    <t>Distempring three coats (P-54/24c)</t>
  </si>
  <si>
    <t>P/F with sunk iron screws windows Arcchitrave approved design / shape having widh not less than 2-1/2" as directed by Engineer/ Incharge (P-66/60)</t>
  </si>
  <si>
    <t>Preparing the surface &amp; painting with Matt finish i/c rubbing the surface with bathy (silicon carboide rubbing bricks) filling the voids with zinc /chchalk plaster of paris mixture applying first coat premix making the surface smooth and then painting three coats with matt finish of approved make i/c complete (New surface) three coat (P-55/36a)</t>
  </si>
  <si>
    <t>Painting doors and windows any type new surface three coats. (P-69/5c)</t>
  </si>
  <si>
    <t>Reinforced cement concrete spout including fixing in position 2-1/2"x6"x5" (P-18/14)</t>
  </si>
  <si>
    <t>Each</t>
  </si>
  <si>
    <t>Erection and removal of centering for RC C or plain cement concrete work of patal wood vertical (P-18/19 ii)</t>
  </si>
  <si>
    <t>Cement concrete plain i/c compacting finishing &amp; curring, complete (i/c screening and washing of stone aggregate without shuttering ratio 1:3:6 (P-16/5h)</t>
  </si>
  <si>
    <t>Filling watering ramaining earth under % 0Cft floor with new earth excavated from out side lead upto one chain and lift upto 5 ft .(P-4/22)</t>
  </si>
  <si>
    <t>Sft</t>
  </si>
  <si>
    <t>Providing and Fixing cement paving blocks flooring having size 197x97x60 (mm) of city /Quddra/cobble shape with pigmented having strenght b/w 5000 PSI to 8500 PSI i/c filling the joints with hill sand and laying in specified manner/ pattern and design et complete (P-49/72)</t>
  </si>
  <si>
    <t>TOTAL:-</t>
  </si>
  <si>
    <t>_______________%ABOVE/BELOW</t>
  </si>
  <si>
    <t>SINGNATURE OF CONTRACTOR</t>
  </si>
  <si>
    <t>EXECUTIVE ENGINEER</t>
  </si>
  <si>
    <t>KARACHI</t>
  </si>
  <si>
    <t>PART (B) (W/S &amp; S/W)</t>
  </si>
  <si>
    <t>REHABILITATION /IMPROVEMENT /RENOVATION &amp; PROVISION FOR MISSING FACILITIES IN EXISTING PRIMARY/ELEMENTARY SCHOOL AT DISTRIC LEVEL (ADP-192) AT GGPS ORANGI PUBLIC,  ORANGI TOWN KARACHI.</t>
  </si>
  <si>
    <t>S.NO.</t>
  </si>
  <si>
    <t>DESCRIPTION OFITEM</t>
  </si>
  <si>
    <t>QUANTITY</t>
  </si>
  <si>
    <t>UNIT</t>
  </si>
  <si>
    <t>AMOUNT</t>
  </si>
  <si>
    <t>SCHEDULE ITEMS :.</t>
  </si>
  <si>
    <t>P/F squating type white glazed earthen were W.C.pan 9" with low level flushing cistern 3 gallons capacity (ICL IFC design) i/c making requisite No of holes in walls plinth and floor and making good as finished originality also i/c the cost of C.I.trap and C.I.thumble (P/1-1,a).</t>
  </si>
  <si>
    <t>Nos</t>
  </si>
  <si>
    <t>P/F 24" x 18" lavatory basin in white colour glazed earthen ware (ICL IFC) design with &amp; i/c the cost of all finishing accessaries 1-1/2" dia rubber plug, chrome plated brass chain 1-1/4" dia malleable iron or brass unions earthen ware padestal of matching colour of similar making also i/c the cost of making holes in plinth floor wall etc and making good as dinished originality (P/3-8).</t>
  </si>
  <si>
    <t>Add extra for labour for providing &amp; fixing of earthen ware pedestal white or coloured glazed (Standard patterns) (P/3-9).</t>
  </si>
  <si>
    <r>
      <rPr>
        <sz val="10"/>
        <rFont val="Arial"/>
        <family val="2"/>
      </rPr>
      <t xml:space="preserve">P/F 6"x2" or 6" x 3" C.I.floor trap of approved self cleaning design with a C.I.screwed down grating with a or without a vent arm complete with &amp; i/c making requisite numnbner of holes in walls, plinth &amp; floor for pipe </t>
    </r>
    <r>
      <rPr>
        <sz val="9"/>
        <rFont val="Arial"/>
        <family val="2"/>
      </rPr>
      <t>connections &amp; making good in c.c.1:2:4.(P-6/20)</t>
    </r>
  </si>
  <si>
    <t>P/F chrome plated brass tower rail complete with brackets fixing on wooden cleats with 1" long C.P. brass screws (b) superior pattern (P/7-1,b).</t>
  </si>
  <si>
    <t>P/F 15" x 12" bevelled edge mirror of belgium glass complete with 1/8" thick hard board C.P.screw fixed to wooden pleat (b) superior pattern (P/7-3,b)</t>
  </si>
  <si>
    <t>P/F handle valve (China) .(P17/5)</t>
  </si>
  <si>
    <t>1/2" dia</t>
  </si>
  <si>
    <t>1" dia</t>
  </si>
  <si>
    <t>1-1/4" dia</t>
  </si>
  <si>
    <t>S/F water pumping set 1 H.P.with 1400 RPM single phase 220 Volts 2" x 1.5" x 1.5.</t>
  </si>
  <si>
    <t>S/F soap tray made of plastic of superior quality.(P-7/6)</t>
  </si>
  <si>
    <t>Providing R.C.C.pipe with collars of class "A" and digging the trencle to required depth &amp; fixing in postion l/c cuttin g,fitting &amp; jointing with maxphalt composition &amp; C.M.1:1 and testing with water pressure to a head of 4ft above the top of the building.</t>
  </si>
  <si>
    <t>6" dia pipe</t>
  </si>
  <si>
    <t>Rft</t>
  </si>
  <si>
    <t>9" dia pipe</t>
  </si>
  <si>
    <t>Constructing manhole or inspecting chamber for the required dia of circular sewer and 3'-6" depth with walls B.B in cement mortar 1:3 plastered 1:3 1/2" thick inside of walls and 1" thick over benching and channel i/c R.C.C. manhole cover etc complete in all respect complete i/c angle iron frame all respect complete.</t>
  </si>
  <si>
    <t>Providing chambers 15" x 9" (inside dimensions) x 24" deep for house meters with 6" thick c.c.1:3:6 block set on 1:6 cement mortor 6" thick c.c.1:4:8 in foundation 1/2" thick cement plaster 1:3 C.M.to all inside wall surface and to top 1" thick c.c.1:2:4 flooring complete with hinged cast iron cover and frame 15" x 9" inside clear opening wt 1" Qr etc fixed in c.c.1:2:4 i/c curing excvation back filling &amp; disposal of earth etc complete (P/17-2).</t>
  </si>
  <si>
    <t>P/F cancelled stop cock of superior quality with crystal head 1/2" dia 
(P/15-13,b).</t>
  </si>
  <si>
    <t>P/F long bib cock of superior crystal head with C.P.head 1/2" dia 
(P/15-15,b).</t>
  </si>
  <si>
    <t>S/F jet shower with rod of superior quality with C.P.head 1/2" dia (P/15-17).</t>
  </si>
  <si>
    <t>S/F swan type piller cock of superior quality single C.P.head 1/2" dia</t>
  </si>
  <si>
    <t>S/F Fiber Glass Tank of approved quality &amp; design &amp; wall thickness as specified i/c cost of nuts bolts &amp; fixing in plateform of C.C.1:3:6 &amp; making connections for inlet &amp; over flow pipe etc complete (600 gallons).</t>
  </si>
  <si>
    <t>P/F Europen white glazed earthen ware down w.c.pan complete.</t>
  </si>
  <si>
    <t>Total:.</t>
  </si>
  <si>
    <t>______%ABOVE/BELOW</t>
  </si>
  <si>
    <t>_________________________________</t>
  </si>
  <si>
    <t xml:space="preserve"> NON SCHEDULE ITEMS :.</t>
  </si>
  <si>
    <t>P/F "U" P.V.C pipe of schedule 40 of Nepro plastic for waswte and vent pipe i/c cutting and fitting jointing special "U" P.V.C cement soulation as approved directed by D.O.Incharge (R.A).</t>
  </si>
  <si>
    <t>4" dia</t>
  </si>
  <si>
    <t>6" dia</t>
  </si>
  <si>
    <t>P/F "U" P.V.C tee 4" dia i/c fitting jointing with special "U" P.V.C cement soulation as pproved and directed by D.I.Incharge (R.A).</t>
  </si>
  <si>
    <t>P/F "U" P.V.C Elbow  4" dia i/c fitting jointing with special "U" P.V.C cement soulation as approved and directed by D.I.Incharge (R.A).(90 Degree).</t>
  </si>
  <si>
    <t>P/F "U" P.V.C Socket  4" dia i/c fitting jointing with special "U" P.V.C cement soulation as approved and directed by D.I.Incharge (R.A).</t>
  </si>
  <si>
    <t>P/F "U" P.V.C cross   4" dia i/c fitting jointing with special "U" P.V.C cement soulation as approved and directed by D.I.Incharge (R.A).</t>
  </si>
  <si>
    <t>P/F "U" P.V.C "Y" tee 4" dia i/c fitting jointing with special "U" P.V.C cement soulation as approved and directed by D.I.Incharge (R.A).</t>
  </si>
  <si>
    <t>P/F "U" P.V.C male thread adopter  i/c fitting jointing with special "U" P.V.C cement soulation as approved and directed by D.I.Incharge (R.A).</t>
  </si>
  <si>
    <t>P/F "U" P.V.C female thread adopter  i/c fitting jointing with special "U" P.V.C cement soulation as approved and directed by D.I.Incharge (R.A).</t>
  </si>
  <si>
    <t>P/F P.V.C Nepro make of Schedule 40 in/c cutting fitting complete in/c the cost of breaking through walls and roof and making good with c.c and testing with water to pressure head of 200 ft and handling etc complete (R.A).</t>
  </si>
  <si>
    <t>3/4" dia</t>
  </si>
  <si>
    <t>P/F P.V.C socket of schedule 40 in/c fitting etc complete as directed by D.O.Incharge (R.A).</t>
  </si>
  <si>
    <t>P/F P.V.C Elbow of Schedule 40 of 90 degree in/c fitting etc complete as directed by D.O.incharge (R.A).</t>
  </si>
  <si>
    <t>P/F P.V.C union  of schedule 40 in/c fitting etc complete as directed by D.O.Incharge (R.A).</t>
  </si>
  <si>
    <t>P/F P.V.C bush  of schedule 40 in/c fitting etc complete as directed by D.O.Incharge (R.A).</t>
  </si>
  <si>
    <t>P/F P.V.C clamp  of schedule 40 in/c fitting etc complete as directed by D.O.Incharge (R.A).</t>
  </si>
  <si>
    <t>P/F P.V.C END cap  of schedule 40 in/c fitting etc complete as directed by D.O.Incharge (R.A).</t>
  </si>
  <si>
    <t>P/F P.V.C conceled stop cock 1/2" dia of schedule 40 in/c fitting etc complete as approved by the D.O.Incharge (R.A).</t>
  </si>
  <si>
    <t>P/F P.V.C Elbow 45 degree Schedule 40  in/c fitting etc complete as directed by D.O.incharge (R.A).</t>
  </si>
  <si>
    <t>P/F P.V.C male thread adoptoer of schedule 40 in/c fitting etc complete as directed by D.O.incharge (R.A).</t>
  </si>
  <si>
    <t>P/F P.V.C Tee of schedule 40 in/c fitting etc complete as directed by D.O.Incharge (R.A).</t>
  </si>
  <si>
    <t>P/F P.V.C female thread adoptoer of schedule 40 in/c fitting etc complete as directed by D.O.incharge (R.A).</t>
  </si>
  <si>
    <t>Cost of Non Sch: Items</t>
  </si>
  <si>
    <t>REHABILITATION/IMPROVEMENT &amp; MISSING FACILITIES PRIMARY /ELEMENTARY SCHOOL KARACHI ADP-NO:192 AT GGPS ORANGI PUBLIC KARACHI</t>
  </si>
  <si>
    <t>S #</t>
  </si>
  <si>
    <t>Description of item</t>
  </si>
  <si>
    <t>QTY:</t>
  </si>
  <si>
    <t>Boring for tube well in all water bearing soils from ground level upto 100 feet or 30-50 meter depth including sinking &amp; with drawing of casing pipe (150 mm6"dia) (P-41/1d)</t>
  </si>
  <si>
    <t>Boring for tube well in all water bearing soils from depth 100 to 200 feet or 30-51 to 61 meter below ground level including sinking &amp; with drawing of casing pipe (250 mm 10"dia) (P-42/2d)</t>
  </si>
  <si>
    <t>S/I PVC straingers "B" class of approved design quality and make including necessary socket etc complete (P-9/0-43)</t>
  </si>
  <si>
    <t>S/F local made soir stainer of approved quality complete (150mm 6" dia) P-44/10b)</t>
  </si>
  <si>
    <t>S/I PVC blind pipe 'B' class of approved quality &amp; make including necessary sockets etc complete (150mm 6" dia) P-37/12d)</t>
  </si>
  <si>
    <t>Shoulding of grated bajri (3/8"x1/8") b/w blind pipe 6" dia (P-45/13d)</t>
  </si>
  <si>
    <t>Plujgging of joint casing &amp; blind with c.c. 1:1-1/2:3 (P-38/14d)</t>
  </si>
  <si>
    <t>Providing G.I pipe special and clamps etc i/c fixing cutting and fitting complete with and i/c cost of breaking walls and roof, making good etc painting two coats as white zink paint pigment and testing water pressure bead of 200 ft et complete (P-45/14d)</t>
  </si>
  <si>
    <t>P/L full way gun metal values with wheals treaded or flanged or match with rubber washing standared patterns 1" dia (P-17/14a)</t>
  </si>
  <si>
    <t>P/F ball value with unsoldered copper ball made to BBS 1" dia (P-18/6-iii)</t>
  </si>
  <si>
    <t>P/F water pumping set 2 HP Mono of volts 1-1/2"x1- 1/2" suction &amp; devlivery 30ft head including base plate form &amp; also making cc. 1:3:6 plate form of required size &amp; along with nuts &amp; bolts complete in all respect (P-30/12)</t>
  </si>
  <si>
    <t>______________________________</t>
  </si>
  <si>
    <t>EDUCATION WORKS-I</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</si>
</sst>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3" formatCode="_(* #,##0.00_);_(* \(#,##0.00\);_(* &quot;-&quot;??_);_(@_)"/>
    <numFmt numFmtId="164" formatCode="_(* #,##0_);_(* \(#,##0\);_(* &quot;-&quot;??_);_(@_)"/>
    <numFmt numFmtId="165" formatCode="0.0"/>
  </numFmts>
  <fonts count="32" x14ac:knownFonts="1">
    <font>
      <sz val="11"/>
      <color theme="1"/>
      <name val="Calibri"/>
      <family val="2"/>
      <scheme val="minor"/>
    </font>
    <font>
      <sz val="11"/>
      <color theme="1"/>
      <name val="Calibri"/>
      <family val="2"/>
      <scheme val="minor"/>
    </font>
    <font>
      <b/>
      <sz val="11"/>
      <color theme="1"/>
      <name val="Calibri"/>
      <family val="2"/>
      <scheme val="minor"/>
    </font>
    <font>
      <b/>
      <i/>
      <u/>
      <sz val="14"/>
      <color theme="1"/>
      <name val="Calibri"/>
      <family val="2"/>
      <scheme val="minor"/>
    </font>
    <font>
      <i/>
      <sz val="11"/>
      <color theme="1"/>
      <name val="Calibri"/>
      <family val="2"/>
      <scheme val="minor"/>
    </font>
    <font>
      <b/>
      <i/>
      <u/>
      <sz val="11"/>
      <color theme="1"/>
      <name val="Calibri"/>
      <family val="2"/>
      <scheme val="minor"/>
    </font>
    <font>
      <sz val="10"/>
      <color indexed="63"/>
      <name val="Arial"/>
      <family val="2"/>
    </font>
    <font>
      <sz val="9"/>
      <color indexed="63"/>
      <name val="Arial"/>
      <family val="2"/>
    </font>
    <font>
      <sz val="10"/>
      <color indexed="8"/>
      <name val="Times New Roman"/>
      <family val="1"/>
    </font>
    <font>
      <sz val="11"/>
      <color indexed="8"/>
      <name val="Times New Roman"/>
      <family val="1"/>
    </font>
    <font>
      <sz val="11"/>
      <color indexed="8"/>
      <name val="Calibri"/>
      <family val="2"/>
      <scheme val="minor"/>
    </font>
    <font>
      <b/>
      <u/>
      <sz val="10"/>
      <color indexed="8"/>
      <name val="Times New Roman"/>
      <family val="1"/>
    </font>
    <font>
      <i/>
      <sz val="10"/>
      <color indexed="63"/>
      <name val="Book Antiqua"/>
      <family val="1"/>
    </font>
    <font>
      <sz val="10"/>
      <color indexed="8"/>
      <name val="Calibri"/>
      <family val="2"/>
      <scheme val="minor"/>
    </font>
    <font>
      <sz val="10"/>
      <color indexed="63"/>
      <name val="Book Antiqua"/>
      <family val="1"/>
    </font>
    <font>
      <i/>
      <sz val="10"/>
      <name val="Times New Roman"/>
      <family val="1"/>
    </font>
    <font>
      <sz val="10"/>
      <color theme="1"/>
      <name val="Calibri"/>
      <family val="2"/>
      <scheme val="minor"/>
    </font>
    <font>
      <sz val="10"/>
      <name val="Arial"/>
      <family val="2"/>
    </font>
    <font>
      <i/>
      <sz val="10"/>
      <color indexed="8"/>
      <name val="Times New Roman"/>
      <family val="1"/>
    </font>
    <font>
      <b/>
      <sz val="10"/>
      <color indexed="8"/>
      <name val="Times New Roman"/>
      <family val="1"/>
    </font>
    <font>
      <sz val="9"/>
      <name val="Arial"/>
      <family val="2"/>
    </font>
    <font>
      <sz val="9"/>
      <name val="Times New Roman"/>
      <family val="1"/>
    </font>
    <font>
      <b/>
      <sz val="9"/>
      <name val="Arial"/>
      <family val="2"/>
    </font>
    <font>
      <b/>
      <u/>
      <sz val="14"/>
      <name val="Arial"/>
      <family val="2"/>
    </font>
    <font>
      <b/>
      <sz val="11"/>
      <name val="Arial"/>
      <family val="2"/>
    </font>
    <font>
      <sz val="20"/>
      <name val="Arial"/>
      <family val="2"/>
    </font>
    <font>
      <sz val="8"/>
      <color rgb="FFFF0000"/>
      <name val="Arial"/>
      <family val="2"/>
    </font>
    <font>
      <b/>
      <sz val="10"/>
      <name val="Arial"/>
      <family val="2"/>
    </font>
    <font>
      <b/>
      <u/>
      <sz val="10"/>
      <name val="Arial"/>
      <family val="2"/>
    </font>
    <font>
      <sz val="10"/>
      <color theme="1"/>
      <name val="Arial"/>
      <family val="2"/>
    </font>
    <font>
      <b/>
      <sz val="10"/>
      <color theme="1"/>
      <name val="Calibri"/>
      <family val="2"/>
      <scheme val="minor"/>
    </font>
    <font>
      <b/>
      <u/>
      <sz val="10"/>
      <color theme="1"/>
      <name val="Calibri"/>
      <family val="2"/>
      <scheme val="minor"/>
    </font>
  </fonts>
  <fills count="2">
    <fill>
      <patternFill patternType="none"/>
    </fill>
    <fill>
      <patternFill patternType="gray125"/>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top/>
      <bottom style="thin">
        <color indexed="64"/>
      </bottom>
      <diagonal/>
    </border>
    <border>
      <left/>
      <right/>
      <top/>
      <bottom style="medium">
        <color indexed="64"/>
      </bottom>
      <diagonal/>
    </border>
  </borders>
  <cellStyleXfs count="2">
    <xf numFmtId="0" fontId="0" fillId="0" borderId="0"/>
    <xf numFmtId="43" fontId="1" fillId="0" borderId="0" applyFont="0" applyFill="0" applyBorder="0" applyAlignment="0" applyProtection="0"/>
  </cellStyleXfs>
  <cellXfs count="143">
    <xf numFmtId="0" fontId="0" fillId="0" borderId="0" xfId="0"/>
    <xf numFmtId="0" fontId="4" fillId="0" borderId="0" xfId="0" applyFont="1"/>
    <xf numFmtId="0" fontId="0" fillId="0" borderId="1" xfId="0" applyBorder="1"/>
    <xf numFmtId="0" fontId="0" fillId="0" borderId="4" xfId="0" applyBorder="1"/>
    <xf numFmtId="0" fontId="0" fillId="0" borderId="0" xfId="0" applyAlignment="1">
      <alignment horizontal="center"/>
    </xf>
    <xf numFmtId="0" fontId="6" fillId="0" borderId="0" xfId="0" applyFont="1" applyAlignment="1">
      <alignment horizontal="center" vertical="top"/>
    </xf>
    <xf numFmtId="2" fontId="7" fillId="0" borderId="0" xfId="0" applyNumberFormat="1" applyFont="1" applyAlignment="1">
      <alignment horizontal="center" vertical="top"/>
    </xf>
    <xf numFmtId="2" fontId="6" fillId="0" borderId="0" xfId="0" applyNumberFormat="1" applyFont="1" applyAlignment="1">
      <alignment horizontal="center" vertical="top"/>
    </xf>
    <xf numFmtId="0" fontId="6" fillId="0" borderId="0" xfId="0" quotePrefix="1" applyFont="1" applyAlignment="1">
      <alignment horizontal="center" vertical="top"/>
    </xf>
    <xf numFmtId="2" fontId="6" fillId="0" borderId="0" xfId="0" applyNumberFormat="1" applyFont="1" applyBorder="1" applyAlignment="1">
      <alignment horizontal="center" vertical="top"/>
    </xf>
    <xf numFmtId="164" fontId="8" fillId="0" borderId="0" xfId="1" applyNumberFormat="1" applyFont="1" applyBorder="1" applyAlignment="1">
      <alignment vertical="top"/>
    </xf>
    <xf numFmtId="2" fontId="9" fillId="0" borderId="0" xfId="0" applyNumberFormat="1" applyFont="1" applyBorder="1" applyAlignment="1">
      <alignment horizontal="right" vertical="top" wrapText="1"/>
    </xf>
    <xf numFmtId="2" fontId="9" fillId="0" borderId="0" xfId="0" applyNumberFormat="1" applyFont="1" applyAlignment="1">
      <alignment horizontal="left" vertical="top"/>
    </xf>
    <xf numFmtId="0" fontId="9" fillId="0" borderId="0" xfId="0" applyFont="1" applyAlignment="1">
      <alignment vertical="top"/>
    </xf>
    <xf numFmtId="0" fontId="9" fillId="0" borderId="0" xfId="0" applyFont="1" applyAlignment="1">
      <alignment horizontal="right" vertical="top" wrapText="1"/>
    </xf>
    <xf numFmtId="0" fontId="9" fillId="0" borderId="0" xfId="0" applyFont="1" applyAlignment="1">
      <alignment horizontal="center" vertical="top"/>
    </xf>
    <xf numFmtId="0" fontId="0" fillId="0" borderId="0" xfId="0" applyFont="1"/>
    <xf numFmtId="2" fontId="9" fillId="0" borderId="0" xfId="0" applyNumberFormat="1" applyFont="1" applyAlignment="1">
      <alignment horizontal="right" vertical="top" wrapText="1"/>
    </xf>
    <xf numFmtId="2" fontId="9" fillId="0" borderId="0" xfId="0" applyNumberFormat="1" applyFont="1" applyBorder="1" applyAlignment="1">
      <alignment horizontal="right" vertical="top"/>
    </xf>
    <xf numFmtId="164" fontId="10" fillId="0" borderId="0" xfId="1" applyNumberFormat="1" applyFont="1" applyAlignment="1">
      <alignment vertical="top"/>
    </xf>
    <xf numFmtId="0" fontId="11" fillId="0" borderId="0" xfId="0" applyNumberFormat="1" applyFont="1" applyBorder="1" applyAlignment="1">
      <alignment horizontal="left" vertical="top" wrapText="1"/>
    </xf>
    <xf numFmtId="2" fontId="8" fillId="0" borderId="0" xfId="0" applyNumberFormat="1" applyFont="1" applyBorder="1" applyAlignment="1">
      <alignment horizontal="left" vertical="top"/>
    </xf>
    <xf numFmtId="1" fontId="8" fillId="0" borderId="0" xfId="0" applyNumberFormat="1" applyFont="1" applyBorder="1" applyAlignment="1">
      <alignment horizontal="center" vertical="top"/>
    </xf>
    <xf numFmtId="2" fontId="8" fillId="0" borderId="0" xfId="0" applyNumberFormat="1" applyFont="1" applyBorder="1" applyAlignment="1">
      <alignment horizontal="center" vertical="top" wrapText="1"/>
    </xf>
    <xf numFmtId="2" fontId="8" fillId="0" borderId="0" xfId="0" applyNumberFormat="1" applyFont="1" applyBorder="1" applyAlignment="1">
      <alignment horizontal="right" vertical="top" wrapText="1"/>
    </xf>
    <xf numFmtId="2" fontId="8" fillId="0" borderId="0" xfId="0" applyNumberFormat="1" applyFont="1" applyBorder="1" applyAlignment="1">
      <alignment horizontal="center" vertical="top"/>
    </xf>
    <xf numFmtId="0" fontId="8" fillId="0" borderId="0" xfId="0" applyFont="1" applyBorder="1" applyAlignment="1">
      <alignment horizontal="center" vertical="top"/>
    </xf>
    <xf numFmtId="0" fontId="0" fillId="0" borderId="0" xfId="0" applyAlignment="1">
      <alignment horizontal="center" vertical="top"/>
    </xf>
    <xf numFmtId="2" fontId="0" fillId="0" borderId="0" xfId="0" applyNumberFormat="1" applyBorder="1" applyAlignment="1">
      <alignment horizontal="center"/>
    </xf>
    <xf numFmtId="2" fontId="8" fillId="0" borderId="0" xfId="0" applyNumberFormat="1" applyFont="1" applyAlignment="1">
      <alignment horizontal="left" vertical="top"/>
    </xf>
    <xf numFmtId="0" fontId="8" fillId="0" borderId="0" xfId="0" applyFont="1" applyAlignment="1">
      <alignment vertical="top"/>
    </xf>
    <xf numFmtId="0" fontId="8" fillId="0" borderId="0" xfId="0" applyFont="1" applyAlignment="1">
      <alignment horizontal="right" vertical="top" wrapText="1"/>
    </xf>
    <xf numFmtId="0" fontId="8" fillId="0" borderId="0" xfId="0" applyFont="1" applyAlignment="1">
      <alignment horizontal="center" vertical="top"/>
    </xf>
    <xf numFmtId="2" fontId="8" fillId="0" borderId="0" xfId="0" applyNumberFormat="1" applyFont="1" applyAlignment="1">
      <alignment horizontal="right" vertical="top" wrapText="1"/>
    </xf>
    <xf numFmtId="2" fontId="8" fillId="0" borderId="0" xfId="0" applyNumberFormat="1" applyFont="1" applyBorder="1" applyAlignment="1">
      <alignment horizontal="right" vertical="top"/>
    </xf>
    <xf numFmtId="164" fontId="13" fillId="0" borderId="0" xfId="1" applyNumberFormat="1" applyFont="1" applyAlignment="1">
      <alignment vertical="top"/>
    </xf>
    <xf numFmtId="2" fontId="9" fillId="0" borderId="0" xfId="0" applyNumberFormat="1" applyFont="1" applyAlignment="1">
      <alignment vertical="top" wrapText="1"/>
    </xf>
    <xf numFmtId="2" fontId="0" fillId="0" borderId="0" xfId="0" applyNumberFormat="1" applyAlignment="1">
      <alignment horizontal="center"/>
    </xf>
    <xf numFmtId="0" fontId="16" fillId="0" borderId="0" xfId="0" applyFont="1"/>
    <xf numFmtId="0" fontId="0" fillId="0" borderId="0" xfId="0" quotePrefix="1" applyAlignment="1">
      <alignment horizontal="center"/>
    </xf>
    <xf numFmtId="2" fontId="8" fillId="0" borderId="0" xfId="0" applyNumberFormat="1" applyFont="1" applyAlignment="1">
      <alignment vertical="top" wrapText="1"/>
    </xf>
    <xf numFmtId="0" fontId="17" fillId="0" borderId="0" xfId="0" applyFont="1" applyAlignment="1">
      <alignment horizontal="left" vertical="top" wrapText="1"/>
    </xf>
    <xf numFmtId="0" fontId="19" fillId="0" borderId="0" xfId="0" applyNumberFormat="1" applyFont="1" applyBorder="1" applyAlignment="1">
      <alignment vertical="top" wrapText="1"/>
    </xf>
    <xf numFmtId="0" fontId="0" fillId="0" borderId="0" xfId="0" applyBorder="1"/>
    <xf numFmtId="0" fontId="0" fillId="0" borderId="0" xfId="0" applyBorder="1" applyAlignment="1">
      <alignment horizontal="center"/>
    </xf>
    <xf numFmtId="0" fontId="0" fillId="0" borderId="0" xfId="0" applyBorder="1" applyAlignment="1">
      <alignment horizontal="left" indent="5"/>
    </xf>
    <xf numFmtId="0" fontId="0" fillId="0" borderId="0" xfId="0" applyFont="1" applyBorder="1"/>
    <xf numFmtId="164" fontId="9" fillId="0" borderId="0" xfId="1" applyNumberFormat="1" applyFont="1" applyAlignment="1">
      <alignment vertical="top"/>
    </xf>
    <xf numFmtId="0" fontId="17" fillId="0" borderId="0" xfId="0" applyFont="1"/>
    <xf numFmtId="0" fontId="17" fillId="0" borderId="0" xfId="0" applyFont="1" applyAlignment="1">
      <alignment horizontal="left" wrapText="1"/>
    </xf>
    <xf numFmtId="2" fontId="17" fillId="0" borderId="0" xfId="0" applyNumberFormat="1" applyFont="1" applyBorder="1" applyAlignment="1">
      <alignment horizontal="center"/>
    </xf>
    <xf numFmtId="2" fontId="17" fillId="0" borderId="0" xfId="0" applyNumberFormat="1" applyFont="1" applyAlignment="1">
      <alignment horizontal="right"/>
    </xf>
    <xf numFmtId="0" fontId="17" fillId="0" borderId="0" xfId="0" applyFont="1" applyAlignment="1">
      <alignment horizontal="right"/>
    </xf>
    <xf numFmtId="0" fontId="20" fillId="0" borderId="0" xfId="0" applyFont="1" applyAlignment="1">
      <alignment horizontal="right"/>
    </xf>
    <xf numFmtId="1" fontId="17" fillId="0" borderId="0" xfId="0" applyNumberFormat="1" applyFont="1"/>
    <xf numFmtId="2" fontId="17" fillId="0" borderId="0" xfId="0" applyNumberFormat="1" applyFont="1"/>
    <xf numFmtId="0" fontId="0" fillId="0" borderId="0" xfId="0" applyBorder="1" applyAlignment="1">
      <alignment horizontal="center" vertical="top"/>
    </xf>
    <xf numFmtId="0" fontId="14" fillId="0" borderId="0" xfId="0" applyFont="1" applyAlignment="1">
      <alignment horizontal="left" vertical="top" wrapText="1"/>
    </xf>
    <xf numFmtId="0" fontId="2" fillId="0" borderId="0" xfId="0" applyFont="1"/>
    <xf numFmtId="0" fontId="8" fillId="0" borderId="0" xfId="0" applyNumberFormat="1" applyFont="1" applyBorder="1" applyAlignment="1">
      <alignment vertical="top" wrapText="1"/>
    </xf>
    <xf numFmtId="0" fontId="8" fillId="0" borderId="0" xfId="0" applyNumberFormat="1" applyFont="1" applyBorder="1" applyAlignment="1">
      <alignment horizontal="left" vertical="top" wrapText="1"/>
    </xf>
    <xf numFmtId="164" fontId="8" fillId="0" borderId="0" xfId="1" applyNumberFormat="1" applyFont="1" applyAlignment="1">
      <alignment vertical="top"/>
    </xf>
    <xf numFmtId="0" fontId="16" fillId="0" borderId="0" xfId="0" applyFont="1" applyAlignment="1">
      <alignment wrapText="1"/>
    </xf>
    <xf numFmtId="164" fontId="0" fillId="0" borderId="6" xfId="0" applyNumberFormat="1" applyBorder="1"/>
    <xf numFmtId="0" fontId="0" fillId="0" borderId="8" xfId="0" applyBorder="1"/>
    <xf numFmtId="0" fontId="0" fillId="0" borderId="8" xfId="0" applyBorder="1" applyAlignment="1">
      <alignment horizontal="center"/>
    </xf>
    <xf numFmtId="0" fontId="22" fillId="0" borderId="0" xfId="0" applyFont="1"/>
    <xf numFmtId="0" fontId="22" fillId="0" borderId="0" xfId="0" applyFont="1" applyAlignment="1">
      <alignment horizontal="center"/>
    </xf>
    <xf numFmtId="0" fontId="20" fillId="0" borderId="0" xfId="0" applyFont="1"/>
    <xf numFmtId="0" fontId="20" fillId="0" borderId="0" xfId="0" applyFont="1" applyAlignment="1">
      <alignment horizontal="center"/>
    </xf>
    <xf numFmtId="0" fontId="0" fillId="0" borderId="1" xfId="0" applyBorder="1" applyAlignment="1">
      <alignment horizontal="center"/>
    </xf>
    <xf numFmtId="0" fontId="24" fillId="0" borderId="0" xfId="0" applyFont="1" applyAlignment="1">
      <alignment horizontal="left"/>
    </xf>
    <xf numFmtId="0" fontId="25" fillId="0" borderId="0" xfId="0" applyFont="1" applyAlignment="1">
      <alignment horizontal="center"/>
    </xf>
    <xf numFmtId="0" fontId="26" fillId="0" borderId="0" xfId="0" applyFont="1" applyAlignment="1">
      <alignment horizontal="center"/>
    </xf>
    <xf numFmtId="0" fontId="27" fillId="0" borderId="0" xfId="0" applyFont="1" applyAlignment="1">
      <alignment vertical="top"/>
    </xf>
    <xf numFmtId="0" fontId="28" fillId="0" borderId="0" xfId="0" applyFont="1"/>
    <xf numFmtId="0" fontId="0" fillId="0" borderId="0" xfId="0" applyAlignment="1">
      <alignment vertical="top"/>
    </xf>
    <xf numFmtId="2" fontId="0" fillId="0" borderId="0" xfId="0" applyNumberFormat="1" applyAlignment="1">
      <alignment vertical="top"/>
    </xf>
    <xf numFmtId="0" fontId="0" fillId="0" borderId="0" xfId="0" applyAlignment="1">
      <alignment horizontal="right" vertical="top"/>
    </xf>
    <xf numFmtId="0" fontId="17" fillId="0" borderId="0" xfId="0" applyFont="1" applyAlignment="1">
      <alignment vertical="top"/>
    </xf>
    <xf numFmtId="165" fontId="29" fillId="0" borderId="0" xfId="0" applyNumberFormat="1" applyFont="1" applyAlignment="1">
      <alignment vertical="top"/>
    </xf>
    <xf numFmtId="0" fontId="0" fillId="0" borderId="0" xfId="0" applyBorder="1" applyAlignment="1">
      <alignment vertical="top"/>
    </xf>
    <xf numFmtId="2" fontId="0" fillId="0" borderId="0" xfId="0" applyNumberFormat="1" applyBorder="1" applyAlignment="1">
      <alignment vertical="top"/>
    </xf>
    <xf numFmtId="0" fontId="0" fillId="0" borderId="9" xfId="0" applyBorder="1" applyAlignment="1">
      <alignment vertical="top"/>
    </xf>
    <xf numFmtId="2" fontId="0" fillId="0" borderId="9" xfId="0" applyNumberFormat="1" applyBorder="1" applyAlignment="1">
      <alignment vertical="top"/>
    </xf>
    <xf numFmtId="0" fontId="0" fillId="0" borderId="0" xfId="0" applyAlignment="1"/>
    <xf numFmtId="0" fontId="22" fillId="0" borderId="0" xfId="0" applyFont="1" applyAlignment="1"/>
    <xf numFmtId="0" fontId="20" fillId="0" borderId="0" xfId="0" applyFont="1" applyAlignment="1"/>
    <xf numFmtId="0" fontId="28" fillId="0" borderId="0" xfId="0" applyFont="1" applyAlignment="1">
      <alignment vertical="top"/>
    </xf>
    <xf numFmtId="0" fontId="27" fillId="0" borderId="0" xfId="0" applyFont="1" applyFill="1" applyBorder="1" applyAlignment="1">
      <alignment vertical="top"/>
    </xf>
    <xf numFmtId="2" fontId="27" fillId="0" borderId="0" xfId="0" applyNumberFormat="1" applyFont="1" applyAlignment="1">
      <alignment vertical="top"/>
    </xf>
    <xf numFmtId="2" fontId="30" fillId="0" borderId="0" xfId="0" applyNumberFormat="1" applyFont="1"/>
    <xf numFmtId="2" fontId="30" fillId="0" borderId="0" xfId="0" applyNumberFormat="1" applyFont="1" applyBorder="1"/>
    <xf numFmtId="0" fontId="30" fillId="0" borderId="0" xfId="0" applyFont="1"/>
    <xf numFmtId="0" fontId="31" fillId="0" borderId="0" xfId="0" applyFont="1" applyBorder="1" applyAlignment="1">
      <alignment vertical="center"/>
    </xf>
    <xf numFmtId="0" fontId="30" fillId="0" borderId="0" xfId="0" applyFont="1" applyAlignment="1">
      <alignment vertical="top"/>
    </xf>
    <xf numFmtId="0" fontId="31" fillId="0" borderId="0" xfId="0" applyFont="1" applyAlignment="1">
      <alignment vertical="top" wrapText="1"/>
    </xf>
    <xf numFmtId="0" fontId="16" fillId="0" borderId="1" xfId="0" applyFont="1" applyBorder="1" applyAlignment="1">
      <alignment horizontal="center"/>
    </xf>
    <xf numFmtId="0" fontId="16" fillId="0" borderId="1" xfId="0" applyFont="1" applyBorder="1"/>
    <xf numFmtId="0" fontId="16" fillId="0" borderId="0" xfId="0" applyFont="1" applyAlignment="1">
      <alignment horizontal="center" vertical="top"/>
    </xf>
    <xf numFmtId="2" fontId="16" fillId="0" borderId="0" xfId="0" applyNumberFormat="1" applyFont="1" applyAlignment="1">
      <alignment horizontal="center"/>
    </xf>
    <xf numFmtId="2" fontId="16" fillId="0" borderId="0" xfId="0" applyNumberFormat="1" applyFont="1"/>
    <xf numFmtId="0" fontId="16" fillId="0" borderId="0" xfId="0" applyFont="1" applyAlignment="1">
      <alignment horizontal="right"/>
    </xf>
    <xf numFmtId="1" fontId="16" fillId="0" borderId="0" xfId="0" applyNumberFormat="1" applyFont="1"/>
    <xf numFmtId="1" fontId="16" fillId="0" borderId="6" xfId="0" applyNumberFormat="1" applyFont="1" applyBorder="1"/>
    <xf numFmtId="0" fontId="16" fillId="0" borderId="0" xfId="0" applyFont="1" applyAlignment="1">
      <alignment horizontal="center"/>
    </xf>
    <xf numFmtId="2" fontId="8" fillId="0" borderId="0" xfId="0" applyNumberFormat="1" applyFont="1" applyAlignment="1">
      <alignment vertical="top" wrapText="1"/>
    </xf>
    <xf numFmtId="0" fontId="3" fillId="0" borderId="0" xfId="0" applyFont="1" applyBorder="1" applyAlignment="1">
      <alignment horizontal="center" vertical="center"/>
    </xf>
    <xf numFmtId="0" fontId="5" fillId="0" borderId="0" xfId="0" applyFont="1" applyAlignment="1">
      <alignment horizontal="center" vertical="top" wrapText="1"/>
    </xf>
    <xf numFmtId="0" fontId="0" fillId="0" borderId="2" xfId="0" applyBorder="1" applyAlignment="1">
      <alignment horizontal="center"/>
    </xf>
    <xf numFmtId="0" fontId="0" fillId="0" borderId="3" xfId="0" applyBorder="1" applyAlignment="1">
      <alignment horizontal="center"/>
    </xf>
    <xf numFmtId="0" fontId="0" fillId="0" borderId="4" xfId="0" applyBorder="1" applyAlignment="1">
      <alignment horizontal="center"/>
    </xf>
    <xf numFmtId="0" fontId="0" fillId="0" borderId="5" xfId="0" applyBorder="1" applyAlignment="1">
      <alignment horizontal="left" indent="5"/>
    </xf>
    <xf numFmtId="0" fontId="0" fillId="0" borderId="6" xfId="0" applyBorder="1" applyAlignment="1">
      <alignment horizontal="left" indent="5"/>
    </xf>
    <xf numFmtId="0" fontId="0" fillId="0" borderId="7" xfId="0" applyBorder="1" applyAlignment="1">
      <alignment horizontal="left" indent="5"/>
    </xf>
    <xf numFmtId="2" fontId="9" fillId="0" borderId="0" xfId="0" applyNumberFormat="1" applyFont="1" applyAlignment="1">
      <alignment vertical="top" wrapText="1"/>
    </xf>
    <xf numFmtId="0" fontId="12" fillId="0" borderId="0" xfId="0" applyFont="1" applyAlignment="1">
      <alignment horizontal="left" vertical="top" wrapText="1"/>
    </xf>
    <xf numFmtId="0" fontId="14" fillId="0" borderId="0" xfId="0" applyFont="1" applyAlignment="1">
      <alignment horizontal="left" vertical="top" wrapText="1"/>
    </xf>
    <xf numFmtId="0" fontId="15" fillId="0" borderId="0" xfId="0" applyFont="1" applyAlignment="1">
      <alignment horizontal="left" vertical="top" wrapText="1"/>
    </xf>
    <xf numFmtId="0" fontId="4" fillId="0" borderId="0" xfId="0" applyFont="1" applyAlignment="1">
      <alignment horizontal="left" vertical="top" wrapText="1"/>
    </xf>
    <xf numFmtId="0" fontId="4" fillId="0" borderId="0" xfId="0" applyFont="1" applyAlignment="1">
      <alignment horizontal="left" vertical="top"/>
    </xf>
    <xf numFmtId="0" fontId="17" fillId="0" borderId="0" xfId="0" applyFont="1" applyAlignment="1">
      <alignment horizontal="left" vertical="top" wrapText="1"/>
    </xf>
    <xf numFmtId="2" fontId="17" fillId="0" borderId="0" xfId="0" applyNumberFormat="1" applyFont="1" applyAlignment="1">
      <alignment horizontal="right"/>
    </xf>
    <xf numFmtId="0" fontId="18" fillId="0" borderId="0" xfId="0" applyNumberFormat="1" applyFont="1" applyBorder="1" applyAlignment="1">
      <alignment horizontal="left" vertical="top" wrapText="1"/>
    </xf>
    <xf numFmtId="0" fontId="8" fillId="0" borderId="0" xfId="0" applyNumberFormat="1" applyFont="1" applyBorder="1" applyAlignment="1">
      <alignment horizontal="left" vertical="top" wrapText="1"/>
    </xf>
    <xf numFmtId="0" fontId="16" fillId="0" borderId="0" xfId="0" applyFont="1" applyAlignment="1">
      <alignment horizontal="left" vertical="top" wrapText="1"/>
    </xf>
    <xf numFmtId="0" fontId="0" fillId="0" borderId="0" xfId="0" applyAlignment="1">
      <alignment horizontal="left" vertical="top" wrapText="1"/>
    </xf>
    <xf numFmtId="0" fontId="0" fillId="0" borderId="0" xfId="0" applyAlignment="1">
      <alignment horizontal="left" vertical="top"/>
    </xf>
    <xf numFmtId="0" fontId="16" fillId="0" borderId="0" xfId="0" applyFont="1" applyAlignment="1">
      <alignment horizontal="left" vertical="top"/>
    </xf>
    <xf numFmtId="0" fontId="21" fillId="0" borderId="0" xfId="0" applyFont="1" applyAlignment="1">
      <alignment horizontal="left" vertical="top" wrapText="1"/>
    </xf>
    <xf numFmtId="0" fontId="0" fillId="0" borderId="0" xfId="0" applyAlignment="1">
      <alignment horizontal="justify" vertical="top"/>
    </xf>
    <xf numFmtId="0" fontId="23" fillId="0" borderId="0" xfId="0" applyFont="1" applyAlignment="1">
      <alignment horizontal="center"/>
    </xf>
    <xf numFmtId="0" fontId="20" fillId="0" borderId="0" xfId="0" applyFont="1" applyAlignment="1">
      <alignment horizontal="center" vertical="top" wrapText="1"/>
    </xf>
    <xf numFmtId="0" fontId="20" fillId="0" borderId="8" xfId="0" applyFont="1" applyBorder="1" applyAlignment="1">
      <alignment horizontal="center" vertical="top" wrapText="1"/>
    </xf>
    <xf numFmtId="0" fontId="0" fillId="0" borderId="1" xfId="0" applyBorder="1" applyAlignment="1">
      <alignment horizontal="center"/>
    </xf>
    <xf numFmtId="0" fontId="20" fillId="0" borderId="0" xfId="0" applyFont="1" applyAlignment="1">
      <alignment horizontal="justify" vertical="top"/>
    </xf>
    <xf numFmtId="0" fontId="17" fillId="0" borderId="0" xfId="0" applyFont="1" applyAlignment="1">
      <alignment horizontal="justify" vertical="top"/>
    </xf>
    <xf numFmtId="0" fontId="0" fillId="0" borderId="0" xfId="0" applyAlignment="1">
      <alignment horizontal="justify" vertical="top" wrapText="1"/>
    </xf>
    <xf numFmtId="0" fontId="31" fillId="0" borderId="0" xfId="0" applyFont="1" applyBorder="1" applyAlignment="1">
      <alignment horizontal="center" vertical="center"/>
    </xf>
    <xf numFmtId="0" fontId="31" fillId="0" borderId="0" xfId="0" applyFont="1" applyAlignment="1">
      <alignment horizontal="center" vertical="top" wrapText="1"/>
    </xf>
    <xf numFmtId="0" fontId="16" fillId="0" borderId="1" xfId="0" applyFont="1" applyBorder="1" applyAlignment="1">
      <alignment horizontal="center"/>
    </xf>
    <xf numFmtId="0" fontId="16" fillId="0" borderId="2" xfId="0" applyFont="1" applyBorder="1" applyAlignment="1">
      <alignment horizontal="center"/>
    </xf>
    <xf numFmtId="0" fontId="16" fillId="0" borderId="4" xfId="0" applyFont="1" applyBorder="1" applyAlignment="1">
      <alignment horizontal="center"/>
    </xf>
  </cellXfs>
  <cellStyles count="2">
    <cellStyle name="Comma" xfId="1" builtinId="3"/>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xdr:from>
      <xdr:col>10</xdr:col>
      <xdr:colOff>390525</xdr:colOff>
      <xdr:row>148</xdr:row>
      <xdr:rowOff>152399</xdr:rowOff>
    </xdr:from>
    <xdr:to>
      <xdr:col>16</xdr:col>
      <xdr:colOff>19050</xdr:colOff>
      <xdr:row>154</xdr:row>
      <xdr:rowOff>85724</xdr:rowOff>
    </xdr:to>
    <xdr:pic>
      <xdr:nvPicPr>
        <xdr:cNvPr id="3" name="Picture 2" descr="Description: IMG_4273"/>
        <xdr:cNvPicPr>
          <a:picLocks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52950" y="34785299"/>
          <a:ext cx="2057400" cy="1076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5</xdr:col>
      <xdr:colOff>0</xdr:colOff>
      <xdr:row>98</xdr:row>
      <xdr:rowOff>0</xdr:rowOff>
    </xdr:from>
    <xdr:to>
      <xdr:col>8</xdr:col>
      <xdr:colOff>366421</xdr:colOff>
      <xdr:row>101</xdr:row>
      <xdr:rowOff>38100</xdr:rowOff>
    </xdr:to>
    <xdr:pic>
      <xdr:nvPicPr>
        <xdr:cNvPr id="3" name="Picture 2" descr="Description: IMG_4273"/>
        <xdr:cNvPicPr>
          <a:picLocks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876800" y="18849975"/>
          <a:ext cx="1928521" cy="609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4</xdr:col>
      <xdr:colOff>171450</xdr:colOff>
      <xdr:row>226</xdr:row>
      <xdr:rowOff>142875</xdr:rowOff>
    </xdr:from>
    <xdr:to>
      <xdr:col>7</xdr:col>
      <xdr:colOff>566446</xdr:colOff>
      <xdr:row>229</xdr:row>
      <xdr:rowOff>180975</xdr:rowOff>
    </xdr:to>
    <xdr:pic>
      <xdr:nvPicPr>
        <xdr:cNvPr id="4" name="Picture 3" descr="Description: IMG_4273"/>
        <xdr:cNvPicPr>
          <a:picLocks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314825" y="43386375"/>
          <a:ext cx="1928521" cy="609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5</xdr:col>
      <xdr:colOff>762000</xdr:colOff>
      <xdr:row>56</xdr:row>
      <xdr:rowOff>38100</xdr:rowOff>
    </xdr:from>
    <xdr:to>
      <xdr:col>10</xdr:col>
      <xdr:colOff>28575</xdr:colOff>
      <xdr:row>62</xdr:row>
      <xdr:rowOff>152400</xdr:rowOff>
    </xdr:to>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209925" y="12649200"/>
          <a:ext cx="2790825" cy="12573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57"/>
  <sheetViews>
    <sheetView tabSelected="1" topLeftCell="A139" workbookViewId="0">
      <selection activeCell="R152" sqref="R151:R152"/>
    </sheetView>
  </sheetViews>
  <sheetFormatPr defaultRowHeight="15" x14ac:dyDescent="0.25"/>
  <cols>
    <col min="1" max="1" width="3.85546875" customWidth="1"/>
    <col min="2" max="2" width="18" customWidth="1"/>
    <col min="3" max="3" width="3.85546875" customWidth="1"/>
    <col min="4" max="4" width="3.5703125" customWidth="1"/>
    <col min="5" max="5" width="4" customWidth="1"/>
    <col min="6" max="6" width="4.140625" customWidth="1"/>
    <col min="8" max="8" width="3.140625" customWidth="1"/>
    <col min="9" max="9" width="8" customWidth="1"/>
    <col min="10" max="10" width="4.7109375" customWidth="1"/>
    <col min="11" max="11" width="6.42578125" customWidth="1"/>
    <col min="12" max="12" width="4.85546875" customWidth="1"/>
    <col min="13" max="13" width="5.140625" customWidth="1"/>
    <col min="14" max="14" width="5.28515625" customWidth="1"/>
    <col min="15" max="15" width="3.42578125" customWidth="1"/>
    <col min="16" max="16" width="11.28515625" customWidth="1"/>
  </cols>
  <sheetData>
    <row r="1" spans="1:16" ht="18.75" x14ac:dyDescent="0.25">
      <c r="F1" s="107" t="s">
        <v>0</v>
      </c>
      <c r="G1" s="107"/>
      <c r="H1" s="107"/>
      <c r="I1" s="107"/>
      <c r="J1" s="107"/>
      <c r="K1" s="107"/>
      <c r="L1" s="107"/>
      <c r="M1" s="107"/>
      <c r="N1" s="107"/>
    </row>
    <row r="2" spans="1:16" x14ac:dyDescent="0.25">
      <c r="B2" s="1" t="s">
        <v>1</v>
      </c>
      <c r="D2" s="108" t="s">
        <v>2</v>
      </c>
      <c r="E2" s="108"/>
      <c r="F2" s="108"/>
      <c r="G2" s="108"/>
      <c r="H2" s="108"/>
      <c r="I2" s="108"/>
      <c r="J2" s="108"/>
      <c r="K2" s="108"/>
      <c r="L2" s="108"/>
      <c r="M2" s="108"/>
      <c r="N2" s="108"/>
      <c r="O2" s="108"/>
      <c r="P2" s="108"/>
    </row>
    <row r="3" spans="1:16" x14ac:dyDescent="0.25">
      <c r="D3" s="108"/>
      <c r="E3" s="108"/>
      <c r="F3" s="108"/>
      <c r="G3" s="108"/>
      <c r="H3" s="108"/>
      <c r="I3" s="108"/>
      <c r="J3" s="108"/>
      <c r="K3" s="108"/>
      <c r="L3" s="108"/>
      <c r="M3" s="108"/>
      <c r="N3" s="108"/>
      <c r="O3" s="108"/>
      <c r="P3" s="108"/>
    </row>
    <row r="4" spans="1:16" ht="15.75" thickBot="1" x14ac:dyDescent="0.3">
      <c r="A4" s="2" t="s">
        <v>3</v>
      </c>
      <c r="B4" s="109" t="s">
        <v>4</v>
      </c>
      <c r="C4" s="110"/>
      <c r="D4" s="111"/>
      <c r="E4" s="109" t="s">
        <v>5</v>
      </c>
      <c r="F4" s="111"/>
      <c r="G4" s="109" t="s">
        <v>6</v>
      </c>
      <c r="H4" s="110"/>
      <c r="I4" s="111"/>
      <c r="J4" s="112" t="s">
        <v>7</v>
      </c>
      <c r="K4" s="113"/>
      <c r="L4" s="113"/>
      <c r="M4" s="113"/>
      <c r="N4" s="114"/>
      <c r="O4" s="2"/>
      <c r="P4" s="3" t="s">
        <v>8</v>
      </c>
    </row>
    <row r="5" spans="1:16" x14ac:dyDescent="0.25">
      <c r="A5" s="4">
        <v>1</v>
      </c>
      <c r="B5" s="1" t="s">
        <v>9</v>
      </c>
    </row>
    <row r="6" spans="1:16" x14ac:dyDescent="0.25">
      <c r="C6" s="5"/>
      <c r="D6" s="5"/>
      <c r="E6" s="6"/>
      <c r="F6" s="5"/>
      <c r="G6" s="7"/>
      <c r="H6" s="5"/>
      <c r="I6" s="7"/>
      <c r="J6" s="5"/>
      <c r="K6" s="7"/>
      <c r="L6" s="7"/>
      <c r="M6" s="7"/>
      <c r="N6" s="8"/>
      <c r="O6" s="9"/>
      <c r="P6" s="10"/>
    </row>
    <row r="7" spans="1:16" x14ac:dyDescent="0.25">
      <c r="B7" s="11">
        <v>2116.5</v>
      </c>
      <c r="C7" s="12" t="s">
        <v>10</v>
      </c>
      <c r="D7" s="13"/>
      <c r="E7" s="14"/>
      <c r="F7" s="115">
        <v>75.63</v>
      </c>
      <c r="G7" s="115"/>
      <c r="H7" s="15"/>
      <c r="I7" s="16"/>
      <c r="J7" s="17"/>
      <c r="K7" s="17" t="s">
        <v>11</v>
      </c>
      <c r="L7" s="15"/>
      <c r="M7" s="15"/>
      <c r="N7" s="15"/>
      <c r="O7" s="18" t="s">
        <v>12</v>
      </c>
      <c r="P7" s="19">
        <f>B7*F7/100</f>
        <v>1600.70895</v>
      </c>
    </row>
    <row r="8" spans="1:16" x14ac:dyDescent="0.25">
      <c r="B8" s="20"/>
    </row>
    <row r="9" spans="1:16" x14ac:dyDescent="0.25">
      <c r="A9" s="4">
        <v>2</v>
      </c>
      <c r="B9" s="1" t="s">
        <v>13</v>
      </c>
    </row>
    <row r="10" spans="1:16" x14ac:dyDescent="0.25">
      <c r="C10" s="21"/>
      <c r="D10" s="22"/>
      <c r="E10" s="22"/>
      <c r="F10" s="23"/>
      <c r="G10" s="24"/>
      <c r="H10" s="24"/>
      <c r="I10" s="25"/>
      <c r="J10" s="23"/>
      <c r="K10" s="23"/>
      <c r="L10" s="25"/>
      <c r="M10" s="25"/>
      <c r="N10" s="26"/>
      <c r="O10" s="25"/>
      <c r="P10" s="10"/>
    </row>
    <row r="11" spans="1:16" x14ac:dyDescent="0.25">
      <c r="A11" s="16"/>
      <c r="B11" s="11">
        <v>9239.75</v>
      </c>
      <c r="C11" s="12" t="s">
        <v>10</v>
      </c>
      <c r="D11" s="13"/>
      <c r="E11" s="14"/>
      <c r="F11" s="115">
        <v>226.88</v>
      </c>
      <c r="G11" s="115"/>
      <c r="H11" s="15"/>
      <c r="I11" s="16"/>
      <c r="J11" s="17"/>
      <c r="K11" s="17" t="s">
        <v>11</v>
      </c>
      <c r="L11" s="15"/>
      <c r="M11" s="15"/>
      <c r="N11" s="15"/>
      <c r="O11" s="18" t="s">
        <v>12</v>
      </c>
      <c r="P11" s="19">
        <f>B11*F11/100</f>
        <v>20963.144799999998</v>
      </c>
    </row>
    <row r="13" spans="1:16" x14ac:dyDescent="0.25">
      <c r="A13" s="27">
        <v>3</v>
      </c>
      <c r="B13" s="116" t="s">
        <v>14</v>
      </c>
      <c r="C13" s="116"/>
      <c r="D13" s="116"/>
      <c r="E13" s="116"/>
      <c r="F13" s="116"/>
      <c r="G13" s="116"/>
      <c r="H13" s="116"/>
      <c r="I13" s="116"/>
      <c r="J13" s="116"/>
      <c r="K13" s="116"/>
      <c r="L13" s="116"/>
      <c r="M13" s="116"/>
      <c r="N13" s="4"/>
      <c r="O13" s="28"/>
    </row>
    <row r="14" spans="1:16" x14ac:dyDescent="0.25">
      <c r="N14" s="4"/>
      <c r="O14" s="28"/>
    </row>
    <row r="15" spans="1:16" x14ac:dyDescent="0.25">
      <c r="B15" s="24">
        <v>4544.75</v>
      </c>
      <c r="C15" s="29" t="s">
        <v>10</v>
      </c>
      <c r="D15" s="30"/>
      <c r="E15" s="31"/>
      <c r="F15" s="106">
        <v>121</v>
      </c>
      <c r="G15" s="106"/>
      <c r="H15" s="32"/>
      <c r="J15" s="33"/>
      <c r="K15" s="33" t="s">
        <v>11</v>
      </c>
      <c r="L15" s="32"/>
      <c r="M15" s="32"/>
      <c r="N15" s="32"/>
      <c r="O15" s="34" t="s">
        <v>12</v>
      </c>
      <c r="P15" s="35">
        <f>B15*F15/100</f>
        <v>5499.1475</v>
      </c>
    </row>
    <row r="17" spans="1:16" x14ac:dyDescent="0.25">
      <c r="A17" s="4">
        <v>4</v>
      </c>
      <c r="B17" t="s">
        <v>15</v>
      </c>
    </row>
    <row r="18" spans="1:16" x14ac:dyDescent="0.25">
      <c r="A18" s="4"/>
    </row>
    <row r="19" spans="1:16" x14ac:dyDescent="0.25">
      <c r="B19" s="24">
        <v>150</v>
      </c>
      <c r="C19" s="29" t="s">
        <v>10</v>
      </c>
      <c r="D19" s="30"/>
      <c r="E19" s="31"/>
      <c r="F19" s="106">
        <v>786.5</v>
      </c>
      <c r="G19" s="106"/>
      <c r="H19" s="32"/>
      <c r="J19" s="33"/>
      <c r="K19" s="33" t="s">
        <v>11</v>
      </c>
      <c r="L19" s="32"/>
      <c r="M19" s="32"/>
      <c r="N19" s="32"/>
      <c r="O19" s="34" t="s">
        <v>12</v>
      </c>
      <c r="P19" s="35">
        <f>B19*F19/100</f>
        <v>1179.75</v>
      </c>
    </row>
    <row r="21" spans="1:16" x14ac:dyDescent="0.25">
      <c r="A21" s="4">
        <v>5</v>
      </c>
      <c r="B21" t="s">
        <v>16</v>
      </c>
    </row>
    <row r="22" spans="1:16" x14ac:dyDescent="0.25">
      <c r="C22" s="21"/>
      <c r="D22" s="22"/>
      <c r="E22" s="22"/>
      <c r="F22" s="23"/>
      <c r="G22" s="24"/>
      <c r="H22" s="24"/>
      <c r="I22" s="25"/>
      <c r="J22" s="23"/>
      <c r="K22" s="23"/>
      <c r="L22" s="25"/>
      <c r="M22" s="25"/>
      <c r="N22" s="26"/>
      <c r="O22" s="25"/>
      <c r="P22" s="10"/>
    </row>
    <row r="23" spans="1:16" x14ac:dyDescent="0.25">
      <c r="B23" s="24">
        <v>1350</v>
      </c>
      <c r="C23" s="29" t="s">
        <v>10</v>
      </c>
      <c r="D23" s="30"/>
      <c r="E23" s="31"/>
      <c r="F23" s="106">
        <v>1134.3800000000001</v>
      </c>
      <c r="G23" s="106"/>
      <c r="H23" s="32"/>
      <c r="J23" s="33"/>
      <c r="K23" s="33" t="s">
        <v>11</v>
      </c>
      <c r="L23" s="32"/>
      <c r="M23" s="32"/>
      <c r="N23" s="32"/>
      <c r="O23" s="34" t="s">
        <v>12</v>
      </c>
      <c r="P23" s="35">
        <f>B23*F23/100</f>
        <v>15314.130000000003</v>
      </c>
    </row>
    <row r="25" spans="1:16" x14ac:dyDescent="0.25">
      <c r="A25" s="27">
        <v>6</v>
      </c>
      <c r="B25" s="117" t="s">
        <v>17</v>
      </c>
      <c r="C25" s="117"/>
      <c r="D25" s="117"/>
      <c r="E25" s="117"/>
      <c r="F25" s="117"/>
      <c r="G25" s="117"/>
      <c r="H25" s="117"/>
      <c r="I25" s="117"/>
      <c r="J25" s="117"/>
      <c r="K25" s="117"/>
      <c r="L25" s="117"/>
      <c r="M25" s="117"/>
      <c r="N25" s="4"/>
      <c r="O25" s="28"/>
    </row>
    <row r="27" spans="1:16" x14ac:dyDescent="0.25">
      <c r="B27" s="24">
        <v>442</v>
      </c>
      <c r="C27" s="29" t="s">
        <v>10</v>
      </c>
      <c r="D27" s="30"/>
      <c r="E27" s="31"/>
      <c r="F27" s="106">
        <v>3327.5</v>
      </c>
      <c r="G27" s="106"/>
      <c r="H27" s="32"/>
      <c r="J27" s="33"/>
      <c r="K27" s="33" t="s">
        <v>11</v>
      </c>
      <c r="L27" s="32"/>
      <c r="M27" s="32"/>
      <c r="N27" s="32"/>
      <c r="O27" s="34" t="s">
        <v>12</v>
      </c>
      <c r="P27" s="35">
        <f>B27*F27/100</f>
        <v>14707.55</v>
      </c>
    </row>
    <row r="29" spans="1:16" ht="40.5" customHeight="1" x14ac:dyDescent="0.25">
      <c r="A29" s="27">
        <v>7</v>
      </c>
      <c r="B29" s="118" t="s">
        <v>18</v>
      </c>
      <c r="C29" s="118"/>
      <c r="D29" s="118"/>
      <c r="E29" s="118"/>
      <c r="F29" s="118"/>
      <c r="G29" s="118"/>
      <c r="H29" s="118"/>
      <c r="I29" s="118"/>
      <c r="J29" s="118"/>
      <c r="K29" s="118"/>
      <c r="L29" s="118"/>
      <c r="M29" s="118"/>
    </row>
    <row r="31" spans="1:16" ht="30" x14ac:dyDescent="0.25">
      <c r="B31" s="11">
        <v>6050</v>
      </c>
      <c r="C31" s="12" t="s">
        <v>10</v>
      </c>
      <c r="D31" s="13"/>
      <c r="E31" s="14"/>
      <c r="F31" s="115">
        <v>3176.25</v>
      </c>
      <c r="G31" s="115"/>
      <c r="H31" s="15"/>
      <c r="I31" s="16"/>
      <c r="J31" s="17"/>
      <c r="K31" s="17" t="s">
        <v>19</v>
      </c>
      <c r="L31" s="15"/>
      <c r="M31" s="15"/>
      <c r="N31" s="15"/>
      <c r="O31" s="18" t="s">
        <v>12</v>
      </c>
      <c r="P31" s="19">
        <f>B31*F31/1000</f>
        <v>19216.3125</v>
      </c>
    </row>
    <row r="32" spans="1:16" x14ac:dyDescent="0.25">
      <c r="B32" s="11"/>
      <c r="C32" s="12"/>
      <c r="D32" s="13"/>
      <c r="E32" s="14"/>
      <c r="F32" s="36"/>
      <c r="G32" s="36"/>
      <c r="H32" s="15"/>
      <c r="I32" s="16"/>
      <c r="J32" s="17"/>
      <c r="K32" s="17"/>
      <c r="L32" s="15"/>
      <c r="M32" s="15"/>
      <c r="N32" s="15"/>
      <c r="O32" s="18"/>
      <c r="P32" s="19"/>
    </row>
    <row r="33" spans="1:16" x14ac:dyDescent="0.25">
      <c r="A33" s="27">
        <v>8</v>
      </c>
      <c r="B33" s="119" t="s">
        <v>20</v>
      </c>
      <c r="C33" s="120"/>
      <c r="D33" s="120"/>
      <c r="E33" s="120"/>
      <c r="F33" s="120"/>
      <c r="G33" s="120"/>
      <c r="H33" s="120"/>
      <c r="I33" s="120"/>
      <c r="J33" s="120"/>
      <c r="K33" s="120"/>
      <c r="L33" s="120"/>
      <c r="M33" s="120"/>
    </row>
    <row r="34" spans="1:16" x14ac:dyDescent="0.25">
      <c r="C34" s="21"/>
      <c r="D34" s="22"/>
      <c r="E34" s="22"/>
      <c r="F34" s="23"/>
      <c r="G34" s="24"/>
      <c r="H34" s="24"/>
      <c r="I34" s="25"/>
      <c r="J34" s="23"/>
      <c r="K34" s="23"/>
      <c r="L34" s="25"/>
      <c r="M34" s="25"/>
      <c r="N34" s="26"/>
      <c r="O34" s="25"/>
      <c r="P34" s="10"/>
    </row>
    <row r="35" spans="1:16" x14ac:dyDescent="0.25">
      <c r="B35" s="24">
        <v>1988</v>
      </c>
      <c r="C35" s="29" t="s">
        <v>10</v>
      </c>
      <c r="D35" s="30"/>
      <c r="E35" s="31"/>
      <c r="F35" s="106">
        <v>9416.2800000000007</v>
      </c>
      <c r="G35" s="106"/>
      <c r="H35" s="32"/>
      <c r="J35" s="33"/>
      <c r="K35" s="33" t="s">
        <v>11</v>
      </c>
      <c r="L35" s="32"/>
      <c r="M35" s="32"/>
      <c r="N35" s="32"/>
      <c r="O35" s="34" t="s">
        <v>12</v>
      </c>
      <c r="P35" s="35">
        <f>B35*F35/100</f>
        <v>187195.6464</v>
      </c>
    </row>
    <row r="36" spans="1:16" x14ac:dyDescent="0.25">
      <c r="B36" s="11"/>
      <c r="C36" s="12"/>
      <c r="D36" s="13"/>
      <c r="E36" s="14"/>
      <c r="F36" s="36"/>
      <c r="G36" s="36"/>
      <c r="H36" s="15"/>
      <c r="I36" s="16"/>
      <c r="J36" s="17"/>
      <c r="K36" s="17"/>
      <c r="L36" s="15"/>
      <c r="M36" s="15"/>
      <c r="N36" s="15"/>
      <c r="O36" s="18"/>
      <c r="P36" s="19"/>
    </row>
    <row r="37" spans="1:16" ht="78.75" customHeight="1" x14ac:dyDescent="0.25">
      <c r="A37" s="27">
        <v>9</v>
      </c>
      <c r="B37" s="116" t="s">
        <v>21</v>
      </c>
      <c r="C37" s="116"/>
      <c r="D37" s="116"/>
      <c r="E37" s="116"/>
      <c r="F37" s="116"/>
      <c r="G37" s="116"/>
      <c r="H37" s="116"/>
      <c r="I37" s="116"/>
      <c r="J37" s="116"/>
      <c r="K37" s="116"/>
      <c r="L37" s="116"/>
      <c r="M37" s="116"/>
      <c r="N37" s="4"/>
      <c r="O37" s="28"/>
    </row>
    <row r="38" spans="1:16" x14ac:dyDescent="0.25">
      <c r="C38" s="4"/>
      <c r="D38" s="4"/>
      <c r="E38" s="4"/>
      <c r="F38" s="4"/>
      <c r="G38" s="37"/>
      <c r="H38" s="4"/>
      <c r="I38" s="4"/>
      <c r="N38" s="4"/>
      <c r="O38" s="28"/>
    </row>
    <row r="39" spans="1:16" x14ac:dyDescent="0.25">
      <c r="A39" s="16"/>
      <c r="B39" s="11">
        <v>1382.73</v>
      </c>
      <c r="C39" s="12" t="s">
        <v>10</v>
      </c>
      <c r="D39" s="13"/>
      <c r="E39" s="14"/>
      <c r="F39" s="115">
        <v>337</v>
      </c>
      <c r="G39" s="115"/>
      <c r="H39" s="15"/>
      <c r="I39" s="16"/>
      <c r="J39" s="17"/>
      <c r="K39" s="17" t="s">
        <v>22</v>
      </c>
      <c r="L39" s="15"/>
      <c r="M39" s="15"/>
      <c r="N39" s="15"/>
      <c r="O39" s="18" t="s">
        <v>12</v>
      </c>
      <c r="P39" s="19">
        <f>B39*F39</f>
        <v>465980.01</v>
      </c>
    </row>
    <row r="41" spans="1:16" x14ac:dyDescent="0.25">
      <c r="A41" s="27">
        <v>10</v>
      </c>
      <c r="B41" s="116" t="s">
        <v>23</v>
      </c>
      <c r="C41" s="116"/>
      <c r="D41" s="116"/>
      <c r="E41" s="116"/>
      <c r="F41" s="116"/>
      <c r="G41" s="116"/>
      <c r="H41" s="116"/>
      <c r="I41" s="116"/>
      <c r="J41" s="116"/>
      <c r="K41" s="116"/>
      <c r="L41" s="116"/>
      <c r="M41" s="116"/>
      <c r="N41" s="4"/>
      <c r="O41" s="28"/>
    </row>
    <row r="42" spans="1:16" x14ac:dyDescent="0.25">
      <c r="N42" s="4"/>
      <c r="O42" s="28"/>
    </row>
    <row r="43" spans="1:16" x14ac:dyDescent="0.25">
      <c r="B43" s="24">
        <v>74.069999999999993</v>
      </c>
      <c r="C43" s="29" t="s">
        <v>10</v>
      </c>
      <c r="D43" s="30"/>
      <c r="E43" s="31"/>
      <c r="F43" s="106">
        <v>5001.7</v>
      </c>
      <c r="G43" s="106"/>
      <c r="H43" s="32"/>
      <c r="J43" s="33"/>
      <c r="K43" s="33" t="s">
        <v>24</v>
      </c>
      <c r="L43" s="32"/>
      <c r="M43" s="32"/>
      <c r="N43" s="32"/>
      <c r="O43" s="34" t="s">
        <v>12</v>
      </c>
      <c r="P43" s="35">
        <f>B43*F43</f>
        <v>370475.91899999994</v>
      </c>
    </row>
    <row r="45" spans="1:16" ht="33.75" customHeight="1" x14ac:dyDescent="0.25">
      <c r="A45" s="27">
        <v>11</v>
      </c>
      <c r="B45" s="116" t="s">
        <v>25</v>
      </c>
      <c r="C45" s="116"/>
      <c r="D45" s="116"/>
      <c r="E45" s="116"/>
      <c r="F45" s="116"/>
      <c r="G45" s="116"/>
      <c r="H45" s="116"/>
      <c r="I45" s="116"/>
      <c r="J45" s="116"/>
      <c r="K45" s="116"/>
      <c r="L45" s="116"/>
      <c r="M45" s="116"/>
      <c r="N45" s="4"/>
      <c r="O45" s="28"/>
    </row>
    <row r="46" spans="1:16" x14ac:dyDescent="0.25">
      <c r="N46" s="4"/>
      <c r="O46" s="28"/>
    </row>
    <row r="47" spans="1:16" x14ac:dyDescent="0.25">
      <c r="B47" s="24">
        <v>1350</v>
      </c>
      <c r="C47" s="29" t="s">
        <v>10</v>
      </c>
      <c r="D47" s="30"/>
      <c r="E47" s="31"/>
      <c r="F47" s="106">
        <v>15771.01</v>
      </c>
      <c r="G47" s="106"/>
      <c r="H47" s="32"/>
      <c r="J47" s="33"/>
      <c r="K47" s="33" t="s">
        <v>11</v>
      </c>
      <c r="L47" s="32"/>
      <c r="M47" s="32"/>
      <c r="N47" s="32"/>
      <c r="O47" s="34" t="s">
        <v>12</v>
      </c>
      <c r="P47" s="35">
        <f>B47*F47/100</f>
        <v>212908.63500000001</v>
      </c>
    </row>
    <row r="49" spans="1:16" x14ac:dyDescent="0.25">
      <c r="A49" s="27">
        <v>12</v>
      </c>
      <c r="B49" s="117" t="s">
        <v>26</v>
      </c>
      <c r="C49" s="117"/>
      <c r="D49" s="117"/>
      <c r="E49" s="117"/>
      <c r="F49" s="117"/>
      <c r="G49" s="117"/>
      <c r="H49" s="117"/>
      <c r="I49" s="117"/>
      <c r="J49" s="117"/>
      <c r="K49" s="117"/>
      <c r="L49" s="117"/>
      <c r="M49" s="117"/>
      <c r="N49" s="4"/>
      <c r="O49" s="28"/>
    </row>
    <row r="50" spans="1:16" x14ac:dyDescent="0.25">
      <c r="B50" s="38"/>
      <c r="C50" s="4"/>
      <c r="D50" s="4"/>
      <c r="E50" s="37"/>
      <c r="F50" s="4"/>
      <c r="G50" s="37"/>
      <c r="I50" s="37"/>
      <c r="N50" s="4"/>
      <c r="O50" s="28"/>
    </row>
    <row r="51" spans="1:16" x14ac:dyDescent="0.25">
      <c r="B51" s="24">
        <v>11630.75</v>
      </c>
      <c r="C51" s="29" t="s">
        <v>10</v>
      </c>
      <c r="D51" s="30"/>
      <c r="E51" s="31"/>
      <c r="F51" s="106">
        <v>3014.76</v>
      </c>
      <c r="G51" s="106"/>
      <c r="H51" s="32"/>
      <c r="J51" s="33"/>
      <c r="K51" s="33" t="s">
        <v>11</v>
      </c>
      <c r="L51" s="32"/>
      <c r="M51" s="32"/>
      <c r="N51" s="32"/>
      <c r="O51" s="34" t="s">
        <v>12</v>
      </c>
      <c r="P51" s="35">
        <f>B51*F51/100</f>
        <v>350639.19870000007</v>
      </c>
    </row>
    <row r="53" spans="1:16" x14ac:dyDescent="0.25">
      <c r="A53" s="27">
        <v>13</v>
      </c>
      <c r="B53" s="117" t="s">
        <v>27</v>
      </c>
      <c r="C53" s="117"/>
      <c r="D53" s="117"/>
      <c r="E53" s="117"/>
      <c r="F53" s="117"/>
      <c r="G53" s="117"/>
      <c r="H53" s="117"/>
      <c r="I53" s="117"/>
      <c r="J53" s="117"/>
      <c r="K53" s="117"/>
      <c r="L53" s="117"/>
      <c r="M53" s="117"/>
      <c r="N53" s="4"/>
      <c r="O53" s="28"/>
    </row>
    <row r="54" spans="1:16" x14ac:dyDescent="0.25">
      <c r="N54" s="4"/>
      <c r="O54" s="28"/>
    </row>
    <row r="55" spans="1:16" x14ac:dyDescent="0.25">
      <c r="B55" s="24">
        <v>49.5</v>
      </c>
      <c r="C55" s="29" t="s">
        <v>10</v>
      </c>
      <c r="D55" s="30"/>
      <c r="E55" s="31"/>
      <c r="F55" s="106">
        <v>228.9</v>
      </c>
      <c r="G55" s="106"/>
      <c r="H55" s="32"/>
      <c r="J55" s="33"/>
      <c r="K55" s="33" t="s">
        <v>28</v>
      </c>
      <c r="L55" s="32"/>
      <c r="M55" s="32"/>
      <c r="N55" s="32"/>
      <c r="O55" s="34" t="s">
        <v>12</v>
      </c>
      <c r="P55" s="35">
        <f>B55*F55</f>
        <v>11330.550000000001</v>
      </c>
    </row>
    <row r="56" spans="1:16" x14ac:dyDescent="0.25">
      <c r="N56" s="4"/>
      <c r="O56" s="28"/>
    </row>
    <row r="57" spans="1:16" ht="55.5" customHeight="1" x14ac:dyDescent="0.25">
      <c r="A57" s="27">
        <v>14</v>
      </c>
      <c r="B57" s="117" t="s">
        <v>29</v>
      </c>
      <c r="C57" s="117"/>
      <c r="D57" s="117"/>
      <c r="E57" s="117"/>
      <c r="F57" s="117"/>
      <c r="G57" s="117"/>
      <c r="H57" s="117"/>
      <c r="I57" s="117"/>
      <c r="J57" s="117"/>
      <c r="K57" s="117"/>
      <c r="L57" s="117"/>
      <c r="M57" s="117"/>
      <c r="N57" s="4"/>
      <c r="O57" s="28"/>
    </row>
    <row r="58" spans="1:16" x14ac:dyDescent="0.25">
      <c r="C58" s="4"/>
      <c r="D58" s="4"/>
      <c r="E58" s="37"/>
      <c r="F58" s="4"/>
      <c r="G58" s="37"/>
      <c r="I58" s="37"/>
      <c r="N58" s="39"/>
      <c r="O58" s="28"/>
    </row>
    <row r="59" spans="1:16" x14ac:dyDescent="0.25">
      <c r="B59" s="24">
        <v>129</v>
      </c>
      <c r="C59" s="29" t="s">
        <v>10</v>
      </c>
      <c r="D59" s="30"/>
      <c r="E59" s="31"/>
      <c r="F59" s="106">
        <v>240.5</v>
      </c>
      <c r="G59" s="106"/>
      <c r="H59" s="32"/>
      <c r="J59" s="33"/>
      <c r="K59" s="33" t="s">
        <v>28</v>
      </c>
      <c r="L59" s="32"/>
      <c r="M59" s="32"/>
      <c r="N59" s="32"/>
      <c r="O59" s="34" t="s">
        <v>12</v>
      </c>
      <c r="P59" s="35">
        <f>B59*F59</f>
        <v>31024.5</v>
      </c>
    </row>
    <row r="61" spans="1:16" ht="68.25" customHeight="1" x14ac:dyDescent="0.25">
      <c r="A61" s="27">
        <v>15</v>
      </c>
      <c r="B61" s="117" t="s">
        <v>30</v>
      </c>
      <c r="C61" s="117"/>
      <c r="D61" s="117"/>
      <c r="E61" s="117"/>
      <c r="F61" s="117"/>
      <c r="G61" s="117"/>
      <c r="H61" s="117"/>
      <c r="I61" s="117"/>
      <c r="J61" s="117"/>
      <c r="K61" s="117"/>
      <c r="L61" s="117"/>
      <c r="M61" s="117"/>
    </row>
    <row r="62" spans="1:16" x14ac:dyDescent="0.25">
      <c r="N62" s="4"/>
      <c r="O62" s="28"/>
    </row>
    <row r="63" spans="1:16" x14ac:dyDescent="0.25">
      <c r="B63" s="24">
        <v>143.63</v>
      </c>
      <c r="C63" s="29" t="s">
        <v>10</v>
      </c>
      <c r="D63" s="30"/>
      <c r="E63" s="31"/>
      <c r="F63" s="106">
        <v>875.13</v>
      </c>
      <c r="G63" s="106"/>
      <c r="H63" s="32"/>
      <c r="J63" s="33"/>
      <c r="K63" s="33" t="s">
        <v>31</v>
      </c>
      <c r="L63" s="32"/>
      <c r="M63" s="32"/>
      <c r="N63" s="32"/>
      <c r="O63" s="34" t="s">
        <v>12</v>
      </c>
      <c r="P63" s="35">
        <f>B63*F63</f>
        <v>125694.9219</v>
      </c>
    </row>
    <row r="65" spans="1:16" ht="34.5" customHeight="1" x14ac:dyDescent="0.25">
      <c r="A65" s="27">
        <v>16</v>
      </c>
      <c r="B65" s="117" t="s">
        <v>32</v>
      </c>
      <c r="C65" s="117"/>
      <c r="D65" s="117"/>
      <c r="E65" s="117"/>
      <c r="F65" s="117"/>
      <c r="G65" s="117"/>
      <c r="H65" s="117"/>
      <c r="I65" s="117"/>
      <c r="J65" s="117"/>
      <c r="K65" s="117"/>
      <c r="L65" s="117"/>
      <c r="M65" s="117"/>
    </row>
    <row r="66" spans="1:16" x14ac:dyDescent="0.25">
      <c r="N66" s="4"/>
      <c r="O66" s="28"/>
    </row>
    <row r="67" spans="1:16" x14ac:dyDescent="0.25">
      <c r="B67" s="24">
        <v>199.5</v>
      </c>
      <c r="C67" s="29" t="s">
        <v>10</v>
      </c>
      <c r="D67" s="30"/>
      <c r="E67" s="31"/>
      <c r="F67" s="106">
        <v>875.13</v>
      </c>
      <c r="G67" s="106"/>
      <c r="H67" s="32"/>
      <c r="J67" s="33"/>
      <c r="K67" s="33" t="s">
        <v>31</v>
      </c>
      <c r="L67" s="32"/>
      <c r="M67" s="32"/>
      <c r="N67" s="32"/>
      <c r="O67" s="34" t="s">
        <v>12</v>
      </c>
      <c r="P67" s="35">
        <f>B67*F67</f>
        <v>174588.435</v>
      </c>
    </row>
    <row r="68" spans="1:16" x14ac:dyDescent="0.25">
      <c r="B68" s="24"/>
      <c r="C68" s="29"/>
      <c r="D68" s="30"/>
      <c r="E68" s="31"/>
      <c r="F68" s="40"/>
      <c r="G68" s="40"/>
      <c r="H68" s="32"/>
      <c r="J68" s="33"/>
      <c r="K68" s="33"/>
      <c r="L68" s="32"/>
      <c r="M68" s="32"/>
      <c r="N68" s="32"/>
      <c r="O68" s="34"/>
      <c r="P68" s="35"/>
    </row>
    <row r="69" spans="1:16" ht="39.75" customHeight="1" x14ac:dyDescent="0.25">
      <c r="A69" s="27">
        <v>17</v>
      </c>
      <c r="B69" s="121" t="s">
        <v>33</v>
      </c>
      <c r="C69" s="121"/>
      <c r="D69" s="121"/>
      <c r="E69" s="121"/>
      <c r="F69" s="121"/>
      <c r="G69" s="121"/>
      <c r="H69" s="121"/>
      <c r="I69" s="121"/>
      <c r="J69" s="121"/>
      <c r="K69" s="121"/>
      <c r="L69" s="121"/>
      <c r="M69" s="121"/>
      <c r="N69" s="4"/>
      <c r="O69" s="28"/>
    </row>
    <row r="70" spans="1:16" x14ac:dyDescent="0.25">
      <c r="A70" s="27"/>
      <c r="B70" s="41"/>
      <c r="C70" s="41"/>
      <c r="D70" s="41"/>
      <c r="E70" s="41"/>
      <c r="F70" s="41"/>
      <c r="G70" s="41"/>
      <c r="H70" s="41"/>
      <c r="I70" s="41"/>
      <c r="J70" s="41"/>
      <c r="K70" s="41"/>
      <c r="L70" s="41"/>
      <c r="M70" s="41"/>
      <c r="N70" s="4"/>
      <c r="O70" s="28"/>
    </row>
    <row r="71" spans="1:16" x14ac:dyDescent="0.25">
      <c r="B71" s="24">
        <v>2130.5</v>
      </c>
      <c r="C71" s="29" t="s">
        <v>10</v>
      </c>
      <c r="D71" s="30"/>
      <c r="E71" s="31"/>
      <c r="F71" s="106">
        <v>36</v>
      </c>
      <c r="G71" s="106"/>
      <c r="H71" s="32"/>
      <c r="J71" s="33"/>
      <c r="K71" s="33" t="s">
        <v>31</v>
      </c>
      <c r="L71" s="32"/>
      <c r="M71" s="32"/>
      <c r="N71" s="32"/>
      <c r="O71" s="34" t="s">
        <v>12</v>
      </c>
      <c r="P71" s="35">
        <f>B71*F71</f>
        <v>76698</v>
      </c>
    </row>
    <row r="73" spans="1:16" ht="64.5" customHeight="1" x14ac:dyDescent="0.25">
      <c r="A73" s="27">
        <v>18</v>
      </c>
      <c r="B73" s="123" t="s">
        <v>34</v>
      </c>
      <c r="C73" s="123"/>
      <c r="D73" s="123"/>
      <c r="E73" s="123"/>
      <c r="F73" s="123"/>
      <c r="G73" s="123"/>
      <c r="H73" s="123"/>
      <c r="I73" s="123"/>
      <c r="J73" s="123"/>
      <c r="K73" s="123"/>
      <c r="L73" s="123"/>
      <c r="M73" s="123"/>
      <c r="N73" s="42"/>
      <c r="O73" s="42"/>
      <c r="P73" s="42"/>
    </row>
    <row r="74" spans="1:16" x14ac:dyDescent="0.25">
      <c r="A74" s="43"/>
      <c r="B74" s="44"/>
      <c r="C74" s="44"/>
      <c r="D74" s="44"/>
      <c r="E74" s="44"/>
      <c r="F74" s="44"/>
      <c r="G74" s="44"/>
      <c r="H74" s="44"/>
      <c r="I74" s="43"/>
      <c r="J74" s="45"/>
      <c r="K74" s="45"/>
      <c r="L74" s="45"/>
      <c r="M74" s="45"/>
      <c r="N74" s="45"/>
      <c r="O74" s="43"/>
    </row>
    <row r="75" spans="1:16" x14ac:dyDescent="0.25">
      <c r="A75" s="46"/>
      <c r="B75" s="11">
        <v>645</v>
      </c>
      <c r="C75" s="12"/>
      <c r="D75" s="13"/>
      <c r="E75" s="14"/>
      <c r="F75" s="115">
        <v>30509.77</v>
      </c>
      <c r="G75" s="115"/>
      <c r="H75" s="15"/>
      <c r="I75" s="16"/>
      <c r="J75" s="17"/>
      <c r="K75" s="17" t="s">
        <v>35</v>
      </c>
      <c r="L75" s="15"/>
      <c r="M75" s="15"/>
      <c r="N75" s="15"/>
      <c r="O75" s="18" t="s">
        <v>12</v>
      </c>
      <c r="P75" s="47">
        <f>B75*F75/100</f>
        <v>196788.0165</v>
      </c>
    </row>
    <row r="77" spans="1:16" ht="27" customHeight="1" x14ac:dyDescent="0.25">
      <c r="A77" s="27">
        <v>19</v>
      </c>
      <c r="B77" s="121" t="s">
        <v>36</v>
      </c>
      <c r="C77" s="121"/>
      <c r="D77" s="121"/>
      <c r="E77" s="121"/>
      <c r="F77" s="121"/>
      <c r="G77" s="121"/>
      <c r="H77" s="121"/>
      <c r="I77" s="121"/>
      <c r="J77" s="121"/>
      <c r="K77" s="121"/>
      <c r="L77" s="48"/>
      <c r="M77" s="48"/>
      <c r="N77" s="48"/>
      <c r="O77" s="48"/>
      <c r="P77" s="48"/>
    </row>
    <row r="78" spans="1:16" x14ac:dyDescent="0.25">
      <c r="B78" s="49"/>
      <c r="C78" s="49"/>
      <c r="D78" s="49"/>
      <c r="E78" s="49"/>
      <c r="F78" s="49"/>
      <c r="G78" s="49"/>
      <c r="H78" s="49"/>
      <c r="I78" s="49"/>
      <c r="J78" s="49"/>
      <c r="K78" s="49"/>
      <c r="L78" s="48"/>
      <c r="M78" s="48"/>
      <c r="N78" s="48"/>
      <c r="O78" s="50"/>
      <c r="P78" s="48"/>
    </row>
    <row r="79" spans="1:16" x14ac:dyDescent="0.25">
      <c r="B79" s="51">
        <v>126</v>
      </c>
      <c r="C79" s="48"/>
      <c r="D79" s="48"/>
      <c r="E79" s="48"/>
      <c r="F79" s="122">
        <v>4411.82</v>
      </c>
      <c r="G79" s="122"/>
      <c r="H79" s="48"/>
      <c r="J79" s="48"/>
      <c r="K79" s="52" t="s">
        <v>35</v>
      </c>
      <c r="L79" s="48"/>
      <c r="M79" s="48"/>
      <c r="N79" s="48"/>
      <c r="O79" s="53" t="s">
        <v>37</v>
      </c>
      <c r="P79" s="54">
        <f>ROUND(SUM(B79*F79/100),)</f>
        <v>5559</v>
      </c>
    </row>
    <row r="82" spans="1:16" x14ac:dyDescent="0.25">
      <c r="A82" s="27">
        <v>20</v>
      </c>
      <c r="B82" s="121" t="s">
        <v>38</v>
      </c>
      <c r="C82" s="121"/>
      <c r="D82" s="121"/>
      <c r="E82" s="121"/>
      <c r="F82" s="121"/>
      <c r="G82" s="121"/>
      <c r="H82" s="121"/>
      <c r="I82" s="121"/>
      <c r="J82" s="121"/>
      <c r="K82" s="121"/>
      <c r="L82" s="48"/>
      <c r="M82" s="48"/>
      <c r="N82" s="48"/>
      <c r="O82" s="48"/>
      <c r="P82" s="48"/>
    </row>
    <row r="83" spans="1:16" x14ac:dyDescent="0.25">
      <c r="B83" s="49"/>
      <c r="C83" s="49"/>
      <c r="D83" s="49"/>
      <c r="E83" s="49"/>
      <c r="F83" s="49"/>
      <c r="G83" s="49"/>
      <c r="H83" s="49"/>
      <c r="I83" s="49"/>
      <c r="J83" s="49"/>
      <c r="K83" s="49"/>
      <c r="L83" s="48"/>
      <c r="M83" s="48"/>
      <c r="N83" s="48"/>
      <c r="O83" s="50"/>
      <c r="P83" s="48"/>
    </row>
    <row r="84" spans="1:16" x14ac:dyDescent="0.25">
      <c r="B84" s="51">
        <v>2600</v>
      </c>
      <c r="C84" s="48"/>
      <c r="D84" s="48"/>
      <c r="E84" s="48"/>
      <c r="F84" s="122">
        <v>3275.5</v>
      </c>
      <c r="G84" s="122"/>
      <c r="H84" s="48"/>
      <c r="J84" s="48"/>
      <c r="K84" s="52" t="s">
        <v>35</v>
      </c>
      <c r="L84" s="48"/>
      <c r="M84" s="48"/>
      <c r="N84" s="48"/>
      <c r="O84" s="53" t="s">
        <v>37</v>
      </c>
      <c r="P84" s="54">
        <f>ROUND(SUM(B84*F84/100),)</f>
        <v>85163</v>
      </c>
    </row>
    <row r="86" spans="1:16" ht="27" customHeight="1" x14ac:dyDescent="0.25">
      <c r="A86" s="27">
        <v>21</v>
      </c>
      <c r="B86" s="121" t="s">
        <v>39</v>
      </c>
      <c r="C86" s="121"/>
      <c r="D86" s="121"/>
      <c r="E86" s="121"/>
      <c r="F86" s="121"/>
      <c r="G86" s="121"/>
      <c r="H86" s="121"/>
      <c r="I86" s="121"/>
      <c r="J86" s="121"/>
      <c r="K86" s="121"/>
      <c r="L86" s="121"/>
      <c r="M86" s="121"/>
      <c r="N86" s="48"/>
      <c r="O86" s="48"/>
      <c r="P86" s="48"/>
    </row>
    <row r="87" spans="1:16" x14ac:dyDescent="0.25">
      <c r="B87" s="49"/>
      <c r="C87" s="49"/>
      <c r="D87" s="49"/>
      <c r="E87" s="49"/>
      <c r="F87" s="49"/>
      <c r="G87" s="49"/>
      <c r="H87" s="49"/>
      <c r="I87" s="49"/>
      <c r="J87" s="49"/>
      <c r="K87" s="49"/>
      <c r="L87" s="48"/>
      <c r="M87" s="48"/>
      <c r="N87" s="48"/>
      <c r="O87" s="50"/>
      <c r="P87" s="48"/>
    </row>
    <row r="88" spans="1:16" x14ac:dyDescent="0.25">
      <c r="B88" s="55">
        <v>2600</v>
      </c>
      <c r="C88" s="48"/>
      <c r="D88" s="48"/>
      <c r="E88" s="48"/>
      <c r="F88" s="122">
        <v>1887.4</v>
      </c>
      <c r="G88" s="122"/>
      <c r="H88" s="48"/>
      <c r="J88" s="48"/>
      <c r="K88" s="52" t="s">
        <v>35</v>
      </c>
      <c r="L88" s="48"/>
      <c r="M88" s="48"/>
      <c r="N88" s="48"/>
      <c r="O88" s="53" t="s">
        <v>37</v>
      </c>
      <c r="P88" s="54">
        <f>ROUND(SUM(B88*F88/100),)</f>
        <v>49072</v>
      </c>
    </row>
    <row r="90" spans="1:16" ht="29.25" customHeight="1" x14ac:dyDescent="0.25">
      <c r="A90" s="27">
        <v>22</v>
      </c>
      <c r="B90" s="121" t="s">
        <v>40</v>
      </c>
      <c r="C90" s="121"/>
      <c r="D90" s="121"/>
      <c r="E90" s="121"/>
      <c r="F90" s="121"/>
      <c r="G90" s="121"/>
      <c r="H90" s="121"/>
      <c r="I90" s="121"/>
      <c r="J90" s="121"/>
      <c r="K90" s="121"/>
      <c r="L90" s="121"/>
      <c r="M90" s="121"/>
      <c r="N90" s="48"/>
      <c r="O90" s="48"/>
      <c r="P90" s="48"/>
    </row>
    <row r="91" spans="1:16" x14ac:dyDescent="0.25">
      <c r="B91" s="49"/>
      <c r="C91" s="49"/>
      <c r="D91" s="49"/>
      <c r="E91" s="49"/>
      <c r="F91" s="49"/>
      <c r="G91" s="49"/>
      <c r="H91" s="49"/>
      <c r="I91" s="49"/>
      <c r="J91" s="49"/>
      <c r="K91" s="49"/>
      <c r="L91" s="48"/>
      <c r="M91" s="48"/>
      <c r="N91" s="48"/>
      <c r="O91" s="50"/>
      <c r="P91" s="48"/>
    </row>
    <row r="92" spans="1:16" x14ac:dyDescent="0.25">
      <c r="B92" s="55">
        <v>150</v>
      </c>
      <c r="C92" s="48"/>
      <c r="D92" s="48"/>
      <c r="E92" s="48"/>
      <c r="F92" s="122">
        <v>27747.06</v>
      </c>
      <c r="G92" s="122"/>
      <c r="H92" s="48"/>
      <c r="J92" s="48"/>
      <c r="K92" s="52" t="s">
        <v>35</v>
      </c>
      <c r="L92" s="48"/>
      <c r="M92" s="48"/>
      <c r="N92" s="48"/>
      <c r="O92" s="53" t="s">
        <v>37</v>
      </c>
      <c r="P92" s="54">
        <f>ROUND(SUM(B92*F92/100),)</f>
        <v>41621</v>
      </c>
    </row>
    <row r="93" spans="1:16" x14ac:dyDescent="0.25">
      <c r="B93" s="55"/>
      <c r="C93" s="48"/>
      <c r="D93" s="48"/>
      <c r="E93" s="48"/>
      <c r="F93" s="51"/>
      <c r="G93" s="51"/>
      <c r="H93" s="48"/>
      <c r="J93" s="48"/>
      <c r="K93" s="52"/>
      <c r="L93" s="48"/>
      <c r="M93" s="48"/>
      <c r="N93" s="48"/>
      <c r="O93" s="53"/>
      <c r="P93" s="54"/>
    </row>
    <row r="94" spans="1:16" ht="26.25" customHeight="1" x14ac:dyDescent="0.25">
      <c r="A94" s="56">
        <v>23</v>
      </c>
      <c r="B94" s="121" t="s">
        <v>41</v>
      </c>
      <c r="C94" s="121"/>
      <c r="D94" s="121"/>
      <c r="E94" s="121"/>
      <c r="F94" s="121"/>
      <c r="G94" s="121"/>
      <c r="H94" s="121"/>
      <c r="I94" s="121"/>
      <c r="J94" s="121"/>
      <c r="K94" s="121"/>
      <c r="L94" s="121"/>
      <c r="M94" s="121"/>
      <c r="N94" s="48"/>
      <c r="O94" s="48"/>
      <c r="P94" s="48"/>
    </row>
    <row r="95" spans="1:16" x14ac:dyDescent="0.25">
      <c r="A95" s="43"/>
      <c r="C95" s="4"/>
      <c r="D95" s="4"/>
      <c r="E95" s="37"/>
      <c r="F95" s="4"/>
      <c r="G95" s="37"/>
      <c r="I95" s="37"/>
      <c r="N95" s="4"/>
      <c r="O95" s="28"/>
    </row>
    <row r="96" spans="1:16" x14ac:dyDescent="0.25">
      <c r="B96" s="55">
        <v>325</v>
      </c>
      <c r="C96" s="48"/>
      <c r="D96" s="48"/>
      <c r="E96" s="48"/>
      <c r="F96" s="122">
        <v>28299.3</v>
      </c>
      <c r="G96" s="122"/>
      <c r="H96" s="48"/>
      <c r="J96" s="48"/>
      <c r="K96" s="52" t="s">
        <v>35</v>
      </c>
      <c r="L96" s="48"/>
      <c r="M96" s="48"/>
      <c r="N96" s="48"/>
      <c r="O96" s="53" t="s">
        <v>37</v>
      </c>
      <c r="P96" s="54">
        <f>ROUND(SUM(B96*F96/100),)</f>
        <v>91973</v>
      </c>
    </row>
    <row r="98" spans="1:16" ht="29.25" customHeight="1" x14ac:dyDescent="0.25">
      <c r="A98" s="27">
        <v>24</v>
      </c>
      <c r="B98" s="117" t="s">
        <v>42</v>
      </c>
      <c r="C98" s="117"/>
      <c r="D98" s="117"/>
      <c r="E98" s="117"/>
      <c r="F98" s="117"/>
      <c r="G98" s="117"/>
      <c r="H98" s="117"/>
      <c r="I98" s="117"/>
      <c r="J98" s="117"/>
      <c r="K98" s="117"/>
      <c r="L98" s="117"/>
      <c r="M98" s="117"/>
      <c r="N98" s="4"/>
      <c r="O98" s="28"/>
    </row>
    <row r="99" spans="1:16" x14ac:dyDescent="0.25">
      <c r="N99" s="4"/>
      <c r="O99" s="28"/>
    </row>
    <row r="100" spans="1:16" x14ac:dyDescent="0.25">
      <c r="B100" s="24">
        <v>733.75</v>
      </c>
      <c r="C100" s="29" t="s">
        <v>10</v>
      </c>
      <c r="D100" s="30"/>
      <c r="E100" s="31"/>
      <c r="F100" s="106">
        <v>180.5</v>
      </c>
      <c r="G100" s="106"/>
      <c r="H100" s="32"/>
      <c r="J100" s="33"/>
      <c r="K100" s="33" t="s">
        <v>31</v>
      </c>
      <c r="L100" s="32"/>
      <c r="M100" s="32"/>
      <c r="N100" s="32"/>
      <c r="O100" s="34" t="s">
        <v>12</v>
      </c>
      <c r="P100" s="35">
        <f>B100*F100</f>
        <v>132441.875</v>
      </c>
    </row>
    <row r="102" spans="1:16" x14ac:dyDescent="0.25">
      <c r="A102" s="27">
        <v>25</v>
      </c>
      <c r="B102" s="117" t="s">
        <v>43</v>
      </c>
      <c r="C102" s="117"/>
      <c r="D102" s="117"/>
      <c r="E102" s="117"/>
      <c r="F102" s="117"/>
      <c r="G102" s="117"/>
      <c r="H102" s="117"/>
      <c r="I102" s="117"/>
      <c r="J102" s="117"/>
      <c r="K102" s="117"/>
      <c r="L102" s="117"/>
      <c r="M102" s="117"/>
      <c r="N102" s="4"/>
      <c r="O102" s="28"/>
    </row>
    <row r="103" spans="1:16" x14ac:dyDescent="0.25">
      <c r="N103" s="4"/>
      <c r="O103" s="28"/>
    </row>
    <row r="104" spans="1:16" x14ac:dyDescent="0.25">
      <c r="B104" s="24">
        <v>160</v>
      </c>
      <c r="C104" s="29" t="s">
        <v>10</v>
      </c>
      <c r="D104" s="30"/>
      <c r="E104" s="31"/>
      <c r="F104" s="106">
        <v>58.11</v>
      </c>
      <c r="G104" s="106"/>
      <c r="H104" s="32"/>
      <c r="J104" s="33"/>
      <c r="K104" s="33" t="s">
        <v>31</v>
      </c>
      <c r="L104" s="32"/>
      <c r="M104" s="32"/>
      <c r="N104" s="32"/>
      <c r="O104" s="34" t="s">
        <v>12</v>
      </c>
      <c r="P104" s="35">
        <f>B104*F104</f>
        <v>9297.6</v>
      </c>
    </row>
    <row r="106" spans="1:16" x14ac:dyDescent="0.25">
      <c r="A106" s="27">
        <v>26</v>
      </c>
      <c r="B106" s="117" t="s">
        <v>44</v>
      </c>
      <c r="C106" s="117"/>
      <c r="D106" s="117"/>
      <c r="E106" s="117"/>
      <c r="F106" s="117"/>
      <c r="G106" s="117"/>
      <c r="H106" s="117"/>
      <c r="I106" s="117"/>
      <c r="J106" s="117"/>
      <c r="K106" s="117"/>
      <c r="L106" s="117"/>
      <c r="M106" s="117"/>
      <c r="N106" s="4"/>
      <c r="O106" s="28"/>
    </row>
    <row r="107" spans="1:16" x14ac:dyDescent="0.25">
      <c r="N107" s="4"/>
      <c r="O107" s="28"/>
    </row>
    <row r="108" spans="1:16" x14ac:dyDescent="0.25">
      <c r="A108" s="16"/>
      <c r="B108" s="11">
        <v>20116.5</v>
      </c>
      <c r="C108" s="12" t="s">
        <v>10</v>
      </c>
      <c r="D108" s="13"/>
      <c r="E108" s="14"/>
      <c r="F108" s="115">
        <v>1079.6500000000001</v>
      </c>
      <c r="G108" s="115"/>
      <c r="H108" s="15"/>
      <c r="I108" s="16"/>
      <c r="J108" s="17"/>
      <c r="K108" s="17" t="s">
        <v>11</v>
      </c>
      <c r="L108" s="15"/>
      <c r="M108" s="15"/>
      <c r="N108" s="15"/>
      <c r="O108" s="18" t="s">
        <v>12</v>
      </c>
      <c r="P108" s="19">
        <f>B108*F108/100</f>
        <v>217187.79225000003</v>
      </c>
    </row>
    <row r="110" spans="1:16" ht="29.25" customHeight="1" x14ac:dyDescent="0.25">
      <c r="A110" s="27">
        <v>27</v>
      </c>
      <c r="B110" s="129" t="s">
        <v>45</v>
      </c>
      <c r="C110" s="129"/>
      <c r="D110" s="129"/>
      <c r="E110" s="129"/>
      <c r="F110" s="129"/>
      <c r="G110" s="129"/>
      <c r="H110" s="129"/>
      <c r="I110" s="129"/>
      <c r="J110" s="129"/>
      <c r="K110" s="129"/>
      <c r="L110" s="129"/>
      <c r="M110" s="129"/>
      <c r="N110" s="48"/>
      <c r="O110" s="53"/>
      <c r="P110" s="54"/>
    </row>
    <row r="111" spans="1:16" x14ac:dyDescent="0.25">
      <c r="N111" s="4"/>
      <c r="O111" s="28"/>
    </row>
    <row r="112" spans="1:16" x14ac:dyDescent="0.25">
      <c r="A112" s="27"/>
      <c r="B112" s="24">
        <v>434.5</v>
      </c>
      <c r="C112" s="29" t="s">
        <v>10</v>
      </c>
      <c r="D112" s="30"/>
      <c r="E112" s="31"/>
      <c r="F112" s="106">
        <v>49.97</v>
      </c>
      <c r="G112" s="106"/>
      <c r="H112" s="32"/>
      <c r="J112" s="33"/>
      <c r="K112" s="33" t="s">
        <v>31</v>
      </c>
      <c r="L112" s="32"/>
      <c r="M112" s="32"/>
      <c r="N112" s="32"/>
      <c r="O112" s="34" t="s">
        <v>12</v>
      </c>
      <c r="P112" s="35">
        <f>B112*F112</f>
        <v>21711.965</v>
      </c>
    </row>
    <row r="114" spans="1:16" ht="58.5" customHeight="1" x14ac:dyDescent="0.25">
      <c r="A114" s="27">
        <v>28</v>
      </c>
      <c r="B114" s="117" t="s">
        <v>46</v>
      </c>
      <c r="C114" s="117"/>
      <c r="D114" s="117"/>
      <c r="E114" s="117"/>
      <c r="F114" s="117"/>
      <c r="G114" s="117"/>
      <c r="H114" s="117"/>
      <c r="I114" s="117"/>
      <c r="J114" s="117"/>
      <c r="K114" s="117"/>
      <c r="L114" s="117"/>
      <c r="M114" s="117"/>
      <c r="N114" s="4"/>
      <c r="O114" s="28"/>
    </row>
    <row r="115" spans="1:16" x14ac:dyDescent="0.25">
      <c r="A115" s="27"/>
      <c r="B115" s="57"/>
      <c r="C115" s="57"/>
      <c r="D115" s="57"/>
      <c r="E115" s="57"/>
      <c r="F115" s="57"/>
      <c r="G115" s="57"/>
      <c r="H115" s="57"/>
      <c r="I115" s="57"/>
      <c r="J115" s="57"/>
      <c r="K115" s="57"/>
      <c r="L115" s="57"/>
      <c r="M115" s="57"/>
      <c r="N115" s="4"/>
      <c r="O115" s="28"/>
    </row>
    <row r="116" spans="1:16" x14ac:dyDescent="0.25">
      <c r="B116" s="24">
        <v>8013</v>
      </c>
      <c r="C116" s="29" t="s">
        <v>10</v>
      </c>
      <c r="D116" s="30"/>
      <c r="E116" s="31"/>
      <c r="F116" s="106">
        <v>3444.46</v>
      </c>
      <c r="G116" s="106"/>
      <c r="H116" s="32"/>
      <c r="J116" s="33"/>
      <c r="K116" s="33" t="s">
        <v>11</v>
      </c>
      <c r="L116" s="32"/>
      <c r="M116" s="32"/>
      <c r="N116" s="32"/>
      <c r="O116" s="34" t="s">
        <v>12</v>
      </c>
      <c r="P116" s="35">
        <f>B116*F116/100</f>
        <v>276004.57980000001</v>
      </c>
    </row>
    <row r="118" spans="1:16" x14ac:dyDescent="0.25">
      <c r="A118" s="27">
        <v>29</v>
      </c>
      <c r="B118" s="117" t="s">
        <v>47</v>
      </c>
      <c r="C118" s="117"/>
      <c r="D118" s="117"/>
      <c r="E118" s="117"/>
      <c r="F118" s="117"/>
      <c r="G118" s="117"/>
      <c r="H118" s="117"/>
      <c r="I118" s="117"/>
      <c r="J118" s="117"/>
      <c r="K118" s="117"/>
      <c r="L118" s="117"/>
      <c r="M118" s="117"/>
      <c r="N118" s="4"/>
      <c r="O118" s="28"/>
    </row>
    <row r="119" spans="1:16" x14ac:dyDescent="0.25">
      <c r="B119" s="58"/>
      <c r="N119" s="4"/>
      <c r="O119" s="28"/>
    </row>
    <row r="120" spans="1:16" x14ac:dyDescent="0.25">
      <c r="B120" s="24">
        <v>1089</v>
      </c>
      <c r="C120" s="29" t="s">
        <v>10</v>
      </c>
      <c r="D120" s="30"/>
      <c r="E120" s="31"/>
      <c r="F120" s="106">
        <v>2116.41</v>
      </c>
      <c r="G120" s="106"/>
      <c r="H120" s="32"/>
      <c r="J120" s="33"/>
      <c r="K120" s="33" t="s">
        <v>11</v>
      </c>
      <c r="L120" s="32"/>
      <c r="M120" s="32"/>
      <c r="N120" s="32"/>
      <c r="O120" s="34" t="s">
        <v>12</v>
      </c>
      <c r="P120" s="35">
        <f>B120*F120/100</f>
        <v>23047.704899999997</v>
      </c>
    </row>
    <row r="122" spans="1:16" x14ac:dyDescent="0.25">
      <c r="A122" s="27">
        <v>30</v>
      </c>
      <c r="B122" s="117" t="s">
        <v>48</v>
      </c>
      <c r="C122" s="117"/>
      <c r="D122" s="117"/>
      <c r="E122" s="117"/>
      <c r="F122" s="117"/>
      <c r="G122" s="117"/>
      <c r="H122" s="117"/>
      <c r="I122" s="117"/>
      <c r="J122" s="117"/>
      <c r="K122" s="117"/>
      <c r="L122" s="117"/>
      <c r="M122" s="117"/>
      <c r="N122" s="4"/>
      <c r="O122" s="28"/>
    </row>
    <row r="123" spans="1:16" x14ac:dyDescent="0.25">
      <c r="N123" s="4"/>
      <c r="O123" s="28"/>
    </row>
    <row r="124" spans="1:16" x14ac:dyDescent="0.25">
      <c r="B124" s="24">
        <v>6</v>
      </c>
      <c r="C124" s="29" t="s">
        <v>10</v>
      </c>
      <c r="D124" s="30"/>
      <c r="E124" s="31"/>
      <c r="F124" s="106">
        <v>261.25</v>
      </c>
      <c r="G124" s="106"/>
      <c r="H124" s="32"/>
      <c r="J124" s="33"/>
      <c r="K124" s="33" t="s">
        <v>49</v>
      </c>
      <c r="L124" s="32"/>
      <c r="M124" s="32"/>
      <c r="N124" s="32"/>
      <c r="O124" s="34" t="s">
        <v>12</v>
      </c>
      <c r="P124" s="35">
        <f>B124*F124</f>
        <v>1567.5</v>
      </c>
    </row>
    <row r="126" spans="1:16" ht="31.5" customHeight="1" x14ac:dyDescent="0.25">
      <c r="A126" s="27">
        <v>31</v>
      </c>
      <c r="B126" s="126" t="s">
        <v>50</v>
      </c>
      <c r="C126" s="127"/>
      <c r="D126" s="127"/>
      <c r="E126" s="127"/>
      <c r="F126" s="127"/>
      <c r="G126" s="127"/>
      <c r="H126" s="127"/>
      <c r="I126" s="127"/>
      <c r="J126" s="127"/>
      <c r="K126" s="127"/>
      <c r="L126" s="127"/>
      <c r="M126" s="127"/>
    </row>
    <row r="127" spans="1:16" x14ac:dyDescent="0.25">
      <c r="C127" s="21"/>
      <c r="D127" s="22"/>
      <c r="E127" s="22"/>
      <c r="F127" s="23"/>
      <c r="G127" s="24"/>
      <c r="H127" s="24"/>
      <c r="I127" s="25"/>
      <c r="J127" s="23"/>
      <c r="K127" s="23"/>
      <c r="L127" s="25"/>
      <c r="M127" s="25"/>
      <c r="N127" s="26"/>
      <c r="O127" s="25"/>
      <c r="P127" s="10"/>
    </row>
    <row r="128" spans="1:16" x14ac:dyDescent="0.25">
      <c r="B128" s="24">
        <v>1680</v>
      </c>
      <c r="C128" s="29" t="s">
        <v>10</v>
      </c>
      <c r="D128" s="30"/>
      <c r="E128" s="31"/>
      <c r="F128" s="106">
        <v>7000</v>
      </c>
      <c r="G128" s="106"/>
      <c r="H128" s="32"/>
      <c r="J128" s="33"/>
      <c r="K128" s="33" t="s">
        <v>11</v>
      </c>
      <c r="L128" s="32"/>
      <c r="M128" s="32"/>
      <c r="N128" s="32"/>
      <c r="O128" s="34" t="s">
        <v>12</v>
      </c>
      <c r="P128" s="35">
        <f>B128*F128/100</f>
        <v>117600</v>
      </c>
    </row>
    <row r="130" spans="1:16" ht="27" customHeight="1" x14ac:dyDescent="0.25">
      <c r="A130" s="27">
        <v>32</v>
      </c>
      <c r="B130" s="125" t="s">
        <v>51</v>
      </c>
      <c r="C130" s="128"/>
      <c r="D130" s="128"/>
      <c r="E130" s="128"/>
      <c r="F130" s="128"/>
      <c r="G130" s="128"/>
      <c r="H130" s="128"/>
      <c r="I130" s="128"/>
      <c r="J130" s="128"/>
      <c r="K130" s="128"/>
      <c r="L130" s="128"/>
      <c r="M130" s="128"/>
    </row>
    <row r="131" spans="1:16" x14ac:dyDescent="0.25">
      <c r="C131" s="21"/>
      <c r="D131" s="22"/>
      <c r="E131" s="22"/>
      <c r="F131" s="23"/>
      <c r="G131" s="24"/>
      <c r="H131" s="24"/>
      <c r="I131" s="25"/>
      <c r="J131" s="23"/>
      <c r="K131" s="23"/>
      <c r="L131" s="25"/>
      <c r="M131" s="25"/>
      <c r="N131" s="26"/>
      <c r="O131" s="25"/>
      <c r="P131" s="10"/>
    </row>
    <row r="132" spans="1:16" x14ac:dyDescent="0.25">
      <c r="A132" s="16"/>
      <c r="B132" s="11">
        <v>562.79999999999995</v>
      </c>
      <c r="C132" s="12" t="s">
        <v>10</v>
      </c>
      <c r="D132" s="13"/>
      <c r="E132" s="14"/>
      <c r="F132" s="115">
        <v>12595</v>
      </c>
      <c r="G132" s="115"/>
      <c r="H132" s="15"/>
      <c r="I132" s="16"/>
      <c r="J132" s="17"/>
      <c r="K132" s="17" t="s">
        <v>11</v>
      </c>
      <c r="L132" s="15"/>
      <c r="M132" s="15"/>
      <c r="N132" s="15"/>
      <c r="O132" s="18" t="s">
        <v>12</v>
      </c>
      <c r="P132" s="19">
        <f>B132*F132/100</f>
        <v>70884.659999999989</v>
      </c>
    </row>
    <row r="134" spans="1:16" ht="27.75" customHeight="1" x14ac:dyDescent="0.25">
      <c r="A134" s="27">
        <v>33</v>
      </c>
      <c r="B134" s="124" t="s">
        <v>52</v>
      </c>
      <c r="C134" s="124"/>
      <c r="D134" s="124"/>
      <c r="E134" s="124"/>
      <c r="F134" s="124"/>
      <c r="G134" s="124"/>
      <c r="H134" s="124"/>
      <c r="I134" s="124"/>
      <c r="J134" s="124"/>
      <c r="K134" s="124"/>
      <c r="L134" s="124"/>
      <c r="M134" s="124"/>
      <c r="N134" s="59"/>
      <c r="O134" s="59"/>
      <c r="P134" s="59"/>
    </row>
    <row r="135" spans="1:16" x14ac:dyDescent="0.25">
      <c r="B135" s="60"/>
      <c r="C135" s="60"/>
      <c r="D135" s="60"/>
      <c r="E135" s="60"/>
      <c r="F135" s="60"/>
      <c r="G135" s="60"/>
      <c r="H135" s="60"/>
      <c r="I135" s="60"/>
      <c r="J135" s="60"/>
      <c r="K135" s="60"/>
      <c r="L135" s="60"/>
      <c r="M135" s="60"/>
      <c r="N135" s="60"/>
      <c r="O135" s="60"/>
      <c r="P135" s="60"/>
    </row>
    <row r="136" spans="1:16" x14ac:dyDescent="0.25">
      <c r="B136" s="24">
        <v>3000</v>
      </c>
      <c r="C136" s="29" t="s">
        <v>53</v>
      </c>
      <c r="D136" s="30"/>
      <c r="E136" s="31"/>
      <c r="F136" s="106">
        <v>26</v>
      </c>
      <c r="G136" s="106"/>
      <c r="H136" s="32"/>
      <c r="I136" s="33" t="s">
        <v>22</v>
      </c>
      <c r="J136" s="33"/>
      <c r="K136" s="32"/>
      <c r="L136" s="32"/>
      <c r="M136" s="32"/>
      <c r="N136" s="32"/>
      <c r="O136" s="34" t="s">
        <v>12</v>
      </c>
      <c r="P136" s="61">
        <f>B136*F136</f>
        <v>78000</v>
      </c>
    </row>
    <row r="138" spans="1:16" ht="43.5" customHeight="1" x14ac:dyDescent="0.25">
      <c r="A138" s="26">
        <v>34</v>
      </c>
      <c r="B138" s="125" t="s">
        <v>54</v>
      </c>
      <c r="C138" s="125"/>
      <c r="D138" s="125"/>
      <c r="E138" s="125"/>
      <c r="F138" s="125"/>
      <c r="G138" s="125"/>
      <c r="H138" s="125"/>
      <c r="I138" s="125"/>
      <c r="J138" s="125"/>
      <c r="K138" s="125"/>
      <c r="L138" s="125"/>
      <c r="M138" s="125"/>
      <c r="N138" s="62"/>
      <c r="O138" s="62"/>
      <c r="P138" s="62"/>
    </row>
    <row r="139" spans="1:16" x14ac:dyDescent="0.25">
      <c r="A139" s="26"/>
      <c r="B139" s="24"/>
      <c r="C139" s="29"/>
      <c r="D139" s="30"/>
      <c r="E139" s="31"/>
      <c r="F139" s="40"/>
      <c r="G139" s="40"/>
      <c r="H139" s="32"/>
      <c r="I139" s="33"/>
      <c r="J139" s="33"/>
      <c r="K139" s="32"/>
      <c r="L139" s="32"/>
      <c r="M139" s="32"/>
      <c r="N139" s="32"/>
      <c r="O139" s="32"/>
      <c r="P139" s="32"/>
    </row>
    <row r="140" spans="1:16" x14ac:dyDescent="0.25">
      <c r="A140" s="26"/>
      <c r="B140" s="24"/>
      <c r="C140" s="29"/>
      <c r="D140" s="30"/>
      <c r="E140" s="31"/>
      <c r="F140" s="40"/>
      <c r="G140" s="40"/>
      <c r="H140" s="32"/>
      <c r="I140" s="33"/>
      <c r="J140" s="33"/>
      <c r="K140" s="32"/>
      <c r="L140" s="32"/>
      <c r="M140" s="32"/>
      <c r="N140" s="32"/>
      <c r="O140" s="34"/>
      <c r="P140" s="61"/>
    </row>
    <row r="141" spans="1:16" x14ac:dyDescent="0.25">
      <c r="A141" s="26"/>
      <c r="B141" s="24">
        <v>2400</v>
      </c>
      <c r="C141" s="29" t="s">
        <v>53</v>
      </c>
      <c r="D141" s="30"/>
      <c r="E141" s="31"/>
      <c r="F141" s="106">
        <v>223.97</v>
      </c>
      <c r="G141" s="106"/>
      <c r="H141" s="32"/>
      <c r="I141" s="33" t="s">
        <v>31</v>
      </c>
      <c r="J141" s="33"/>
      <c r="K141" s="32"/>
      <c r="L141" s="32"/>
      <c r="M141" s="32"/>
      <c r="N141" s="32"/>
      <c r="O141" s="34" t="s">
        <v>12</v>
      </c>
      <c r="P141" s="61">
        <f>B141*F141</f>
        <v>537528</v>
      </c>
    </row>
    <row r="142" spans="1:16" x14ac:dyDescent="0.25">
      <c r="B142" s="24"/>
      <c r="C142" s="29"/>
      <c r="D142" s="30"/>
      <c r="E142" s="31"/>
      <c r="F142" s="40"/>
      <c r="G142" s="40"/>
      <c r="H142" s="32"/>
      <c r="J142" s="33"/>
      <c r="K142" s="33"/>
      <c r="L142" s="32"/>
      <c r="M142" s="32"/>
      <c r="N142" s="32"/>
      <c r="O142" s="34"/>
      <c r="P142" s="35"/>
    </row>
    <row r="143" spans="1:16" ht="15.75" thickBot="1" x14ac:dyDescent="0.3">
      <c r="O143" t="s">
        <v>55</v>
      </c>
      <c r="P143" s="63">
        <f>SUM(P6:P141)</f>
        <v>4040464.2531999997</v>
      </c>
    </row>
    <row r="146" spans="2:14" x14ac:dyDescent="0.25">
      <c r="B146" t="s">
        <v>56</v>
      </c>
    </row>
    <row r="150" spans="2:14" x14ac:dyDescent="0.25">
      <c r="E150" s="4"/>
    </row>
    <row r="151" spans="2:14" x14ac:dyDescent="0.25">
      <c r="B151" s="64"/>
      <c r="C151" s="64"/>
      <c r="D151" s="64"/>
      <c r="E151" s="65"/>
      <c r="F151" s="64"/>
    </row>
    <row r="152" spans="2:14" x14ac:dyDescent="0.25">
      <c r="B152" t="s">
        <v>57</v>
      </c>
      <c r="E152" s="4"/>
    </row>
    <row r="153" spans="2:14" x14ac:dyDescent="0.25">
      <c r="C153" s="66"/>
      <c r="D153" s="66"/>
      <c r="F153" s="67"/>
      <c r="H153" s="67"/>
      <c r="N153" s="67"/>
    </row>
    <row r="154" spans="2:14" x14ac:dyDescent="0.25">
      <c r="C154" s="68"/>
      <c r="D154" s="68"/>
      <c r="F154" s="69"/>
      <c r="H154" s="69"/>
      <c r="N154" s="69"/>
    </row>
    <row r="155" spans="2:14" x14ac:dyDescent="0.25">
      <c r="C155" s="68"/>
      <c r="D155" s="68"/>
      <c r="F155" s="69"/>
      <c r="H155" s="69"/>
      <c r="N155" s="69"/>
    </row>
    <row r="157" spans="2:14" x14ac:dyDescent="0.25">
      <c r="C157" s="48"/>
      <c r="D157" s="48"/>
      <c r="E157" s="48"/>
      <c r="F157" s="48"/>
    </row>
  </sheetData>
  <mergeCells count="70">
    <mergeCell ref="B134:M134"/>
    <mergeCell ref="F136:G136"/>
    <mergeCell ref="B138:M138"/>
    <mergeCell ref="F141:G141"/>
    <mergeCell ref="G4:I4"/>
    <mergeCell ref="B122:M122"/>
    <mergeCell ref="F124:G124"/>
    <mergeCell ref="B126:M126"/>
    <mergeCell ref="F128:G128"/>
    <mergeCell ref="B130:M130"/>
    <mergeCell ref="F132:G132"/>
    <mergeCell ref="B110:M110"/>
    <mergeCell ref="F112:G112"/>
    <mergeCell ref="B114:M114"/>
    <mergeCell ref="F116:G116"/>
    <mergeCell ref="B118:M118"/>
    <mergeCell ref="F120:G120"/>
    <mergeCell ref="B98:M98"/>
    <mergeCell ref="F100:G100"/>
    <mergeCell ref="B102:M102"/>
    <mergeCell ref="F104:G104"/>
    <mergeCell ref="B106:M106"/>
    <mergeCell ref="F108:G108"/>
    <mergeCell ref="F96:G96"/>
    <mergeCell ref="B73:M73"/>
    <mergeCell ref="F75:G75"/>
    <mergeCell ref="B77:K77"/>
    <mergeCell ref="F79:G79"/>
    <mergeCell ref="B82:K82"/>
    <mergeCell ref="F84:G84"/>
    <mergeCell ref="B86:M86"/>
    <mergeCell ref="F88:G88"/>
    <mergeCell ref="B90:M90"/>
    <mergeCell ref="F92:G92"/>
    <mergeCell ref="B94:M94"/>
    <mergeCell ref="F71:G71"/>
    <mergeCell ref="B49:M49"/>
    <mergeCell ref="F51:G51"/>
    <mergeCell ref="B53:M53"/>
    <mergeCell ref="F55:G55"/>
    <mergeCell ref="B57:M57"/>
    <mergeCell ref="F59:G59"/>
    <mergeCell ref="B61:M61"/>
    <mergeCell ref="F63:G63"/>
    <mergeCell ref="B65:M65"/>
    <mergeCell ref="F67:G67"/>
    <mergeCell ref="B69:M69"/>
    <mergeCell ref="F47:G47"/>
    <mergeCell ref="B25:M25"/>
    <mergeCell ref="F27:G27"/>
    <mergeCell ref="B29:M29"/>
    <mergeCell ref="F31:G31"/>
    <mergeCell ref="B33:M33"/>
    <mergeCell ref="F35:G35"/>
    <mergeCell ref="B37:M37"/>
    <mergeCell ref="F39:G39"/>
    <mergeCell ref="B41:M41"/>
    <mergeCell ref="F43:G43"/>
    <mergeCell ref="B45:M45"/>
    <mergeCell ref="F23:G23"/>
    <mergeCell ref="F1:N1"/>
    <mergeCell ref="D2:P3"/>
    <mergeCell ref="B4:D4"/>
    <mergeCell ref="E4:F4"/>
    <mergeCell ref="J4:N4"/>
    <mergeCell ref="F7:G7"/>
    <mergeCell ref="F11:G11"/>
    <mergeCell ref="B13:M13"/>
    <mergeCell ref="F15:G15"/>
    <mergeCell ref="F19:G19"/>
  </mergeCells>
  <pageMargins left="0.45" right="0.2" top="0.25" bottom="0.25" header="0.3" footer="0.3"/>
  <pageSetup orientation="portrait" horizontalDpi="0" verticalDpi="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31"/>
  <sheetViews>
    <sheetView topLeftCell="A217" workbookViewId="0">
      <selection activeCell="G228" sqref="G228"/>
    </sheetView>
  </sheetViews>
  <sheetFormatPr defaultRowHeight="15" x14ac:dyDescent="0.25"/>
  <cols>
    <col min="1" max="1" width="5.5703125" customWidth="1"/>
    <col min="2" max="2" width="36.85546875" customWidth="1"/>
    <col min="4" max="4" width="10.5703125" customWidth="1"/>
    <col min="5" max="5" width="11" customWidth="1"/>
    <col min="7" max="7" width="2.85546875" customWidth="1"/>
    <col min="8" max="8" width="11.42578125" customWidth="1"/>
  </cols>
  <sheetData>
    <row r="1" spans="1:9" ht="18" x14ac:dyDescent="0.25">
      <c r="A1" s="4"/>
      <c r="B1" s="131" t="s">
        <v>0</v>
      </c>
      <c r="C1" s="131"/>
      <c r="D1" s="131"/>
      <c r="E1" s="131"/>
      <c r="F1" s="131"/>
      <c r="G1" s="131"/>
      <c r="H1" s="131"/>
    </row>
    <row r="2" spans="1:9" ht="25.5" x14ac:dyDescent="0.35">
      <c r="A2" s="4"/>
      <c r="B2" s="71" t="s">
        <v>60</v>
      </c>
      <c r="C2" s="72"/>
      <c r="D2" s="72"/>
      <c r="E2" s="72"/>
      <c r="F2" s="72"/>
      <c r="G2" s="72"/>
      <c r="H2" s="73"/>
    </row>
    <row r="3" spans="1:9" x14ac:dyDescent="0.25">
      <c r="A3" s="4"/>
      <c r="B3" s="132" t="s">
        <v>61</v>
      </c>
      <c r="C3" s="132"/>
      <c r="D3" s="132"/>
      <c r="E3" s="132"/>
      <c r="F3" s="132"/>
      <c r="G3" s="132"/>
      <c r="H3" s="132"/>
      <c r="I3" s="74"/>
    </row>
    <row r="4" spans="1:9" x14ac:dyDescent="0.25">
      <c r="A4" s="4"/>
      <c r="B4" s="132"/>
      <c r="C4" s="132"/>
      <c r="D4" s="132"/>
      <c r="E4" s="132"/>
      <c r="F4" s="132"/>
      <c r="G4" s="132"/>
      <c r="H4" s="132"/>
      <c r="I4" s="74"/>
    </row>
    <row r="5" spans="1:9" x14ac:dyDescent="0.25">
      <c r="A5" s="4"/>
      <c r="B5" s="133"/>
      <c r="C5" s="133"/>
      <c r="D5" s="133"/>
      <c r="E5" s="133"/>
      <c r="F5" s="133"/>
      <c r="G5" s="133"/>
      <c r="H5" s="133"/>
    </row>
    <row r="6" spans="1:9" x14ac:dyDescent="0.25">
      <c r="A6" s="70" t="s">
        <v>62</v>
      </c>
      <c r="B6" s="70" t="s">
        <v>63</v>
      </c>
      <c r="C6" s="134" t="s">
        <v>64</v>
      </c>
      <c r="D6" s="134"/>
      <c r="E6" s="70" t="s">
        <v>6</v>
      </c>
      <c r="F6" s="70" t="s">
        <v>65</v>
      </c>
      <c r="G6" s="134" t="s">
        <v>66</v>
      </c>
      <c r="H6" s="134"/>
    </row>
    <row r="7" spans="1:9" x14ac:dyDescent="0.25">
      <c r="A7" s="4"/>
      <c r="B7" s="75" t="s">
        <v>67</v>
      </c>
    </row>
    <row r="8" spans="1:9" x14ac:dyDescent="0.25">
      <c r="A8" s="27">
        <v>1</v>
      </c>
      <c r="B8" s="130" t="s">
        <v>68</v>
      </c>
      <c r="C8" s="130"/>
      <c r="D8" s="130"/>
      <c r="E8" s="130"/>
      <c r="F8" s="76"/>
      <c r="G8" s="76"/>
      <c r="H8" s="76"/>
      <c r="I8" s="76"/>
    </row>
    <row r="9" spans="1:9" x14ac:dyDescent="0.25">
      <c r="A9" s="27"/>
      <c r="B9" s="130"/>
      <c r="C9" s="130"/>
      <c r="D9" s="130"/>
      <c r="E9" s="130"/>
      <c r="F9" s="76"/>
      <c r="G9" s="76"/>
      <c r="H9" s="76"/>
      <c r="I9" s="76"/>
    </row>
    <row r="10" spans="1:9" x14ac:dyDescent="0.25">
      <c r="A10" s="27"/>
      <c r="B10" s="130"/>
      <c r="C10" s="130"/>
      <c r="D10" s="130"/>
      <c r="E10" s="130"/>
      <c r="F10" s="76"/>
      <c r="G10" s="76"/>
      <c r="H10" s="76"/>
      <c r="I10" s="76"/>
    </row>
    <row r="11" spans="1:9" x14ac:dyDescent="0.25">
      <c r="A11" s="27"/>
      <c r="B11" s="130"/>
      <c r="C11" s="130"/>
      <c r="D11" s="130"/>
      <c r="E11" s="130"/>
      <c r="F11" s="76"/>
      <c r="G11" s="76"/>
      <c r="H11" s="76"/>
      <c r="I11" s="76"/>
    </row>
    <row r="12" spans="1:9" x14ac:dyDescent="0.25">
      <c r="A12" s="27"/>
      <c r="B12" s="76"/>
      <c r="C12" s="27">
        <v>3</v>
      </c>
      <c r="D12" s="76" t="s">
        <v>69</v>
      </c>
      <c r="E12" s="77">
        <v>5044.6000000000004</v>
      </c>
      <c r="F12" s="76" t="s">
        <v>49</v>
      </c>
      <c r="G12" s="76" t="s">
        <v>37</v>
      </c>
      <c r="H12" s="77">
        <f>C12*E12</f>
        <v>15133.800000000001</v>
      </c>
      <c r="I12" s="76"/>
    </row>
    <row r="13" spans="1:9" x14ac:dyDescent="0.25">
      <c r="A13" s="27"/>
      <c r="B13" s="76"/>
      <c r="C13" s="76"/>
      <c r="D13" s="76"/>
      <c r="E13" s="76"/>
      <c r="F13" s="76"/>
      <c r="G13" s="76"/>
      <c r="H13" s="76"/>
      <c r="I13" s="76"/>
    </row>
    <row r="14" spans="1:9" x14ac:dyDescent="0.25">
      <c r="A14" s="27">
        <v>2</v>
      </c>
      <c r="B14" s="130" t="s">
        <v>70</v>
      </c>
      <c r="C14" s="130"/>
      <c r="D14" s="130"/>
      <c r="E14" s="130"/>
      <c r="F14" s="76"/>
      <c r="G14" s="76"/>
      <c r="H14" s="76"/>
      <c r="I14" s="76"/>
    </row>
    <row r="15" spans="1:9" x14ac:dyDescent="0.25">
      <c r="A15" s="27"/>
      <c r="B15" s="130"/>
      <c r="C15" s="130"/>
      <c r="D15" s="130"/>
      <c r="E15" s="130"/>
      <c r="F15" s="76"/>
      <c r="G15" s="76"/>
      <c r="H15" s="76"/>
      <c r="I15" s="76"/>
    </row>
    <row r="16" spans="1:9" x14ac:dyDescent="0.25">
      <c r="A16" s="27"/>
      <c r="B16" s="130"/>
      <c r="C16" s="130"/>
      <c r="D16" s="130"/>
      <c r="E16" s="130"/>
      <c r="F16" s="76"/>
      <c r="G16" s="76"/>
      <c r="H16" s="76"/>
      <c r="I16" s="76"/>
    </row>
    <row r="17" spans="1:9" x14ac:dyDescent="0.25">
      <c r="A17" s="27"/>
      <c r="B17" s="130"/>
      <c r="C17" s="130"/>
      <c r="D17" s="130"/>
      <c r="E17" s="130"/>
      <c r="F17" s="76"/>
      <c r="G17" s="76"/>
      <c r="H17" s="76"/>
      <c r="I17" s="76"/>
    </row>
    <row r="18" spans="1:9" x14ac:dyDescent="0.25">
      <c r="A18" s="27"/>
      <c r="B18" s="130"/>
      <c r="C18" s="130"/>
      <c r="D18" s="130"/>
      <c r="E18" s="130"/>
      <c r="F18" s="76"/>
      <c r="G18" s="76"/>
      <c r="H18" s="76"/>
      <c r="I18" s="76"/>
    </row>
    <row r="19" spans="1:9" x14ac:dyDescent="0.25">
      <c r="A19" s="27"/>
      <c r="B19" s="130"/>
      <c r="C19" s="130"/>
      <c r="D19" s="130"/>
      <c r="E19" s="130"/>
      <c r="F19" s="76"/>
      <c r="G19" s="76"/>
      <c r="H19" s="76"/>
      <c r="I19" s="76"/>
    </row>
    <row r="20" spans="1:9" x14ac:dyDescent="0.25">
      <c r="A20" s="27"/>
      <c r="B20" s="76"/>
      <c r="C20" s="27">
        <v>1</v>
      </c>
      <c r="D20" s="76" t="s">
        <v>69</v>
      </c>
      <c r="E20" s="76">
        <v>4253.7</v>
      </c>
      <c r="F20" s="76" t="s">
        <v>49</v>
      </c>
      <c r="G20" s="76" t="s">
        <v>37</v>
      </c>
      <c r="H20" s="77">
        <f>ROUND(SUM(C20*E20),)</f>
        <v>4254</v>
      </c>
      <c r="I20" s="76"/>
    </row>
    <row r="21" spans="1:9" x14ac:dyDescent="0.25">
      <c r="A21" s="27"/>
      <c r="B21" s="76"/>
      <c r="C21" s="76"/>
      <c r="D21" s="76"/>
      <c r="E21" s="76"/>
      <c r="F21" s="76"/>
      <c r="G21" s="76"/>
      <c r="H21" s="76"/>
      <c r="I21" s="76"/>
    </row>
    <row r="22" spans="1:9" x14ac:dyDescent="0.25">
      <c r="A22" s="27">
        <v>3</v>
      </c>
      <c r="B22" s="130" t="s">
        <v>71</v>
      </c>
      <c r="C22" s="130"/>
      <c r="D22" s="130"/>
      <c r="E22" s="130"/>
      <c r="F22" s="76"/>
      <c r="G22" s="76"/>
      <c r="H22" s="76"/>
      <c r="I22" s="76"/>
    </row>
    <row r="23" spans="1:9" x14ac:dyDescent="0.25">
      <c r="A23" s="27"/>
      <c r="B23" s="130"/>
      <c r="C23" s="130"/>
      <c r="D23" s="130"/>
      <c r="E23" s="130"/>
      <c r="F23" s="76"/>
      <c r="G23" s="76"/>
      <c r="H23" s="76"/>
      <c r="I23" s="78"/>
    </row>
    <row r="24" spans="1:9" x14ac:dyDescent="0.25">
      <c r="A24" s="27"/>
      <c r="B24" s="76"/>
      <c r="C24" s="27">
        <v>2</v>
      </c>
      <c r="D24" s="76" t="s">
        <v>69</v>
      </c>
      <c r="E24" s="76">
        <v>938.47</v>
      </c>
      <c r="F24" s="76" t="s">
        <v>49</v>
      </c>
      <c r="G24" s="76" t="s">
        <v>37</v>
      </c>
      <c r="H24" s="77">
        <f>ROUND(SUM(C24*E24),)</f>
        <v>1877</v>
      </c>
      <c r="I24" s="76"/>
    </row>
    <row r="25" spans="1:9" x14ac:dyDescent="0.25">
      <c r="A25" s="27"/>
      <c r="B25" s="76"/>
      <c r="C25" s="76"/>
      <c r="D25" s="76"/>
      <c r="E25" s="76"/>
      <c r="F25" s="76"/>
      <c r="G25" s="76"/>
      <c r="H25" s="76"/>
      <c r="I25" s="76"/>
    </row>
    <row r="26" spans="1:9" x14ac:dyDescent="0.25">
      <c r="A26" s="27">
        <v>4</v>
      </c>
      <c r="B26" s="135" t="s">
        <v>72</v>
      </c>
      <c r="C26" s="135"/>
      <c r="D26" s="135"/>
      <c r="E26" s="135"/>
      <c r="F26" s="76"/>
      <c r="G26" s="76"/>
      <c r="H26" s="76"/>
      <c r="I26" s="76"/>
    </row>
    <row r="27" spans="1:9" x14ac:dyDescent="0.25">
      <c r="A27" s="27"/>
      <c r="B27" s="135"/>
      <c r="C27" s="135"/>
      <c r="D27" s="135"/>
      <c r="E27" s="135"/>
      <c r="F27" s="76"/>
      <c r="G27" s="76"/>
      <c r="H27" s="76"/>
      <c r="I27" s="76"/>
    </row>
    <row r="28" spans="1:9" x14ac:dyDescent="0.25">
      <c r="A28" s="27"/>
      <c r="B28" s="135"/>
      <c r="C28" s="135"/>
      <c r="D28" s="135"/>
      <c r="E28" s="135"/>
      <c r="F28" s="76"/>
      <c r="G28" s="76"/>
      <c r="H28" s="76"/>
      <c r="I28" s="76"/>
    </row>
    <row r="29" spans="1:9" x14ac:dyDescent="0.25">
      <c r="A29" s="27"/>
      <c r="B29" s="76"/>
      <c r="C29" s="27">
        <v>2</v>
      </c>
      <c r="D29" s="76" t="s">
        <v>69</v>
      </c>
      <c r="E29" s="76">
        <v>2042.43</v>
      </c>
      <c r="F29" s="76" t="s">
        <v>49</v>
      </c>
      <c r="G29" s="76" t="s">
        <v>37</v>
      </c>
      <c r="H29" s="77">
        <f>ROUND(SUM(C29*E29),)</f>
        <v>4085</v>
      </c>
      <c r="I29" s="76"/>
    </row>
    <row r="30" spans="1:9" x14ac:dyDescent="0.25">
      <c r="A30" s="27"/>
      <c r="B30" s="76"/>
      <c r="C30" s="76"/>
      <c r="D30" s="76"/>
      <c r="E30" s="76"/>
      <c r="F30" s="76"/>
      <c r="G30" s="76"/>
      <c r="H30" s="76"/>
      <c r="I30" s="76"/>
    </row>
    <row r="31" spans="1:9" x14ac:dyDescent="0.25">
      <c r="A31" s="27">
        <v>5</v>
      </c>
      <c r="B31" s="130" t="s">
        <v>73</v>
      </c>
      <c r="C31" s="130"/>
      <c r="D31" s="130"/>
      <c r="E31" s="130"/>
      <c r="F31" s="76"/>
      <c r="G31" s="76"/>
      <c r="H31" s="76"/>
      <c r="I31" s="76"/>
    </row>
    <row r="32" spans="1:9" x14ac:dyDescent="0.25">
      <c r="A32" s="27"/>
      <c r="B32" s="130"/>
      <c r="C32" s="130"/>
      <c r="D32" s="130"/>
      <c r="E32" s="130"/>
      <c r="F32" s="76"/>
      <c r="G32" s="76"/>
      <c r="H32" s="76"/>
      <c r="I32" s="76"/>
    </row>
    <row r="33" spans="1:9" x14ac:dyDescent="0.25">
      <c r="A33" s="27"/>
      <c r="B33" s="130"/>
      <c r="C33" s="130"/>
      <c r="D33" s="130"/>
      <c r="E33" s="130"/>
      <c r="F33" s="76"/>
      <c r="G33" s="76"/>
      <c r="H33" s="76"/>
      <c r="I33" s="76"/>
    </row>
    <row r="34" spans="1:9" x14ac:dyDescent="0.25">
      <c r="A34" s="27"/>
      <c r="B34" s="76"/>
      <c r="C34" s="27">
        <v>2</v>
      </c>
      <c r="D34" s="76" t="s">
        <v>69</v>
      </c>
      <c r="E34" s="77">
        <v>1412.95</v>
      </c>
      <c r="F34" s="76" t="s">
        <v>49</v>
      </c>
      <c r="G34" s="76" t="s">
        <v>37</v>
      </c>
      <c r="H34" s="77">
        <f>ROUND(SUM(C34*E34),)</f>
        <v>2826</v>
      </c>
      <c r="I34" s="76"/>
    </row>
    <row r="35" spans="1:9" x14ac:dyDescent="0.25">
      <c r="A35" s="27"/>
      <c r="B35" s="76"/>
      <c r="C35" s="76"/>
      <c r="D35" s="76"/>
      <c r="E35" s="76"/>
      <c r="F35" s="76"/>
      <c r="G35" s="76"/>
      <c r="H35" s="76"/>
      <c r="I35" s="76"/>
    </row>
    <row r="36" spans="1:9" x14ac:dyDescent="0.25">
      <c r="A36" s="27">
        <v>6</v>
      </c>
      <c r="B36" s="136" t="s">
        <v>74</v>
      </c>
      <c r="C36" s="130"/>
      <c r="D36" s="130"/>
      <c r="E36" s="130"/>
      <c r="F36" s="76"/>
      <c r="G36" s="76"/>
      <c r="H36" s="76"/>
      <c r="I36" s="76"/>
    </row>
    <row r="37" spans="1:9" x14ac:dyDescent="0.25">
      <c r="A37" s="27"/>
      <c r="B37" s="130"/>
      <c r="C37" s="130"/>
      <c r="D37" s="130"/>
      <c r="E37" s="130"/>
      <c r="F37" s="76"/>
      <c r="G37" s="76"/>
      <c r="H37" s="76"/>
      <c r="I37" s="76"/>
    </row>
    <row r="38" spans="1:9" x14ac:dyDescent="0.25">
      <c r="A38" s="27"/>
      <c r="B38" s="76"/>
      <c r="C38" s="27">
        <v>2</v>
      </c>
      <c r="D38" s="76" t="s">
        <v>69</v>
      </c>
      <c r="E38" s="77">
        <v>2047.76</v>
      </c>
      <c r="F38" s="76" t="s">
        <v>49</v>
      </c>
      <c r="G38" s="76" t="s">
        <v>37</v>
      </c>
      <c r="H38" s="77">
        <f>ROUND(SUM(C38*E38),)</f>
        <v>4096</v>
      </c>
      <c r="I38" s="76"/>
    </row>
    <row r="39" spans="1:9" x14ac:dyDescent="0.25">
      <c r="A39" s="27">
        <v>7</v>
      </c>
      <c r="B39" s="79" t="s">
        <v>75</v>
      </c>
      <c r="C39" s="76"/>
      <c r="D39" s="76"/>
      <c r="E39" s="76"/>
      <c r="F39" s="76"/>
      <c r="G39" s="76"/>
      <c r="H39" s="76"/>
      <c r="I39" s="76"/>
    </row>
    <row r="40" spans="1:9" x14ac:dyDescent="0.25">
      <c r="A40" s="27"/>
      <c r="B40" s="76" t="s">
        <v>76</v>
      </c>
      <c r="C40" s="27">
        <v>2</v>
      </c>
      <c r="D40" s="76" t="s">
        <v>69</v>
      </c>
      <c r="E40" s="76">
        <v>200.42</v>
      </c>
      <c r="F40" s="76" t="s">
        <v>49</v>
      </c>
      <c r="G40" s="76" t="s">
        <v>37</v>
      </c>
      <c r="H40" s="77">
        <f>ROUND(SUM(C40*E40),)</f>
        <v>401</v>
      </c>
      <c r="I40" s="76"/>
    </row>
    <row r="41" spans="1:9" x14ac:dyDescent="0.25">
      <c r="A41" s="27"/>
      <c r="B41" s="76" t="s">
        <v>77</v>
      </c>
      <c r="C41" s="27">
        <v>2</v>
      </c>
      <c r="D41" s="76" t="s">
        <v>69</v>
      </c>
      <c r="E41" s="76">
        <v>365.42</v>
      </c>
      <c r="F41" s="76" t="s">
        <v>49</v>
      </c>
      <c r="G41" s="76" t="s">
        <v>37</v>
      </c>
      <c r="H41" s="77">
        <f>ROUND(SUM(C41*E41),)</f>
        <v>731</v>
      </c>
      <c r="I41" s="76"/>
    </row>
    <row r="42" spans="1:9" x14ac:dyDescent="0.25">
      <c r="A42" s="27"/>
      <c r="B42" s="76" t="s">
        <v>78</v>
      </c>
      <c r="C42" s="27">
        <v>2</v>
      </c>
      <c r="D42" s="76" t="s">
        <v>69</v>
      </c>
      <c r="E42" s="76">
        <v>475.42</v>
      </c>
      <c r="F42" s="76" t="s">
        <v>49</v>
      </c>
      <c r="G42" s="76" t="s">
        <v>37</v>
      </c>
      <c r="H42" s="77">
        <f>ROUND(SUM(C42*E42),)</f>
        <v>951</v>
      </c>
      <c r="I42" s="76"/>
    </row>
    <row r="43" spans="1:9" x14ac:dyDescent="0.25">
      <c r="A43" s="27"/>
      <c r="B43" s="76"/>
      <c r="C43" s="27"/>
      <c r="D43" s="76"/>
      <c r="E43" s="76"/>
      <c r="F43" s="76"/>
      <c r="G43" s="76"/>
      <c r="H43" s="77"/>
      <c r="I43" s="76"/>
    </row>
    <row r="44" spans="1:9" x14ac:dyDescent="0.25">
      <c r="A44" s="27">
        <v>8</v>
      </c>
      <c r="B44" s="130" t="s">
        <v>79</v>
      </c>
      <c r="C44" s="130"/>
      <c r="D44" s="130"/>
      <c r="E44" s="130"/>
      <c r="F44" s="76"/>
      <c r="G44" s="76"/>
      <c r="H44" s="76"/>
      <c r="I44" s="76"/>
    </row>
    <row r="45" spans="1:9" x14ac:dyDescent="0.25">
      <c r="A45" s="27"/>
      <c r="B45" s="130"/>
      <c r="C45" s="130"/>
      <c r="D45" s="130"/>
      <c r="E45" s="130"/>
      <c r="F45" s="76"/>
      <c r="G45" s="76"/>
      <c r="H45" s="76"/>
      <c r="I45" s="76"/>
    </row>
    <row r="46" spans="1:9" x14ac:dyDescent="0.25">
      <c r="A46" s="27"/>
      <c r="B46" s="76"/>
      <c r="C46" s="27">
        <v>1</v>
      </c>
      <c r="D46" s="76" t="s">
        <v>69</v>
      </c>
      <c r="E46" s="80">
        <v>22000</v>
      </c>
      <c r="F46" s="76" t="s">
        <v>49</v>
      </c>
      <c r="G46" s="76" t="s">
        <v>37</v>
      </c>
      <c r="H46" s="77">
        <f>ROUND(SUM(C46*E46),)</f>
        <v>22000</v>
      </c>
      <c r="I46" s="76"/>
    </row>
    <row r="47" spans="1:9" x14ac:dyDescent="0.25">
      <c r="A47" s="27"/>
      <c r="B47" s="76"/>
      <c r="C47" s="76"/>
      <c r="D47" s="76"/>
      <c r="E47" s="76"/>
      <c r="F47" s="76"/>
      <c r="G47" s="76"/>
      <c r="H47" s="76"/>
      <c r="I47" s="76"/>
    </row>
    <row r="48" spans="1:9" x14ac:dyDescent="0.25">
      <c r="A48" s="27">
        <v>9</v>
      </c>
      <c r="B48" s="79" t="s">
        <v>80</v>
      </c>
      <c r="C48" s="76"/>
      <c r="D48" s="76"/>
      <c r="E48" s="76"/>
      <c r="F48" s="76"/>
      <c r="G48" s="76"/>
      <c r="H48" s="76"/>
      <c r="I48" s="76"/>
    </row>
    <row r="49" spans="1:9" x14ac:dyDescent="0.25">
      <c r="A49" s="27"/>
      <c r="B49" s="76"/>
      <c r="C49" s="27">
        <v>2</v>
      </c>
      <c r="D49" s="76" t="s">
        <v>69</v>
      </c>
      <c r="E49" s="77">
        <v>169.4</v>
      </c>
      <c r="F49" s="76" t="s">
        <v>49</v>
      </c>
      <c r="G49" s="76" t="s">
        <v>37</v>
      </c>
      <c r="H49" s="77">
        <f>ROUND(SUM(C49*E49),)</f>
        <v>339</v>
      </c>
      <c r="I49" s="76"/>
    </row>
    <row r="50" spans="1:9" x14ac:dyDescent="0.25">
      <c r="A50" s="27"/>
      <c r="B50" s="76"/>
      <c r="C50" s="27"/>
      <c r="D50" s="76"/>
      <c r="E50" s="76"/>
      <c r="F50" s="76"/>
      <c r="G50" s="76"/>
      <c r="H50" s="77"/>
      <c r="I50" s="76"/>
    </row>
    <row r="51" spans="1:9" x14ac:dyDescent="0.25">
      <c r="A51" s="27"/>
      <c r="B51" s="76"/>
      <c r="C51" s="27"/>
      <c r="D51" s="76"/>
      <c r="E51" s="76"/>
      <c r="F51" s="76"/>
      <c r="G51" s="76"/>
      <c r="H51" s="77"/>
      <c r="I51" s="76"/>
    </row>
    <row r="52" spans="1:9" x14ac:dyDescent="0.25">
      <c r="A52" s="27">
        <v>10</v>
      </c>
      <c r="B52" s="130" t="s">
        <v>81</v>
      </c>
      <c r="C52" s="130"/>
      <c r="D52" s="130"/>
      <c r="E52" s="130"/>
      <c r="F52" s="76"/>
      <c r="G52" s="76"/>
      <c r="H52" s="76"/>
      <c r="I52" s="76"/>
    </row>
    <row r="53" spans="1:9" x14ac:dyDescent="0.25">
      <c r="A53" s="27"/>
      <c r="B53" s="130"/>
      <c r="C53" s="130"/>
      <c r="D53" s="130"/>
      <c r="E53" s="130"/>
      <c r="F53" s="76"/>
      <c r="G53" s="76"/>
      <c r="H53" s="76"/>
      <c r="I53" s="76"/>
    </row>
    <row r="54" spans="1:9" x14ac:dyDescent="0.25">
      <c r="A54" s="27"/>
      <c r="B54" s="130"/>
      <c r="C54" s="130"/>
      <c r="D54" s="130"/>
      <c r="E54" s="130"/>
      <c r="F54" s="76"/>
      <c r="G54" s="76"/>
      <c r="H54" s="77"/>
      <c r="I54" s="76"/>
    </row>
    <row r="55" spans="1:9" x14ac:dyDescent="0.25">
      <c r="A55" s="27"/>
      <c r="B55" s="130"/>
      <c r="C55" s="130"/>
      <c r="D55" s="130"/>
      <c r="E55" s="130"/>
      <c r="F55" s="76"/>
      <c r="G55" s="76"/>
      <c r="H55" s="77"/>
      <c r="I55" s="76"/>
    </row>
    <row r="56" spans="1:9" x14ac:dyDescent="0.25">
      <c r="A56" s="27"/>
      <c r="B56" s="76" t="s">
        <v>82</v>
      </c>
      <c r="C56" s="27">
        <v>80</v>
      </c>
      <c r="D56" s="76" t="s">
        <v>83</v>
      </c>
      <c r="E56" s="76">
        <v>199.25</v>
      </c>
      <c r="F56" s="76" t="s">
        <v>28</v>
      </c>
      <c r="G56" s="76" t="s">
        <v>37</v>
      </c>
      <c r="H56" s="77">
        <f>ROUND(SUM(C56*E56),)</f>
        <v>15940</v>
      </c>
      <c r="I56" s="77">
        <f>H56</f>
        <v>15940</v>
      </c>
    </row>
    <row r="57" spans="1:9" x14ac:dyDescent="0.25">
      <c r="A57" s="27"/>
      <c r="B57" s="76"/>
      <c r="C57" s="27"/>
      <c r="D57" s="76"/>
      <c r="E57" s="76"/>
      <c r="F57" s="76"/>
      <c r="G57" s="76"/>
      <c r="H57" s="77"/>
      <c r="I57" s="76"/>
    </row>
    <row r="58" spans="1:9" x14ac:dyDescent="0.25">
      <c r="A58" s="76"/>
      <c r="B58" s="76" t="s">
        <v>84</v>
      </c>
      <c r="C58" s="27">
        <v>30</v>
      </c>
      <c r="D58" s="76" t="s">
        <v>83</v>
      </c>
      <c r="E58" s="77">
        <v>250.6</v>
      </c>
      <c r="F58" s="76" t="s">
        <v>28</v>
      </c>
      <c r="G58" s="76" t="s">
        <v>37</v>
      </c>
      <c r="H58" s="77">
        <f>ROUND(SUM(C58*E58),)</f>
        <v>7518</v>
      </c>
      <c r="I58" s="77">
        <f>H58</f>
        <v>7518</v>
      </c>
    </row>
    <row r="59" spans="1:9" x14ac:dyDescent="0.25">
      <c r="A59" s="76"/>
      <c r="B59" s="76"/>
      <c r="C59" s="27"/>
      <c r="D59" s="76"/>
      <c r="E59" s="77"/>
      <c r="F59" s="76"/>
      <c r="G59" s="76"/>
      <c r="H59" s="77"/>
      <c r="I59" s="76"/>
    </row>
    <row r="60" spans="1:9" x14ac:dyDescent="0.25">
      <c r="A60" s="27">
        <v>11</v>
      </c>
      <c r="B60" s="130" t="s">
        <v>85</v>
      </c>
      <c r="C60" s="130"/>
      <c r="D60" s="130"/>
      <c r="E60" s="130"/>
      <c r="F60" s="76"/>
      <c r="G60" s="76"/>
      <c r="H60" s="76"/>
      <c r="I60" s="76"/>
    </row>
    <row r="61" spans="1:9" x14ac:dyDescent="0.25">
      <c r="A61" s="27"/>
      <c r="B61" s="130"/>
      <c r="C61" s="130"/>
      <c r="D61" s="130"/>
      <c r="E61" s="130"/>
      <c r="F61" s="76"/>
      <c r="G61" s="76"/>
      <c r="H61" s="76"/>
      <c r="I61" s="76"/>
    </row>
    <row r="62" spans="1:9" x14ac:dyDescent="0.25">
      <c r="A62" s="27"/>
      <c r="B62" s="130"/>
      <c r="C62" s="130"/>
      <c r="D62" s="130"/>
      <c r="E62" s="130"/>
      <c r="F62" s="76"/>
      <c r="G62" s="76"/>
      <c r="H62" s="76"/>
      <c r="I62" s="76"/>
    </row>
    <row r="63" spans="1:9" x14ac:dyDescent="0.25">
      <c r="A63" s="27"/>
      <c r="B63" s="130"/>
      <c r="C63" s="130"/>
      <c r="D63" s="130"/>
      <c r="E63" s="130"/>
      <c r="F63" s="76"/>
      <c r="G63" s="76"/>
      <c r="H63" s="76"/>
      <c r="I63" s="76"/>
    </row>
    <row r="64" spans="1:9" x14ac:dyDescent="0.25">
      <c r="A64" s="27"/>
      <c r="B64" s="130"/>
      <c r="C64" s="130"/>
      <c r="D64" s="130"/>
      <c r="E64" s="130"/>
      <c r="F64" s="76"/>
      <c r="G64" s="76"/>
      <c r="H64" s="76"/>
      <c r="I64" s="76"/>
    </row>
    <row r="65" spans="1:9" x14ac:dyDescent="0.25">
      <c r="A65" s="27"/>
      <c r="B65" s="76"/>
      <c r="C65" s="27">
        <v>2</v>
      </c>
      <c r="D65" s="76" t="s">
        <v>69</v>
      </c>
      <c r="E65" s="77">
        <v>14748.2</v>
      </c>
      <c r="F65" s="76" t="s">
        <v>49</v>
      </c>
      <c r="G65" s="76" t="s">
        <v>37</v>
      </c>
      <c r="H65" s="77">
        <f>ROUND(SUM(C65*E65),)</f>
        <v>29496</v>
      </c>
      <c r="I65" s="76"/>
    </row>
    <row r="66" spans="1:9" x14ac:dyDescent="0.25">
      <c r="A66" s="27"/>
      <c r="B66" s="76"/>
      <c r="C66" s="27"/>
      <c r="D66" s="76"/>
      <c r="E66" s="77"/>
      <c r="F66" s="76"/>
      <c r="G66" s="76"/>
      <c r="H66" s="77"/>
      <c r="I66" s="76"/>
    </row>
    <row r="67" spans="1:9" x14ac:dyDescent="0.25">
      <c r="A67" s="27">
        <v>12</v>
      </c>
      <c r="B67" s="130" t="s">
        <v>86</v>
      </c>
      <c r="C67" s="130"/>
      <c r="D67" s="130"/>
      <c r="E67" s="130"/>
      <c r="F67" s="76"/>
      <c r="G67" s="76"/>
      <c r="H67" s="76"/>
      <c r="I67" s="76"/>
    </row>
    <row r="68" spans="1:9" x14ac:dyDescent="0.25">
      <c r="A68" s="27"/>
      <c r="B68" s="130"/>
      <c r="C68" s="130"/>
      <c r="D68" s="130"/>
      <c r="E68" s="130"/>
      <c r="F68" s="76"/>
      <c r="G68" s="76"/>
      <c r="H68" s="76"/>
      <c r="I68" s="76"/>
    </row>
    <row r="69" spans="1:9" x14ac:dyDescent="0.25">
      <c r="A69" s="27"/>
      <c r="B69" s="130"/>
      <c r="C69" s="130"/>
      <c r="D69" s="130"/>
      <c r="E69" s="130"/>
      <c r="F69" s="76"/>
      <c r="G69" s="76"/>
      <c r="H69" s="76"/>
      <c r="I69" s="76"/>
    </row>
    <row r="70" spans="1:9" x14ac:dyDescent="0.25">
      <c r="A70" s="27"/>
      <c r="B70" s="130"/>
      <c r="C70" s="130"/>
      <c r="D70" s="130"/>
      <c r="E70" s="130"/>
      <c r="F70" s="76"/>
      <c r="G70" s="76"/>
      <c r="H70" s="76"/>
      <c r="I70" s="76"/>
    </row>
    <row r="71" spans="1:9" x14ac:dyDescent="0.25">
      <c r="A71" s="27"/>
      <c r="B71" s="130"/>
      <c r="C71" s="130"/>
      <c r="D71" s="130"/>
      <c r="E71" s="130"/>
      <c r="F71" s="76"/>
      <c r="G71" s="76"/>
      <c r="H71" s="76"/>
      <c r="I71" s="76"/>
    </row>
    <row r="72" spans="1:9" x14ac:dyDescent="0.25">
      <c r="A72" s="27"/>
      <c r="B72" s="130"/>
      <c r="C72" s="130"/>
      <c r="D72" s="130"/>
      <c r="E72" s="130"/>
      <c r="F72" s="76"/>
      <c r="G72" s="76"/>
      <c r="H72" s="76"/>
      <c r="I72" s="76"/>
    </row>
    <row r="73" spans="1:9" x14ac:dyDescent="0.25">
      <c r="A73" s="27"/>
      <c r="B73" s="130"/>
      <c r="C73" s="130"/>
      <c r="D73" s="130"/>
      <c r="E73" s="130"/>
      <c r="F73" s="76"/>
      <c r="G73" s="76"/>
      <c r="H73" s="76"/>
      <c r="I73" s="76"/>
    </row>
    <row r="74" spans="1:9" x14ac:dyDescent="0.25">
      <c r="A74" s="27"/>
      <c r="B74" s="76"/>
      <c r="C74" s="27">
        <v>2</v>
      </c>
      <c r="D74" s="76" t="s">
        <v>69</v>
      </c>
      <c r="E74" s="76">
        <v>4905.67</v>
      </c>
      <c r="F74" s="76" t="s">
        <v>49</v>
      </c>
      <c r="G74" s="76" t="s">
        <v>37</v>
      </c>
      <c r="H74" s="77">
        <f>ROUND(SUM(C74*E74),)</f>
        <v>9811</v>
      </c>
      <c r="I74" s="76"/>
    </row>
    <row r="75" spans="1:9" x14ac:dyDescent="0.25">
      <c r="A75" s="27"/>
      <c r="B75" s="76"/>
      <c r="C75" s="27"/>
      <c r="D75" s="76"/>
      <c r="E75" s="76"/>
      <c r="F75" s="76"/>
      <c r="G75" s="76"/>
      <c r="H75" s="77"/>
      <c r="I75" s="76"/>
    </row>
    <row r="76" spans="1:9" x14ac:dyDescent="0.25">
      <c r="A76" s="27">
        <v>13</v>
      </c>
      <c r="B76" s="126" t="s">
        <v>87</v>
      </c>
      <c r="C76" s="127"/>
      <c r="D76" s="127"/>
      <c r="E76" s="127"/>
      <c r="F76" s="76"/>
      <c r="G76" s="76"/>
      <c r="H76" s="76"/>
      <c r="I76" s="76"/>
    </row>
    <row r="77" spans="1:9" x14ac:dyDescent="0.25">
      <c r="A77" s="27"/>
      <c r="B77" s="127"/>
      <c r="C77" s="127"/>
      <c r="D77" s="127"/>
      <c r="E77" s="127"/>
      <c r="F77" s="76"/>
      <c r="G77" s="76"/>
      <c r="H77" s="76"/>
      <c r="I77" s="76"/>
    </row>
    <row r="78" spans="1:9" x14ac:dyDescent="0.25">
      <c r="A78" s="27"/>
      <c r="B78" s="76"/>
      <c r="C78" s="27">
        <v>4</v>
      </c>
      <c r="D78" s="76" t="s">
        <v>69</v>
      </c>
      <c r="E78" s="76">
        <v>509.74</v>
      </c>
      <c r="F78" s="76" t="s">
        <v>49</v>
      </c>
      <c r="G78" s="76" t="s">
        <v>37</v>
      </c>
      <c r="H78" s="77">
        <f>ROUND(SUM(C78*E78),)</f>
        <v>2039</v>
      </c>
      <c r="I78" s="76"/>
    </row>
    <row r="79" spans="1:9" x14ac:dyDescent="0.25">
      <c r="A79" s="27">
        <v>14</v>
      </c>
      <c r="B79" s="137" t="s">
        <v>88</v>
      </c>
      <c r="C79" s="130"/>
      <c r="D79" s="130"/>
      <c r="E79" s="130"/>
      <c r="F79" s="76"/>
      <c r="G79" s="76"/>
      <c r="H79" s="76"/>
      <c r="I79" s="76"/>
    </row>
    <row r="80" spans="1:9" x14ac:dyDescent="0.25">
      <c r="A80" s="27"/>
      <c r="B80" s="130"/>
      <c r="C80" s="130"/>
      <c r="D80" s="130"/>
      <c r="E80" s="130"/>
      <c r="F80" s="76"/>
      <c r="G80" s="76"/>
      <c r="H80" s="76"/>
      <c r="I80" s="76"/>
    </row>
    <row r="81" spans="1:9" x14ac:dyDescent="0.25">
      <c r="A81" s="27"/>
      <c r="B81" s="76"/>
      <c r="C81" s="27">
        <v>3</v>
      </c>
      <c r="D81" s="76" t="s">
        <v>69</v>
      </c>
      <c r="E81" s="77">
        <v>1384.24</v>
      </c>
      <c r="F81" s="76" t="s">
        <v>49</v>
      </c>
      <c r="G81" s="76" t="s">
        <v>37</v>
      </c>
      <c r="H81" s="77">
        <f>ROUND(SUM(C81*E81),)</f>
        <v>4153</v>
      </c>
      <c r="I81" s="76"/>
    </row>
    <row r="82" spans="1:9" x14ac:dyDescent="0.25">
      <c r="A82" s="27"/>
      <c r="B82" s="76"/>
      <c r="C82" s="27"/>
      <c r="D82" s="76"/>
      <c r="E82" s="77"/>
      <c r="F82" s="76"/>
      <c r="G82" s="76"/>
      <c r="H82" s="77"/>
      <c r="I82" s="76"/>
    </row>
    <row r="83" spans="1:9" x14ac:dyDescent="0.25">
      <c r="A83" s="27">
        <v>15</v>
      </c>
      <c r="B83" s="130" t="s">
        <v>89</v>
      </c>
      <c r="C83" s="130"/>
      <c r="D83" s="130"/>
      <c r="E83" s="130"/>
      <c r="F83" s="76"/>
      <c r="G83" s="76"/>
      <c r="H83" s="76"/>
      <c r="I83" s="76"/>
    </row>
    <row r="84" spans="1:9" x14ac:dyDescent="0.25">
      <c r="A84" s="27"/>
      <c r="B84" s="130"/>
      <c r="C84" s="130"/>
      <c r="D84" s="130"/>
      <c r="E84" s="130"/>
      <c r="F84" s="76"/>
      <c r="G84" s="76"/>
      <c r="H84" s="76"/>
      <c r="I84" s="76"/>
    </row>
    <row r="85" spans="1:9" x14ac:dyDescent="0.25">
      <c r="A85" s="27"/>
      <c r="B85" s="76"/>
      <c r="C85" s="27">
        <v>1</v>
      </c>
      <c r="D85" s="76" t="s">
        <v>69</v>
      </c>
      <c r="E85" s="77">
        <v>1142.42</v>
      </c>
      <c r="F85" s="76" t="s">
        <v>49</v>
      </c>
      <c r="G85" s="76" t="s">
        <v>37</v>
      </c>
      <c r="H85" s="77">
        <f>ROUND(SUM(C85*E85),)</f>
        <v>1142</v>
      </c>
      <c r="I85" s="76"/>
    </row>
    <row r="86" spans="1:9" x14ac:dyDescent="0.25">
      <c r="A86" s="27">
        <v>16</v>
      </c>
      <c r="B86" s="130" t="s">
        <v>90</v>
      </c>
      <c r="C86" s="130"/>
      <c r="D86" s="130"/>
      <c r="E86" s="130"/>
      <c r="F86" s="76"/>
      <c r="G86" s="76"/>
      <c r="H86" s="76"/>
      <c r="I86" s="76"/>
    </row>
    <row r="87" spans="1:9" x14ac:dyDescent="0.25">
      <c r="A87" s="27"/>
      <c r="B87" s="76"/>
      <c r="C87" s="27">
        <v>2</v>
      </c>
      <c r="D87" s="76" t="s">
        <v>69</v>
      </c>
      <c r="E87" s="77">
        <v>877.8</v>
      </c>
      <c r="F87" s="76" t="s">
        <v>49</v>
      </c>
      <c r="G87" s="76" t="s">
        <v>37</v>
      </c>
      <c r="H87" s="77">
        <f>ROUND(SUM(C87*E87),)</f>
        <v>1756</v>
      </c>
      <c r="I87" s="76"/>
    </row>
    <row r="88" spans="1:9" x14ac:dyDescent="0.25">
      <c r="A88" s="27"/>
      <c r="B88" s="76"/>
      <c r="C88" s="27"/>
      <c r="D88" s="76"/>
      <c r="E88" s="77"/>
      <c r="F88" s="76"/>
      <c r="G88" s="76"/>
      <c r="H88" s="77"/>
      <c r="I88" s="76"/>
    </row>
    <row r="89" spans="1:9" x14ac:dyDescent="0.25">
      <c r="A89" s="27">
        <v>17</v>
      </c>
      <c r="B89" s="130" t="s">
        <v>91</v>
      </c>
      <c r="C89" s="130"/>
      <c r="D89" s="130"/>
      <c r="E89" s="130"/>
      <c r="F89" s="76"/>
      <c r="G89" s="76"/>
      <c r="H89" s="76"/>
      <c r="I89" s="76"/>
    </row>
    <row r="90" spans="1:9" x14ac:dyDescent="0.25">
      <c r="A90" s="27"/>
      <c r="B90" s="130"/>
      <c r="C90" s="130"/>
      <c r="D90" s="130"/>
      <c r="E90" s="130"/>
      <c r="F90" s="76"/>
      <c r="G90" s="76"/>
      <c r="H90" s="76"/>
      <c r="I90" s="76"/>
    </row>
    <row r="91" spans="1:9" x14ac:dyDescent="0.25">
      <c r="A91" s="27"/>
      <c r="B91" s="130"/>
      <c r="C91" s="130"/>
      <c r="D91" s="130"/>
      <c r="E91" s="130"/>
      <c r="F91" s="76"/>
      <c r="G91" s="76"/>
      <c r="H91" s="76"/>
      <c r="I91" s="76"/>
    </row>
    <row r="92" spans="1:9" x14ac:dyDescent="0.25">
      <c r="A92" s="27"/>
      <c r="B92" s="76"/>
      <c r="C92" s="27">
        <v>0</v>
      </c>
      <c r="D92" s="76" t="s">
        <v>69</v>
      </c>
      <c r="E92" s="77">
        <v>37505.42</v>
      </c>
      <c r="F92" s="76" t="s">
        <v>49</v>
      </c>
      <c r="G92" s="81" t="s">
        <v>37</v>
      </c>
      <c r="H92" s="82">
        <f>ROUND(SUM(C92*E92),)</f>
        <v>0</v>
      </c>
      <c r="I92" s="76"/>
    </row>
    <row r="93" spans="1:9" x14ac:dyDescent="0.25">
      <c r="A93" s="27"/>
      <c r="B93" s="76"/>
      <c r="C93" s="27"/>
      <c r="D93" s="76"/>
      <c r="E93" s="77"/>
      <c r="F93" s="76"/>
      <c r="G93" s="81"/>
      <c r="H93" s="82"/>
      <c r="I93" s="76"/>
    </row>
    <row r="94" spans="1:9" x14ac:dyDescent="0.25">
      <c r="A94" s="27">
        <v>18</v>
      </c>
      <c r="B94" s="127" t="s">
        <v>92</v>
      </c>
      <c r="C94" s="127"/>
      <c r="D94" s="127"/>
      <c r="E94" s="127"/>
      <c r="F94" s="76"/>
      <c r="G94" s="76"/>
      <c r="H94" s="76"/>
      <c r="I94" s="76"/>
    </row>
    <row r="95" spans="1:9" ht="15.75" thickBot="1" x14ac:dyDescent="0.3">
      <c r="A95" s="27"/>
      <c r="B95" s="76"/>
      <c r="C95" s="27">
        <v>1</v>
      </c>
      <c r="D95" s="76"/>
      <c r="E95" s="77">
        <v>5339.4</v>
      </c>
      <c r="F95" s="76" t="s">
        <v>49</v>
      </c>
      <c r="G95" s="83" t="s">
        <v>37</v>
      </c>
      <c r="H95" s="84">
        <f>ROUND(SUM(C95*E95),)</f>
        <v>5339</v>
      </c>
      <c r="I95" s="76"/>
    </row>
    <row r="96" spans="1:9" x14ac:dyDescent="0.25">
      <c r="C96" s="76"/>
      <c r="D96" s="76"/>
      <c r="E96" s="76"/>
      <c r="F96" s="76" t="s">
        <v>93</v>
      </c>
      <c r="G96" s="76" t="s">
        <v>37</v>
      </c>
      <c r="H96" s="77">
        <f>SUM(H12:H95)</f>
        <v>133887.79999999999</v>
      </c>
      <c r="I96" s="77">
        <f>SUM(I12:I95)</f>
        <v>23458</v>
      </c>
    </row>
    <row r="97" spans="1:9" x14ac:dyDescent="0.25">
      <c r="B97" t="s">
        <v>94</v>
      </c>
      <c r="C97" s="4"/>
      <c r="D97" s="4"/>
      <c r="E97" s="85"/>
      <c r="F97" s="85"/>
      <c r="G97" s="69"/>
      <c r="H97" s="69"/>
      <c r="I97" s="77"/>
    </row>
    <row r="98" spans="1:9" x14ac:dyDescent="0.25">
      <c r="C98" s="67"/>
      <c r="D98" s="67"/>
      <c r="E98" s="86"/>
      <c r="F98" s="86"/>
      <c r="I98" s="77"/>
    </row>
    <row r="99" spans="1:9" x14ac:dyDescent="0.25">
      <c r="C99" s="69"/>
      <c r="D99" s="69"/>
      <c r="E99" s="87"/>
      <c r="F99" s="87"/>
      <c r="I99" s="77"/>
    </row>
    <row r="100" spans="1:9" x14ac:dyDescent="0.25">
      <c r="B100" t="s">
        <v>95</v>
      </c>
      <c r="F100" s="4"/>
      <c r="I100" s="77"/>
    </row>
    <row r="101" spans="1:9" x14ac:dyDescent="0.25">
      <c r="B101" t="s">
        <v>57</v>
      </c>
      <c r="F101" s="4"/>
      <c r="I101" s="77"/>
    </row>
    <row r="102" spans="1:9" x14ac:dyDescent="0.25">
      <c r="F102" s="4"/>
      <c r="I102" s="77"/>
    </row>
    <row r="103" spans="1:9" x14ac:dyDescent="0.25">
      <c r="A103" s="27"/>
      <c r="B103" s="88" t="s">
        <v>96</v>
      </c>
      <c r="C103" s="76"/>
      <c r="D103" s="76"/>
      <c r="E103" s="76"/>
      <c r="F103" s="76"/>
      <c r="G103" s="76"/>
      <c r="H103" s="76"/>
      <c r="I103" s="76"/>
    </row>
    <row r="104" spans="1:9" x14ac:dyDescent="0.25">
      <c r="A104" s="27">
        <v>19</v>
      </c>
      <c r="B104" s="130" t="s">
        <v>97</v>
      </c>
      <c r="C104" s="130"/>
      <c r="D104" s="130"/>
      <c r="E104" s="130"/>
      <c r="F104" s="76"/>
      <c r="G104" s="76"/>
      <c r="H104" s="76"/>
      <c r="I104" s="76"/>
    </row>
    <row r="105" spans="1:9" x14ac:dyDescent="0.25">
      <c r="A105" s="27"/>
      <c r="B105" s="130"/>
      <c r="C105" s="130"/>
      <c r="D105" s="130"/>
      <c r="E105" s="130"/>
      <c r="F105" s="76"/>
      <c r="G105" s="76"/>
      <c r="H105" s="76"/>
      <c r="I105" s="76"/>
    </row>
    <row r="106" spans="1:9" x14ac:dyDescent="0.25">
      <c r="A106" s="27"/>
      <c r="B106" s="130"/>
      <c r="C106" s="130"/>
      <c r="D106" s="130"/>
      <c r="E106" s="130"/>
      <c r="F106" s="76"/>
      <c r="G106" s="76"/>
      <c r="H106" s="76"/>
      <c r="I106" s="76"/>
    </row>
    <row r="107" spans="1:9" x14ac:dyDescent="0.25">
      <c r="A107" s="27"/>
      <c r="B107" s="76" t="s">
        <v>98</v>
      </c>
      <c r="C107" s="27">
        <v>80</v>
      </c>
      <c r="D107" s="76" t="s">
        <v>83</v>
      </c>
      <c r="E107" s="76">
        <v>324.39</v>
      </c>
      <c r="F107" s="76" t="s">
        <v>28</v>
      </c>
      <c r="G107" s="76" t="s">
        <v>37</v>
      </c>
      <c r="H107" s="77">
        <f>ROUND(SUM(C107*E107),)</f>
        <v>25951</v>
      </c>
      <c r="I107" s="76"/>
    </row>
    <row r="108" spans="1:9" x14ac:dyDescent="0.25">
      <c r="A108" s="27"/>
      <c r="B108" s="76"/>
      <c r="C108" s="76"/>
      <c r="D108" s="76"/>
      <c r="E108" s="76"/>
      <c r="F108" s="76"/>
      <c r="G108" s="76"/>
      <c r="H108" s="76"/>
      <c r="I108" s="76"/>
    </row>
    <row r="109" spans="1:9" x14ac:dyDescent="0.25">
      <c r="A109" s="27"/>
      <c r="B109" s="76" t="s">
        <v>99</v>
      </c>
      <c r="C109" s="27">
        <v>40</v>
      </c>
      <c r="D109" s="76" t="s">
        <v>83</v>
      </c>
      <c r="E109" s="77">
        <v>400</v>
      </c>
      <c r="F109" s="76" t="s">
        <v>28</v>
      </c>
      <c r="G109" s="76" t="s">
        <v>37</v>
      </c>
      <c r="H109" s="77">
        <f>ROUND(SUM(C109*E109),)</f>
        <v>16000</v>
      </c>
      <c r="I109" s="76"/>
    </row>
    <row r="110" spans="1:9" x14ac:dyDescent="0.25">
      <c r="A110" s="27"/>
      <c r="B110" s="76"/>
      <c r="C110" s="27"/>
      <c r="D110" s="76"/>
      <c r="E110" s="77"/>
      <c r="F110" s="76"/>
      <c r="G110" s="76"/>
      <c r="H110" s="77"/>
      <c r="I110" s="76"/>
    </row>
    <row r="111" spans="1:9" x14ac:dyDescent="0.25">
      <c r="A111" s="27">
        <v>20</v>
      </c>
      <c r="B111" s="130" t="s">
        <v>100</v>
      </c>
      <c r="C111" s="130"/>
      <c r="D111" s="130"/>
      <c r="E111" s="130"/>
      <c r="F111" s="76"/>
      <c r="G111" s="76"/>
      <c r="H111" s="76"/>
      <c r="I111" s="76"/>
    </row>
    <row r="112" spans="1:9" x14ac:dyDescent="0.25">
      <c r="A112" s="27"/>
      <c r="B112" s="130"/>
      <c r="C112" s="130"/>
      <c r="D112" s="130"/>
      <c r="E112" s="130"/>
      <c r="F112" s="76"/>
      <c r="G112" s="76"/>
      <c r="H112" s="76"/>
      <c r="I112" s="76"/>
    </row>
    <row r="113" spans="1:9" x14ac:dyDescent="0.25">
      <c r="A113" s="27"/>
      <c r="B113" s="76"/>
      <c r="C113" s="27">
        <v>5</v>
      </c>
      <c r="D113" s="76" t="s">
        <v>69</v>
      </c>
      <c r="E113" s="77">
        <v>650</v>
      </c>
      <c r="F113" s="76" t="s">
        <v>49</v>
      </c>
      <c r="G113" s="76" t="s">
        <v>37</v>
      </c>
      <c r="H113" s="77">
        <f>ROUND(SUM(C113*E113),)</f>
        <v>3250</v>
      </c>
      <c r="I113" s="76"/>
    </row>
    <row r="114" spans="1:9" x14ac:dyDescent="0.25">
      <c r="A114" s="27"/>
      <c r="B114" s="76"/>
      <c r="C114" s="76"/>
      <c r="D114" s="76"/>
      <c r="E114" s="76"/>
      <c r="F114" s="76"/>
      <c r="G114" s="76"/>
      <c r="H114" s="76"/>
      <c r="I114" s="76"/>
    </row>
    <row r="115" spans="1:9" x14ac:dyDescent="0.25">
      <c r="A115" s="27">
        <v>21</v>
      </c>
      <c r="B115" s="130" t="s">
        <v>101</v>
      </c>
      <c r="C115" s="130"/>
      <c r="D115" s="130"/>
      <c r="E115" s="130"/>
      <c r="F115" s="76"/>
      <c r="G115" s="76"/>
      <c r="H115" s="76"/>
      <c r="I115" s="76"/>
    </row>
    <row r="116" spans="1:9" x14ac:dyDescent="0.25">
      <c r="A116" s="27"/>
      <c r="B116" s="130"/>
      <c r="C116" s="130"/>
      <c r="D116" s="130"/>
      <c r="E116" s="130"/>
      <c r="F116" s="76"/>
      <c r="G116" s="76"/>
      <c r="H116" s="76"/>
      <c r="I116" s="76"/>
    </row>
    <row r="117" spans="1:9" x14ac:dyDescent="0.25">
      <c r="A117" s="27"/>
      <c r="B117" s="130"/>
      <c r="C117" s="130"/>
      <c r="D117" s="130"/>
      <c r="E117" s="130"/>
      <c r="F117" s="76"/>
      <c r="G117" s="76"/>
      <c r="H117" s="76"/>
      <c r="I117" s="76"/>
    </row>
    <row r="118" spans="1:9" x14ac:dyDescent="0.25">
      <c r="A118" s="27"/>
      <c r="B118" s="76"/>
      <c r="C118" s="27">
        <v>5</v>
      </c>
      <c r="D118" s="76" t="s">
        <v>69</v>
      </c>
      <c r="E118" s="76">
        <v>395.34</v>
      </c>
      <c r="F118" s="76" t="s">
        <v>49</v>
      </c>
      <c r="G118" s="76" t="s">
        <v>37</v>
      </c>
      <c r="H118" s="77">
        <f>ROUND(SUM(C118*E118),)</f>
        <v>1977</v>
      </c>
      <c r="I118" s="76"/>
    </row>
    <row r="119" spans="1:9" x14ac:dyDescent="0.25">
      <c r="A119" s="27"/>
      <c r="B119" s="76"/>
      <c r="C119" s="76"/>
      <c r="D119" s="76"/>
      <c r="E119" s="76"/>
      <c r="F119" s="76"/>
      <c r="G119" s="76"/>
      <c r="H119" s="76"/>
      <c r="I119" s="76"/>
    </row>
    <row r="120" spans="1:9" x14ac:dyDescent="0.25">
      <c r="A120" s="27">
        <v>22</v>
      </c>
      <c r="B120" s="130" t="s">
        <v>102</v>
      </c>
      <c r="C120" s="130"/>
      <c r="D120" s="130"/>
      <c r="E120" s="130"/>
      <c r="F120" s="76"/>
      <c r="G120" s="76"/>
      <c r="H120" s="76"/>
      <c r="I120" s="76"/>
    </row>
    <row r="121" spans="1:9" x14ac:dyDescent="0.25">
      <c r="A121" s="27"/>
      <c r="B121" s="130"/>
      <c r="C121" s="130"/>
      <c r="D121" s="130"/>
      <c r="E121" s="130"/>
      <c r="F121" s="76"/>
      <c r="G121" s="76"/>
      <c r="H121" s="76"/>
      <c r="I121" s="76"/>
    </row>
    <row r="122" spans="1:9" x14ac:dyDescent="0.25">
      <c r="A122" s="27"/>
      <c r="B122" s="130"/>
      <c r="C122" s="130"/>
      <c r="D122" s="130"/>
      <c r="E122" s="130"/>
      <c r="F122" s="76"/>
      <c r="G122" s="76"/>
      <c r="H122" s="76"/>
      <c r="I122" s="76"/>
    </row>
    <row r="123" spans="1:9" x14ac:dyDescent="0.25">
      <c r="A123" s="27"/>
      <c r="B123" s="76"/>
      <c r="C123" s="27">
        <v>5</v>
      </c>
      <c r="D123" s="76" t="s">
        <v>69</v>
      </c>
      <c r="E123" s="76">
        <v>305.14</v>
      </c>
      <c r="F123" s="76" t="s">
        <v>49</v>
      </c>
      <c r="G123" s="76" t="s">
        <v>37</v>
      </c>
      <c r="H123" s="77">
        <f>ROUND(SUM(C123*E123),)</f>
        <v>1526</v>
      </c>
      <c r="I123" s="76"/>
    </row>
    <row r="124" spans="1:9" x14ac:dyDescent="0.25">
      <c r="A124" s="27"/>
      <c r="B124" s="76"/>
      <c r="C124" s="76"/>
      <c r="D124" s="76"/>
      <c r="E124" s="76"/>
      <c r="F124" s="76"/>
      <c r="G124" s="76"/>
      <c r="H124" s="76"/>
      <c r="I124" s="76"/>
    </row>
    <row r="125" spans="1:9" x14ac:dyDescent="0.25">
      <c r="A125" s="27">
        <v>23</v>
      </c>
      <c r="B125" s="130" t="s">
        <v>103</v>
      </c>
      <c r="C125" s="130"/>
      <c r="D125" s="130"/>
      <c r="E125" s="130"/>
      <c r="F125" s="76"/>
      <c r="G125" s="76"/>
      <c r="H125" s="76"/>
      <c r="I125" s="76"/>
    </row>
    <row r="126" spans="1:9" x14ac:dyDescent="0.25">
      <c r="A126" s="27"/>
      <c r="B126" s="130"/>
      <c r="C126" s="130"/>
      <c r="D126" s="130"/>
      <c r="E126" s="130"/>
      <c r="F126" s="76"/>
      <c r="G126" s="76"/>
      <c r="H126" s="76"/>
      <c r="I126" s="76"/>
    </row>
    <row r="127" spans="1:9" x14ac:dyDescent="0.25">
      <c r="A127" s="27"/>
      <c r="B127" s="130"/>
      <c r="C127" s="130"/>
      <c r="D127" s="130"/>
      <c r="E127" s="130"/>
      <c r="F127" s="76"/>
      <c r="G127" s="76"/>
      <c r="H127" s="76"/>
      <c r="I127" s="76"/>
    </row>
    <row r="128" spans="1:9" x14ac:dyDescent="0.25">
      <c r="A128" s="27"/>
      <c r="B128" s="76"/>
      <c r="C128" s="27">
        <v>4</v>
      </c>
      <c r="D128" s="76" t="s">
        <v>69</v>
      </c>
      <c r="E128" s="76">
        <v>2449.37</v>
      </c>
      <c r="F128" s="76" t="s">
        <v>49</v>
      </c>
      <c r="G128" s="76" t="s">
        <v>37</v>
      </c>
      <c r="H128" s="77">
        <f>ROUND(SUM(C128*E128),)</f>
        <v>9797</v>
      </c>
      <c r="I128" s="76"/>
    </row>
    <row r="129" spans="1:9" x14ac:dyDescent="0.25">
      <c r="A129" s="27"/>
      <c r="B129" s="76"/>
      <c r="C129" s="76"/>
      <c r="D129" s="76"/>
      <c r="E129" s="76"/>
      <c r="F129" s="76"/>
      <c r="G129" s="76"/>
      <c r="H129" s="76"/>
      <c r="I129" s="76"/>
    </row>
    <row r="130" spans="1:9" x14ac:dyDescent="0.25">
      <c r="A130" s="27">
        <v>24</v>
      </c>
      <c r="B130" s="130" t="s">
        <v>104</v>
      </c>
      <c r="C130" s="130"/>
      <c r="D130" s="130"/>
      <c r="E130" s="130"/>
      <c r="F130" s="76"/>
      <c r="G130" s="76"/>
      <c r="H130" s="76"/>
      <c r="I130" s="76"/>
    </row>
    <row r="131" spans="1:9" x14ac:dyDescent="0.25">
      <c r="A131" s="27"/>
      <c r="B131" s="130"/>
      <c r="C131" s="130"/>
      <c r="D131" s="130"/>
      <c r="E131" s="130"/>
      <c r="F131" s="76"/>
      <c r="G131" s="76"/>
      <c r="H131" s="76"/>
      <c r="I131" s="76"/>
    </row>
    <row r="132" spans="1:9" x14ac:dyDescent="0.25">
      <c r="A132" s="27"/>
      <c r="B132" s="130"/>
      <c r="C132" s="130"/>
      <c r="D132" s="130"/>
      <c r="E132" s="130"/>
      <c r="F132" s="76"/>
      <c r="G132" s="76"/>
      <c r="H132" s="76"/>
      <c r="I132" s="76"/>
    </row>
    <row r="133" spans="1:9" x14ac:dyDescent="0.25">
      <c r="A133" s="27"/>
      <c r="B133" s="76"/>
      <c r="C133" s="27">
        <v>4</v>
      </c>
      <c r="D133" s="76" t="s">
        <v>69</v>
      </c>
      <c r="E133" s="76">
        <v>945.78</v>
      </c>
      <c r="F133" s="76" t="s">
        <v>49</v>
      </c>
      <c r="G133" s="76" t="s">
        <v>37</v>
      </c>
      <c r="H133" s="77">
        <f>ROUND(SUM(C133*E133),)</f>
        <v>3783</v>
      </c>
      <c r="I133" s="76"/>
    </row>
    <row r="134" spans="1:9" x14ac:dyDescent="0.25">
      <c r="A134" s="27"/>
      <c r="B134" s="76"/>
      <c r="C134" s="76"/>
      <c r="D134" s="76"/>
      <c r="E134" s="76"/>
      <c r="F134" s="76"/>
      <c r="G134" s="76"/>
      <c r="H134" s="76"/>
      <c r="I134" s="76"/>
    </row>
    <row r="135" spans="1:9" x14ac:dyDescent="0.25">
      <c r="A135" s="27">
        <v>25</v>
      </c>
      <c r="B135" s="130" t="s">
        <v>105</v>
      </c>
      <c r="C135" s="130"/>
      <c r="D135" s="130"/>
      <c r="E135" s="130"/>
      <c r="F135" s="76"/>
      <c r="G135" s="76"/>
      <c r="H135" s="76"/>
      <c r="I135" s="76"/>
    </row>
    <row r="136" spans="1:9" x14ac:dyDescent="0.25">
      <c r="A136" s="27"/>
      <c r="B136" s="130"/>
      <c r="C136" s="130"/>
      <c r="D136" s="130"/>
      <c r="E136" s="130"/>
      <c r="F136" s="76"/>
      <c r="G136" s="76"/>
      <c r="H136" s="76"/>
      <c r="I136" s="76"/>
    </row>
    <row r="137" spans="1:9" x14ac:dyDescent="0.25">
      <c r="A137" s="27"/>
      <c r="B137" s="130"/>
      <c r="C137" s="130"/>
      <c r="D137" s="130"/>
      <c r="E137" s="130"/>
      <c r="F137" s="76"/>
      <c r="G137" s="76"/>
      <c r="H137" s="76"/>
      <c r="I137" s="76"/>
    </row>
    <row r="138" spans="1:9" x14ac:dyDescent="0.25">
      <c r="A138" s="27"/>
      <c r="B138" s="76"/>
      <c r="C138" s="27">
        <v>4</v>
      </c>
      <c r="D138" s="76" t="s">
        <v>69</v>
      </c>
      <c r="E138" s="77">
        <v>573.29999999999995</v>
      </c>
      <c r="F138" s="76" t="s">
        <v>49</v>
      </c>
      <c r="G138" s="76" t="s">
        <v>37</v>
      </c>
      <c r="H138" s="77">
        <f>ROUND(SUM(C138*E138),)</f>
        <v>2293</v>
      </c>
      <c r="I138" s="76"/>
    </row>
    <row r="139" spans="1:9" x14ac:dyDescent="0.25">
      <c r="A139" s="27"/>
      <c r="B139" s="76"/>
      <c r="C139" s="76"/>
      <c r="D139" s="76"/>
      <c r="E139" s="76"/>
      <c r="F139" s="76"/>
      <c r="G139" s="76"/>
      <c r="H139" s="76"/>
      <c r="I139" s="76"/>
    </row>
    <row r="140" spans="1:9" x14ac:dyDescent="0.25">
      <c r="A140" s="27">
        <v>26</v>
      </c>
      <c r="B140" s="130" t="s">
        <v>106</v>
      </c>
      <c r="C140" s="130"/>
      <c r="D140" s="130"/>
      <c r="E140" s="130"/>
      <c r="F140" s="76"/>
      <c r="G140" s="76"/>
      <c r="H140" s="76"/>
      <c r="I140" s="76"/>
    </row>
    <row r="141" spans="1:9" x14ac:dyDescent="0.25">
      <c r="A141" s="27"/>
      <c r="B141" s="130"/>
      <c r="C141" s="130"/>
      <c r="D141" s="130"/>
      <c r="E141" s="130"/>
      <c r="F141" s="76"/>
      <c r="G141" s="76"/>
      <c r="H141" s="76"/>
      <c r="I141" s="76"/>
    </row>
    <row r="142" spans="1:9" x14ac:dyDescent="0.25">
      <c r="A142" s="27"/>
      <c r="B142" s="130"/>
      <c r="C142" s="130"/>
      <c r="D142" s="130"/>
      <c r="E142" s="130"/>
      <c r="F142" s="76"/>
      <c r="G142" s="76"/>
      <c r="H142" s="76"/>
      <c r="I142" s="76"/>
    </row>
    <row r="143" spans="1:9" x14ac:dyDescent="0.25">
      <c r="A143" s="27"/>
      <c r="B143" s="76"/>
      <c r="C143" s="27">
        <v>4</v>
      </c>
      <c r="D143" s="76" t="s">
        <v>69</v>
      </c>
      <c r="E143" s="77">
        <v>690</v>
      </c>
      <c r="F143" s="76" t="s">
        <v>49</v>
      </c>
      <c r="G143" s="76" t="s">
        <v>37</v>
      </c>
      <c r="H143" s="77">
        <f>ROUND(SUM(C143*E143),)</f>
        <v>2760</v>
      </c>
      <c r="I143" s="76"/>
    </row>
    <row r="144" spans="1:9" x14ac:dyDescent="0.25">
      <c r="A144" s="27">
        <v>27</v>
      </c>
      <c r="B144" s="130" t="s">
        <v>107</v>
      </c>
      <c r="C144" s="130"/>
      <c r="D144" s="130"/>
      <c r="E144" s="130"/>
      <c r="F144" s="76"/>
      <c r="G144" s="76"/>
      <c r="H144" s="76"/>
      <c r="I144" s="76"/>
    </row>
    <row r="145" spans="1:9" x14ac:dyDescent="0.25">
      <c r="A145" s="27"/>
      <c r="B145" s="130"/>
      <c r="C145" s="130"/>
      <c r="D145" s="130"/>
      <c r="E145" s="130"/>
      <c r="F145" s="76"/>
      <c r="G145" s="76"/>
      <c r="H145" s="76"/>
      <c r="I145" s="76"/>
    </row>
    <row r="146" spans="1:9" x14ac:dyDescent="0.25">
      <c r="A146" s="27"/>
      <c r="B146" s="130"/>
      <c r="C146" s="130"/>
      <c r="D146" s="130"/>
      <c r="E146" s="130"/>
      <c r="F146" s="76"/>
      <c r="G146" s="76"/>
      <c r="H146" s="76"/>
      <c r="I146" s="76"/>
    </row>
    <row r="147" spans="1:9" x14ac:dyDescent="0.25">
      <c r="A147" s="27"/>
      <c r="B147" s="130"/>
      <c r="C147" s="130"/>
      <c r="D147" s="130"/>
      <c r="E147" s="130"/>
      <c r="F147" s="76"/>
      <c r="G147" s="76"/>
      <c r="H147" s="76"/>
      <c r="I147" s="76"/>
    </row>
    <row r="148" spans="1:9" x14ac:dyDescent="0.25">
      <c r="A148" s="27"/>
      <c r="B148" s="76" t="s">
        <v>76</v>
      </c>
      <c r="C148" s="27">
        <v>80</v>
      </c>
      <c r="D148" s="76" t="s">
        <v>83</v>
      </c>
      <c r="E148" s="77">
        <v>45</v>
      </c>
      <c r="F148" s="76" t="s">
        <v>28</v>
      </c>
      <c r="G148" s="76" t="s">
        <v>37</v>
      </c>
      <c r="H148" s="77">
        <f>ROUND(SUM(C148*E148),)</f>
        <v>3600</v>
      </c>
      <c r="I148" s="76"/>
    </row>
    <row r="149" spans="1:9" x14ac:dyDescent="0.25">
      <c r="A149" s="27"/>
      <c r="B149" s="76" t="s">
        <v>108</v>
      </c>
      <c r="C149" s="27">
        <v>80</v>
      </c>
      <c r="D149" s="76" t="s">
        <v>83</v>
      </c>
      <c r="E149" s="76">
        <v>58.91</v>
      </c>
      <c r="F149" s="76" t="s">
        <v>28</v>
      </c>
      <c r="G149" s="76" t="s">
        <v>37</v>
      </c>
      <c r="H149" s="77">
        <f>ROUND(SUM(C149*E149),)</f>
        <v>4713</v>
      </c>
      <c r="I149" s="76"/>
    </row>
    <row r="150" spans="1:9" x14ac:dyDescent="0.25">
      <c r="A150" s="27"/>
      <c r="B150" s="76" t="s">
        <v>77</v>
      </c>
      <c r="C150" s="27">
        <v>80</v>
      </c>
      <c r="D150" s="76" t="s">
        <v>83</v>
      </c>
      <c r="E150" s="76">
        <v>91.68</v>
      </c>
      <c r="F150" s="76" t="s">
        <v>28</v>
      </c>
      <c r="G150" s="76" t="s">
        <v>37</v>
      </c>
      <c r="H150" s="77">
        <f>ROUND(SUM(C150*E150),)</f>
        <v>7334</v>
      </c>
      <c r="I150" s="76"/>
    </row>
    <row r="151" spans="1:9" x14ac:dyDescent="0.25">
      <c r="A151" s="27"/>
      <c r="B151" s="76"/>
      <c r="C151" s="76"/>
      <c r="D151" s="76"/>
      <c r="E151" s="76"/>
      <c r="F151" s="76"/>
      <c r="G151" s="76"/>
      <c r="H151" s="76"/>
      <c r="I151" s="76"/>
    </row>
    <row r="152" spans="1:9" x14ac:dyDescent="0.25">
      <c r="A152" s="27"/>
      <c r="B152" s="76"/>
      <c r="C152" s="76"/>
      <c r="D152" s="76"/>
      <c r="E152" s="76"/>
      <c r="F152" s="76"/>
      <c r="G152" s="76"/>
      <c r="H152" s="76"/>
      <c r="I152" s="76"/>
    </row>
    <row r="153" spans="1:9" x14ac:dyDescent="0.25">
      <c r="A153" s="27"/>
      <c r="B153" s="76"/>
      <c r="C153" s="76"/>
      <c r="D153" s="76"/>
      <c r="E153" s="76"/>
      <c r="F153" s="76"/>
      <c r="G153" s="76"/>
      <c r="H153" s="76"/>
      <c r="I153" s="76"/>
    </row>
    <row r="154" spans="1:9" x14ac:dyDescent="0.25">
      <c r="A154" s="27"/>
      <c r="B154" s="76"/>
      <c r="C154" s="76"/>
      <c r="D154" s="76"/>
      <c r="E154" s="76"/>
      <c r="F154" s="76"/>
      <c r="G154" s="76"/>
      <c r="H154" s="76"/>
      <c r="I154" s="76"/>
    </row>
    <row r="155" spans="1:9" x14ac:dyDescent="0.25">
      <c r="A155" s="27">
        <v>28</v>
      </c>
      <c r="B155" s="130" t="s">
        <v>109</v>
      </c>
      <c r="C155" s="130"/>
      <c r="D155" s="130"/>
      <c r="E155" s="130"/>
      <c r="F155" s="76"/>
      <c r="G155" s="76"/>
      <c r="H155" s="76"/>
      <c r="I155" s="76"/>
    </row>
    <row r="156" spans="1:9" x14ac:dyDescent="0.25">
      <c r="A156" s="27"/>
      <c r="B156" s="130"/>
      <c r="C156" s="130"/>
      <c r="D156" s="130"/>
      <c r="E156" s="130"/>
      <c r="F156" s="76"/>
      <c r="G156" s="76"/>
      <c r="H156" s="76"/>
      <c r="I156" s="76"/>
    </row>
    <row r="157" spans="1:9" x14ac:dyDescent="0.25">
      <c r="A157" s="27"/>
      <c r="B157" s="76" t="s">
        <v>76</v>
      </c>
      <c r="C157" s="27">
        <v>5</v>
      </c>
      <c r="D157" s="76" t="s">
        <v>69</v>
      </c>
      <c r="E157" s="77">
        <v>37.799999999999997</v>
      </c>
      <c r="F157" s="76" t="s">
        <v>49</v>
      </c>
      <c r="G157" s="76" t="s">
        <v>37</v>
      </c>
      <c r="H157" s="77">
        <f>ROUND(SUM(C157*E157),)</f>
        <v>189</v>
      </c>
      <c r="I157" s="76"/>
    </row>
    <row r="158" spans="1:9" x14ac:dyDescent="0.25">
      <c r="A158" s="27"/>
      <c r="B158" s="76" t="s">
        <v>108</v>
      </c>
      <c r="C158" s="27">
        <v>5</v>
      </c>
      <c r="D158" s="76" t="s">
        <v>69</v>
      </c>
      <c r="E158" s="77">
        <v>45.8</v>
      </c>
      <c r="F158" s="76" t="s">
        <v>49</v>
      </c>
      <c r="G158" s="76" t="s">
        <v>37</v>
      </c>
      <c r="H158" s="77">
        <f>ROUND(SUM(C158*E158),)</f>
        <v>229</v>
      </c>
      <c r="I158" s="76"/>
    </row>
    <row r="159" spans="1:9" x14ac:dyDescent="0.25">
      <c r="A159" s="27"/>
      <c r="B159" s="76" t="s">
        <v>77</v>
      </c>
      <c r="C159" s="27">
        <v>5</v>
      </c>
      <c r="D159" s="76" t="s">
        <v>69</v>
      </c>
      <c r="E159" s="76">
        <v>55.48</v>
      </c>
      <c r="F159" s="76" t="s">
        <v>49</v>
      </c>
      <c r="G159" s="76" t="s">
        <v>37</v>
      </c>
      <c r="H159" s="77">
        <f>ROUND(SUM(C159*E159),)</f>
        <v>277</v>
      </c>
      <c r="I159" s="76"/>
    </row>
    <row r="160" spans="1:9" x14ac:dyDescent="0.25">
      <c r="A160" s="27"/>
      <c r="B160" s="76"/>
      <c r="C160" s="76"/>
      <c r="D160" s="76"/>
      <c r="E160" s="76"/>
      <c r="F160" s="76"/>
      <c r="G160" s="76"/>
      <c r="H160" s="76"/>
      <c r="I160" s="76"/>
    </row>
    <row r="161" spans="1:9" x14ac:dyDescent="0.25">
      <c r="A161" s="27">
        <v>29</v>
      </c>
      <c r="B161" s="130" t="s">
        <v>110</v>
      </c>
      <c r="C161" s="130"/>
      <c r="D161" s="130"/>
      <c r="E161" s="130"/>
      <c r="F161" s="76"/>
      <c r="G161" s="76"/>
      <c r="H161" s="76"/>
      <c r="I161" s="76"/>
    </row>
    <row r="162" spans="1:9" x14ac:dyDescent="0.25">
      <c r="A162" s="27"/>
      <c r="B162" s="130"/>
      <c r="C162" s="130"/>
      <c r="D162" s="130"/>
      <c r="E162" s="130"/>
      <c r="F162" s="76"/>
      <c r="G162" s="76"/>
      <c r="H162" s="76"/>
      <c r="I162" s="76"/>
    </row>
    <row r="163" spans="1:9" x14ac:dyDescent="0.25">
      <c r="A163" s="27"/>
      <c r="B163" s="76" t="s">
        <v>76</v>
      </c>
      <c r="C163" s="27">
        <v>5</v>
      </c>
      <c r="D163" s="76" t="s">
        <v>69</v>
      </c>
      <c r="E163" s="77">
        <v>54.95</v>
      </c>
      <c r="F163" s="76" t="s">
        <v>49</v>
      </c>
      <c r="G163" s="76" t="s">
        <v>37</v>
      </c>
      <c r="H163" s="77">
        <f>ROUND(SUM(C163*E163),)</f>
        <v>275</v>
      </c>
      <c r="I163" s="76"/>
    </row>
    <row r="164" spans="1:9" x14ac:dyDescent="0.25">
      <c r="A164" s="27"/>
      <c r="B164" s="76" t="s">
        <v>108</v>
      </c>
      <c r="C164" s="27">
        <v>4</v>
      </c>
      <c r="D164" s="76" t="s">
        <v>69</v>
      </c>
      <c r="E164" s="77">
        <v>75.790000000000006</v>
      </c>
      <c r="F164" s="76" t="s">
        <v>49</v>
      </c>
      <c r="G164" s="76" t="s">
        <v>37</v>
      </c>
      <c r="H164" s="77">
        <f>ROUND(SUM(C164*E164),)</f>
        <v>303</v>
      </c>
      <c r="I164" s="76"/>
    </row>
    <row r="165" spans="1:9" x14ac:dyDescent="0.25">
      <c r="A165" s="27"/>
      <c r="B165" s="76" t="s">
        <v>77</v>
      </c>
      <c r="C165" s="27">
        <v>4</v>
      </c>
      <c r="D165" s="76" t="s">
        <v>69</v>
      </c>
      <c r="E165" s="76">
        <v>140.25</v>
      </c>
      <c r="F165" s="76" t="s">
        <v>49</v>
      </c>
      <c r="G165" s="76" t="s">
        <v>37</v>
      </c>
      <c r="H165" s="77">
        <f>ROUND(SUM(C165*E165),)</f>
        <v>561</v>
      </c>
      <c r="I165" s="76"/>
    </row>
    <row r="166" spans="1:9" x14ac:dyDescent="0.25">
      <c r="A166" s="27"/>
      <c r="B166" s="76"/>
      <c r="C166" s="76"/>
      <c r="D166" s="76"/>
      <c r="E166" s="76"/>
      <c r="F166" s="76"/>
      <c r="G166" s="76"/>
      <c r="H166" s="76"/>
      <c r="I166" s="76"/>
    </row>
    <row r="167" spans="1:9" x14ac:dyDescent="0.25">
      <c r="A167" s="27">
        <v>30</v>
      </c>
      <c r="B167" s="130" t="s">
        <v>111</v>
      </c>
      <c r="C167" s="130"/>
      <c r="D167" s="130"/>
      <c r="E167" s="130"/>
      <c r="F167" s="76"/>
      <c r="G167" s="76"/>
      <c r="H167" s="76"/>
      <c r="I167" s="76"/>
    </row>
    <row r="168" spans="1:9" x14ac:dyDescent="0.25">
      <c r="A168" s="27"/>
      <c r="B168" s="130"/>
      <c r="C168" s="130"/>
      <c r="D168" s="130"/>
      <c r="E168" s="130"/>
      <c r="F168" s="76"/>
      <c r="G168" s="76"/>
      <c r="H168" s="76"/>
      <c r="I168" s="76"/>
    </row>
    <row r="169" spans="1:9" x14ac:dyDescent="0.25">
      <c r="A169" s="27"/>
      <c r="B169" s="76" t="s">
        <v>76</v>
      </c>
      <c r="C169" s="27">
        <v>4</v>
      </c>
      <c r="D169" s="76" t="s">
        <v>69</v>
      </c>
      <c r="E169" s="77">
        <v>350.88</v>
      </c>
      <c r="F169" s="76" t="s">
        <v>49</v>
      </c>
      <c r="G169" s="76" t="s">
        <v>37</v>
      </c>
      <c r="H169" s="77">
        <f>ROUND(SUM(C169*E169),)</f>
        <v>1404</v>
      </c>
      <c r="I169" s="76"/>
    </row>
    <row r="170" spans="1:9" x14ac:dyDescent="0.25">
      <c r="A170" s="27"/>
      <c r="B170" s="76" t="s">
        <v>108</v>
      </c>
      <c r="C170" s="27">
        <v>4</v>
      </c>
      <c r="D170" s="76" t="s">
        <v>69</v>
      </c>
      <c r="E170" s="77">
        <v>381.13</v>
      </c>
      <c r="F170" s="76" t="s">
        <v>49</v>
      </c>
      <c r="G170" s="76" t="s">
        <v>37</v>
      </c>
      <c r="H170" s="77">
        <f>ROUND(SUM(C170*E170),)</f>
        <v>1525</v>
      </c>
      <c r="I170" s="76"/>
    </row>
    <row r="171" spans="1:9" x14ac:dyDescent="0.25">
      <c r="A171" s="27"/>
      <c r="B171" s="76" t="s">
        <v>77</v>
      </c>
      <c r="C171" s="27">
        <v>4</v>
      </c>
      <c r="D171" s="76" t="s">
        <v>69</v>
      </c>
      <c r="E171" s="76">
        <v>471.88</v>
      </c>
      <c r="F171" s="76" t="s">
        <v>49</v>
      </c>
      <c r="G171" s="76" t="s">
        <v>37</v>
      </c>
      <c r="H171" s="77">
        <f>ROUND(SUM(C171*E171),)</f>
        <v>1888</v>
      </c>
      <c r="I171" s="76"/>
    </row>
    <row r="172" spans="1:9" x14ac:dyDescent="0.25">
      <c r="A172" s="27"/>
      <c r="B172" s="76"/>
      <c r="C172" s="76"/>
      <c r="D172" s="76"/>
      <c r="E172" s="76"/>
      <c r="F172" s="76"/>
      <c r="G172" s="76"/>
      <c r="H172" s="76"/>
      <c r="I172" s="76"/>
    </row>
    <row r="173" spans="1:9" x14ac:dyDescent="0.25">
      <c r="A173" s="27">
        <v>31</v>
      </c>
      <c r="B173" s="130" t="s">
        <v>112</v>
      </c>
      <c r="C173" s="130"/>
      <c r="D173" s="130"/>
      <c r="E173" s="130"/>
      <c r="F173" s="76"/>
      <c r="G173" s="76"/>
      <c r="H173" s="76"/>
      <c r="I173" s="76"/>
    </row>
    <row r="174" spans="1:9" x14ac:dyDescent="0.25">
      <c r="A174" s="27"/>
      <c r="B174" s="130"/>
      <c r="C174" s="130"/>
      <c r="D174" s="130"/>
      <c r="E174" s="130"/>
      <c r="F174" s="76"/>
      <c r="G174" s="76"/>
      <c r="H174" s="76"/>
      <c r="I174" s="76"/>
    </row>
    <row r="175" spans="1:9" x14ac:dyDescent="0.25">
      <c r="A175" s="27"/>
      <c r="B175" s="76" t="s">
        <v>76</v>
      </c>
      <c r="C175" s="27">
        <v>4</v>
      </c>
      <c r="D175" s="76" t="s">
        <v>69</v>
      </c>
      <c r="E175" s="77">
        <v>64.34</v>
      </c>
      <c r="F175" s="76" t="s">
        <v>49</v>
      </c>
      <c r="G175" s="76" t="s">
        <v>37</v>
      </c>
      <c r="H175" s="77">
        <f>ROUND(SUM(C175*E175),)</f>
        <v>257</v>
      </c>
      <c r="I175" s="76"/>
    </row>
    <row r="176" spans="1:9" x14ac:dyDescent="0.25">
      <c r="A176" s="27"/>
      <c r="B176" s="76" t="s">
        <v>108</v>
      </c>
      <c r="C176" s="27">
        <v>4</v>
      </c>
      <c r="D176" s="76" t="s">
        <v>69</v>
      </c>
      <c r="E176" s="77">
        <v>85.8</v>
      </c>
      <c r="F176" s="76" t="s">
        <v>49</v>
      </c>
      <c r="G176" s="76" t="s">
        <v>37</v>
      </c>
      <c r="H176" s="77">
        <f>ROUND(SUM(C176*E176),)</f>
        <v>343</v>
      </c>
      <c r="I176" s="76"/>
    </row>
    <row r="177" spans="1:9" x14ac:dyDescent="0.25">
      <c r="A177" s="27"/>
      <c r="B177" s="76" t="s">
        <v>77</v>
      </c>
      <c r="C177" s="27">
        <v>4</v>
      </c>
      <c r="D177" s="76" t="s">
        <v>69</v>
      </c>
      <c r="E177" s="77">
        <v>140.80000000000001</v>
      </c>
      <c r="F177" s="76" t="s">
        <v>49</v>
      </c>
      <c r="G177" s="76" t="s">
        <v>37</v>
      </c>
      <c r="H177" s="77">
        <f>ROUND(SUM(C177*E177),)</f>
        <v>563</v>
      </c>
      <c r="I177" s="76"/>
    </row>
    <row r="178" spans="1:9" x14ac:dyDescent="0.25">
      <c r="A178" s="27"/>
      <c r="B178" s="76"/>
      <c r="C178" s="76"/>
      <c r="D178" s="76"/>
      <c r="E178" s="76"/>
      <c r="F178" s="76"/>
      <c r="G178" s="76"/>
      <c r="H178" s="76"/>
      <c r="I178" s="76"/>
    </row>
    <row r="179" spans="1:9" x14ac:dyDescent="0.25">
      <c r="A179" s="27">
        <v>32</v>
      </c>
      <c r="B179" s="130" t="s">
        <v>113</v>
      </c>
      <c r="C179" s="130"/>
      <c r="D179" s="130"/>
      <c r="E179" s="130"/>
      <c r="F179" s="76"/>
      <c r="G179" s="76"/>
      <c r="H179" s="76"/>
      <c r="I179" s="76"/>
    </row>
    <row r="180" spans="1:9" x14ac:dyDescent="0.25">
      <c r="A180" s="27"/>
      <c r="B180" s="130"/>
      <c r="C180" s="130"/>
      <c r="D180" s="130"/>
      <c r="E180" s="130"/>
      <c r="F180" s="76"/>
      <c r="G180" s="76"/>
      <c r="H180" s="76"/>
      <c r="I180" s="76"/>
    </row>
    <row r="181" spans="1:9" x14ac:dyDescent="0.25">
      <c r="A181" s="27"/>
      <c r="B181" s="76" t="s">
        <v>76</v>
      </c>
      <c r="C181" s="27">
        <v>4</v>
      </c>
      <c r="D181" s="76" t="s">
        <v>69</v>
      </c>
      <c r="E181" s="77">
        <v>5.83</v>
      </c>
      <c r="F181" s="76" t="s">
        <v>49</v>
      </c>
      <c r="G181" s="76" t="s">
        <v>37</v>
      </c>
      <c r="H181" s="77">
        <f>ROUND(SUM(C181*E181),)</f>
        <v>23</v>
      </c>
      <c r="I181" s="76"/>
    </row>
    <row r="182" spans="1:9" x14ac:dyDescent="0.25">
      <c r="A182" s="27"/>
      <c r="B182" s="76" t="s">
        <v>108</v>
      </c>
      <c r="C182" s="27">
        <v>4</v>
      </c>
      <c r="D182" s="76" t="s">
        <v>69</v>
      </c>
      <c r="E182" s="77">
        <v>10.56</v>
      </c>
      <c r="F182" s="76" t="s">
        <v>49</v>
      </c>
      <c r="G182" s="76" t="s">
        <v>37</v>
      </c>
      <c r="H182" s="77">
        <f>ROUND(SUM(C182*E182),)</f>
        <v>42</v>
      </c>
      <c r="I182" s="76"/>
    </row>
    <row r="183" spans="1:9" x14ac:dyDescent="0.25">
      <c r="A183" s="27"/>
      <c r="B183" s="76" t="s">
        <v>77</v>
      </c>
      <c r="C183" s="27">
        <v>4</v>
      </c>
      <c r="D183" s="76" t="s">
        <v>69</v>
      </c>
      <c r="E183" s="76">
        <v>10.36</v>
      </c>
      <c r="F183" s="76" t="s">
        <v>49</v>
      </c>
      <c r="G183" s="76" t="s">
        <v>37</v>
      </c>
      <c r="H183" s="77">
        <f>ROUND(SUM(C183*E183),)</f>
        <v>41</v>
      </c>
      <c r="I183" s="76"/>
    </row>
    <row r="184" spans="1:9" x14ac:dyDescent="0.25">
      <c r="A184" s="27"/>
      <c r="B184" s="76"/>
      <c r="C184" s="76"/>
      <c r="D184" s="76"/>
      <c r="E184" s="76"/>
      <c r="F184" s="76"/>
      <c r="G184" s="76"/>
      <c r="H184" s="76"/>
      <c r="I184" s="76"/>
    </row>
    <row r="185" spans="1:9" x14ac:dyDescent="0.25">
      <c r="A185" s="27">
        <v>33</v>
      </c>
      <c r="B185" s="130" t="s">
        <v>114</v>
      </c>
      <c r="C185" s="130"/>
      <c r="D185" s="130"/>
      <c r="E185" s="130"/>
      <c r="F185" s="76"/>
      <c r="G185" s="76"/>
      <c r="H185" s="76"/>
      <c r="I185" s="76"/>
    </row>
    <row r="186" spans="1:9" x14ac:dyDescent="0.25">
      <c r="A186" s="27"/>
      <c r="B186" s="130"/>
      <c r="C186" s="130"/>
      <c r="D186" s="130"/>
      <c r="E186" s="130"/>
      <c r="F186" s="76"/>
      <c r="G186" s="76"/>
      <c r="H186" s="76"/>
      <c r="I186" s="76"/>
    </row>
    <row r="187" spans="1:9" x14ac:dyDescent="0.25">
      <c r="A187" s="27"/>
      <c r="B187" s="76" t="s">
        <v>76</v>
      </c>
      <c r="C187" s="27">
        <v>4</v>
      </c>
      <c r="D187" s="76" t="s">
        <v>69</v>
      </c>
      <c r="E187" s="77">
        <v>225.06</v>
      </c>
      <c r="F187" s="76" t="s">
        <v>49</v>
      </c>
      <c r="G187" s="76" t="s">
        <v>37</v>
      </c>
      <c r="H187" s="77">
        <f>ROUND(SUM(C187*E187),)</f>
        <v>900</v>
      </c>
      <c r="I187" s="76"/>
    </row>
    <row r="188" spans="1:9" x14ac:dyDescent="0.25">
      <c r="A188" s="27"/>
      <c r="B188" s="76" t="s">
        <v>108</v>
      </c>
      <c r="C188" s="27">
        <v>4</v>
      </c>
      <c r="D188" s="76" t="s">
        <v>69</v>
      </c>
      <c r="E188" s="77">
        <v>229.9</v>
      </c>
      <c r="F188" s="76" t="s">
        <v>49</v>
      </c>
      <c r="G188" s="76" t="s">
        <v>37</v>
      </c>
      <c r="H188" s="77">
        <f>ROUND(SUM(C188*E188),)</f>
        <v>920</v>
      </c>
      <c r="I188" s="76"/>
    </row>
    <row r="189" spans="1:9" x14ac:dyDescent="0.25">
      <c r="A189" s="27"/>
      <c r="B189" s="76" t="s">
        <v>77</v>
      </c>
      <c r="C189" s="27">
        <v>4</v>
      </c>
      <c r="D189" s="76" t="s">
        <v>69</v>
      </c>
      <c r="E189" s="76">
        <v>375.16</v>
      </c>
      <c r="F189" s="76" t="s">
        <v>49</v>
      </c>
      <c r="G189" s="76" t="s">
        <v>37</v>
      </c>
      <c r="H189" s="77">
        <f>ROUND(SUM(C189*E189),)</f>
        <v>1501</v>
      </c>
      <c r="I189" s="76"/>
    </row>
    <row r="190" spans="1:9" x14ac:dyDescent="0.25">
      <c r="A190" s="27"/>
      <c r="B190" s="76"/>
      <c r="C190" s="76"/>
      <c r="D190" s="76"/>
      <c r="E190" s="76"/>
      <c r="F190" s="76"/>
      <c r="G190" s="76"/>
      <c r="H190" s="76"/>
      <c r="I190" s="76"/>
    </row>
    <row r="191" spans="1:9" x14ac:dyDescent="0.25">
      <c r="A191" s="27">
        <v>34</v>
      </c>
      <c r="B191" s="130" t="s">
        <v>115</v>
      </c>
      <c r="C191" s="130"/>
      <c r="D191" s="130"/>
      <c r="E191" s="130"/>
      <c r="F191" s="76"/>
      <c r="G191" s="76"/>
      <c r="H191" s="76"/>
      <c r="I191" s="76"/>
    </row>
    <row r="192" spans="1:9" x14ac:dyDescent="0.25">
      <c r="A192" s="27"/>
      <c r="B192" s="130"/>
      <c r="C192" s="130"/>
      <c r="D192" s="130"/>
      <c r="E192" s="130"/>
      <c r="F192" s="76"/>
      <c r="G192" s="76"/>
      <c r="H192" s="76"/>
      <c r="I192" s="76"/>
    </row>
    <row r="193" spans="1:9" x14ac:dyDescent="0.25">
      <c r="A193" s="27"/>
      <c r="B193" s="76"/>
      <c r="C193" s="27">
        <v>4</v>
      </c>
      <c r="D193" s="76" t="s">
        <v>69</v>
      </c>
      <c r="E193" s="76">
        <v>290.73</v>
      </c>
      <c r="F193" s="76" t="s">
        <v>49</v>
      </c>
      <c r="G193" s="76" t="s">
        <v>37</v>
      </c>
      <c r="H193" s="77">
        <f>ROUND(SUM(C193*E193),)</f>
        <v>1163</v>
      </c>
      <c r="I193" s="76"/>
    </row>
    <row r="194" spans="1:9" x14ac:dyDescent="0.25">
      <c r="A194" s="27"/>
      <c r="B194" s="76"/>
      <c r="C194" s="76"/>
      <c r="D194" s="76"/>
      <c r="E194" s="76"/>
      <c r="F194" s="76"/>
      <c r="G194" s="76"/>
      <c r="H194" s="76"/>
      <c r="I194" s="76"/>
    </row>
    <row r="195" spans="1:9" x14ac:dyDescent="0.25">
      <c r="A195" s="27">
        <v>35</v>
      </c>
      <c r="B195" s="130" t="s">
        <v>116</v>
      </c>
      <c r="C195" s="130"/>
      <c r="D195" s="130"/>
      <c r="E195" s="130"/>
      <c r="F195" s="76"/>
      <c r="G195" s="76"/>
      <c r="H195" s="76"/>
      <c r="I195" s="76"/>
    </row>
    <row r="196" spans="1:9" x14ac:dyDescent="0.25">
      <c r="A196" s="27"/>
      <c r="B196" s="130"/>
      <c r="C196" s="130"/>
      <c r="D196" s="130"/>
      <c r="E196" s="130"/>
      <c r="F196" s="76"/>
      <c r="G196" s="76"/>
      <c r="H196" s="76"/>
      <c r="I196" s="76"/>
    </row>
    <row r="197" spans="1:9" x14ac:dyDescent="0.25">
      <c r="A197" s="27"/>
      <c r="B197" s="76" t="s">
        <v>76</v>
      </c>
      <c r="C197" s="27">
        <v>4</v>
      </c>
      <c r="D197" s="76" t="s">
        <v>69</v>
      </c>
      <c r="E197" s="77">
        <v>69.03</v>
      </c>
      <c r="F197" s="76" t="s">
        <v>49</v>
      </c>
      <c r="G197" s="76" t="s">
        <v>37</v>
      </c>
      <c r="H197" s="77">
        <f>ROUND(SUM(C197*E197),)</f>
        <v>276</v>
      </c>
      <c r="I197" s="76"/>
    </row>
    <row r="198" spans="1:9" x14ac:dyDescent="0.25">
      <c r="A198" s="27"/>
      <c r="B198" s="76" t="s">
        <v>108</v>
      </c>
      <c r="C198" s="27">
        <v>4</v>
      </c>
      <c r="D198" s="76" t="s">
        <v>69</v>
      </c>
      <c r="E198" s="77">
        <v>89.65</v>
      </c>
      <c r="F198" s="76" t="s">
        <v>49</v>
      </c>
      <c r="G198" s="76" t="s">
        <v>37</v>
      </c>
      <c r="H198" s="77">
        <f>ROUND(SUM(C198*E198),)</f>
        <v>359</v>
      </c>
      <c r="I198" s="76"/>
    </row>
    <row r="199" spans="1:9" x14ac:dyDescent="0.25">
      <c r="A199" s="27"/>
      <c r="B199" s="76" t="s">
        <v>77</v>
      </c>
      <c r="C199" s="27">
        <v>4</v>
      </c>
      <c r="D199" s="76" t="s">
        <v>69</v>
      </c>
      <c r="E199" s="76">
        <v>154.66</v>
      </c>
      <c r="F199" s="76" t="s">
        <v>49</v>
      </c>
      <c r="G199" s="76" t="s">
        <v>37</v>
      </c>
      <c r="H199" s="77">
        <f>ROUND(SUM(C199*E199),)</f>
        <v>619</v>
      </c>
      <c r="I199" s="76"/>
    </row>
    <row r="200" spans="1:9" x14ac:dyDescent="0.25">
      <c r="A200" s="27"/>
      <c r="B200" s="76"/>
      <c r="C200" s="76"/>
      <c r="D200" s="76"/>
      <c r="E200" s="76"/>
      <c r="F200" s="76"/>
      <c r="G200" s="76"/>
      <c r="H200" s="76"/>
      <c r="I200" s="76"/>
    </row>
    <row r="201" spans="1:9" x14ac:dyDescent="0.25">
      <c r="A201" s="27">
        <v>36</v>
      </c>
      <c r="B201" s="130" t="s">
        <v>117</v>
      </c>
      <c r="C201" s="130"/>
      <c r="D201" s="130"/>
      <c r="E201" s="130"/>
      <c r="F201" s="76"/>
      <c r="G201" s="76"/>
      <c r="H201" s="76"/>
      <c r="I201" s="76"/>
    </row>
    <row r="202" spans="1:9" x14ac:dyDescent="0.25">
      <c r="A202" s="27"/>
      <c r="B202" s="130"/>
      <c r="C202" s="130"/>
      <c r="D202" s="130"/>
      <c r="E202" s="130"/>
      <c r="F202" s="76"/>
      <c r="G202" s="76"/>
      <c r="H202" s="76"/>
      <c r="I202" s="76"/>
    </row>
    <row r="203" spans="1:9" x14ac:dyDescent="0.25">
      <c r="A203" s="27"/>
      <c r="B203" s="76" t="s">
        <v>76</v>
      </c>
      <c r="C203" s="27">
        <v>4</v>
      </c>
      <c r="D203" s="76" t="s">
        <v>69</v>
      </c>
      <c r="E203" s="77">
        <v>44.99</v>
      </c>
      <c r="F203" s="76" t="s">
        <v>49</v>
      </c>
      <c r="G203" s="76" t="s">
        <v>37</v>
      </c>
      <c r="H203" s="77">
        <f>ROUND(SUM(C203*E203),)</f>
        <v>180</v>
      </c>
      <c r="I203" s="76"/>
    </row>
    <row r="204" spans="1:9" x14ac:dyDescent="0.25">
      <c r="A204" s="27"/>
      <c r="B204" s="76" t="s">
        <v>108</v>
      </c>
      <c r="C204" s="27">
        <v>4</v>
      </c>
      <c r="D204" s="76" t="s">
        <v>69</v>
      </c>
      <c r="E204" s="77">
        <v>61.7</v>
      </c>
      <c r="F204" s="76" t="s">
        <v>49</v>
      </c>
      <c r="G204" s="76" t="s">
        <v>37</v>
      </c>
      <c r="H204" s="77">
        <f>ROUND(SUM(C204*E204),)</f>
        <v>247</v>
      </c>
      <c r="I204" s="76"/>
    </row>
    <row r="205" spans="1:9" x14ac:dyDescent="0.25">
      <c r="A205" s="27"/>
      <c r="B205" s="76" t="s">
        <v>77</v>
      </c>
      <c r="C205" s="27">
        <v>4</v>
      </c>
      <c r="D205" s="76" t="s">
        <v>69</v>
      </c>
      <c r="E205" s="77">
        <v>130.9</v>
      </c>
      <c r="F205" s="76" t="s">
        <v>49</v>
      </c>
      <c r="G205" s="76" t="s">
        <v>37</v>
      </c>
      <c r="H205" s="77">
        <f>ROUND(SUM(C205*E205),)</f>
        <v>524</v>
      </c>
      <c r="I205" s="76"/>
    </row>
    <row r="206" spans="1:9" x14ac:dyDescent="0.25">
      <c r="A206" s="27"/>
      <c r="B206" s="76"/>
      <c r="C206" s="76"/>
      <c r="D206" s="76"/>
      <c r="E206" s="76"/>
      <c r="F206" s="76"/>
      <c r="G206" s="76"/>
      <c r="H206" s="76"/>
      <c r="I206" s="76"/>
    </row>
    <row r="207" spans="1:9" x14ac:dyDescent="0.25">
      <c r="A207" s="27"/>
      <c r="B207" s="76"/>
      <c r="C207" s="76"/>
      <c r="D207" s="76"/>
      <c r="E207" s="76"/>
      <c r="F207" s="76"/>
      <c r="G207" s="76"/>
      <c r="H207" s="76"/>
      <c r="I207" s="76"/>
    </row>
    <row r="208" spans="1:9" x14ac:dyDescent="0.25">
      <c r="A208" s="27">
        <v>37</v>
      </c>
      <c r="B208" s="130" t="s">
        <v>118</v>
      </c>
      <c r="C208" s="130"/>
      <c r="D208" s="130"/>
      <c r="E208" s="130"/>
      <c r="F208" s="76"/>
      <c r="G208" s="76"/>
      <c r="H208" s="76"/>
      <c r="I208" s="76"/>
    </row>
    <row r="209" spans="1:9" x14ac:dyDescent="0.25">
      <c r="A209" s="27"/>
      <c r="B209" s="130"/>
      <c r="C209" s="130"/>
      <c r="D209" s="130"/>
      <c r="E209" s="130"/>
      <c r="F209" s="76"/>
      <c r="G209" s="76"/>
      <c r="H209" s="76"/>
      <c r="I209" s="76"/>
    </row>
    <row r="210" spans="1:9" x14ac:dyDescent="0.25">
      <c r="A210" s="27"/>
      <c r="B210" s="76" t="s">
        <v>76</v>
      </c>
      <c r="C210" s="27">
        <v>4</v>
      </c>
      <c r="D210" s="76" t="s">
        <v>69</v>
      </c>
      <c r="E210" s="77">
        <v>109.67</v>
      </c>
      <c r="F210" s="76" t="s">
        <v>49</v>
      </c>
      <c r="G210" s="76" t="s">
        <v>37</v>
      </c>
      <c r="H210" s="77">
        <f>ROUND(SUM(C210*E210),)</f>
        <v>439</v>
      </c>
      <c r="I210" s="76"/>
    </row>
    <row r="211" spans="1:9" x14ac:dyDescent="0.25">
      <c r="A211" s="27"/>
      <c r="B211" s="76" t="s">
        <v>108</v>
      </c>
      <c r="C211" s="27">
        <v>4</v>
      </c>
      <c r="D211" s="76" t="s">
        <v>69</v>
      </c>
      <c r="E211" s="77">
        <v>136.29</v>
      </c>
      <c r="F211" s="76" t="s">
        <v>49</v>
      </c>
      <c r="G211" s="76" t="s">
        <v>37</v>
      </c>
      <c r="H211" s="77">
        <f>ROUND(SUM(C211*E211),)</f>
        <v>545</v>
      </c>
      <c r="I211" s="76"/>
    </row>
    <row r="212" spans="1:9" x14ac:dyDescent="0.25">
      <c r="A212" s="27"/>
      <c r="B212" s="76" t="s">
        <v>77</v>
      </c>
      <c r="C212" s="27">
        <v>4</v>
      </c>
      <c r="D212" s="76" t="s">
        <v>69</v>
      </c>
      <c r="E212" s="76">
        <v>160.49</v>
      </c>
      <c r="F212" s="76" t="s">
        <v>49</v>
      </c>
      <c r="G212" s="76" t="s">
        <v>37</v>
      </c>
      <c r="H212" s="77">
        <f>ROUND(SUM(C212*E212),)</f>
        <v>642</v>
      </c>
      <c r="I212" s="76"/>
    </row>
    <row r="213" spans="1:9" x14ac:dyDescent="0.25">
      <c r="A213" s="27"/>
      <c r="B213" s="76"/>
      <c r="C213" s="27"/>
      <c r="D213" s="76"/>
      <c r="E213" s="76"/>
      <c r="F213" s="76"/>
      <c r="G213" s="76"/>
      <c r="H213" s="77"/>
      <c r="I213" s="76"/>
    </row>
    <row r="214" spans="1:9" x14ac:dyDescent="0.25">
      <c r="A214" s="27"/>
      <c r="B214" s="76"/>
      <c r="C214" s="27"/>
      <c r="D214" s="76"/>
      <c r="E214" s="76"/>
      <c r="F214" s="76"/>
      <c r="G214" s="76"/>
      <c r="H214" s="77"/>
      <c r="I214" s="76"/>
    </row>
    <row r="215" spans="1:9" x14ac:dyDescent="0.25">
      <c r="A215" s="27"/>
      <c r="B215" s="76"/>
      <c r="C215" s="76"/>
      <c r="D215" s="76"/>
      <c r="E215" s="76"/>
      <c r="F215" s="76"/>
      <c r="G215" s="76"/>
      <c r="H215" s="76"/>
      <c r="I215" s="76"/>
    </row>
    <row r="216" spans="1:9" x14ac:dyDescent="0.25">
      <c r="A216" s="27">
        <v>38</v>
      </c>
      <c r="B216" s="130" t="s">
        <v>119</v>
      </c>
      <c r="C216" s="130"/>
      <c r="D216" s="130"/>
      <c r="E216" s="130"/>
      <c r="F216" s="76"/>
      <c r="G216" s="76"/>
      <c r="H216" s="76"/>
      <c r="I216" s="76"/>
    </row>
    <row r="217" spans="1:9" x14ac:dyDescent="0.25">
      <c r="A217" s="27"/>
      <c r="B217" s="130"/>
      <c r="C217" s="130"/>
      <c r="D217" s="130"/>
      <c r="E217" s="130"/>
      <c r="F217" s="76"/>
      <c r="G217" s="76"/>
      <c r="H217" s="76"/>
      <c r="I217" s="76"/>
    </row>
    <row r="218" spans="1:9" x14ac:dyDescent="0.25">
      <c r="A218" s="27"/>
      <c r="B218" s="76" t="s">
        <v>76</v>
      </c>
      <c r="C218" s="27">
        <v>4</v>
      </c>
      <c r="D218" s="76" t="s">
        <v>69</v>
      </c>
      <c r="E218" s="77">
        <v>244.75</v>
      </c>
      <c r="F218" s="76" t="s">
        <v>49</v>
      </c>
      <c r="G218" s="76" t="s">
        <v>37</v>
      </c>
      <c r="H218" s="77">
        <f>ROUND(SUM(C218*E218),)</f>
        <v>979</v>
      </c>
      <c r="I218" s="76"/>
    </row>
    <row r="219" spans="1:9" x14ac:dyDescent="0.25">
      <c r="A219" s="27"/>
      <c r="B219" s="76" t="s">
        <v>108</v>
      </c>
      <c r="C219" s="27">
        <v>4</v>
      </c>
      <c r="D219" s="76" t="s">
        <v>69</v>
      </c>
      <c r="E219" s="77">
        <v>260.7</v>
      </c>
      <c r="F219" s="76" t="s">
        <v>49</v>
      </c>
      <c r="G219" s="76" t="s">
        <v>37</v>
      </c>
      <c r="H219" s="77">
        <f>ROUND(SUM(C219*E219),)</f>
        <v>1043</v>
      </c>
      <c r="I219" s="76"/>
    </row>
    <row r="220" spans="1:9" ht="15.75" thickBot="1" x14ac:dyDescent="0.3">
      <c r="A220" s="27"/>
      <c r="B220" s="76" t="s">
        <v>77</v>
      </c>
      <c r="C220" s="27">
        <v>4</v>
      </c>
      <c r="D220" s="76" t="s">
        <v>69</v>
      </c>
      <c r="E220" s="77">
        <v>350.9</v>
      </c>
      <c r="F220" s="76" t="s">
        <v>49</v>
      </c>
      <c r="G220" s="83" t="s">
        <v>37</v>
      </c>
      <c r="H220" s="84">
        <v>5600</v>
      </c>
      <c r="I220" s="76"/>
    </row>
    <row r="221" spans="1:9" x14ac:dyDescent="0.25">
      <c r="A221" s="27"/>
      <c r="B221" s="76"/>
      <c r="C221" s="76"/>
      <c r="D221" s="76" t="s">
        <v>120</v>
      </c>
      <c r="E221" s="76"/>
      <c r="F221" s="76"/>
      <c r="G221" s="89" t="s">
        <v>37</v>
      </c>
      <c r="H221" s="90">
        <f>SUM(H104:H220)</f>
        <v>106841</v>
      </c>
      <c r="I221" s="76"/>
    </row>
    <row r="222" spans="1:9" x14ac:dyDescent="0.25">
      <c r="A222" s="27"/>
      <c r="B222" s="76"/>
      <c r="C222" s="76"/>
      <c r="D222" s="76"/>
      <c r="E222" s="76"/>
      <c r="F222" s="76"/>
      <c r="G222" s="76"/>
      <c r="H222" s="76"/>
      <c r="I222" s="76"/>
    </row>
    <row r="223" spans="1:9" x14ac:dyDescent="0.25">
      <c r="A223" s="4"/>
      <c r="H223" s="86"/>
    </row>
    <row r="224" spans="1:9" x14ac:dyDescent="0.25">
      <c r="A224" s="4"/>
      <c r="H224" s="87"/>
    </row>
    <row r="225" spans="1:9" x14ac:dyDescent="0.25">
      <c r="A225" s="4"/>
      <c r="H225" s="87"/>
    </row>
    <row r="226" spans="1:9" x14ac:dyDescent="0.25">
      <c r="A226" s="4"/>
      <c r="B226" t="s">
        <v>94</v>
      </c>
      <c r="C226" s="4"/>
      <c r="D226" s="4"/>
      <c r="E226" s="85"/>
      <c r="F226" s="85"/>
      <c r="G226" s="69"/>
      <c r="H226" s="69"/>
      <c r="I226" s="69"/>
    </row>
    <row r="227" spans="1:9" x14ac:dyDescent="0.25">
      <c r="C227" s="67"/>
      <c r="D227" s="67"/>
      <c r="E227" s="86"/>
      <c r="F227" s="86"/>
    </row>
    <row r="228" spans="1:9" x14ac:dyDescent="0.25">
      <c r="C228" s="69"/>
      <c r="D228" s="69"/>
      <c r="E228" s="87"/>
      <c r="F228" s="87"/>
    </row>
    <row r="229" spans="1:9" x14ac:dyDescent="0.25">
      <c r="B229" t="s">
        <v>95</v>
      </c>
      <c r="F229" s="4"/>
    </row>
    <row r="230" spans="1:9" x14ac:dyDescent="0.25">
      <c r="B230" t="s">
        <v>57</v>
      </c>
      <c r="F230" s="4"/>
    </row>
    <row r="231" spans="1:9" x14ac:dyDescent="0.25">
      <c r="F231" s="4"/>
    </row>
  </sheetData>
  <mergeCells count="40">
    <mergeCell ref="B195:E196"/>
    <mergeCell ref="B201:E202"/>
    <mergeCell ref="B208:E209"/>
    <mergeCell ref="B216:E217"/>
    <mergeCell ref="B161:E162"/>
    <mergeCell ref="B167:E168"/>
    <mergeCell ref="B173:E174"/>
    <mergeCell ref="B179:E180"/>
    <mergeCell ref="B185:E186"/>
    <mergeCell ref="B191:E192"/>
    <mergeCell ref="B155:E156"/>
    <mergeCell ref="B89:E91"/>
    <mergeCell ref="B94:E94"/>
    <mergeCell ref="B104:E106"/>
    <mergeCell ref="B111:E112"/>
    <mergeCell ref="B115:E117"/>
    <mergeCell ref="B120:E122"/>
    <mergeCell ref="B125:E127"/>
    <mergeCell ref="B130:E132"/>
    <mergeCell ref="B135:E137"/>
    <mergeCell ref="B140:E142"/>
    <mergeCell ref="B144:E147"/>
    <mergeCell ref="B86:E86"/>
    <mergeCell ref="B22:E23"/>
    <mergeCell ref="B26:E28"/>
    <mergeCell ref="B31:E33"/>
    <mergeCell ref="B36:E37"/>
    <mergeCell ref="B44:E45"/>
    <mergeCell ref="B52:E55"/>
    <mergeCell ref="B60:E64"/>
    <mergeCell ref="B67:E73"/>
    <mergeCell ref="B76:E77"/>
    <mergeCell ref="B79:E80"/>
    <mergeCell ref="B83:E84"/>
    <mergeCell ref="B14:E19"/>
    <mergeCell ref="B1:H1"/>
    <mergeCell ref="B3:H5"/>
    <mergeCell ref="C6:D6"/>
    <mergeCell ref="G6:H6"/>
    <mergeCell ref="B8:E11"/>
  </mergeCells>
  <pageMargins left="0.45" right="0.2" top="0.25" bottom="0.25" header="0.3" footer="0.3"/>
  <pageSetup orientation="portrait" horizontalDpi="0" verticalDpi="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3"/>
  <sheetViews>
    <sheetView topLeftCell="A45" workbookViewId="0">
      <selection activeCell="N59" sqref="N59"/>
    </sheetView>
  </sheetViews>
  <sheetFormatPr defaultRowHeight="15" x14ac:dyDescent="0.25"/>
  <cols>
    <col min="1" max="1" width="4.5703125" customWidth="1"/>
    <col min="2" max="2" width="6" customWidth="1"/>
    <col min="3" max="3" width="12.7109375" customWidth="1"/>
    <col min="4" max="4" width="7.28515625" customWidth="1"/>
    <col min="5" max="5" width="6.140625" customWidth="1"/>
    <col min="6" max="6" width="15" customWidth="1"/>
    <col min="7" max="7" width="11" customWidth="1"/>
    <col min="8" max="8" width="10.5703125" customWidth="1"/>
    <col min="9" max="9" width="4.85546875" customWidth="1"/>
    <col min="10" max="10" width="11.42578125" customWidth="1"/>
    <col min="11" max="11" width="7" customWidth="1"/>
  </cols>
  <sheetData>
    <row r="1" spans="1:12" x14ac:dyDescent="0.25">
      <c r="A1" s="91"/>
      <c r="B1" s="92"/>
      <c r="C1" s="93"/>
      <c r="D1" s="93"/>
      <c r="E1" s="93"/>
      <c r="F1" s="138" t="s">
        <v>0</v>
      </c>
      <c r="G1" s="138"/>
      <c r="H1" s="94"/>
      <c r="I1" s="94"/>
      <c r="J1" s="94"/>
      <c r="K1" s="94"/>
      <c r="L1" s="94"/>
    </row>
    <row r="2" spans="1:12" x14ac:dyDescent="0.25">
      <c r="A2" s="93"/>
      <c r="B2" s="93"/>
      <c r="C2" s="93"/>
      <c r="D2" s="93"/>
      <c r="E2" s="93"/>
      <c r="F2" s="93"/>
      <c r="G2" s="93"/>
      <c r="H2" s="93"/>
      <c r="I2" s="93"/>
      <c r="J2" s="93"/>
      <c r="K2" s="93"/>
      <c r="L2" s="93"/>
    </row>
    <row r="3" spans="1:12" ht="33.75" customHeight="1" x14ac:dyDescent="0.25">
      <c r="A3" s="95" t="s">
        <v>1</v>
      </c>
      <c r="B3" s="95"/>
      <c r="C3" s="93"/>
      <c r="D3" s="139" t="s">
        <v>121</v>
      </c>
      <c r="E3" s="139"/>
      <c r="F3" s="139"/>
      <c r="G3" s="139"/>
      <c r="H3" s="139"/>
      <c r="I3" s="139"/>
      <c r="J3" s="139"/>
      <c r="K3" s="139"/>
      <c r="L3" s="96"/>
    </row>
    <row r="4" spans="1:12" x14ac:dyDescent="0.25">
      <c r="A4" s="93"/>
      <c r="B4" s="93"/>
      <c r="C4" s="93"/>
      <c r="D4" s="93"/>
      <c r="E4" s="93"/>
      <c r="F4" s="93"/>
      <c r="G4" s="93"/>
      <c r="H4" s="93"/>
      <c r="I4" s="93"/>
      <c r="J4" s="93"/>
      <c r="K4" s="93"/>
      <c r="L4" s="93"/>
    </row>
    <row r="5" spans="1:12" x14ac:dyDescent="0.25">
      <c r="A5" s="97" t="s">
        <v>122</v>
      </c>
      <c r="B5" s="140" t="s">
        <v>123</v>
      </c>
      <c r="C5" s="140"/>
      <c r="D5" s="140"/>
      <c r="E5" s="98"/>
      <c r="F5" s="97" t="s">
        <v>124</v>
      </c>
      <c r="G5" s="97" t="s">
        <v>6</v>
      </c>
      <c r="H5" s="97" t="s">
        <v>65</v>
      </c>
      <c r="I5" s="98"/>
      <c r="J5" s="141" t="s">
        <v>66</v>
      </c>
      <c r="K5" s="142"/>
      <c r="L5" s="38"/>
    </row>
    <row r="6" spans="1:12" x14ac:dyDescent="0.25">
      <c r="A6" s="38"/>
      <c r="B6" s="38"/>
      <c r="C6" s="38"/>
      <c r="D6" s="38"/>
      <c r="E6" s="38"/>
      <c r="F6" s="38"/>
      <c r="G6" s="38"/>
      <c r="H6" s="38"/>
      <c r="I6" s="38"/>
      <c r="J6" s="38"/>
      <c r="K6" s="38"/>
      <c r="L6" s="38"/>
    </row>
    <row r="7" spans="1:12" ht="31.5" customHeight="1" x14ac:dyDescent="0.25">
      <c r="A7" s="99">
        <v>1</v>
      </c>
      <c r="B7" s="125" t="s">
        <v>125</v>
      </c>
      <c r="C7" s="128"/>
      <c r="D7" s="128"/>
      <c r="E7" s="128"/>
      <c r="F7" s="128"/>
      <c r="G7" s="128"/>
      <c r="H7" s="128"/>
      <c r="I7" s="38"/>
      <c r="J7" s="38"/>
      <c r="K7" s="38"/>
      <c r="L7" s="38"/>
    </row>
    <row r="8" spans="1:12" x14ac:dyDescent="0.25">
      <c r="A8" s="38"/>
      <c r="B8" s="38"/>
      <c r="C8" s="38"/>
      <c r="D8" s="38"/>
      <c r="E8" s="38"/>
      <c r="F8" s="38"/>
      <c r="G8" s="38"/>
      <c r="H8" s="38"/>
      <c r="I8" s="38"/>
      <c r="J8" s="38"/>
      <c r="K8" s="38"/>
      <c r="L8" s="38"/>
    </row>
    <row r="9" spans="1:12" x14ac:dyDescent="0.25">
      <c r="A9" s="38"/>
      <c r="B9" s="38"/>
      <c r="C9" s="38"/>
      <c r="D9" s="38"/>
      <c r="E9" s="38"/>
      <c r="F9" s="100">
        <v>150</v>
      </c>
      <c r="G9" s="101">
        <v>414</v>
      </c>
      <c r="H9" s="102" t="s">
        <v>28</v>
      </c>
      <c r="I9" s="38"/>
      <c r="J9" s="38">
        <f>F9*G9</f>
        <v>62100</v>
      </c>
      <c r="K9" s="38"/>
      <c r="L9" s="38"/>
    </row>
    <row r="10" spans="1:12" x14ac:dyDescent="0.25">
      <c r="A10" s="38"/>
      <c r="B10" s="38"/>
      <c r="C10" s="38"/>
      <c r="D10" s="38"/>
      <c r="E10" s="38"/>
      <c r="F10" s="38"/>
      <c r="G10" s="38"/>
      <c r="H10" s="38"/>
      <c r="I10" s="38"/>
      <c r="J10" s="38"/>
      <c r="K10" s="38"/>
      <c r="L10" s="38"/>
    </row>
    <row r="11" spans="1:12" ht="41.25" customHeight="1" x14ac:dyDescent="0.25">
      <c r="A11" s="99">
        <v>2</v>
      </c>
      <c r="B11" s="125" t="s">
        <v>126</v>
      </c>
      <c r="C11" s="128"/>
      <c r="D11" s="128"/>
      <c r="E11" s="128"/>
      <c r="F11" s="128"/>
      <c r="G11" s="128"/>
      <c r="H11" s="128"/>
      <c r="I11" s="38"/>
      <c r="J11" s="38"/>
      <c r="K11" s="38"/>
      <c r="L11" s="38"/>
    </row>
    <row r="12" spans="1:12" x14ac:dyDescent="0.25">
      <c r="A12" s="38"/>
      <c r="B12" s="38"/>
      <c r="C12" s="38"/>
      <c r="D12" s="38"/>
      <c r="E12" s="38"/>
      <c r="F12" s="38"/>
      <c r="G12" s="38"/>
      <c r="H12" s="38"/>
      <c r="I12" s="38"/>
      <c r="J12" s="38"/>
      <c r="K12" s="38"/>
      <c r="L12" s="38"/>
    </row>
    <row r="13" spans="1:12" x14ac:dyDescent="0.25">
      <c r="A13" s="38"/>
      <c r="B13" s="38"/>
      <c r="C13" s="38"/>
      <c r="D13" s="38"/>
      <c r="E13" s="38"/>
      <c r="F13" s="100">
        <v>50</v>
      </c>
      <c r="G13" s="101">
        <v>724</v>
      </c>
      <c r="H13" s="102" t="s">
        <v>28</v>
      </c>
      <c r="I13" s="38"/>
      <c r="J13" s="38">
        <f>F13*G13</f>
        <v>36200</v>
      </c>
      <c r="K13" s="38"/>
      <c r="L13" s="38"/>
    </row>
    <row r="14" spans="1:12" x14ac:dyDescent="0.25">
      <c r="A14" s="38"/>
      <c r="B14" s="38"/>
      <c r="C14" s="38"/>
      <c r="D14" s="38"/>
      <c r="E14" s="38"/>
      <c r="F14" s="38"/>
      <c r="G14" s="38"/>
      <c r="H14" s="38"/>
      <c r="I14" s="38"/>
      <c r="J14" s="38"/>
      <c r="K14" s="38"/>
      <c r="L14" s="38"/>
    </row>
    <row r="15" spans="1:12" ht="25.5" customHeight="1" x14ac:dyDescent="0.25">
      <c r="A15" s="99">
        <v>3</v>
      </c>
      <c r="B15" s="125" t="s">
        <v>127</v>
      </c>
      <c r="C15" s="128"/>
      <c r="D15" s="128"/>
      <c r="E15" s="128"/>
      <c r="F15" s="128"/>
      <c r="G15" s="128"/>
      <c r="H15" s="128"/>
      <c r="I15" s="38"/>
      <c r="J15" s="38"/>
      <c r="K15" s="38"/>
      <c r="L15" s="38"/>
    </row>
    <row r="16" spans="1:12" x14ac:dyDescent="0.25">
      <c r="A16" s="38"/>
      <c r="B16" s="38"/>
      <c r="C16" s="38"/>
      <c r="D16" s="38"/>
      <c r="E16" s="38"/>
      <c r="F16" s="38"/>
      <c r="G16" s="38"/>
      <c r="H16" s="38"/>
      <c r="I16" s="38"/>
      <c r="J16" s="38"/>
      <c r="K16" s="38"/>
      <c r="L16" s="38"/>
    </row>
    <row r="17" spans="1:12" x14ac:dyDescent="0.25">
      <c r="A17" s="38"/>
      <c r="B17" s="38"/>
      <c r="C17" s="38"/>
      <c r="D17" s="38"/>
      <c r="E17" s="38"/>
      <c r="F17" s="100">
        <v>30</v>
      </c>
      <c r="G17" s="101">
        <v>363.35</v>
      </c>
      <c r="H17" s="102" t="s">
        <v>28</v>
      </c>
      <c r="I17" s="38"/>
      <c r="J17" s="103">
        <f>F17*G17</f>
        <v>10900.5</v>
      </c>
      <c r="K17" s="38"/>
      <c r="L17" s="38"/>
    </row>
    <row r="18" spans="1:12" x14ac:dyDescent="0.25">
      <c r="A18" s="38"/>
      <c r="B18" s="38"/>
      <c r="C18" s="38"/>
      <c r="D18" s="38"/>
      <c r="E18" s="38"/>
      <c r="F18" s="38"/>
      <c r="G18" s="38"/>
      <c r="H18" s="38"/>
      <c r="I18" s="38"/>
      <c r="J18" s="38"/>
      <c r="K18" s="38"/>
      <c r="L18" s="38"/>
    </row>
    <row r="19" spans="1:12" ht="14.25" customHeight="1" x14ac:dyDescent="0.25">
      <c r="A19" s="99">
        <v>4</v>
      </c>
      <c r="B19" s="125" t="s">
        <v>128</v>
      </c>
      <c r="C19" s="128"/>
      <c r="D19" s="128"/>
      <c r="E19" s="128"/>
      <c r="F19" s="128"/>
      <c r="G19" s="128"/>
      <c r="H19" s="128"/>
      <c r="I19" s="38"/>
      <c r="J19" s="38"/>
      <c r="K19" s="38"/>
      <c r="L19" s="38"/>
    </row>
    <row r="20" spans="1:12" x14ac:dyDescent="0.25">
      <c r="A20" s="38"/>
      <c r="B20" s="38"/>
      <c r="C20" s="38"/>
      <c r="D20" s="38"/>
      <c r="E20" s="38"/>
      <c r="F20" s="38"/>
      <c r="G20" s="38"/>
      <c r="H20" s="38"/>
      <c r="I20" s="38"/>
      <c r="J20" s="38"/>
      <c r="K20" s="38"/>
      <c r="L20" s="38"/>
    </row>
    <row r="21" spans="1:12" x14ac:dyDescent="0.25">
      <c r="A21" s="38"/>
      <c r="B21" s="38"/>
      <c r="C21" s="38"/>
      <c r="D21" s="38"/>
      <c r="E21" s="38"/>
      <c r="F21" s="100">
        <v>33</v>
      </c>
      <c r="G21" s="101">
        <v>647</v>
      </c>
      <c r="H21" s="102" t="s">
        <v>28</v>
      </c>
      <c r="I21" s="38"/>
      <c r="J21" s="103">
        <f>F21*G21</f>
        <v>21351</v>
      </c>
      <c r="K21" s="38"/>
      <c r="L21" s="38"/>
    </row>
    <row r="22" spans="1:12" x14ac:dyDescent="0.25">
      <c r="A22" s="38"/>
      <c r="B22" s="38"/>
      <c r="C22" s="38"/>
      <c r="D22" s="38"/>
      <c r="E22" s="38"/>
      <c r="F22" s="38"/>
      <c r="G22" s="38"/>
      <c r="H22" s="38"/>
      <c r="I22" s="38"/>
      <c r="J22" s="38"/>
      <c r="K22" s="38"/>
      <c r="L22" s="38"/>
    </row>
    <row r="23" spans="1:12" ht="25.5" customHeight="1" x14ac:dyDescent="0.25">
      <c r="A23" s="99">
        <v>5</v>
      </c>
      <c r="B23" s="125" t="s">
        <v>129</v>
      </c>
      <c r="C23" s="128"/>
      <c r="D23" s="128"/>
      <c r="E23" s="128"/>
      <c r="F23" s="128"/>
      <c r="G23" s="128"/>
      <c r="H23" s="128"/>
      <c r="I23" s="38"/>
      <c r="J23" s="38"/>
      <c r="K23" s="38"/>
      <c r="L23" s="38"/>
    </row>
    <row r="24" spans="1:12" x14ac:dyDescent="0.25">
      <c r="A24" s="38"/>
      <c r="B24" s="38"/>
      <c r="C24" s="38"/>
      <c r="D24" s="38"/>
      <c r="E24" s="38"/>
      <c r="F24" s="38"/>
      <c r="G24" s="38"/>
      <c r="H24" s="38"/>
      <c r="I24" s="38"/>
      <c r="J24" s="38"/>
      <c r="K24" s="38"/>
      <c r="L24" s="38"/>
    </row>
    <row r="25" spans="1:12" x14ac:dyDescent="0.25">
      <c r="A25" s="38"/>
      <c r="B25" s="38"/>
      <c r="C25" s="38"/>
      <c r="D25" s="38"/>
      <c r="E25" s="38"/>
      <c r="F25" s="100">
        <v>125</v>
      </c>
      <c r="G25" s="101">
        <v>338.9</v>
      </c>
      <c r="H25" s="102" t="s">
        <v>28</v>
      </c>
      <c r="I25" s="38"/>
      <c r="J25" s="103">
        <f>F25*G25</f>
        <v>42362.5</v>
      </c>
      <c r="K25" s="38"/>
      <c r="L25" s="38"/>
    </row>
    <row r="26" spans="1:12" x14ac:dyDescent="0.25">
      <c r="A26" s="38"/>
      <c r="B26" s="38"/>
      <c r="C26" s="38"/>
      <c r="D26" s="38"/>
      <c r="E26" s="38"/>
      <c r="F26" s="38"/>
      <c r="G26" s="38"/>
      <c r="H26" s="38"/>
      <c r="I26" s="38"/>
      <c r="J26" s="38"/>
      <c r="K26" s="38"/>
      <c r="L26" s="38"/>
    </row>
    <row r="27" spans="1:12" x14ac:dyDescent="0.25">
      <c r="A27" s="99">
        <v>6</v>
      </c>
      <c r="B27" s="125" t="s">
        <v>130</v>
      </c>
      <c r="C27" s="128"/>
      <c r="D27" s="128"/>
      <c r="E27" s="128"/>
      <c r="F27" s="128"/>
      <c r="G27" s="128"/>
      <c r="H27" s="128"/>
      <c r="I27" s="38"/>
      <c r="J27" s="38"/>
      <c r="K27" s="38"/>
      <c r="L27" s="38"/>
    </row>
    <row r="28" spans="1:12" x14ac:dyDescent="0.25">
      <c r="A28" s="38"/>
      <c r="B28" s="38"/>
      <c r="C28" s="38"/>
      <c r="D28" s="38"/>
      <c r="E28" s="38"/>
      <c r="F28" s="38"/>
      <c r="G28" s="38"/>
      <c r="H28" s="38"/>
      <c r="I28" s="38"/>
      <c r="J28" s="38"/>
      <c r="K28" s="38"/>
      <c r="L28" s="38"/>
    </row>
    <row r="29" spans="1:12" x14ac:dyDescent="0.25">
      <c r="A29" s="38"/>
      <c r="B29" s="38"/>
      <c r="C29" s="38"/>
      <c r="D29" s="38"/>
      <c r="E29" s="38"/>
      <c r="F29" s="100">
        <v>125</v>
      </c>
      <c r="G29" s="101">
        <v>102</v>
      </c>
      <c r="H29" s="102" t="s">
        <v>28</v>
      </c>
      <c r="I29" s="38"/>
      <c r="J29" s="103">
        <f>F29*G29</f>
        <v>12750</v>
      </c>
      <c r="K29" s="38"/>
      <c r="L29" s="38"/>
    </row>
    <row r="30" spans="1:12" x14ac:dyDescent="0.25">
      <c r="A30" s="38"/>
      <c r="B30" s="38"/>
      <c r="C30" s="38"/>
      <c r="D30" s="38"/>
      <c r="E30" s="38"/>
      <c r="F30" s="38"/>
      <c r="G30" s="38"/>
      <c r="H30" s="38"/>
      <c r="I30" s="38"/>
      <c r="J30" s="38"/>
      <c r="K30" s="38"/>
      <c r="L30" s="38"/>
    </row>
    <row r="31" spans="1:12" x14ac:dyDescent="0.25">
      <c r="A31" s="99">
        <v>7</v>
      </c>
      <c r="B31" s="125" t="s">
        <v>131</v>
      </c>
      <c r="C31" s="128"/>
      <c r="D31" s="128"/>
      <c r="E31" s="128"/>
      <c r="F31" s="128"/>
      <c r="G31" s="128"/>
      <c r="H31" s="128"/>
      <c r="I31" s="38"/>
      <c r="J31" s="38"/>
      <c r="K31" s="38"/>
      <c r="L31" s="38"/>
    </row>
    <row r="32" spans="1:12" x14ac:dyDescent="0.25">
      <c r="A32" s="38"/>
      <c r="B32" s="38"/>
      <c r="C32" s="38"/>
      <c r="D32" s="38"/>
      <c r="E32" s="38"/>
      <c r="F32" s="38"/>
      <c r="G32" s="38"/>
      <c r="H32" s="38"/>
      <c r="I32" s="38"/>
      <c r="J32" s="38"/>
      <c r="K32" s="38"/>
      <c r="L32" s="38"/>
    </row>
    <row r="33" spans="1:12" x14ac:dyDescent="0.25">
      <c r="A33" s="38"/>
      <c r="B33" s="38"/>
      <c r="C33" s="38"/>
      <c r="D33" s="38"/>
      <c r="E33" s="38"/>
      <c r="F33" s="100">
        <v>32</v>
      </c>
      <c r="G33" s="101">
        <v>347</v>
      </c>
      <c r="H33" s="102" t="s">
        <v>22</v>
      </c>
      <c r="I33" s="38"/>
      <c r="J33" s="103">
        <f>F33*G33</f>
        <v>11104</v>
      </c>
      <c r="K33" s="38"/>
      <c r="L33" s="38"/>
    </row>
    <row r="34" spans="1:12" x14ac:dyDescent="0.25">
      <c r="A34" s="38"/>
      <c r="B34" s="38"/>
      <c r="C34" s="38"/>
      <c r="D34" s="38"/>
      <c r="E34" s="38"/>
      <c r="F34" s="38"/>
      <c r="G34" s="38"/>
      <c r="H34" s="38"/>
      <c r="I34" s="38"/>
      <c r="J34" s="38"/>
      <c r="K34" s="38"/>
      <c r="L34" s="38"/>
    </row>
    <row r="35" spans="1:12" ht="39.75" customHeight="1" x14ac:dyDescent="0.25">
      <c r="A35" s="99">
        <v>8</v>
      </c>
      <c r="B35" s="125" t="s">
        <v>132</v>
      </c>
      <c r="C35" s="128"/>
      <c r="D35" s="128"/>
      <c r="E35" s="128"/>
      <c r="F35" s="128"/>
      <c r="G35" s="128"/>
      <c r="H35" s="128"/>
      <c r="I35" s="38"/>
      <c r="J35" s="38"/>
      <c r="K35" s="38"/>
      <c r="L35" s="38"/>
    </row>
    <row r="36" spans="1:12" x14ac:dyDescent="0.25">
      <c r="A36" s="38"/>
      <c r="B36" s="38"/>
      <c r="C36" s="38"/>
      <c r="D36" s="38"/>
      <c r="E36" s="38"/>
      <c r="F36" s="38"/>
      <c r="G36" s="38"/>
      <c r="H36" s="38"/>
      <c r="I36" s="38"/>
      <c r="J36" s="38"/>
      <c r="K36" s="38"/>
      <c r="L36" s="38"/>
    </row>
    <row r="37" spans="1:12" x14ac:dyDescent="0.25">
      <c r="A37" s="38"/>
      <c r="B37" s="38"/>
      <c r="C37" s="38"/>
      <c r="D37" s="38"/>
      <c r="E37" s="38"/>
      <c r="F37" s="100">
        <v>150</v>
      </c>
      <c r="G37" s="101">
        <v>128.55000000000001</v>
      </c>
      <c r="H37" s="102" t="s">
        <v>28</v>
      </c>
      <c r="I37" s="38"/>
      <c r="J37" s="103">
        <f>F37*G37</f>
        <v>19282.5</v>
      </c>
      <c r="K37" s="38"/>
      <c r="L37" s="38"/>
    </row>
    <row r="38" spans="1:12" x14ac:dyDescent="0.25">
      <c r="A38" s="38"/>
      <c r="B38" s="38"/>
      <c r="C38" s="38"/>
      <c r="D38" s="38"/>
      <c r="E38" s="38"/>
      <c r="F38" s="38"/>
      <c r="G38" s="38"/>
      <c r="H38" s="38"/>
      <c r="I38" s="38"/>
      <c r="J38" s="38"/>
      <c r="K38" s="38"/>
      <c r="L38" s="38"/>
    </row>
    <row r="39" spans="1:12" ht="26.25" customHeight="1" x14ac:dyDescent="0.25">
      <c r="A39" s="99">
        <v>9</v>
      </c>
      <c r="B39" s="125" t="s">
        <v>133</v>
      </c>
      <c r="C39" s="128"/>
      <c r="D39" s="128"/>
      <c r="E39" s="128"/>
      <c r="F39" s="128"/>
      <c r="G39" s="128"/>
      <c r="H39" s="128"/>
      <c r="I39" s="38"/>
      <c r="J39" s="38"/>
      <c r="K39" s="38"/>
      <c r="L39" s="38"/>
    </row>
    <row r="40" spans="1:12" x14ac:dyDescent="0.25">
      <c r="A40" s="38"/>
      <c r="B40" s="38"/>
      <c r="C40" s="38"/>
      <c r="D40" s="38"/>
      <c r="E40" s="38"/>
      <c r="F40" s="38"/>
      <c r="G40" s="38"/>
      <c r="H40" s="38"/>
      <c r="I40" s="38"/>
      <c r="J40" s="38"/>
      <c r="K40" s="38"/>
      <c r="L40" s="38"/>
    </row>
    <row r="41" spans="1:12" x14ac:dyDescent="0.25">
      <c r="A41" s="38"/>
      <c r="B41" s="38"/>
      <c r="C41" s="38"/>
      <c r="D41" s="38"/>
      <c r="E41" s="38"/>
      <c r="F41" s="100">
        <v>8</v>
      </c>
      <c r="G41" s="101">
        <v>260.92</v>
      </c>
      <c r="H41" s="102" t="s">
        <v>28</v>
      </c>
      <c r="I41" s="38"/>
      <c r="J41" s="103">
        <f>F41*G41</f>
        <v>2087.36</v>
      </c>
      <c r="K41" s="38"/>
      <c r="L41" s="38"/>
    </row>
    <row r="42" spans="1:12" x14ac:dyDescent="0.25">
      <c r="A42" s="38"/>
      <c r="B42" s="38"/>
      <c r="C42" s="38"/>
      <c r="D42" s="38"/>
      <c r="E42" s="38"/>
      <c r="F42" s="38"/>
      <c r="G42" s="38"/>
      <c r="H42" s="38"/>
      <c r="I42" s="38"/>
      <c r="J42" s="38"/>
      <c r="K42" s="38"/>
      <c r="L42" s="38"/>
    </row>
    <row r="43" spans="1:12" x14ac:dyDescent="0.25">
      <c r="A43" s="38"/>
      <c r="B43" s="38"/>
      <c r="C43" s="38"/>
      <c r="D43" s="38"/>
      <c r="E43" s="38"/>
      <c r="F43" s="38"/>
      <c r="G43" s="38"/>
      <c r="H43" s="38"/>
      <c r="I43" s="38"/>
      <c r="J43" s="38"/>
      <c r="K43" s="38"/>
      <c r="L43" s="38"/>
    </row>
    <row r="44" spans="1:12" x14ac:dyDescent="0.25">
      <c r="A44" s="38"/>
      <c r="B44" s="38"/>
      <c r="C44" s="38"/>
      <c r="D44" s="38"/>
      <c r="E44" s="38"/>
      <c r="F44" s="38"/>
      <c r="G44" s="38"/>
      <c r="H44" s="38"/>
      <c r="I44" s="38"/>
      <c r="J44" s="38"/>
      <c r="K44" s="38"/>
      <c r="L44" s="38"/>
    </row>
    <row r="45" spans="1:12" ht="19.5" customHeight="1" x14ac:dyDescent="0.25">
      <c r="A45" s="99">
        <v>10</v>
      </c>
      <c r="B45" s="125" t="s">
        <v>134</v>
      </c>
      <c r="C45" s="128"/>
      <c r="D45" s="128"/>
      <c r="E45" s="128"/>
      <c r="F45" s="128"/>
      <c r="G45" s="128"/>
      <c r="H45" s="128"/>
      <c r="I45" s="38"/>
      <c r="J45" s="38"/>
      <c r="K45" s="38"/>
      <c r="L45" s="38"/>
    </row>
    <row r="46" spans="1:12" x14ac:dyDescent="0.25">
      <c r="A46" s="38"/>
      <c r="B46" s="38"/>
      <c r="C46" s="38"/>
      <c r="D46" s="38"/>
      <c r="E46" s="38"/>
      <c r="F46" s="38"/>
      <c r="G46" s="38"/>
      <c r="H46" s="38"/>
      <c r="I46" s="38"/>
      <c r="J46" s="38"/>
      <c r="K46" s="38"/>
      <c r="L46" s="38"/>
    </row>
    <row r="47" spans="1:12" x14ac:dyDescent="0.25">
      <c r="A47" s="38"/>
      <c r="B47" s="38"/>
      <c r="C47" s="38"/>
      <c r="D47" s="38"/>
      <c r="E47" s="38"/>
      <c r="F47" s="100">
        <v>1</v>
      </c>
      <c r="G47" s="101">
        <v>318.33999999999997</v>
      </c>
      <c r="H47" s="102" t="s">
        <v>49</v>
      </c>
      <c r="I47" s="38"/>
      <c r="J47" s="103">
        <f>F47*G47</f>
        <v>318.33999999999997</v>
      </c>
      <c r="K47" s="38"/>
      <c r="L47" s="38"/>
    </row>
    <row r="48" spans="1:12" x14ac:dyDescent="0.25">
      <c r="A48" s="38"/>
      <c r="B48" s="38"/>
      <c r="C48" s="38"/>
      <c r="D48" s="38"/>
      <c r="E48" s="38"/>
      <c r="F48" s="38"/>
      <c r="G48" s="38"/>
      <c r="H48" s="38"/>
      <c r="I48" s="38"/>
      <c r="J48" s="38"/>
      <c r="K48" s="38"/>
      <c r="L48" s="38"/>
    </row>
    <row r="49" spans="1:12" ht="45" customHeight="1" x14ac:dyDescent="0.25">
      <c r="A49" s="99">
        <v>11</v>
      </c>
      <c r="B49" s="125" t="s">
        <v>135</v>
      </c>
      <c r="C49" s="128"/>
      <c r="D49" s="128"/>
      <c r="E49" s="128"/>
      <c r="F49" s="128"/>
      <c r="G49" s="128"/>
      <c r="H49" s="128"/>
      <c r="I49" s="38"/>
      <c r="J49" s="38"/>
      <c r="K49" s="38"/>
      <c r="L49" s="38"/>
    </row>
    <row r="50" spans="1:12" x14ac:dyDescent="0.25">
      <c r="A50" s="38"/>
      <c r="B50" s="38"/>
      <c r="C50" s="38"/>
      <c r="D50" s="38"/>
      <c r="E50" s="38"/>
      <c r="F50" s="38"/>
      <c r="G50" s="38"/>
      <c r="H50" s="38"/>
      <c r="I50" s="38"/>
      <c r="J50" s="38"/>
      <c r="K50" s="38"/>
      <c r="L50" s="38"/>
    </row>
    <row r="51" spans="1:12" x14ac:dyDescent="0.25">
      <c r="A51" s="38"/>
      <c r="B51" s="38"/>
      <c r="C51" s="38"/>
      <c r="D51" s="38"/>
      <c r="E51" s="38"/>
      <c r="F51" s="100">
        <v>1</v>
      </c>
      <c r="G51" s="101">
        <v>22000</v>
      </c>
      <c r="H51" s="102" t="s">
        <v>49</v>
      </c>
      <c r="I51" s="38"/>
      <c r="J51" s="103">
        <f>F51*G51</f>
        <v>22000</v>
      </c>
      <c r="K51" s="38"/>
      <c r="L51" s="38"/>
    </row>
    <row r="52" spans="1:12" x14ac:dyDescent="0.25">
      <c r="A52" s="38"/>
      <c r="B52" s="38"/>
      <c r="C52" s="38"/>
      <c r="D52" s="38"/>
      <c r="E52" s="38"/>
      <c r="F52" s="38"/>
      <c r="G52" s="38"/>
      <c r="H52" s="38"/>
      <c r="I52" s="38"/>
      <c r="J52" s="38"/>
      <c r="K52" s="38"/>
      <c r="L52" s="38"/>
    </row>
    <row r="53" spans="1:12" ht="15.75" thickBot="1" x14ac:dyDescent="0.3">
      <c r="A53" s="38"/>
      <c r="B53" s="38"/>
      <c r="C53" s="38"/>
      <c r="D53" s="38"/>
      <c r="E53" s="38"/>
      <c r="F53" s="38"/>
      <c r="G53" s="38"/>
      <c r="H53" s="38"/>
      <c r="I53" s="38"/>
      <c r="J53" s="104">
        <f>SUM(J9:J52)</f>
        <v>240456.19999999998</v>
      </c>
      <c r="K53" s="38"/>
      <c r="L53" s="38"/>
    </row>
    <row r="54" spans="1:12" x14ac:dyDescent="0.25">
      <c r="A54" s="38"/>
      <c r="B54" s="38"/>
      <c r="C54" s="38"/>
      <c r="D54" s="38"/>
      <c r="E54" s="38"/>
      <c r="F54" s="38"/>
      <c r="G54" s="38"/>
      <c r="H54" s="38"/>
      <c r="I54" s="38"/>
      <c r="J54" s="38"/>
      <c r="K54" s="38"/>
      <c r="L54" s="38"/>
    </row>
    <row r="55" spans="1:12" x14ac:dyDescent="0.25">
      <c r="A55" s="38"/>
      <c r="B55" s="38"/>
      <c r="C55" s="38"/>
      <c r="D55" s="38"/>
      <c r="E55" s="38"/>
      <c r="F55" s="38"/>
      <c r="G55" s="38"/>
      <c r="H55" s="38"/>
      <c r="I55" s="38"/>
      <c r="J55" s="38"/>
      <c r="K55" s="38"/>
      <c r="L55" s="38"/>
    </row>
    <row r="56" spans="1:12" x14ac:dyDescent="0.25">
      <c r="A56" s="38"/>
      <c r="B56" s="38" t="s">
        <v>94</v>
      </c>
      <c r="C56" s="38"/>
      <c r="D56" s="38"/>
      <c r="E56" s="38"/>
      <c r="F56" s="38"/>
      <c r="G56" s="38"/>
      <c r="H56" s="38"/>
      <c r="I56" s="38"/>
      <c r="J56" s="38"/>
      <c r="K56" s="38"/>
      <c r="L56" s="38"/>
    </row>
    <row r="57" spans="1:12" x14ac:dyDescent="0.25">
      <c r="A57" s="38"/>
      <c r="B57" s="38"/>
      <c r="C57" s="38"/>
      <c r="D57" s="38"/>
      <c r="E57" s="38"/>
      <c r="F57" s="38"/>
      <c r="G57" s="38"/>
      <c r="H57" s="38"/>
      <c r="I57" s="38"/>
      <c r="J57" s="38"/>
      <c r="K57" s="38"/>
      <c r="L57" s="38"/>
    </row>
    <row r="58" spans="1:12" x14ac:dyDescent="0.25">
      <c r="A58" s="38"/>
      <c r="B58" s="38"/>
      <c r="C58" s="38"/>
      <c r="D58" s="38"/>
      <c r="E58" s="105"/>
      <c r="F58" s="38"/>
      <c r="G58" s="38"/>
      <c r="H58" s="38"/>
      <c r="I58" s="38"/>
      <c r="J58" s="38"/>
      <c r="K58" s="38"/>
      <c r="L58" s="38"/>
    </row>
    <row r="59" spans="1:12" x14ac:dyDescent="0.25">
      <c r="A59" s="38"/>
      <c r="B59" s="38"/>
      <c r="C59" s="38"/>
      <c r="D59" s="38"/>
      <c r="E59" s="105"/>
      <c r="F59" s="38"/>
      <c r="G59" s="38"/>
      <c r="H59" s="38"/>
      <c r="I59" s="38"/>
      <c r="J59" s="38"/>
      <c r="K59" s="38"/>
      <c r="L59" s="38"/>
    </row>
    <row r="60" spans="1:12" x14ac:dyDescent="0.25">
      <c r="A60" s="38"/>
      <c r="B60" s="38" t="s">
        <v>136</v>
      </c>
      <c r="C60" s="38"/>
      <c r="D60" s="38"/>
      <c r="E60" s="105"/>
      <c r="F60" s="38"/>
      <c r="G60" s="38"/>
      <c r="H60" s="38"/>
      <c r="I60" s="38"/>
      <c r="J60" s="38"/>
      <c r="K60" s="38"/>
      <c r="L60" s="38"/>
    </row>
    <row r="61" spans="1:12" x14ac:dyDescent="0.25">
      <c r="B61" t="s">
        <v>57</v>
      </c>
      <c r="I61" s="4" t="s">
        <v>58</v>
      </c>
    </row>
    <row r="62" spans="1:12" x14ac:dyDescent="0.25">
      <c r="I62" s="4" t="s">
        <v>137</v>
      </c>
    </row>
    <row r="63" spans="1:12" x14ac:dyDescent="0.25">
      <c r="I63" s="4" t="s">
        <v>59</v>
      </c>
    </row>
  </sheetData>
  <mergeCells count="15">
    <mergeCell ref="B11:H11"/>
    <mergeCell ref="F1:G1"/>
    <mergeCell ref="D3:K3"/>
    <mergeCell ref="B5:D5"/>
    <mergeCell ref="J5:K5"/>
    <mergeCell ref="B7:H7"/>
    <mergeCell ref="B39:H39"/>
    <mergeCell ref="B45:H45"/>
    <mergeCell ref="B49:H49"/>
    <mergeCell ref="B15:H15"/>
    <mergeCell ref="B19:H19"/>
    <mergeCell ref="B23:H23"/>
    <mergeCell ref="B27:H27"/>
    <mergeCell ref="B31:H31"/>
    <mergeCell ref="B35:H35"/>
  </mergeCells>
  <pageMargins left="0.45" right="0.2" top="0.25" bottom="0.25" header="0.3" footer="0.3"/>
  <pageSetup orientation="portrait" horizontalDpi="0" verticalDpi="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Sheet1</vt:lpstr>
      <vt:lpstr>Sheet2</vt:lpstr>
      <vt:lpstr>Sheet3</vt:lpstr>
    </vt:vector>
  </TitlesOfParts>
  <Company>SOOMRO</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INAM</dc:creator>
  <cp:lastModifiedBy>Dell Optiplex 1</cp:lastModifiedBy>
  <cp:lastPrinted>2006-03-30T23:47:40Z</cp:lastPrinted>
  <dcterms:created xsi:type="dcterms:W3CDTF">2006-03-30T23:33:22Z</dcterms:created>
  <dcterms:modified xsi:type="dcterms:W3CDTF">2017-04-06T07:31:53Z</dcterms:modified>
</cp:coreProperties>
</file>