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tabRatio="588"/>
  </bookViews>
  <sheets>
    <sheet name="ROUNAQE ISLAM " sheetId="5" r:id="rId1"/>
    <sheet name="W" sheetId="6" r:id="rId2"/>
  </sheets>
  <calcPr calcId="145621"/>
</workbook>
</file>

<file path=xl/calcChain.xml><?xml version="1.0" encoding="utf-8"?>
<calcChain xmlns="http://schemas.openxmlformats.org/spreadsheetml/2006/main">
  <c r="H213" i="6" l="1"/>
  <c r="H212" i="6"/>
  <c r="H211" i="6"/>
  <c r="H207" i="6"/>
  <c r="H206" i="6"/>
  <c r="H205" i="6"/>
  <c r="H201" i="6"/>
  <c r="H200" i="6"/>
  <c r="H199" i="6"/>
  <c r="H195" i="6"/>
  <c r="H194" i="6"/>
  <c r="H193" i="6"/>
  <c r="H190" i="6"/>
  <c r="H187" i="6"/>
  <c r="H186" i="6"/>
  <c r="H185" i="6"/>
  <c r="H181" i="6"/>
  <c r="H180" i="6"/>
  <c r="H179" i="6"/>
  <c r="H175" i="6"/>
  <c r="H174" i="6"/>
  <c r="H173" i="6"/>
  <c r="H169" i="6"/>
  <c r="H168" i="6"/>
  <c r="H167" i="6"/>
  <c r="H164" i="6"/>
  <c r="H163" i="6"/>
  <c r="H162" i="6"/>
  <c r="H158" i="6"/>
  <c r="H157" i="6"/>
  <c r="H156" i="6"/>
  <c r="H152" i="6"/>
  <c r="H151" i="6"/>
  <c r="H150" i="6"/>
  <c r="H146" i="6"/>
  <c r="H142" i="6"/>
  <c r="H137" i="6"/>
  <c r="H132" i="6"/>
  <c r="H127" i="6"/>
  <c r="H123" i="6"/>
  <c r="H119" i="6"/>
  <c r="H115" i="6"/>
  <c r="H113" i="6"/>
  <c r="H86" i="6"/>
  <c r="H81" i="6"/>
  <c r="H79" i="6"/>
  <c r="H75" i="6"/>
  <c r="H72" i="6"/>
  <c r="H68" i="6"/>
  <c r="H60" i="6"/>
  <c r="H54" i="6"/>
  <c r="H52" i="6"/>
  <c r="H46" i="6"/>
  <c r="H43" i="6"/>
  <c r="H40" i="6"/>
  <c r="H39" i="6"/>
  <c r="H38" i="6"/>
  <c r="H36" i="6"/>
  <c r="H32" i="6"/>
  <c r="H27" i="6"/>
  <c r="H22" i="6"/>
  <c r="H18" i="6"/>
  <c r="H10" i="6"/>
  <c r="R144" i="5"/>
  <c r="R140" i="5"/>
  <c r="P140" i="5"/>
  <c r="R136" i="5"/>
  <c r="R131" i="5"/>
  <c r="R127" i="5"/>
  <c r="R123" i="5"/>
  <c r="R119" i="5"/>
  <c r="R115" i="5"/>
  <c r="R111" i="5"/>
  <c r="R107" i="5"/>
  <c r="R103" i="5"/>
  <c r="R99" i="5"/>
  <c r="R95" i="5"/>
  <c r="R90" i="5"/>
  <c r="R86" i="5"/>
  <c r="R82" i="5"/>
  <c r="R78" i="5"/>
  <c r="R74" i="5"/>
  <c r="R70" i="5"/>
  <c r="R66" i="5"/>
  <c r="R62" i="5"/>
  <c r="R58" i="5"/>
  <c r="R51" i="5"/>
  <c r="R47" i="5"/>
  <c r="R43" i="5"/>
  <c r="R39" i="5"/>
  <c r="R35" i="5"/>
  <c r="R31" i="5"/>
  <c r="R27" i="5"/>
  <c r="R23" i="5"/>
  <c r="R19" i="5"/>
  <c r="R15" i="5"/>
  <c r="R11" i="5"/>
  <c r="R7" i="5"/>
  <c r="H88" i="6" l="1"/>
  <c r="H214" i="6"/>
  <c r="R147" i="5"/>
</calcChain>
</file>

<file path=xl/sharedStrings.xml><?xml version="1.0" encoding="utf-8"?>
<sst xmlns="http://schemas.openxmlformats.org/spreadsheetml/2006/main" count="431" uniqueCount="122">
  <si>
    <t>SCHEDULE OF PRICE</t>
  </si>
  <si>
    <t>NAME OF WORK:-</t>
  </si>
  <si>
    <t>S:#</t>
  </si>
  <si>
    <t xml:space="preserve">DISCRIPTION OF ITEM     </t>
  </si>
  <si>
    <t>RATE</t>
  </si>
  <si>
    <t>UNIT</t>
  </si>
  <si>
    <t>QUANTITY</t>
  </si>
  <si>
    <t>AMOUNT</t>
  </si>
  <si>
    <t>Removing cement or lime plaster (P-13/53)</t>
  </si>
  <si>
    <t>Sft</t>
  </si>
  <si>
    <t>% Sft</t>
  </si>
  <si>
    <t>Rs.</t>
  </si>
  <si>
    <t>Dismantling c.c.plain 1:2:4. (P-10-19-c)</t>
  </si>
  <si>
    <t>%Cft</t>
  </si>
  <si>
    <t>Cft</t>
  </si>
  <si>
    <t>% Cft</t>
  </si>
  <si>
    <t>Scraping white wash or colour wash. (P-13/54-a)</t>
  </si>
  <si>
    <t>Scraping ordinary distemper oil bound distemper or paint on walls (P-13/54b)</t>
  </si>
  <si>
    <t>Removing of Dismantling existing warm out concrete to damaged because of arrestion by any other reason wire brushing the surface of facted concrete removing rust from reinforcement bars and sand repairing the same for total removal and cleaning of rust and applying required No. of coats of binding against the directed of Engineer.(R,A)</t>
  </si>
  <si>
    <t>P.Sf</t>
  </si>
  <si>
    <t>Treatment of pregmented and detared cement concrete structure members with cement sand mortor 1:3 nearer mixed in lyer of 2"c2.5 thick after applying suitable slurry of bending (R.A)</t>
  </si>
  <si>
    <t>P/L 1:3:6 c.c. block masonary wall 6" thick and below in thickness set in 1:6 cm G/F S/S ic racking out joints and curring etc complete (P-19/24)</t>
  </si>
  <si>
    <t>P.Sft</t>
  </si>
  <si>
    <t>Removing of Debries from site (R.A)</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</si>
  <si>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</si>
  <si>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</si>
  <si>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</si>
  <si>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Nos</t>
  </si>
  <si>
    <t>Each</t>
  </si>
  <si>
    <t>P/L tile glazed 6"x6"x1/4" on floor or wall facing in required colour and patterns of STILE specification jointed in white cement and pigment over a base of 1:2 grey cement mortar 3/4" thick including wasing and filling of joints with slurry of white cement and pigment in desiered shape with finishing cleaning and coat of wax polish etc complete including cutting tiles to proper profile.(P-47/60)</t>
  </si>
  <si>
    <t>P/L 2"thick topping c.c. i/c surface finsihing &amp; dividing into the panells ratio 1:2:4 (P-42/16)</t>
  </si>
  <si>
    <t>Two coat of bitumen laid hot using 34 Ibs %Sft over roof and blinded with sand at one Cft per %Sft (P-35/13)</t>
  </si>
  <si>
    <t>Extra labour for topping  (P-42/17)</t>
  </si>
  <si>
    <t>%Sft</t>
  </si>
  <si>
    <t>Extra labour for Bitumen  (P-42/17)</t>
  </si>
  <si>
    <t>P/F position door &amp; window and ventilators for Ist class deodar wood frame 1-1/2" thick and teak wood ply shutter of Ist class deodar wood skelton (solid) stiled and ply wood stiled and rails core of partal wood and teak ply wood (3 ply) on both sides i/c hold fats hinges al-drops iron tower bolts handles cleats with cord etc complete (only shutter) P-64/51).</t>
  </si>
  <si>
    <t>Glazed tile dado 1/4" thick laid in pigment over 1:2 cement sand mortor 3/4" thick i/c finishing (P-45/38)</t>
  </si>
  <si>
    <t>laying floor of approved coloured glazed tiles 1/4" thick laid in white cement and pigment on a bed of 3/4" thick cement mortor 1:2 (P-43/25)</t>
  </si>
  <si>
    <t>Painting doors &amp; windows new surface doors &amp; windows any type (P-69/5C)</t>
  </si>
  <si>
    <t>Painting guard bars grating i/c standered bars etc similar open work any type three coats. (P-69/5 d)</t>
  </si>
  <si>
    <t>Rs:</t>
  </si>
  <si>
    <t>S/F in position iron steel grill of 3/4 x 1/4 size flat iron of approved design I/c pinting rhree coats etc complete(weight not to be less than 3-6 lbs per sq:ft of finished grill(P-93-26)</t>
  </si>
  <si>
    <t>Total</t>
  </si>
  <si>
    <t>ADD:PREMUIM_____%ABOVE/BELOW/AT PAR</t>
  </si>
  <si>
    <t>G.TOTAL</t>
  </si>
  <si>
    <t>SIGNATURE OF CONTRACTOR</t>
  </si>
  <si>
    <t>PART (B) (W/S &amp; S/W)</t>
  </si>
  <si>
    <t>S.NO.</t>
  </si>
  <si>
    <t>DESCRIPTION OFITEM</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</si>
  <si>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</si>
  <si>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</si>
  <si>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</si>
  <si>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</si>
  <si>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</si>
  <si>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</si>
  <si>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</si>
  <si>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</si>
  <si>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</si>
  <si>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</si>
  <si>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</si>
  <si>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</si>
  <si>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</si>
  <si>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</si>
  <si>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</si>
  <si>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</si>
  <si>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</si>
  <si>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</si>
  <si>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</si>
  <si>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</si>
  <si>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Total:.</t>
  </si>
  <si>
    <t>G.TOTAL:</t>
  </si>
  <si>
    <t xml:space="preserve"> NON SCHEDULE ITEMS :.</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</si>
  <si>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</si>
  <si>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</si>
  <si>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</si>
  <si>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</si>
  <si>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</si>
  <si>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</si>
  <si>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</si>
  <si>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</si>
  <si>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</si>
  <si>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</si>
  <si>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</si>
  <si>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</si>
  <si>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</si>
  <si>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</si>
  <si>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</si>
  <si>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</si>
  <si>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</si>
  <si>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</si>
  <si>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</si>
  <si>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</si>
  <si>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Applying chemical polishing on existing mosaic /Marble flooring /dadp omc;idomg cjeamomg. Gromdomg wotj carbpramdi, stone /sand paper and applying chemical polish as per requirment. (P-49/70)</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</si>
  <si>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(P-109/92)</t>
  </si>
  <si>
    <t>S/Rft</t>
  </si>
  <si>
    <t>PREMUIM QUOTED BY THE CONTRACTOR
___________%ABOVE/ BELOW /AT PAR</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</si>
  <si>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</si>
  <si>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cancelled stop cock of superior quality with crystal head 1/2" dia (P/15-13,b).</t>
  </si>
  <si>
    <t>P/F long bib cock of superior crystal head with C.P.head 1/2" dia (P/15-15,b).</t>
  </si>
  <si>
    <t>ADD:PREMUIM _______%ABOVE/BELOW/ AT PAR</t>
  </si>
  <si>
    <t xml:space="preserve">PREMUIM QUOTED BY THE ONTRACTOR
___________%ABOVE / BELOW / AT PAR
</t>
  </si>
  <si>
    <t>P/F P.V.C conceled stop cock 1/2" dia of schedule 40 in/c fitting etc complete as 
approved by the D.O.Incharge (R.A).</t>
  </si>
  <si>
    <t>P/F P.V.C Elbow 45 degree Schedule 40  in/c fitting etc complete as directed by 
D.O.incharge (R.A).</t>
  </si>
  <si>
    <t>M &amp; R ROUNAQ-E-ISLAM GOVT. GIRLS ARTS/ COMMERCE COLLEGE LYARI KARACHI.</t>
  </si>
  <si>
    <t>Dismantling c.c.reinforced separating reinforcment from concrete cleaning and straightening the same (P-10/20)</t>
  </si>
  <si>
    <t>Dismantling cement concrete block masonary .(P-10/14)</t>
  </si>
  <si>
    <t>Dismantling cement concrete plain 1:4:8 (P-10/19-a)</t>
  </si>
  <si>
    <t>Brushing and Scraping blisters of old paint from wood work. (P-68/2)</t>
  </si>
  <si>
    <t>Scraping ,brushing and removing old paint from metal surface . (P-68/3)</t>
  </si>
  <si>
    <t>Excavation in foundation of building bridges and other structures including dagbelling dressing refilling around structure with excavated earth watering  and ramming lead upto 5 ft. (b) In ordinary Soil. (S.I.No.18-b P-5).</t>
  </si>
  <si>
    <t>%0 Cft</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</si>
  <si>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</si>
  <si>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</si>
  <si>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</si>
  <si>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</si>
  <si>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Cement plaster (1:4) upto 12' HEIGHT 3/4" thick (only for block masonary wall) (P-52/11c)</t>
  </si>
  <si>
    <t>Primary coats of chalk under distemper (P-54/23)</t>
  </si>
  <si>
    <t>Distemper three coats. (P-54/24c)</t>
  </si>
  <si>
    <t>Painting old surface doors &amp; windows  doors &amp; windows any type (P-68/4-1)</t>
  </si>
  <si>
    <t>M&amp;R GOVT. GIRLS ARTS/ COMMERCE COLLEGE ROUNAQ-E-ISLAM LYARI</t>
  </si>
  <si>
    <t>P/F "U" P.V.C pipe of schedule 40 of Nepro plastic for waswte and vent pipe i/c cutting and fitting 
jointing special "U" P.V.C cement soulation as approved directed by D.O.Incharge (R.A).</t>
  </si>
  <si>
    <t>P/F "U" P.V.C cross   4" dia i/c fitting jointing with special "U" P.V.C cement soulation
 as approved and directed by D.I.Incharge (R.A).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</si>
</sst>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2" x14ac:knownFonts="1">
    <font>
      <sz val="11"/>
      <color theme="1"/>
      <name val="Calibri"/>
      <family val="2"/>
      <scheme val="minor"/>
    </font>
    <font>
      <sz val="11"/>
      <color theme="1"/>
      <name val="Calibri"/>
      <family val="2"/>
      <scheme val="minor"/>
    </font>
    <font>
      <b/>
      <sz val="11"/>
      <color rgb="FF3F3F3F"/>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1"/>
      <color indexed="8"/>
      <name val="Times New Roman"/>
      <family val="1"/>
    </font>
    <font>
      <b/>
      <i/>
      <u/>
      <sz val="11"/>
      <color indexed="8"/>
      <name val="Times New Roman"/>
      <family val="1"/>
    </font>
    <font>
      <sz val="9"/>
      <name val="Times New Roman"/>
      <family val="1"/>
    </font>
    <font>
      <b/>
      <u/>
      <sz val="10"/>
      <color indexed="8"/>
      <name val="Times New Roman"/>
      <family val="1"/>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10"/>
      <color indexed="63"/>
      <name val="Arial"/>
      <family val="2"/>
    </font>
    <font>
      <sz val="10"/>
      <color indexed="8"/>
      <name val="Arial"/>
      <family val="2"/>
    </font>
    <font>
      <sz val="9"/>
      <color theme="1"/>
      <name val="Calibri"/>
      <family val="2"/>
      <scheme val="minor"/>
    </font>
    <font>
      <b/>
      <sz val="10"/>
      <color indexed="63"/>
      <name val="Arial"/>
      <family val="2"/>
    </font>
    <font>
      <sz val="20"/>
      <name val="Arial"/>
      <family val="2"/>
    </font>
    <font>
      <sz val="8"/>
      <color rgb="FFFF0000"/>
      <name val="Arial"/>
      <family val="2"/>
    </font>
    <font>
      <b/>
      <sz val="9"/>
      <name val="Arial"/>
      <family val="2"/>
    </font>
    <font>
      <b/>
      <u/>
      <sz val="10"/>
      <name val="Arial"/>
      <family val="2"/>
    </font>
    <font>
      <sz val="10"/>
      <color theme="1"/>
      <name val="Arial"/>
      <family val="2"/>
    </font>
    <font>
      <sz val="9"/>
      <name val="Arial"/>
      <family val="2"/>
    </font>
    <font>
      <sz val="10"/>
      <name val="Calibri"/>
      <family val="2"/>
      <scheme val="minor"/>
    </font>
    <font>
      <sz val="11"/>
      <name val="Calibri"/>
      <family val="2"/>
      <scheme val="minor"/>
    </font>
    <font>
      <b/>
      <sz val="11"/>
      <name val="Calibri"/>
      <family val="2"/>
      <scheme val="minor"/>
    </font>
    <font>
      <b/>
      <u/>
      <sz val="14"/>
      <name val="Arial"/>
      <family val="2"/>
    </font>
    <font>
      <b/>
      <sz val="11"/>
      <name val="Arial"/>
      <family val="2"/>
    </font>
    <font>
      <sz val="10"/>
      <color indexed="63"/>
      <name val="Book Antiqua"/>
      <family val="1"/>
    </font>
  </fonts>
  <fills count="3">
    <fill>
      <patternFill patternType="none"/>
    </fill>
    <fill>
      <patternFill patternType="gray125"/>
    </fill>
    <fill>
      <patternFill patternType="solid">
        <fgColor rgb="FFF2F2F2"/>
      </patternFill>
    </fill>
  </fills>
  <borders count="9">
    <border>
      <left/>
      <right/>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0" fontId="2" fillId="2" borderId="1" applyNumberFormat="0" applyAlignment="0" applyProtection="0"/>
    <xf numFmtId="0" fontId="13" fillId="0" borderId="0"/>
  </cellStyleXfs>
  <cellXfs count="177">
    <xf numFmtId="0" fontId="0" fillId="0" borderId="0" xfId="0"/>
    <xf numFmtId="0" fontId="4" fillId="0" borderId="0" xfId="0" applyFont="1" applyAlignment="1">
      <alignment vertical="top"/>
    </xf>
    <xf numFmtId="0" fontId="4" fillId="0" borderId="0" xfId="0" applyFont="1" applyAlignment="1">
      <alignment horizontal="left" vertical="top"/>
    </xf>
    <xf numFmtId="0" fontId="4" fillId="0" borderId="0" xfId="0" applyFont="1" applyAlignment="1">
      <alignment horizontal="center" vertical="top"/>
    </xf>
    <xf numFmtId="2" fontId="4" fillId="0" borderId="0" xfId="0" applyNumberFormat="1" applyFont="1" applyAlignment="1">
      <alignment horizontal="center" vertical="top"/>
    </xf>
    <xf numFmtId="164" fontId="6" fillId="0" borderId="0" xfId="1" applyNumberFormat="1" applyFont="1" applyAlignment="1">
      <alignment vertical="top"/>
    </xf>
    <xf numFmtId="2" fontId="6" fillId="0" borderId="4" xfId="0" applyNumberFormat="1" applyFont="1" applyBorder="1" applyAlignment="1">
      <alignment horizontal="center" vertical="top" wrapText="1"/>
    </xf>
    <xf numFmtId="2" fontId="6" fillId="0" borderId="3" xfId="0" applyNumberFormat="1" applyFont="1" applyBorder="1" applyAlignment="1">
      <alignment horizontal="right" vertical="top" wrapText="1"/>
    </xf>
    <xf numFmtId="2" fontId="6" fillId="0" borderId="5" xfId="0" applyNumberFormat="1" applyFont="1" applyBorder="1" applyAlignment="1">
      <alignment horizontal="right" vertical="top" wrapText="1"/>
    </xf>
    <xf numFmtId="2" fontId="6" fillId="0" borderId="4" xfId="0" applyNumberFormat="1" applyFont="1" applyBorder="1" applyAlignment="1">
      <alignment horizontal="center" vertical="top"/>
    </xf>
    <xf numFmtId="2" fontId="6" fillId="0" borderId="5" xfId="0" applyNumberFormat="1" applyFont="1" applyBorder="1" applyAlignment="1">
      <alignment horizontal="center" vertical="top"/>
    </xf>
    <xf numFmtId="2" fontId="4" fillId="0" borderId="4" xfId="0" applyNumberFormat="1" applyFont="1" applyBorder="1" applyAlignment="1">
      <alignment horizontal="center" vertical="top"/>
    </xf>
    <xf numFmtId="164" fontId="6" fillId="0" borderId="5" xfId="1" applyNumberFormat="1" applyFont="1" applyBorder="1" applyAlignment="1">
      <alignment vertical="top"/>
    </xf>
    <xf numFmtId="0" fontId="0" fillId="0" borderId="0" xfId="0" applyAlignment="1">
      <alignment horizontal="center" vertical="top"/>
    </xf>
    <xf numFmtId="43" fontId="0" fillId="0" borderId="0" xfId="0" applyNumberFormat="1"/>
    <xf numFmtId="0" fontId="10" fillId="0" borderId="0" xfId="0" applyNumberFormat="1" applyFont="1" applyBorder="1" applyAlignment="1">
      <alignment horizontal="left" vertical="top" wrapText="1"/>
    </xf>
    <xf numFmtId="2" fontId="11" fillId="0" borderId="0" xfId="0" applyNumberFormat="1" applyFont="1" applyAlignment="1">
      <alignment horizontal="right" vertical="top" wrapText="1"/>
    </xf>
    <xf numFmtId="0" fontId="11"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right" vertical="top"/>
    </xf>
    <xf numFmtId="2" fontId="11" fillId="0" borderId="0" xfId="0" applyNumberFormat="1" applyFont="1" applyAlignment="1">
      <alignment horizontal="left" vertical="top"/>
    </xf>
    <xf numFmtId="0" fontId="12" fillId="0" borderId="0" xfId="0" applyFont="1" applyAlignment="1">
      <alignment vertical="top"/>
    </xf>
    <xf numFmtId="2" fontId="11" fillId="0" borderId="0" xfId="0" applyNumberFormat="1" applyFont="1" applyAlignment="1">
      <alignment horizontal="right" vertical="top"/>
    </xf>
    <xf numFmtId="43" fontId="11" fillId="0" borderId="0" xfId="1" applyNumberFormat="1" applyFont="1" applyAlignment="1">
      <alignment vertical="top"/>
    </xf>
    <xf numFmtId="0" fontId="0" fillId="0" borderId="0" xfId="0" applyAlignment="1">
      <alignment horizontal="center"/>
    </xf>
    <xf numFmtId="0" fontId="13" fillId="0" borderId="0" xfId="0" applyFont="1"/>
    <xf numFmtId="164" fontId="6" fillId="0" borderId="0" xfId="1" applyNumberFormat="1" applyFont="1" applyBorder="1" applyAlignment="1">
      <alignment vertical="top"/>
    </xf>
    <xf numFmtId="0" fontId="14" fillId="0" borderId="0" xfId="0" applyFont="1"/>
    <xf numFmtId="2" fontId="14" fillId="0" borderId="0" xfId="0" applyNumberFormat="1" applyFont="1" applyBorder="1"/>
    <xf numFmtId="2" fontId="3" fillId="0" borderId="0" xfId="0" applyNumberFormat="1" applyFont="1"/>
    <xf numFmtId="0" fontId="3" fillId="0" borderId="0" xfId="0" applyFont="1"/>
    <xf numFmtId="0" fontId="3" fillId="0" borderId="0" xfId="0" applyFont="1" applyAlignment="1">
      <alignment horizontal="right"/>
    </xf>
    <xf numFmtId="0" fontId="6" fillId="0" borderId="0" xfId="0" applyFont="1" applyBorder="1" applyAlignment="1">
      <alignment horizontal="center" vertical="top"/>
    </xf>
    <xf numFmtId="0" fontId="6" fillId="0" borderId="0" xfId="0" applyNumberFormat="1" applyFont="1" applyBorder="1" applyAlignment="1">
      <alignment horizontal="center" vertical="top" wrapText="1"/>
    </xf>
    <xf numFmtId="2" fontId="6" fillId="0" borderId="0" xfId="0" applyNumberFormat="1" applyFont="1" applyBorder="1" applyAlignment="1">
      <alignment horizontal="left" vertical="top"/>
    </xf>
    <xf numFmtId="1" fontId="6"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2" fontId="6" fillId="0" borderId="0" xfId="0" applyNumberFormat="1" applyFont="1" applyBorder="1" applyAlignment="1">
      <alignment horizontal="right" vertical="top" wrapText="1"/>
    </xf>
    <xf numFmtId="2" fontId="6" fillId="0" borderId="0" xfId="0" applyNumberFormat="1" applyFont="1" applyBorder="1" applyAlignment="1">
      <alignment horizontal="center" vertical="top"/>
    </xf>
    <xf numFmtId="2" fontId="4" fillId="0" borderId="0" xfId="0" applyNumberFormat="1" applyFont="1" applyBorder="1" applyAlignment="1">
      <alignment horizontal="center" vertical="top"/>
    </xf>
    <xf numFmtId="0" fontId="4" fillId="0" borderId="0" xfId="0" applyNumberFormat="1" applyFont="1" applyFill="1" applyBorder="1" applyAlignment="1">
      <alignment horizontal="left" vertical="top" wrapText="1"/>
    </xf>
    <xf numFmtId="0" fontId="16" fillId="0" borderId="0" xfId="0"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7" fillId="0" borderId="0" xfId="0" applyFont="1" applyAlignment="1">
      <alignment horizontal="center" vertical="top"/>
    </xf>
    <xf numFmtId="0" fontId="4" fillId="0" borderId="0" xfId="0" applyNumberFormat="1" applyFont="1" applyBorder="1" applyAlignment="1">
      <alignment horizontal="left" vertical="top" wrapText="1"/>
    </xf>
    <xf numFmtId="2" fontId="0" fillId="0" borderId="0" xfId="0" applyNumberFormat="1" applyBorder="1" applyAlignment="1">
      <alignment horizontal="center"/>
    </xf>
    <xf numFmtId="0" fontId="9" fillId="0" borderId="0" xfId="0" applyFont="1" applyAlignment="1">
      <alignment horizontal="left" vertical="top" wrapText="1"/>
    </xf>
    <xf numFmtId="2" fontId="11" fillId="0" borderId="0" xfId="1" applyNumberFormat="1" applyFont="1" applyAlignment="1">
      <alignment vertical="top"/>
    </xf>
    <xf numFmtId="0" fontId="9" fillId="0" borderId="0" xfId="0" applyNumberFormat="1" applyFont="1" applyBorder="1" applyAlignment="1">
      <alignment horizontal="left" vertical="top" wrapText="1"/>
    </xf>
    <xf numFmtId="0" fontId="16" fillId="0" borderId="0" xfId="0" quotePrefix="1" applyFont="1" applyAlignment="1">
      <alignment horizontal="center" vertical="top"/>
    </xf>
    <xf numFmtId="1" fontId="4" fillId="0" borderId="0" xfId="0" applyNumberFormat="1" applyFont="1" applyBorder="1" applyAlignment="1">
      <alignment horizontal="center" vertical="top"/>
    </xf>
    <xf numFmtId="0" fontId="4" fillId="0" borderId="0" xfId="0" applyFont="1" applyBorder="1" applyAlignment="1">
      <alignment horizontal="center" vertical="top"/>
    </xf>
    <xf numFmtId="2" fontId="4" fillId="0" borderId="0" xfId="0" applyNumberFormat="1" applyFont="1" applyFill="1" applyBorder="1" applyAlignment="1">
      <alignment horizontal="center" vertical="top"/>
    </xf>
    <xf numFmtId="2" fontId="6" fillId="0" borderId="0" xfId="0" applyNumberFormat="1" applyFont="1" applyAlignment="1">
      <alignment horizontal="right" vertical="top" wrapText="1"/>
    </xf>
    <xf numFmtId="2" fontId="6" fillId="0" borderId="0" xfId="0" applyNumberFormat="1" applyFont="1" applyAlignment="1">
      <alignment horizontal="left" vertical="top" wrapText="1"/>
    </xf>
    <xf numFmtId="2" fontId="6" fillId="0" borderId="0" xfId="0" applyNumberFormat="1" applyFont="1" applyAlignment="1">
      <alignment horizontal="center" vertical="top" wrapText="1"/>
    </xf>
    <xf numFmtId="2" fontId="6" fillId="0" borderId="0" xfId="0" applyNumberFormat="1" applyFont="1" applyBorder="1" applyAlignment="1">
      <alignment horizontal="right" vertical="top"/>
    </xf>
    <xf numFmtId="43" fontId="6" fillId="0" borderId="0" xfId="1" applyNumberFormat="1" applyFont="1" applyBorder="1" applyAlignment="1">
      <alignment vertical="top"/>
    </xf>
    <xf numFmtId="1" fontId="4" fillId="0" borderId="0" xfId="0" quotePrefix="1" applyNumberFormat="1" applyFont="1" applyBorder="1" applyAlignment="1">
      <alignment horizontal="left" vertical="top"/>
    </xf>
    <xf numFmtId="1" fontId="4" fillId="0" borderId="0" xfId="0" quotePrefix="1" applyNumberFormat="1" applyFont="1" applyBorder="1" applyAlignment="1">
      <alignment horizontal="center" vertical="top"/>
    </xf>
    <xf numFmtId="2" fontId="4" fillId="0" borderId="0" xfId="0" quotePrefix="1" applyNumberFormat="1" applyFont="1" applyBorder="1" applyAlignment="1">
      <alignment horizontal="center" vertical="top"/>
    </xf>
    <xf numFmtId="2" fontId="4" fillId="0" borderId="0" xfId="0" applyNumberFormat="1" applyFont="1" applyAlignment="1">
      <alignment horizontal="right" vertical="top" wrapText="1"/>
    </xf>
    <xf numFmtId="0" fontId="6" fillId="0" borderId="0" xfId="0" applyFont="1" applyAlignment="1">
      <alignment horizontal="center" vertical="top"/>
    </xf>
    <xf numFmtId="0" fontId="19" fillId="0" borderId="0" xfId="0" applyFont="1" applyAlignment="1">
      <alignment horizontal="center" vertical="top"/>
    </xf>
    <xf numFmtId="43" fontId="6" fillId="0" borderId="0" xfId="1" applyNumberFormat="1" applyFont="1" applyAlignment="1">
      <alignment vertical="top"/>
    </xf>
    <xf numFmtId="0" fontId="0" fillId="0" borderId="0" xfId="0" quotePrefix="1"/>
    <xf numFmtId="164" fontId="3" fillId="0" borderId="0" xfId="0" applyNumberFormat="1" applyFont="1" applyBorder="1"/>
    <xf numFmtId="164" fontId="3" fillId="0" borderId="2" xfId="0" applyNumberFormat="1" applyFont="1" applyBorder="1"/>
    <xf numFmtId="0" fontId="20" fillId="0" borderId="0" xfId="0" applyFont="1" applyAlignment="1">
      <alignment horizontal="center"/>
    </xf>
    <xf numFmtId="0" fontId="21" fillId="0" borderId="0" xfId="0" applyFont="1" applyAlignment="1">
      <alignment horizontal="center"/>
    </xf>
    <xf numFmtId="0" fontId="0" fillId="0" borderId="7" xfId="0" applyBorder="1" applyAlignment="1">
      <alignment horizontal="center"/>
    </xf>
    <xf numFmtId="0" fontId="23" fillId="0" borderId="0" xfId="0" applyFont="1"/>
    <xf numFmtId="0" fontId="15" fillId="0" borderId="0" xfId="0" applyFont="1" applyAlignment="1">
      <alignment vertical="top"/>
    </xf>
    <xf numFmtId="0" fontId="0" fillId="0" borderId="0" xfId="0" applyAlignment="1">
      <alignment vertical="top"/>
    </xf>
    <xf numFmtId="0" fontId="13" fillId="0" borderId="0" xfId="0" applyFont="1" applyAlignment="1">
      <alignment vertical="top"/>
    </xf>
    <xf numFmtId="165" fontId="24" fillId="0" borderId="0" xfId="0" applyNumberFormat="1" applyFont="1" applyAlignment="1">
      <alignment vertical="top"/>
    </xf>
    <xf numFmtId="2" fontId="0" fillId="0" borderId="0" xfId="0" applyNumberFormat="1" applyAlignment="1">
      <alignment vertical="top"/>
    </xf>
    <xf numFmtId="0" fontId="13" fillId="0" borderId="0" xfId="0" applyFont="1" applyAlignment="1">
      <alignment horizontal="center" vertical="top"/>
    </xf>
    <xf numFmtId="0" fontId="23" fillId="0" borderId="0" xfId="0" applyFont="1" applyAlignment="1">
      <alignment vertical="top"/>
    </xf>
    <xf numFmtId="0" fontId="14" fillId="0" borderId="0" xfId="0" applyFont="1" applyFill="1" applyBorder="1" applyAlignment="1">
      <alignment vertical="top"/>
    </xf>
    <xf numFmtId="2" fontId="14" fillId="0" borderId="0" xfId="0" applyNumberFormat="1" applyFont="1" applyAlignment="1">
      <alignment vertical="top"/>
    </xf>
    <xf numFmtId="0" fontId="25" fillId="0" borderId="0" xfId="0" applyFont="1" applyAlignment="1">
      <alignment horizontal="center"/>
    </xf>
    <xf numFmtId="9" fontId="0" fillId="0" borderId="0" xfId="0" applyNumberFormat="1"/>
    <xf numFmtId="43" fontId="11" fillId="0" borderId="0" xfId="1" applyNumberFormat="1" applyFont="1" applyAlignment="1">
      <alignment horizontal="center" vertical="top"/>
    </xf>
    <xf numFmtId="0" fontId="0" fillId="0" borderId="0" xfId="0" applyFont="1" applyAlignment="1">
      <alignment horizontal="center"/>
    </xf>
    <xf numFmtId="0" fontId="0" fillId="0" borderId="0" xfId="0" applyFont="1"/>
    <xf numFmtId="0" fontId="0" fillId="0" borderId="0" xfId="0" applyFont="1" applyAlignment="1">
      <alignment horizontal="right"/>
    </xf>
    <xf numFmtId="2" fontId="0" fillId="0" borderId="0" xfId="0" applyNumberFormat="1" applyFont="1"/>
    <xf numFmtId="0" fontId="0" fillId="0" borderId="0" xfId="0" applyFont="1" applyAlignment="1">
      <alignment horizontal="left"/>
    </xf>
    <xf numFmtId="2" fontId="0" fillId="0" borderId="0" xfId="0" applyNumberFormat="1" applyFont="1" applyAlignment="1">
      <alignment horizontal="left"/>
    </xf>
    <xf numFmtId="0" fontId="0" fillId="0" borderId="0" xfId="0" applyFont="1" applyBorder="1" applyAlignment="1"/>
    <xf numFmtId="2" fontId="27" fillId="2" borderId="0" xfId="2" applyNumberFormat="1" applyFont="1" applyBorder="1" applyAlignment="1">
      <alignment horizontal="right"/>
    </xf>
    <xf numFmtId="2" fontId="28" fillId="0" borderId="0" xfId="3" applyNumberFormat="1" applyFont="1" applyBorder="1" applyAlignment="1">
      <alignment horizontal="center" vertical="top"/>
    </xf>
    <xf numFmtId="0" fontId="3" fillId="0" borderId="0" xfId="0" applyFont="1" applyAlignment="1">
      <alignment vertical="top" wrapText="1"/>
    </xf>
    <xf numFmtId="2" fontId="3" fillId="0" borderId="0" xfId="0" applyNumberFormat="1" applyFont="1" applyAlignment="1">
      <alignment vertical="top" wrapText="1"/>
    </xf>
    <xf numFmtId="2" fontId="28" fillId="0" borderId="0" xfId="3" applyNumberFormat="1" applyFont="1" applyBorder="1" applyAlignment="1">
      <alignment horizontal="left" vertical="top"/>
    </xf>
    <xf numFmtId="0" fontId="3" fillId="0" borderId="0" xfId="0" applyFont="1" applyFill="1" applyAlignment="1">
      <alignment horizontal="right"/>
    </xf>
    <xf numFmtId="2" fontId="28" fillId="0" borderId="0" xfId="3" applyNumberFormat="1" applyFont="1" applyBorder="1" applyAlignment="1">
      <alignment horizontal="right"/>
    </xf>
    <xf numFmtId="164" fontId="3" fillId="0" borderId="6" xfId="0" applyNumberFormat="1" applyFont="1" applyBorder="1"/>
    <xf numFmtId="2" fontId="9" fillId="0" borderId="0" xfId="0" applyNumberFormat="1" applyFont="1" applyBorder="1" applyAlignment="1">
      <alignment horizontal="center" vertical="top"/>
    </xf>
    <xf numFmtId="0" fontId="30" fillId="0" borderId="0" xfId="0" applyFont="1" applyAlignment="1">
      <alignment horizontal="left"/>
    </xf>
    <xf numFmtId="0" fontId="18" fillId="0" borderId="7" xfId="0" applyFont="1" applyBorder="1" applyAlignment="1">
      <alignment horizontal="center"/>
    </xf>
    <xf numFmtId="0" fontId="0" fillId="0" borderId="0" xfId="0" applyAlignment="1">
      <alignment horizontal="justify" vertical="top"/>
    </xf>
    <xf numFmtId="0" fontId="0" fillId="0" borderId="0" xfId="0" applyBorder="1" applyAlignment="1">
      <alignment vertical="top"/>
    </xf>
    <xf numFmtId="2" fontId="0" fillId="0" borderId="0" xfId="0" applyNumberFormat="1" applyBorder="1" applyAlignment="1">
      <alignment vertical="top"/>
    </xf>
    <xf numFmtId="2" fontId="0" fillId="0" borderId="6" xfId="0" applyNumberFormat="1" applyBorder="1" applyAlignment="1">
      <alignment vertical="top"/>
    </xf>
    <xf numFmtId="0" fontId="0" fillId="0" borderId="0" xfId="0" applyAlignment="1"/>
    <xf numFmtId="2" fontId="0" fillId="0" borderId="2" xfId="0" applyNumberFormat="1" applyBorder="1" applyAlignment="1">
      <alignment vertical="top"/>
    </xf>
    <xf numFmtId="0" fontId="22" fillId="0" borderId="0" xfId="0" applyFont="1" applyAlignment="1">
      <alignment horizontal="center"/>
    </xf>
    <xf numFmtId="0" fontId="13" fillId="0" borderId="0" xfId="0" applyFont="1" applyAlignment="1">
      <alignment horizontal="center"/>
    </xf>
    <xf numFmtId="0" fontId="22" fillId="0" borderId="0" xfId="0" applyFont="1" applyAlignment="1">
      <alignment horizontal="center" vertical="center"/>
    </xf>
    <xf numFmtId="0" fontId="13" fillId="0" borderId="0" xfId="0" applyFont="1" applyAlignment="1">
      <alignment horizontal="center" vertical="center"/>
    </xf>
    <xf numFmtId="0" fontId="25" fillId="0" borderId="0" xfId="0" applyFont="1" applyAlignment="1">
      <alignment horizontal="center" vertical="center"/>
    </xf>
    <xf numFmtId="0" fontId="0" fillId="0" borderId="8" xfId="0" applyBorder="1" applyAlignment="1">
      <alignment vertical="top"/>
    </xf>
    <xf numFmtId="2" fontId="0" fillId="0" borderId="8" xfId="0" applyNumberFormat="1" applyBorder="1" applyAlignment="1">
      <alignment vertical="top"/>
    </xf>
    <xf numFmtId="0" fontId="22" fillId="0" borderId="0" xfId="0" applyFont="1" applyAlignment="1"/>
    <xf numFmtId="0" fontId="25" fillId="0" borderId="0" xfId="0" applyFont="1" applyAlignment="1"/>
    <xf numFmtId="0" fontId="31" fillId="0" borderId="0" xfId="0" applyFont="1" applyAlignment="1">
      <alignment vertical="top" wrapText="1"/>
    </xf>
    <xf numFmtId="43" fontId="3" fillId="0" borderId="0" xfId="0" applyNumberFormat="1" applyFont="1" applyAlignment="1">
      <alignment horizontal="center"/>
    </xf>
    <xf numFmtId="2" fontId="13" fillId="0" borderId="0" xfId="0" applyNumberFormat="1" applyFont="1" applyBorder="1" applyAlignment="1">
      <alignment horizontal="center"/>
    </xf>
    <xf numFmtId="43" fontId="14" fillId="0" borderId="0" xfId="0" applyNumberFormat="1" applyFont="1" applyAlignment="1">
      <alignment horizontal="center"/>
    </xf>
    <xf numFmtId="0" fontId="0" fillId="0" borderId="0" xfId="0" applyFont="1" applyBorder="1" applyAlignment="1">
      <alignment horizontal="center"/>
    </xf>
    <xf numFmtId="0" fontId="3" fillId="0" borderId="0" xfId="0" applyFont="1" applyAlignment="1">
      <alignment horizontal="left"/>
    </xf>
    <xf numFmtId="2" fontId="3" fillId="0" borderId="0" xfId="0" applyNumberFormat="1" applyFont="1" applyAlignment="1">
      <alignment horizontal="left"/>
    </xf>
    <xf numFmtId="0" fontId="3" fillId="0" borderId="0" xfId="0" applyFont="1" applyAlignment="1">
      <alignment horizontal="center"/>
    </xf>
    <xf numFmtId="0" fontId="0" fillId="0" borderId="0" xfId="0" applyFont="1" applyBorder="1" applyAlignment="1">
      <alignment horizontal="center" vertical="top"/>
    </xf>
    <xf numFmtId="0" fontId="0" fillId="0" borderId="0" xfId="0" applyFont="1" applyBorder="1"/>
    <xf numFmtId="43" fontId="3" fillId="0" borderId="0" xfId="0" applyNumberFormat="1" applyFont="1" applyBorder="1" applyAlignment="1">
      <alignment horizontal="center"/>
    </xf>
    <xf numFmtId="0" fontId="3" fillId="0" borderId="0" xfId="0" applyFont="1" applyAlignment="1">
      <alignment horizontal="justify" vertical="top"/>
    </xf>
    <xf numFmtId="0" fontId="3" fillId="0" borderId="0" xfId="0" applyFont="1" applyBorder="1" applyAlignment="1">
      <alignment horizontal="center" vertical="top"/>
    </xf>
    <xf numFmtId="2" fontId="3" fillId="0" borderId="0" xfId="0" applyNumberFormat="1" applyFont="1" applyBorder="1"/>
    <xf numFmtId="2" fontId="0" fillId="0" borderId="0" xfId="0" applyNumberFormat="1"/>
    <xf numFmtId="2" fontId="6" fillId="0" borderId="0" xfId="1" applyNumberFormat="1" applyFont="1" applyBorder="1" applyAlignment="1">
      <alignment vertical="top"/>
    </xf>
    <xf numFmtId="0" fontId="6" fillId="0" borderId="7" xfId="0" applyFont="1" applyBorder="1" applyAlignment="1">
      <alignment horizontal="center" vertical="top"/>
    </xf>
    <xf numFmtId="0" fontId="15" fillId="0" borderId="0" xfId="0" applyFont="1" applyAlignment="1">
      <alignment horizontal="left" wrapText="1"/>
    </xf>
    <xf numFmtId="1" fontId="5" fillId="0" borderId="0" xfId="0" applyNumberFormat="1" applyFont="1" applyAlignment="1">
      <alignment horizontal="center" vertical="top" wrapText="1"/>
    </xf>
    <xf numFmtId="0" fontId="5" fillId="0" borderId="0" xfId="0" applyNumberFormat="1" applyFont="1" applyAlignment="1">
      <alignment horizontal="center" vertical="top" wrapText="1"/>
    </xf>
    <xf numFmtId="0" fontId="7" fillId="0" borderId="2" xfId="0" applyNumberFormat="1" applyFont="1" applyBorder="1" applyAlignment="1">
      <alignment horizontal="left" vertical="top" wrapText="1"/>
    </xf>
    <xf numFmtId="0" fontId="8" fillId="0" borderId="2" xfId="0" applyNumberFormat="1" applyFont="1" applyBorder="1" applyAlignment="1">
      <alignment horizontal="center" vertical="top" wrapText="1" shrinkToFit="1"/>
    </xf>
    <xf numFmtId="2" fontId="6" fillId="0" borderId="3" xfId="0" applyNumberFormat="1" applyFont="1" applyBorder="1" applyAlignment="1">
      <alignment horizontal="center" vertical="top" wrapText="1"/>
    </xf>
    <xf numFmtId="2" fontId="6" fillId="0" borderId="4" xfId="0" applyNumberFormat="1" applyFont="1" applyBorder="1" applyAlignment="1">
      <alignment horizontal="center" vertical="top" wrapText="1"/>
    </xf>
    <xf numFmtId="2" fontId="6" fillId="0" borderId="4" xfId="0" applyNumberFormat="1" applyFont="1" applyBorder="1" applyAlignment="1">
      <alignment horizontal="center" vertical="top"/>
    </xf>
    <xf numFmtId="2" fontId="6" fillId="0" borderId="5" xfId="0" applyNumberFormat="1" applyFont="1" applyBorder="1" applyAlignment="1">
      <alignment horizontal="center" vertical="top"/>
    </xf>
    <xf numFmtId="0" fontId="9" fillId="0" borderId="0" xfId="0" applyFont="1" applyAlignment="1">
      <alignment horizontal="left" vertical="top" wrapText="1"/>
    </xf>
    <xf numFmtId="2" fontId="11" fillId="0" borderId="0" xfId="0" applyNumberFormat="1" applyFont="1" applyAlignment="1">
      <alignment horizontal="right" vertical="top"/>
    </xf>
    <xf numFmtId="0" fontId="9" fillId="0" borderId="0" xfId="0" applyNumberFormat="1" applyFont="1" applyBorder="1" applyAlignment="1">
      <alignment horizontal="left" vertical="top" wrapText="1"/>
    </xf>
    <xf numFmtId="0" fontId="15" fillId="0" borderId="0" xfId="0" applyFont="1" applyAlignment="1">
      <alignment horizontal="left" vertical="top" wrapText="1"/>
    </xf>
    <xf numFmtId="0" fontId="9" fillId="0" borderId="0" xfId="0" applyNumberFormat="1" applyFont="1" applyBorder="1" applyAlignment="1">
      <alignment vertical="top" wrapText="1"/>
    </xf>
    <xf numFmtId="0" fontId="18" fillId="0" borderId="0" xfId="0" applyFont="1" applyAlignment="1">
      <alignment horizontal="left" vertical="top" wrapText="1"/>
    </xf>
    <xf numFmtId="0" fontId="12" fillId="0" borderId="0" xfId="0" applyFont="1" applyAlignment="1">
      <alignment horizontal="left" vertical="top" wrapText="1"/>
    </xf>
    <xf numFmtId="2" fontId="6" fillId="0" borderId="0" xfId="0" applyNumberFormat="1" applyFont="1" applyAlignment="1">
      <alignment horizontal="center" vertical="top" wrapText="1"/>
    </xf>
    <xf numFmtId="0" fontId="4" fillId="0" borderId="0" xfId="0" applyNumberFormat="1" applyFont="1" applyBorder="1" applyAlignment="1">
      <alignment horizontal="left" vertical="top" wrapText="1"/>
    </xf>
    <xf numFmtId="0" fontId="15" fillId="0" borderId="0" xfId="0" applyFont="1" applyAlignment="1">
      <alignment horizontal="left" vertical="top"/>
    </xf>
    <xf numFmtId="0" fontId="15" fillId="0" borderId="0" xfId="0" applyFont="1" applyAlignment="1">
      <alignment horizontal="justify" vertical="top"/>
    </xf>
    <xf numFmtId="0" fontId="22" fillId="0" borderId="0" xfId="0" applyFont="1" applyAlignment="1">
      <alignment horizontal="center" vertical="top" wrapText="1"/>
    </xf>
    <xf numFmtId="0" fontId="0" fillId="0" borderId="7" xfId="0" applyBorder="1" applyAlignment="1">
      <alignment horizontal="center"/>
    </xf>
    <xf numFmtId="0" fontId="13" fillId="0" borderId="0" xfId="0" applyFont="1" applyAlignment="1">
      <alignment horizontal="justify" vertical="top"/>
    </xf>
    <xf numFmtId="0" fontId="15" fillId="0" borderId="0" xfId="0" applyFont="1" applyAlignment="1">
      <alignment horizontal="justify" vertical="top" wrapText="1"/>
    </xf>
    <xf numFmtId="0" fontId="4" fillId="0" borderId="0" xfId="0" applyNumberFormat="1" applyFont="1" applyBorder="1" applyAlignment="1">
      <alignment horizontal="center" vertical="top" wrapText="1"/>
    </xf>
    <xf numFmtId="0" fontId="26" fillId="0" borderId="0" xfId="0" applyFont="1" applyBorder="1" applyAlignment="1">
      <alignment horizontal="left" vertical="top" wrapText="1"/>
    </xf>
    <xf numFmtId="0" fontId="0" fillId="0" borderId="0" xfId="0" applyAlignment="1">
      <alignment horizontal="justify" vertical="top"/>
    </xf>
    <xf numFmtId="0" fontId="29" fillId="0" borderId="0" xfId="0" applyFont="1" applyAlignment="1">
      <alignment horizontal="center"/>
    </xf>
    <xf numFmtId="0" fontId="25" fillId="0" borderId="0" xfId="0" applyFont="1" applyAlignment="1">
      <alignment horizontal="justify" vertical="top"/>
    </xf>
    <xf numFmtId="0" fontId="0" fillId="0" borderId="0" xfId="0" applyAlignment="1">
      <alignment horizontal="center" vertical="top" wrapText="1"/>
    </xf>
    <xf numFmtId="0" fontId="0" fillId="0" borderId="6" xfId="0" applyBorder="1" applyAlignment="1">
      <alignment horizontal="left" vertical="top"/>
    </xf>
    <xf numFmtId="0" fontId="0" fillId="0" borderId="0" xfId="0" applyAlignment="1">
      <alignment horizontal="left" vertical="top" wrapText="1"/>
    </xf>
    <xf numFmtId="0" fontId="0" fillId="0" borderId="0" xfId="0" applyAlignment="1">
      <alignment horizontal="center"/>
    </xf>
    <xf numFmtId="0" fontId="22" fillId="0" borderId="0" xfId="0" applyFont="1" applyAlignment="1">
      <alignment horizontal="center"/>
    </xf>
    <xf numFmtId="0" fontId="25" fillId="0" borderId="0" xfId="0" applyFont="1" applyAlignment="1">
      <alignment horizontal="center"/>
    </xf>
    <xf numFmtId="0" fontId="0" fillId="0" borderId="0" xfId="0" applyAlignment="1">
      <alignment horizontal="center" vertical="top"/>
    </xf>
    <xf numFmtId="0" fontId="13" fillId="0" borderId="0" xfId="0" applyFont="1" applyAlignment="1">
      <alignment horizontal="left" vertical="top" wrapText="1"/>
    </xf>
    <xf numFmtId="0" fontId="31" fillId="0" borderId="0" xfId="0" applyFont="1" applyAlignment="1">
      <alignment horizontal="left" vertical="top" wrapText="1"/>
    </xf>
    <xf numFmtId="0" fontId="15" fillId="0" borderId="0" xfId="0" applyFont="1" applyFill="1" applyBorder="1" applyAlignment="1">
      <alignment horizontal="left" vertical="top" wrapText="1"/>
    </xf>
    <xf numFmtId="0" fontId="9" fillId="0" borderId="6" xfId="0" applyNumberFormat="1" applyFont="1" applyBorder="1" applyAlignment="1">
      <alignment horizontal="left" vertical="top" wrapText="1"/>
    </xf>
    <xf numFmtId="0" fontId="6" fillId="0" borderId="4" xfId="0" applyNumberFormat="1" applyFont="1" applyBorder="1" applyAlignment="1">
      <alignment horizontal="center" vertical="top" wrapText="1"/>
    </xf>
    <xf numFmtId="0" fontId="0" fillId="0" borderId="0" xfId="0" applyAlignment="1">
      <alignment horizontal="left" vertical="top"/>
    </xf>
  </cellXfs>
  <cellStyles count="4">
    <cellStyle name="Comma" xfId="1" builtinId="3"/>
    <cellStyle name="Normal" xfId="0" builtinId="0"/>
    <cellStyle name="Normal 2" xfId="3"/>
    <cellStyle name="Output" xfId="2"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266700</xdr:colOff>
      <xdr:row>154</xdr:row>
      <xdr:rowOff>57150</xdr:rowOff>
    </xdr:from>
    <xdr:to>
      <xdr:col>17</xdr:col>
      <xdr:colOff>701766</xdr:colOff>
      <xdr:row>159</xdr:row>
      <xdr:rowOff>38100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429125" y="33337500"/>
          <a:ext cx="2130516" cy="933450"/>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1190625</xdr:colOff>
      <xdr:row>96</xdr:row>
      <xdr:rowOff>1</xdr:rowOff>
    </xdr:from>
    <xdr:to>
      <xdr:col>8</xdr:col>
      <xdr:colOff>2321</xdr:colOff>
      <xdr:row>101</xdr:row>
      <xdr:rowOff>76201</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95775" y="17249776"/>
          <a:ext cx="2231171" cy="1028700"/>
        </a:xfrm>
        <a:prstGeom prst="rect">
          <a:avLst/>
        </a:prstGeom>
        <a:ln>
          <a:noFill/>
        </a:ln>
        <a:effectLst>
          <a:softEdge rad="112500"/>
        </a:effectLst>
      </xdr:spPr>
    </xdr:pic>
    <xdr:clientData/>
  </xdr:twoCellAnchor>
  <xdr:twoCellAnchor editAs="oneCell">
    <xdr:from>
      <xdr:col>4</xdr:col>
      <xdr:colOff>923925</xdr:colOff>
      <xdr:row>215</xdr:row>
      <xdr:rowOff>85725</xdr:rowOff>
    </xdr:from>
    <xdr:to>
      <xdr:col>7</xdr:col>
      <xdr:colOff>914400</xdr:colOff>
      <xdr:row>221</xdr:row>
      <xdr:rowOff>43528</xdr:rowOff>
    </xdr:to>
    <xdr:pic>
      <xdr:nvPicPr>
        <xdr:cNvPr id="4" name="Picture 3" descr="IMG_4273"/>
        <xdr:cNvPicPr/>
      </xdr:nvPicPr>
      <xdr:blipFill>
        <a:blip xmlns:r="http://schemas.openxmlformats.org/officeDocument/2006/relationships" r:embed="rId1">
          <a:biLevel thresh="50000"/>
        </a:blip>
        <a:srcRect/>
        <a:stretch>
          <a:fillRect/>
        </a:stretch>
      </xdr:blipFill>
      <xdr:spPr bwMode="auto">
        <a:xfrm>
          <a:off x="4029075" y="38804850"/>
          <a:ext cx="2428875" cy="1119853"/>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1"/>
  <sheetViews>
    <sheetView tabSelected="1" topLeftCell="A142" workbookViewId="0">
      <selection activeCell="V157" sqref="V157"/>
    </sheetView>
  </sheetViews>
  <sheetFormatPr defaultRowHeight="15" x14ac:dyDescent="0.25"/>
  <cols>
    <col min="1" max="1" width="3" customWidth="1"/>
    <col min="2" max="2" width="14.42578125" customWidth="1"/>
    <col min="3" max="3" width="3" customWidth="1"/>
    <col min="4" max="4" width="2.140625" customWidth="1"/>
    <col min="5" max="5" width="7.140625" customWidth="1"/>
    <col min="6" max="6" width="2" customWidth="1"/>
    <col min="7" max="7" width="8.5703125" customWidth="1"/>
    <col min="8" max="8" width="2.140625" customWidth="1"/>
    <col min="9" max="9" width="8.42578125" customWidth="1"/>
    <col min="10" max="10" width="2.28515625" customWidth="1"/>
    <col min="11" max="11" width="7.42578125" customWidth="1"/>
    <col min="12" max="12" width="1.85546875" customWidth="1"/>
    <col min="13" max="13" width="8.28515625" customWidth="1"/>
    <col min="14" max="14" width="2" customWidth="1"/>
    <col min="15" max="15" width="5.42578125" customWidth="1"/>
    <col min="16" max="16" width="2.140625" customWidth="1"/>
    <col min="17" max="17" width="7.5703125" customWidth="1"/>
    <col min="18" max="18" width="11.28515625" customWidth="1"/>
  </cols>
  <sheetData>
    <row r="1" spans="1:18" ht="20.25" x14ac:dyDescent="0.25">
      <c r="A1" s="1"/>
      <c r="B1" s="1"/>
      <c r="C1" s="2"/>
      <c r="D1" s="1"/>
      <c r="E1" s="136" t="s">
        <v>0</v>
      </c>
      <c r="F1" s="137"/>
      <c r="G1" s="137"/>
      <c r="H1" s="137"/>
      <c r="I1" s="137"/>
      <c r="J1" s="137"/>
      <c r="K1" s="137"/>
      <c r="L1" s="137"/>
      <c r="M1" s="137"/>
      <c r="N1" s="137"/>
      <c r="O1" s="137"/>
      <c r="P1" s="3"/>
      <c r="Q1" s="4"/>
      <c r="R1" s="5"/>
    </row>
    <row r="2" spans="1:18" ht="32.25" customHeight="1" x14ac:dyDescent="0.25">
      <c r="A2" s="138" t="s">
        <v>1</v>
      </c>
      <c r="B2" s="138"/>
      <c r="C2" s="139" t="s">
        <v>103</v>
      </c>
      <c r="D2" s="139"/>
      <c r="E2" s="139"/>
      <c r="F2" s="139"/>
      <c r="G2" s="139"/>
      <c r="H2" s="139"/>
      <c r="I2" s="139"/>
      <c r="J2" s="139"/>
      <c r="K2" s="139"/>
      <c r="L2" s="139"/>
      <c r="M2" s="139"/>
      <c r="N2" s="139"/>
      <c r="O2" s="139"/>
      <c r="P2" s="139"/>
      <c r="Q2" s="139"/>
      <c r="R2" s="139"/>
    </row>
    <row r="3" spans="1:18" x14ac:dyDescent="0.25">
      <c r="A3" s="134" t="s">
        <v>2</v>
      </c>
      <c r="B3" s="175" t="s">
        <v>3</v>
      </c>
      <c r="C3" s="175"/>
      <c r="D3" s="175"/>
      <c r="E3" s="175"/>
      <c r="F3" s="6"/>
      <c r="G3" s="7" t="s">
        <v>4</v>
      </c>
      <c r="H3" s="8"/>
      <c r="I3" s="9"/>
      <c r="J3" s="140" t="s">
        <v>5</v>
      </c>
      <c r="K3" s="141"/>
      <c r="L3" s="10"/>
      <c r="M3" s="9"/>
      <c r="N3" s="9"/>
      <c r="O3" s="11"/>
      <c r="P3" s="142" t="s">
        <v>6</v>
      </c>
      <c r="Q3" s="143"/>
      <c r="R3" s="12" t="s">
        <v>7</v>
      </c>
    </row>
    <row r="4" spans="1:18" ht="9.75" customHeight="1" x14ac:dyDescent="0.25">
      <c r="A4" s="32"/>
      <c r="B4" s="33"/>
      <c r="C4" s="34"/>
      <c r="D4" s="35"/>
      <c r="E4" s="35"/>
      <c r="F4" s="36"/>
      <c r="G4" s="37"/>
      <c r="H4" s="37"/>
      <c r="I4" s="38"/>
      <c r="J4" s="36"/>
      <c r="K4" s="36"/>
      <c r="L4" s="38"/>
      <c r="M4" s="38"/>
      <c r="N4" s="38"/>
      <c r="O4" s="39"/>
      <c r="P4" s="38"/>
      <c r="Q4" s="38"/>
      <c r="R4" s="26"/>
    </row>
    <row r="5" spans="1:18" x14ac:dyDescent="0.25">
      <c r="A5" s="13">
        <v>1</v>
      </c>
      <c r="B5" s="25" t="s">
        <v>12</v>
      </c>
      <c r="R5" s="26"/>
    </row>
    <row r="6" spans="1:18" x14ac:dyDescent="0.25">
      <c r="M6" s="24"/>
      <c r="P6" s="27"/>
      <c r="Q6" s="28"/>
      <c r="R6" s="27"/>
    </row>
    <row r="7" spans="1:18" x14ac:dyDescent="0.25">
      <c r="A7" s="32"/>
      <c r="B7" s="29">
        <v>1268.78</v>
      </c>
      <c r="C7" s="30"/>
      <c r="D7" s="30"/>
      <c r="E7" s="30"/>
      <c r="F7" s="30"/>
      <c r="G7" s="29">
        <v>3327.5</v>
      </c>
      <c r="H7" s="30"/>
      <c r="I7" s="30" t="s">
        <v>13</v>
      </c>
      <c r="J7" s="30"/>
      <c r="K7" s="30"/>
      <c r="L7" s="30"/>
      <c r="M7" s="30"/>
      <c r="N7" s="30"/>
      <c r="O7" s="30"/>
      <c r="P7" s="30"/>
      <c r="Q7" s="31" t="s">
        <v>11</v>
      </c>
      <c r="R7" s="29">
        <f>ROUND(SUM(B7*G7/100),)</f>
        <v>42219</v>
      </c>
    </row>
    <row r="8" spans="1:18" x14ac:dyDescent="0.25">
      <c r="A8" s="32"/>
      <c r="B8" s="33"/>
      <c r="C8" s="34"/>
      <c r="D8" s="35"/>
      <c r="E8" s="35"/>
      <c r="F8" s="36"/>
      <c r="G8" s="37"/>
      <c r="H8" s="37"/>
      <c r="I8" s="38"/>
      <c r="J8" s="36"/>
      <c r="K8" s="36"/>
      <c r="L8" s="38"/>
      <c r="M8" s="38"/>
      <c r="N8" s="38"/>
      <c r="O8" s="39"/>
      <c r="P8" s="38"/>
      <c r="Q8" s="38"/>
      <c r="R8" s="26"/>
    </row>
    <row r="9" spans="1:18" x14ac:dyDescent="0.25">
      <c r="A9" s="13">
        <v>2</v>
      </c>
      <c r="B9" s="171" t="s">
        <v>104</v>
      </c>
      <c r="C9" s="171"/>
      <c r="D9" s="171"/>
      <c r="E9" s="171"/>
      <c r="F9" s="171"/>
      <c r="G9" s="171"/>
      <c r="H9" s="171"/>
      <c r="I9" s="171"/>
      <c r="J9" s="171"/>
      <c r="K9" s="171"/>
      <c r="L9" s="171"/>
      <c r="M9" s="171"/>
      <c r="N9" s="171"/>
      <c r="O9" s="171"/>
      <c r="R9" s="26"/>
    </row>
    <row r="10" spans="1:18" x14ac:dyDescent="0.25">
      <c r="M10" s="24"/>
      <c r="P10" s="27"/>
      <c r="Q10" s="28"/>
      <c r="R10" s="27"/>
    </row>
    <row r="11" spans="1:18" x14ac:dyDescent="0.25">
      <c r="A11" s="32"/>
      <c r="B11" s="29">
        <v>208.8</v>
      </c>
      <c r="C11" s="30"/>
      <c r="D11" s="30"/>
      <c r="E11" s="30"/>
      <c r="F11" s="30"/>
      <c r="G11" s="29">
        <v>5445</v>
      </c>
      <c r="H11" s="30"/>
      <c r="I11" s="30" t="s">
        <v>13</v>
      </c>
      <c r="J11" s="30"/>
      <c r="K11" s="30"/>
      <c r="L11" s="30"/>
      <c r="M11" s="30"/>
      <c r="N11" s="30"/>
      <c r="O11" s="30"/>
      <c r="P11" s="30"/>
      <c r="Q11" s="31" t="s">
        <v>11</v>
      </c>
      <c r="R11" s="29">
        <f>ROUND(SUM(B11*G11/100),)</f>
        <v>11369</v>
      </c>
    </row>
    <row r="12" spans="1:18" x14ac:dyDescent="0.25">
      <c r="A12" s="32"/>
      <c r="B12" s="33"/>
      <c r="C12" s="34"/>
      <c r="D12" s="35"/>
      <c r="E12" s="35"/>
      <c r="F12" s="36"/>
      <c r="G12" s="37"/>
      <c r="H12" s="37"/>
      <c r="I12" s="38"/>
      <c r="J12" s="36"/>
      <c r="K12" s="36"/>
      <c r="L12" s="38"/>
      <c r="M12" s="38"/>
      <c r="N12" s="38"/>
      <c r="O12" s="39"/>
      <c r="P12" s="38"/>
      <c r="Q12" s="38"/>
      <c r="R12" s="26"/>
    </row>
    <row r="13" spans="1:18" x14ac:dyDescent="0.25">
      <c r="A13" s="13">
        <v>3</v>
      </c>
      <c r="B13" s="171" t="s">
        <v>105</v>
      </c>
      <c r="C13" s="171"/>
      <c r="D13" s="171"/>
      <c r="E13" s="171"/>
      <c r="F13" s="171"/>
      <c r="G13" s="171"/>
      <c r="H13" s="171"/>
      <c r="I13" s="171"/>
      <c r="J13" s="171"/>
      <c r="K13" s="171"/>
      <c r="L13" s="171"/>
      <c r="M13" s="171"/>
      <c r="N13" s="171"/>
      <c r="O13" s="171"/>
      <c r="R13" s="26"/>
    </row>
    <row r="14" spans="1:18" x14ac:dyDescent="0.25">
      <c r="M14" s="24"/>
      <c r="P14" s="27"/>
      <c r="Q14" s="28"/>
      <c r="R14" s="27"/>
    </row>
    <row r="15" spans="1:18" x14ac:dyDescent="0.25">
      <c r="A15" s="32"/>
      <c r="B15" s="29">
        <v>672</v>
      </c>
      <c r="C15" s="30"/>
      <c r="D15" s="30"/>
      <c r="E15" s="30"/>
      <c r="F15" s="30"/>
      <c r="G15" s="29">
        <v>1134.3800000000001</v>
      </c>
      <c r="H15" s="30"/>
      <c r="I15" s="30" t="s">
        <v>13</v>
      </c>
      <c r="J15" s="30"/>
      <c r="K15" s="30"/>
      <c r="L15" s="30"/>
      <c r="M15" s="30"/>
      <c r="N15" s="30"/>
      <c r="O15" s="30"/>
      <c r="P15" s="30"/>
      <c r="Q15" s="31" t="s">
        <v>11</v>
      </c>
      <c r="R15" s="29">
        <f>ROUND(SUM(B15*G15/100),)</f>
        <v>7623</v>
      </c>
    </row>
    <row r="16" spans="1:18" x14ac:dyDescent="0.25">
      <c r="A16" s="32"/>
      <c r="B16" s="33"/>
      <c r="C16" s="34"/>
      <c r="D16" s="35"/>
      <c r="E16" s="35"/>
      <c r="F16" s="36"/>
      <c r="G16" s="37"/>
      <c r="H16" s="37"/>
      <c r="I16" s="38"/>
      <c r="J16" s="36"/>
      <c r="K16" s="36"/>
      <c r="L16" s="38"/>
      <c r="M16" s="38"/>
      <c r="N16" s="38"/>
      <c r="O16" s="39"/>
      <c r="P16" s="38"/>
      <c r="Q16" s="38"/>
      <c r="R16" s="26"/>
    </row>
    <row r="17" spans="1:18" x14ac:dyDescent="0.25">
      <c r="A17" s="13">
        <v>4</v>
      </c>
      <c r="B17" s="144" t="s">
        <v>8</v>
      </c>
      <c r="C17" s="144"/>
      <c r="D17" s="144"/>
      <c r="E17" s="144"/>
      <c r="F17" s="144"/>
      <c r="G17" s="144"/>
      <c r="H17" s="144"/>
      <c r="I17" s="144"/>
      <c r="J17" s="144"/>
      <c r="K17" s="144"/>
      <c r="L17" s="144"/>
      <c r="M17" s="144"/>
      <c r="N17" s="144"/>
      <c r="R17" s="14"/>
    </row>
    <row r="18" spans="1:18" x14ac:dyDescent="0.25">
      <c r="B18" s="15"/>
      <c r="C18" s="15"/>
      <c r="D18" s="15"/>
      <c r="E18" s="15"/>
      <c r="F18" s="15"/>
      <c r="G18" s="15"/>
      <c r="H18" s="15"/>
      <c r="I18" s="15"/>
      <c r="J18" s="15"/>
      <c r="K18" s="15"/>
      <c r="L18" s="15"/>
      <c r="R18" s="14"/>
    </row>
    <row r="19" spans="1:18" x14ac:dyDescent="0.25">
      <c r="B19" s="16">
        <v>324</v>
      </c>
      <c r="C19" s="17" t="s">
        <v>9</v>
      </c>
      <c r="D19" s="18"/>
      <c r="E19" s="18"/>
      <c r="F19" s="145">
        <v>121</v>
      </c>
      <c r="G19" s="145"/>
      <c r="H19" s="19"/>
      <c r="J19" s="18"/>
      <c r="K19" s="20" t="s">
        <v>10</v>
      </c>
      <c r="L19" s="21"/>
      <c r="M19" s="21"/>
      <c r="P19" s="18"/>
      <c r="Q19" s="22" t="s">
        <v>11</v>
      </c>
      <c r="R19" s="23">
        <f>B19*F19/100</f>
        <v>392.04</v>
      </c>
    </row>
    <row r="20" spans="1:18" x14ac:dyDescent="0.25">
      <c r="A20" s="32"/>
      <c r="B20" s="33"/>
      <c r="C20" s="34"/>
      <c r="D20" s="35"/>
      <c r="E20" s="35"/>
      <c r="F20" s="36"/>
      <c r="G20" s="37"/>
      <c r="H20" s="37"/>
      <c r="I20" s="38"/>
      <c r="J20" s="36"/>
      <c r="K20" s="36"/>
      <c r="L20" s="38"/>
      <c r="M20" s="38"/>
      <c r="N20" s="38"/>
      <c r="O20" s="39"/>
      <c r="P20" s="38"/>
      <c r="Q20" s="38"/>
      <c r="R20" s="26"/>
    </row>
    <row r="21" spans="1:18" x14ac:dyDescent="0.25">
      <c r="A21" s="13">
        <v>5</v>
      </c>
      <c r="B21" s="144" t="s">
        <v>106</v>
      </c>
      <c r="C21" s="144"/>
      <c r="D21" s="144"/>
      <c r="E21" s="144"/>
      <c r="F21" s="144"/>
      <c r="G21" s="144"/>
      <c r="H21" s="144"/>
      <c r="I21" s="144"/>
      <c r="J21" s="144"/>
      <c r="K21" s="144"/>
      <c r="L21" s="144"/>
      <c r="M21" s="144"/>
      <c r="N21" s="144"/>
      <c r="R21" s="14"/>
    </row>
    <row r="22" spans="1:18" x14ac:dyDescent="0.25">
      <c r="B22" s="15"/>
      <c r="C22" s="15"/>
      <c r="D22" s="15"/>
      <c r="E22" s="15"/>
      <c r="F22" s="15"/>
      <c r="G22" s="15"/>
      <c r="H22" s="15"/>
      <c r="I22" s="15"/>
      <c r="J22" s="15"/>
      <c r="K22" s="15"/>
      <c r="L22" s="15"/>
      <c r="R22" s="14"/>
    </row>
    <row r="23" spans="1:18" x14ac:dyDescent="0.25">
      <c r="B23" s="16">
        <v>218.5</v>
      </c>
      <c r="C23" s="17" t="s">
        <v>9</v>
      </c>
      <c r="D23" s="18"/>
      <c r="E23" s="18"/>
      <c r="F23" s="145">
        <v>1663.75</v>
      </c>
      <c r="G23" s="145"/>
      <c r="H23" s="19"/>
      <c r="J23" s="18"/>
      <c r="K23" s="20" t="s">
        <v>10</v>
      </c>
      <c r="L23" s="21"/>
      <c r="M23" s="21"/>
      <c r="P23" s="18"/>
      <c r="Q23" s="22" t="s">
        <v>11</v>
      </c>
      <c r="R23" s="23">
        <f>B23*F23/100</f>
        <v>3635.2937499999998</v>
      </c>
    </row>
    <row r="24" spans="1:18" x14ac:dyDescent="0.25">
      <c r="A24" s="32"/>
      <c r="B24" s="33"/>
      <c r="C24" s="34"/>
      <c r="D24" s="35"/>
      <c r="E24" s="35"/>
      <c r="F24" s="36"/>
      <c r="G24" s="37"/>
      <c r="H24" s="37"/>
      <c r="I24" s="38"/>
      <c r="J24" s="36"/>
      <c r="K24" s="36"/>
      <c r="L24" s="38"/>
      <c r="M24" s="38"/>
      <c r="N24" s="38"/>
      <c r="O24" s="39"/>
      <c r="P24" s="38"/>
      <c r="Q24" s="38"/>
      <c r="R24" s="26"/>
    </row>
    <row r="25" spans="1:18" x14ac:dyDescent="0.25">
      <c r="A25" s="13">
        <v>6</v>
      </c>
      <c r="B25" s="144" t="s">
        <v>16</v>
      </c>
      <c r="C25" s="144"/>
      <c r="D25" s="144"/>
      <c r="E25" s="144"/>
      <c r="F25" s="144"/>
      <c r="G25" s="144"/>
      <c r="H25" s="144"/>
      <c r="I25" s="144"/>
      <c r="J25" s="144"/>
      <c r="K25" s="144"/>
      <c r="L25" s="144"/>
      <c r="M25" s="144"/>
      <c r="N25" s="144"/>
      <c r="O25" s="39"/>
      <c r="P25" s="38"/>
      <c r="Q25" s="38"/>
      <c r="R25" s="26"/>
    </row>
    <row r="26" spans="1:18" x14ac:dyDescent="0.25">
      <c r="A26" s="13"/>
      <c r="B26" s="47"/>
      <c r="C26" s="47"/>
      <c r="D26" s="47"/>
      <c r="E26" s="47"/>
      <c r="F26" s="47"/>
      <c r="G26" s="47"/>
      <c r="H26" s="47"/>
      <c r="I26" s="47"/>
      <c r="J26" s="47"/>
      <c r="K26" s="47"/>
      <c r="L26" s="47"/>
      <c r="M26" s="47"/>
      <c r="N26" s="47"/>
      <c r="O26" s="39"/>
      <c r="P26" s="38"/>
      <c r="Q26" s="38"/>
      <c r="R26" s="26"/>
    </row>
    <row r="27" spans="1:18" x14ac:dyDescent="0.25">
      <c r="A27" s="13"/>
      <c r="B27" s="16">
        <v>3331</v>
      </c>
      <c r="C27" s="17" t="s">
        <v>9</v>
      </c>
      <c r="D27" s="18"/>
      <c r="E27" s="18"/>
      <c r="F27" s="145">
        <v>75.63</v>
      </c>
      <c r="G27" s="145"/>
      <c r="H27" s="19"/>
      <c r="J27" s="18"/>
      <c r="K27" s="20" t="s">
        <v>10</v>
      </c>
      <c r="L27" s="21"/>
      <c r="M27" s="21"/>
      <c r="P27" s="18"/>
      <c r="Q27" s="22" t="s">
        <v>11</v>
      </c>
      <c r="R27" s="23">
        <f>B27*F27/100</f>
        <v>2519.2352999999998</v>
      </c>
    </row>
    <row r="28" spans="1:18" x14ac:dyDescent="0.25">
      <c r="A28" s="13"/>
      <c r="B28" s="47"/>
      <c r="C28" s="47"/>
      <c r="D28" s="47"/>
      <c r="E28" s="47"/>
      <c r="F28" s="47"/>
      <c r="G28" s="47"/>
      <c r="H28" s="47"/>
      <c r="I28" s="47"/>
      <c r="J28" s="47"/>
      <c r="K28" s="47"/>
      <c r="L28" s="47"/>
      <c r="M28" s="47"/>
      <c r="N28" s="47"/>
      <c r="O28" s="39"/>
      <c r="P28" s="38"/>
      <c r="Q28" s="38"/>
      <c r="R28" s="26"/>
    </row>
    <row r="29" spans="1:18" x14ac:dyDescent="0.25">
      <c r="A29" s="13">
        <v>7</v>
      </c>
      <c r="B29" s="147" t="s">
        <v>17</v>
      </c>
      <c r="C29" s="147"/>
      <c r="D29" s="147"/>
      <c r="E29" s="147"/>
      <c r="F29" s="147"/>
      <c r="G29" s="147"/>
      <c r="H29" s="147"/>
      <c r="I29" s="147"/>
      <c r="J29" s="147"/>
      <c r="K29" s="147"/>
      <c r="L29" s="147"/>
      <c r="M29" s="147"/>
      <c r="N29" s="147"/>
      <c r="O29" s="147"/>
      <c r="P29" s="147"/>
      <c r="Q29" s="38"/>
      <c r="R29" s="26"/>
    </row>
    <row r="30" spans="1:18" x14ac:dyDescent="0.25">
      <c r="A30" s="32"/>
      <c r="B30" s="33"/>
      <c r="C30" s="34"/>
      <c r="D30" s="35"/>
      <c r="E30" s="35"/>
      <c r="F30" s="36"/>
      <c r="G30" s="37"/>
      <c r="H30" s="37"/>
      <c r="I30" s="38"/>
      <c r="J30" s="36"/>
      <c r="K30" s="36"/>
      <c r="L30" s="38"/>
      <c r="M30" s="38"/>
      <c r="N30" s="38"/>
      <c r="O30" s="39"/>
      <c r="P30" s="38"/>
      <c r="Q30" s="38"/>
      <c r="R30" s="26"/>
    </row>
    <row r="31" spans="1:18" x14ac:dyDescent="0.25">
      <c r="A31" s="32"/>
      <c r="B31" s="16">
        <v>15185</v>
      </c>
      <c r="C31" s="17" t="s">
        <v>14</v>
      </c>
      <c r="D31" s="18"/>
      <c r="E31" s="18"/>
      <c r="F31" s="145">
        <v>226.88</v>
      </c>
      <c r="G31" s="145"/>
      <c r="H31" s="19"/>
      <c r="J31" s="18"/>
      <c r="K31" s="20" t="s">
        <v>15</v>
      </c>
      <c r="L31" s="21"/>
      <c r="M31" s="21"/>
      <c r="P31" s="18"/>
      <c r="Q31" s="22" t="s">
        <v>11</v>
      </c>
      <c r="R31" s="23">
        <f>B31*F31/100</f>
        <v>34451.727999999996</v>
      </c>
    </row>
    <row r="32" spans="1:18" x14ac:dyDescent="0.25">
      <c r="A32" s="32"/>
      <c r="B32" s="33"/>
      <c r="C32" s="34"/>
      <c r="D32" s="35"/>
      <c r="E32" s="35"/>
      <c r="F32" s="36"/>
      <c r="G32" s="37"/>
      <c r="H32" s="37"/>
      <c r="I32" s="38"/>
      <c r="J32" s="36"/>
      <c r="K32" s="36"/>
      <c r="L32" s="38"/>
      <c r="M32" s="38"/>
      <c r="N32" s="38"/>
      <c r="O32" s="39"/>
      <c r="P32" s="38"/>
      <c r="Q32" s="38"/>
      <c r="R32" s="26"/>
    </row>
    <row r="33" spans="1:18" ht="15.75" x14ac:dyDescent="0.25">
      <c r="A33" s="13">
        <v>8</v>
      </c>
      <c r="B33" s="135" t="s">
        <v>107</v>
      </c>
      <c r="C33" s="135"/>
      <c r="D33" s="135"/>
      <c r="E33" s="135"/>
      <c r="F33" s="135"/>
      <c r="G33" s="135"/>
      <c r="H33" s="135"/>
      <c r="I33" s="135"/>
      <c r="J33" s="135"/>
      <c r="K33" s="135"/>
      <c r="L33" s="135"/>
      <c r="M33" s="135"/>
      <c r="N33" s="135"/>
      <c r="O33" s="135"/>
      <c r="P33" s="135"/>
      <c r="Q33" s="38"/>
      <c r="R33" s="26"/>
    </row>
    <row r="34" spans="1:18" ht="9.75" customHeight="1" x14ac:dyDescent="0.25">
      <c r="A34" s="32"/>
      <c r="B34" s="33"/>
      <c r="C34" s="34"/>
      <c r="D34" s="35"/>
      <c r="E34" s="35"/>
      <c r="F34" s="36"/>
      <c r="G34" s="37"/>
      <c r="H34" s="37"/>
      <c r="I34" s="38"/>
      <c r="J34" s="36"/>
      <c r="K34" s="36"/>
      <c r="L34" s="38"/>
      <c r="M34" s="38"/>
      <c r="N34" s="38"/>
      <c r="O34" s="39"/>
      <c r="P34" s="38"/>
      <c r="Q34" s="38"/>
      <c r="R34" s="26"/>
    </row>
    <row r="35" spans="1:18" x14ac:dyDescent="0.25">
      <c r="A35" s="32"/>
      <c r="B35" s="16">
        <v>696</v>
      </c>
      <c r="C35" s="34" t="s">
        <v>9</v>
      </c>
      <c r="D35" s="18"/>
      <c r="E35" s="18"/>
      <c r="F35" s="145">
        <v>151.25</v>
      </c>
      <c r="G35" s="145"/>
      <c r="H35" s="19"/>
      <c r="J35" s="18"/>
      <c r="K35" s="20" t="s">
        <v>10</v>
      </c>
      <c r="L35" s="21"/>
      <c r="M35" s="21"/>
      <c r="P35" s="18"/>
      <c r="Q35" s="22" t="s">
        <v>11</v>
      </c>
      <c r="R35" s="23">
        <f>B35*F35/100</f>
        <v>1052.7</v>
      </c>
    </row>
    <row r="36" spans="1:18" x14ac:dyDescent="0.25">
      <c r="A36" s="32"/>
      <c r="B36" s="33"/>
      <c r="C36" s="34"/>
      <c r="D36" s="35"/>
      <c r="E36" s="35"/>
      <c r="F36" s="36"/>
      <c r="G36" s="37"/>
      <c r="H36" s="37"/>
      <c r="I36" s="38"/>
      <c r="J36" s="36"/>
      <c r="K36" s="36"/>
      <c r="L36" s="38"/>
      <c r="M36" s="38"/>
      <c r="N36" s="38"/>
      <c r="O36" s="39"/>
      <c r="P36" s="38"/>
      <c r="Q36" s="38"/>
      <c r="R36" s="26"/>
    </row>
    <row r="37" spans="1:18" ht="15.75" x14ac:dyDescent="0.25">
      <c r="A37" s="13">
        <v>9</v>
      </c>
      <c r="B37" s="135" t="s">
        <v>108</v>
      </c>
      <c r="C37" s="135"/>
      <c r="D37" s="135"/>
      <c r="E37" s="135"/>
      <c r="F37" s="135"/>
      <c r="G37" s="135"/>
      <c r="H37" s="135"/>
      <c r="I37" s="135"/>
      <c r="J37" s="135"/>
      <c r="K37" s="135"/>
      <c r="L37" s="135"/>
      <c r="M37" s="135"/>
      <c r="N37" s="135"/>
      <c r="O37" s="135"/>
      <c r="P37" s="135"/>
      <c r="Q37" s="38"/>
      <c r="R37" s="26"/>
    </row>
    <row r="38" spans="1:18" ht="9" customHeight="1" x14ac:dyDescent="0.25">
      <c r="A38" s="32"/>
      <c r="B38" s="15"/>
      <c r="C38" s="15"/>
      <c r="D38" s="15"/>
      <c r="E38" s="15"/>
      <c r="F38" s="15"/>
      <c r="G38" s="15"/>
      <c r="H38" s="15"/>
      <c r="I38" s="15"/>
      <c r="J38" s="15"/>
      <c r="K38" s="15"/>
      <c r="L38" s="15"/>
      <c r="O38" s="83"/>
      <c r="P38" s="50"/>
      <c r="R38" s="14"/>
    </row>
    <row r="39" spans="1:18" x14ac:dyDescent="0.25">
      <c r="A39" s="32"/>
      <c r="B39" s="16">
        <v>534</v>
      </c>
      <c r="C39" s="17" t="s">
        <v>14</v>
      </c>
      <c r="D39" s="18"/>
      <c r="E39" s="18"/>
      <c r="F39" s="145">
        <v>226.88</v>
      </c>
      <c r="G39" s="145"/>
      <c r="H39" s="19"/>
      <c r="J39" s="18"/>
      <c r="K39" s="20" t="s">
        <v>15</v>
      </c>
      <c r="L39" s="21"/>
      <c r="M39" s="21"/>
      <c r="P39" s="18"/>
      <c r="Q39" s="22" t="s">
        <v>11</v>
      </c>
      <c r="R39" s="23">
        <f>B39*F39/100</f>
        <v>1211.5391999999999</v>
      </c>
    </row>
    <row r="40" spans="1:18" ht="10.5" customHeight="1" x14ac:dyDescent="0.25">
      <c r="A40" s="32"/>
      <c r="B40" s="33"/>
      <c r="C40" s="34"/>
      <c r="D40" s="35"/>
      <c r="E40" s="35"/>
      <c r="F40" s="36"/>
      <c r="G40" s="37"/>
      <c r="H40" s="37"/>
      <c r="I40" s="38"/>
      <c r="J40" s="36"/>
      <c r="K40" s="36"/>
      <c r="L40" s="38"/>
      <c r="M40" s="38"/>
      <c r="N40" s="38"/>
      <c r="O40" s="39"/>
      <c r="P40" s="38"/>
      <c r="Q40" s="38"/>
      <c r="R40" s="26"/>
    </row>
    <row r="41" spans="1:18" ht="49.5" customHeight="1" x14ac:dyDescent="0.25">
      <c r="A41" s="13">
        <v>10</v>
      </c>
      <c r="B41" s="148" t="s">
        <v>18</v>
      </c>
      <c r="C41" s="148"/>
      <c r="D41" s="148"/>
      <c r="E41" s="148"/>
      <c r="F41" s="148"/>
      <c r="G41" s="148"/>
      <c r="H41" s="148"/>
      <c r="I41" s="148"/>
      <c r="J41" s="148"/>
      <c r="K41" s="148"/>
      <c r="L41" s="148"/>
      <c r="M41" s="148"/>
      <c r="R41" s="14"/>
    </row>
    <row r="42" spans="1:18" x14ac:dyDescent="0.25">
      <c r="B42" s="15"/>
      <c r="C42" s="15"/>
      <c r="D42" s="15"/>
      <c r="E42" s="15"/>
      <c r="F42" s="15"/>
      <c r="G42" s="15"/>
      <c r="H42" s="15"/>
      <c r="I42" s="15"/>
      <c r="J42" s="15"/>
      <c r="K42" s="15"/>
      <c r="L42" s="15"/>
      <c r="R42" s="14"/>
    </row>
    <row r="43" spans="1:18" x14ac:dyDescent="0.25">
      <c r="B43" s="16">
        <v>495</v>
      </c>
      <c r="C43" s="17" t="s">
        <v>14</v>
      </c>
      <c r="D43" s="18"/>
      <c r="E43" s="18"/>
      <c r="F43" s="145">
        <v>35.89</v>
      </c>
      <c r="G43" s="145"/>
      <c r="H43" s="19"/>
      <c r="J43" s="18"/>
      <c r="K43" s="20" t="s">
        <v>19</v>
      </c>
      <c r="L43" s="21"/>
      <c r="M43" s="21"/>
      <c r="P43" s="18"/>
      <c r="Q43" s="22" t="s">
        <v>11</v>
      </c>
      <c r="R43" s="23">
        <f>B43*F43</f>
        <v>17765.55</v>
      </c>
    </row>
    <row r="44" spans="1:18" x14ac:dyDescent="0.25">
      <c r="B44" s="15"/>
      <c r="C44" s="15"/>
      <c r="D44" s="15"/>
      <c r="E44" s="15"/>
      <c r="F44" s="15"/>
      <c r="G44" s="15"/>
      <c r="H44" s="15"/>
      <c r="I44" s="15"/>
      <c r="J44" s="15"/>
      <c r="K44" s="15"/>
      <c r="L44" s="15"/>
      <c r="R44" s="14"/>
    </row>
    <row r="45" spans="1:18" ht="27" customHeight="1" x14ac:dyDescent="0.25">
      <c r="A45" s="13">
        <v>11</v>
      </c>
      <c r="B45" s="144" t="s">
        <v>20</v>
      </c>
      <c r="C45" s="144"/>
      <c r="D45" s="144"/>
      <c r="E45" s="144"/>
      <c r="F45" s="144"/>
      <c r="G45" s="144"/>
      <c r="H45" s="144"/>
      <c r="I45" s="144"/>
      <c r="J45" s="144"/>
      <c r="K45" s="144"/>
      <c r="L45" s="144"/>
      <c r="M45" s="144"/>
      <c r="N45" s="144"/>
      <c r="R45" s="14"/>
    </row>
    <row r="46" spans="1:18" x14ac:dyDescent="0.25">
      <c r="B46" s="15"/>
      <c r="C46" s="15"/>
      <c r="D46" s="15"/>
      <c r="E46" s="15"/>
      <c r="F46" s="15"/>
      <c r="G46" s="15"/>
      <c r="H46" s="15"/>
      <c r="I46" s="15"/>
      <c r="J46" s="15"/>
      <c r="K46" s="15"/>
      <c r="L46" s="15"/>
      <c r="R46" s="14"/>
    </row>
    <row r="47" spans="1:18" x14ac:dyDescent="0.25">
      <c r="B47" s="16">
        <v>495</v>
      </c>
      <c r="C47" s="17" t="s">
        <v>14</v>
      </c>
      <c r="D47" s="18"/>
      <c r="E47" s="18"/>
      <c r="F47" s="145">
        <v>137.77000000000001</v>
      </c>
      <c r="G47" s="145"/>
      <c r="H47" s="19"/>
      <c r="J47" s="18"/>
      <c r="K47" s="20" t="s">
        <v>19</v>
      </c>
      <c r="L47" s="21"/>
      <c r="M47" s="21"/>
      <c r="P47" s="18"/>
      <c r="Q47" s="22" t="s">
        <v>11</v>
      </c>
      <c r="R47" s="23">
        <f>B47*F47</f>
        <v>68196.150000000009</v>
      </c>
    </row>
    <row r="48" spans="1:18" x14ac:dyDescent="0.25">
      <c r="A48" s="32"/>
      <c r="B48" s="33"/>
      <c r="C48" s="34"/>
      <c r="D48" s="35"/>
      <c r="E48" s="35"/>
      <c r="F48" s="36"/>
      <c r="G48" s="37"/>
      <c r="H48" s="37"/>
      <c r="I48" s="38"/>
      <c r="J48" s="36"/>
      <c r="K48" s="36"/>
      <c r="L48" s="38"/>
      <c r="M48" s="38"/>
      <c r="N48" s="38"/>
      <c r="O48" s="39"/>
      <c r="P48" s="38"/>
      <c r="Q48" s="38"/>
      <c r="R48" s="26"/>
    </row>
    <row r="49" spans="1:18" ht="40.5" customHeight="1" x14ac:dyDescent="0.25">
      <c r="A49" s="52">
        <v>12</v>
      </c>
      <c r="B49" s="172" t="s">
        <v>109</v>
      </c>
      <c r="C49" s="172"/>
      <c r="D49" s="172"/>
      <c r="E49" s="172"/>
      <c r="F49" s="172"/>
      <c r="G49" s="172"/>
      <c r="H49" s="172"/>
      <c r="I49" s="172"/>
      <c r="J49" s="172"/>
      <c r="K49" s="172"/>
      <c r="L49" s="172"/>
      <c r="M49" s="172"/>
      <c r="N49" s="118"/>
      <c r="O49" s="118"/>
      <c r="P49" s="118"/>
      <c r="Q49" s="118"/>
      <c r="R49" s="26"/>
    </row>
    <row r="50" spans="1:18" ht="9" customHeight="1" x14ac:dyDescent="0.25">
      <c r="A50" s="32"/>
      <c r="B50" s="45"/>
      <c r="C50" s="15"/>
      <c r="D50" s="15"/>
      <c r="E50" s="15"/>
      <c r="F50" s="15"/>
      <c r="G50" s="15"/>
      <c r="H50" s="15"/>
      <c r="I50" s="15"/>
      <c r="J50" s="15"/>
      <c r="K50" s="15"/>
      <c r="L50" s="15"/>
    </row>
    <row r="51" spans="1:18" x14ac:dyDescent="0.25">
      <c r="A51" s="32"/>
      <c r="B51" s="16">
        <v>697.5</v>
      </c>
      <c r="C51" s="17" t="s">
        <v>14</v>
      </c>
      <c r="D51" s="18"/>
      <c r="E51" s="18"/>
      <c r="F51" s="145">
        <v>3176.25</v>
      </c>
      <c r="G51" s="145"/>
      <c r="H51" s="19"/>
      <c r="J51" s="18"/>
      <c r="K51" s="20" t="s">
        <v>110</v>
      </c>
      <c r="L51" s="21"/>
      <c r="M51" s="21"/>
      <c r="P51" s="18"/>
      <c r="Q51" s="22" t="s">
        <v>11</v>
      </c>
      <c r="R51" s="23">
        <f>B51*F51/1000</f>
        <v>2215.4343749999998</v>
      </c>
    </row>
    <row r="52" spans="1:18" ht="6.75" customHeight="1" x14ac:dyDescent="0.25">
      <c r="A52" s="32"/>
      <c r="B52" s="33"/>
      <c r="C52" s="34"/>
      <c r="D52" s="35"/>
      <c r="E52" s="35"/>
      <c r="F52" s="36"/>
      <c r="G52" s="37"/>
      <c r="H52" s="37"/>
      <c r="I52" s="38"/>
      <c r="J52" s="36"/>
      <c r="K52" s="36"/>
      <c r="L52" s="38"/>
      <c r="M52" s="38"/>
      <c r="N52" s="38"/>
      <c r="O52" s="39"/>
      <c r="P52" s="38"/>
      <c r="Q52" s="38"/>
      <c r="R52" s="26"/>
    </row>
    <row r="53" spans="1:18" x14ac:dyDescent="0.25">
      <c r="A53" s="85">
        <v>13</v>
      </c>
      <c r="B53" s="147" t="s">
        <v>111</v>
      </c>
      <c r="C53" s="147"/>
      <c r="D53" s="147"/>
      <c r="E53" s="147"/>
      <c r="F53" s="147"/>
      <c r="G53" s="147"/>
      <c r="H53" s="147"/>
      <c r="I53" s="147"/>
      <c r="J53" s="147"/>
      <c r="K53" s="147"/>
      <c r="L53" s="147"/>
      <c r="M53" s="147"/>
      <c r="N53" s="147"/>
      <c r="O53" s="147"/>
      <c r="P53" s="147"/>
      <c r="Q53" s="147"/>
      <c r="R53" s="119"/>
    </row>
    <row r="54" spans="1:18" x14ac:dyDescent="0.25">
      <c r="A54" s="85"/>
      <c r="B54" s="147"/>
      <c r="C54" s="147"/>
      <c r="D54" s="147"/>
      <c r="E54" s="147"/>
      <c r="F54" s="147"/>
      <c r="G54" s="147"/>
      <c r="H54" s="147"/>
      <c r="I54" s="147"/>
      <c r="J54" s="147"/>
      <c r="K54" s="147"/>
      <c r="L54" s="147"/>
      <c r="M54" s="147"/>
      <c r="N54" s="147"/>
      <c r="O54" s="147"/>
      <c r="P54" s="147"/>
      <c r="Q54" s="147"/>
      <c r="R54" s="119"/>
    </row>
    <row r="55" spans="1:18" x14ac:dyDescent="0.25">
      <c r="A55" s="85"/>
      <c r="B55" s="147"/>
      <c r="C55" s="147"/>
      <c r="D55" s="147"/>
      <c r="E55" s="147"/>
      <c r="F55" s="147"/>
      <c r="G55" s="147"/>
      <c r="H55" s="147"/>
      <c r="I55" s="147"/>
      <c r="J55" s="147"/>
      <c r="K55" s="147"/>
      <c r="L55" s="147"/>
      <c r="M55" s="147"/>
      <c r="N55" s="147"/>
      <c r="O55" s="147"/>
      <c r="P55" s="147"/>
      <c r="Q55" s="147"/>
      <c r="R55" s="119"/>
    </row>
    <row r="56" spans="1:18" ht="19.5" customHeight="1" x14ac:dyDescent="0.25">
      <c r="A56" s="85"/>
      <c r="B56" s="147"/>
      <c r="C56" s="147"/>
      <c r="D56" s="147"/>
      <c r="E56" s="147"/>
      <c r="F56" s="147"/>
      <c r="G56" s="147"/>
      <c r="H56" s="147"/>
      <c r="I56" s="147"/>
      <c r="J56" s="147"/>
      <c r="K56" s="147"/>
      <c r="L56" s="147"/>
      <c r="M56" s="147"/>
      <c r="N56" s="147"/>
      <c r="O56" s="147"/>
      <c r="P56" s="147"/>
      <c r="Q56" s="147"/>
      <c r="R56" s="119"/>
    </row>
    <row r="57" spans="1:18" x14ac:dyDescent="0.25">
      <c r="A57" s="85"/>
      <c r="B57" s="86"/>
      <c r="C57" s="86"/>
      <c r="D57" s="86"/>
      <c r="E57" s="86"/>
      <c r="F57" s="86"/>
      <c r="G57" s="86"/>
      <c r="H57" s="86"/>
      <c r="I57" s="86"/>
      <c r="J57" s="86"/>
      <c r="K57" s="86"/>
      <c r="L57" s="86"/>
      <c r="M57" s="86"/>
      <c r="N57" s="86"/>
      <c r="O57" s="86"/>
      <c r="P57" s="25"/>
      <c r="Q57" s="120"/>
      <c r="R57" s="121"/>
    </row>
    <row r="58" spans="1:18" x14ac:dyDescent="0.25">
      <c r="A58" s="122"/>
      <c r="B58" s="29">
        <v>471.13</v>
      </c>
      <c r="C58" s="30"/>
      <c r="D58" s="30"/>
      <c r="E58" s="123"/>
      <c r="F58" s="30"/>
      <c r="G58" s="124">
        <v>337</v>
      </c>
      <c r="H58" s="30"/>
      <c r="I58" s="30"/>
      <c r="J58" s="125" t="s">
        <v>112</v>
      </c>
      <c r="K58" s="30"/>
      <c r="L58" s="86"/>
      <c r="M58" s="86"/>
      <c r="N58" s="86"/>
      <c r="O58" s="86"/>
      <c r="P58" s="86"/>
      <c r="Q58" s="31" t="s">
        <v>11</v>
      </c>
      <c r="R58" s="119">
        <f>B58*G58</f>
        <v>158770.81</v>
      </c>
    </row>
    <row r="59" spans="1:18" x14ac:dyDescent="0.25">
      <c r="A59" s="32"/>
      <c r="B59" s="33"/>
      <c r="C59" s="34"/>
      <c r="D59" s="35"/>
      <c r="E59" s="35"/>
      <c r="F59" s="36"/>
      <c r="G59" s="37"/>
      <c r="H59" s="37"/>
      <c r="I59" s="38"/>
      <c r="J59" s="36"/>
      <c r="K59" s="36"/>
      <c r="L59" s="38"/>
      <c r="M59" s="38"/>
      <c r="N59" s="38"/>
      <c r="O59" s="39"/>
      <c r="P59" s="38"/>
      <c r="Q59" s="38"/>
      <c r="R59" s="26"/>
    </row>
    <row r="60" spans="1:18" ht="27.75" customHeight="1" x14ac:dyDescent="0.25">
      <c r="A60" s="126">
        <v>14</v>
      </c>
      <c r="B60" s="173" t="s">
        <v>113</v>
      </c>
      <c r="C60" s="173"/>
      <c r="D60" s="173"/>
      <c r="E60" s="173"/>
      <c r="F60" s="173"/>
      <c r="G60" s="173"/>
      <c r="H60" s="173"/>
      <c r="I60" s="173"/>
      <c r="J60" s="173"/>
      <c r="K60" s="173"/>
      <c r="L60" s="173"/>
      <c r="M60" s="173"/>
      <c r="N60" s="173"/>
      <c r="O60" s="173"/>
      <c r="P60" s="173"/>
      <c r="Q60" s="127"/>
      <c r="R60" s="128"/>
    </row>
    <row r="61" spans="1:18" x14ac:dyDescent="0.25">
      <c r="A61" s="125"/>
      <c r="B61" s="129"/>
      <c r="C61" s="129"/>
      <c r="D61" s="129"/>
      <c r="E61" s="129"/>
      <c r="F61" s="129"/>
      <c r="G61" s="130"/>
      <c r="H61" s="130"/>
      <c r="I61" s="130"/>
      <c r="J61" s="30"/>
      <c r="K61" s="30"/>
      <c r="L61" s="30"/>
      <c r="M61" s="30"/>
      <c r="N61" s="30"/>
      <c r="O61" s="125"/>
      <c r="P61" s="125"/>
      <c r="Q61" s="131"/>
      <c r="R61" s="119"/>
    </row>
    <row r="62" spans="1:18" x14ac:dyDescent="0.25">
      <c r="A62" s="125"/>
      <c r="B62" s="29">
        <v>29.45</v>
      </c>
      <c r="C62" s="30"/>
      <c r="D62" s="30"/>
      <c r="E62" s="30"/>
      <c r="F62" s="30"/>
      <c r="G62" s="29">
        <v>5001.7</v>
      </c>
      <c r="H62" s="30"/>
      <c r="I62" s="30" t="s">
        <v>114</v>
      </c>
      <c r="J62" s="30"/>
      <c r="K62" s="30"/>
      <c r="L62" s="30"/>
      <c r="M62" s="30"/>
      <c r="N62" s="30"/>
      <c r="O62" s="30"/>
      <c r="P62" s="30"/>
      <c r="Q62" s="31" t="s">
        <v>11</v>
      </c>
      <c r="R62" s="119">
        <f>ROUND(SUM(B62*G62),)</f>
        <v>147300</v>
      </c>
    </row>
    <row r="63" spans="1:18" x14ac:dyDescent="0.25">
      <c r="A63" s="32"/>
      <c r="B63" s="33"/>
      <c r="C63" s="34"/>
      <c r="D63" s="35"/>
      <c r="E63" s="35"/>
      <c r="F63" s="36"/>
      <c r="G63" s="37"/>
      <c r="H63" s="37"/>
      <c r="I63" s="38"/>
      <c r="J63" s="36"/>
      <c r="K63" s="36"/>
      <c r="L63" s="38"/>
      <c r="M63" s="38"/>
      <c r="N63" s="38"/>
      <c r="O63" s="39"/>
      <c r="P63" s="38"/>
      <c r="Q63" s="38"/>
      <c r="R63" s="26"/>
    </row>
    <row r="64" spans="1:18" ht="26.25" customHeight="1" x14ac:dyDescent="0.25">
      <c r="A64" s="13">
        <v>15</v>
      </c>
      <c r="B64" s="146" t="s">
        <v>21</v>
      </c>
      <c r="C64" s="146"/>
      <c r="D64" s="146"/>
      <c r="E64" s="146"/>
      <c r="F64" s="146"/>
      <c r="G64" s="146"/>
      <c r="H64" s="146"/>
      <c r="I64" s="146"/>
      <c r="J64" s="146"/>
      <c r="K64" s="146"/>
      <c r="L64" s="146"/>
      <c r="M64" s="146"/>
      <c r="R64" s="14"/>
    </row>
    <row r="65" spans="1:18" x14ac:dyDescent="0.25">
      <c r="B65" s="15"/>
      <c r="C65" s="15"/>
      <c r="D65" s="15"/>
      <c r="E65" s="15"/>
      <c r="F65" s="15"/>
      <c r="G65" s="15"/>
      <c r="H65" s="15"/>
      <c r="I65" s="15"/>
      <c r="J65" s="15"/>
      <c r="K65" s="15"/>
      <c r="L65" s="15"/>
      <c r="R65" s="14"/>
    </row>
    <row r="66" spans="1:18" x14ac:dyDescent="0.25">
      <c r="B66" s="16">
        <v>395.5</v>
      </c>
      <c r="C66" s="17" t="s">
        <v>14</v>
      </c>
      <c r="D66" s="18"/>
      <c r="E66" s="18"/>
      <c r="F66" s="145">
        <v>15771.01</v>
      </c>
      <c r="G66" s="145"/>
      <c r="H66" s="19"/>
      <c r="J66" s="18"/>
      <c r="K66" s="20" t="s">
        <v>15</v>
      </c>
      <c r="L66" s="21"/>
      <c r="M66" s="21"/>
      <c r="P66" s="18"/>
      <c r="Q66" s="22" t="s">
        <v>11</v>
      </c>
      <c r="R66" s="23">
        <f>B66*F66/100</f>
        <v>62374.344550000002</v>
      </c>
    </row>
    <row r="67" spans="1:18" x14ac:dyDescent="0.25">
      <c r="A67" s="32"/>
      <c r="B67" s="33"/>
      <c r="C67" s="34"/>
      <c r="D67" s="35"/>
      <c r="E67" s="35"/>
      <c r="F67" s="36"/>
      <c r="G67" s="37"/>
      <c r="H67" s="37"/>
      <c r="I67" s="38"/>
      <c r="J67" s="36"/>
      <c r="K67" s="36"/>
      <c r="L67" s="38"/>
      <c r="M67" s="38"/>
      <c r="N67" s="38"/>
      <c r="O67" s="39"/>
      <c r="P67" s="38"/>
      <c r="Q67" s="38"/>
      <c r="R67" s="26"/>
    </row>
    <row r="68" spans="1:18" x14ac:dyDescent="0.25">
      <c r="A68" s="13">
        <v>16</v>
      </c>
      <c r="B68" s="146" t="s">
        <v>115</v>
      </c>
      <c r="C68" s="146"/>
      <c r="D68" s="146"/>
      <c r="E68" s="146"/>
      <c r="F68" s="146"/>
      <c r="G68" s="146"/>
      <c r="H68" s="146"/>
      <c r="I68" s="146"/>
      <c r="J68" s="146"/>
      <c r="K68" s="146"/>
      <c r="L68" s="146"/>
      <c r="M68" s="146"/>
      <c r="R68" s="14"/>
    </row>
    <row r="69" spans="1:18" x14ac:dyDescent="0.25">
      <c r="A69" s="13"/>
      <c r="B69" s="49"/>
      <c r="C69" s="49"/>
      <c r="D69" s="49"/>
      <c r="E69" s="49"/>
      <c r="F69" s="49"/>
      <c r="G69" s="49"/>
      <c r="H69" s="49"/>
      <c r="I69" s="49"/>
      <c r="J69" s="49"/>
      <c r="K69" s="49"/>
      <c r="L69" s="49"/>
      <c r="M69" s="49"/>
      <c r="R69" s="14"/>
    </row>
    <row r="70" spans="1:18" x14ac:dyDescent="0.25">
      <c r="B70" s="16">
        <v>2482</v>
      </c>
      <c r="C70" s="17" t="s">
        <v>9</v>
      </c>
      <c r="D70" s="18"/>
      <c r="E70" s="18"/>
      <c r="F70" s="145">
        <v>3015.76</v>
      </c>
      <c r="G70" s="145"/>
      <c r="H70" s="19"/>
      <c r="J70" s="18"/>
      <c r="K70" s="20" t="s">
        <v>10</v>
      </c>
      <c r="L70" s="21"/>
      <c r="M70" s="21"/>
      <c r="P70" s="18"/>
      <c r="Q70" s="22" t="s">
        <v>11</v>
      </c>
      <c r="R70" s="14">
        <f>B70*F70/100</f>
        <v>74851.16320000001</v>
      </c>
    </row>
    <row r="71" spans="1:18" x14ac:dyDescent="0.25">
      <c r="A71" s="32"/>
      <c r="B71" s="33"/>
      <c r="C71" s="34"/>
      <c r="D71" s="35"/>
      <c r="E71" s="35"/>
      <c r="F71" s="36"/>
      <c r="G71" s="37"/>
      <c r="H71" s="37"/>
      <c r="I71" s="38"/>
      <c r="J71" s="36"/>
      <c r="K71" s="36"/>
      <c r="L71" s="38"/>
      <c r="M71" s="38"/>
      <c r="N71" s="38"/>
      <c r="O71" s="39"/>
      <c r="P71" s="38"/>
      <c r="Q71" s="38"/>
      <c r="R71" s="26"/>
    </row>
    <row r="72" spans="1:18" ht="48" customHeight="1" x14ac:dyDescent="0.25">
      <c r="A72" s="13">
        <v>17</v>
      </c>
      <c r="B72" s="149" t="s">
        <v>24</v>
      </c>
      <c r="C72" s="149"/>
      <c r="D72" s="149"/>
      <c r="E72" s="149"/>
      <c r="F72" s="149"/>
      <c r="G72" s="149"/>
      <c r="H72" s="149"/>
      <c r="I72" s="149"/>
      <c r="J72" s="149"/>
      <c r="K72" s="149"/>
      <c r="L72" s="149"/>
      <c r="M72" s="149"/>
      <c r="R72" s="14"/>
    </row>
    <row r="73" spans="1:18" x14ac:dyDescent="0.25">
      <c r="B73" s="45"/>
      <c r="C73" s="15"/>
      <c r="D73" s="15"/>
      <c r="E73" s="15"/>
      <c r="F73" s="15"/>
      <c r="G73" s="15"/>
      <c r="H73" s="15"/>
      <c r="I73" s="15"/>
      <c r="J73" s="15"/>
      <c r="K73" s="15"/>
      <c r="L73" s="15"/>
      <c r="R73" s="14"/>
    </row>
    <row r="74" spans="1:18" x14ac:dyDescent="0.25">
      <c r="B74" s="16">
        <v>174</v>
      </c>
      <c r="C74" s="17" t="s">
        <v>25</v>
      </c>
      <c r="D74" s="18"/>
      <c r="E74" s="18"/>
      <c r="F74" s="145">
        <v>228.9</v>
      </c>
      <c r="G74" s="145"/>
      <c r="H74" s="19"/>
      <c r="J74" s="18"/>
      <c r="K74" s="20" t="s">
        <v>26</v>
      </c>
      <c r="L74" s="21"/>
      <c r="M74" s="21"/>
      <c r="P74" s="18"/>
      <c r="Q74" s="22" t="s">
        <v>11</v>
      </c>
      <c r="R74" s="23">
        <f>B74*F74</f>
        <v>39828.6</v>
      </c>
    </row>
    <row r="75" spans="1:18" x14ac:dyDescent="0.25">
      <c r="A75" s="32"/>
      <c r="B75" s="33"/>
      <c r="C75" s="34"/>
      <c r="D75" s="35"/>
      <c r="E75" s="35"/>
      <c r="F75" s="36"/>
      <c r="G75" s="37"/>
      <c r="H75" s="37"/>
      <c r="I75" s="38"/>
      <c r="J75" s="36"/>
      <c r="K75" s="36"/>
      <c r="L75" s="38"/>
      <c r="M75" s="38"/>
      <c r="N75" s="38"/>
      <c r="O75" s="39"/>
      <c r="P75" s="38"/>
      <c r="Q75" s="38"/>
      <c r="R75" s="26"/>
    </row>
    <row r="76" spans="1:18" ht="49.5" customHeight="1" x14ac:dyDescent="0.25">
      <c r="A76" s="13">
        <v>18</v>
      </c>
      <c r="B76" s="144" t="s">
        <v>35</v>
      </c>
      <c r="C76" s="144"/>
      <c r="D76" s="144"/>
      <c r="E76" s="144"/>
      <c r="F76" s="144"/>
      <c r="G76" s="144"/>
      <c r="H76" s="144"/>
      <c r="I76" s="144"/>
      <c r="J76" s="144"/>
      <c r="K76" s="144"/>
      <c r="L76" s="144"/>
      <c r="M76" s="144"/>
      <c r="N76" s="144"/>
      <c r="R76" s="14"/>
    </row>
    <row r="77" spans="1:18" x14ac:dyDescent="0.25">
      <c r="B77" s="15"/>
      <c r="C77" s="15"/>
      <c r="D77" s="15"/>
      <c r="E77" s="15"/>
      <c r="F77" s="15"/>
      <c r="G77" s="15"/>
      <c r="H77" s="15"/>
      <c r="I77" s="15"/>
      <c r="J77" s="15"/>
      <c r="K77" s="15"/>
      <c r="L77" s="15"/>
      <c r="R77" s="14"/>
    </row>
    <row r="78" spans="1:18" x14ac:dyDescent="0.25">
      <c r="B78" s="16">
        <v>182.26</v>
      </c>
      <c r="C78" s="17" t="s">
        <v>14</v>
      </c>
      <c r="D78" s="18"/>
      <c r="E78" s="18"/>
      <c r="F78" s="145">
        <v>875.13</v>
      </c>
      <c r="G78" s="145"/>
      <c r="H78" s="19"/>
      <c r="J78" s="18"/>
      <c r="K78" s="20" t="s">
        <v>22</v>
      </c>
      <c r="L78" s="21"/>
      <c r="M78" s="21"/>
      <c r="P78" s="18"/>
      <c r="Q78" s="22" t="s">
        <v>11</v>
      </c>
      <c r="R78" s="23">
        <f>B78*F78</f>
        <v>159501.19379999998</v>
      </c>
    </row>
    <row r="79" spans="1:18" x14ac:dyDescent="0.25">
      <c r="A79" s="32"/>
      <c r="B79" s="33"/>
      <c r="C79" s="34"/>
      <c r="D79" s="35"/>
      <c r="E79" s="35"/>
      <c r="F79" s="36"/>
      <c r="G79" s="37"/>
      <c r="H79" s="37"/>
      <c r="I79" s="38"/>
      <c r="J79" s="36"/>
      <c r="K79" s="36"/>
      <c r="L79" s="38"/>
      <c r="M79" s="38"/>
      <c r="N79" s="38"/>
      <c r="O79" s="39"/>
      <c r="P79" s="38"/>
      <c r="Q79" s="38"/>
      <c r="R79" s="26"/>
    </row>
    <row r="80" spans="1:18" ht="23.25" customHeight="1" x14ac:dyDescent="0.25">
      <c r="A80" s="13">
        <v>19</v>
      </c>
      <c r="B80" s="144" t="s">
        <v>36</v>
      </c>
      <c r="C80" s="144"/>
      <c r="D80" s="144"/>
      <c r="E80" s="144"/>
      <c r="F80" s="144"/>
      <c r="G80" s="144"/>
      <c r="H80" s="144"/>
      <c r="I80" s="144"/>
      <c r="J80" s="144"/>
      <c r="K80" s="144"/>
      <c r="L80" s="144"/>
      <c r="M80" s="144"/>
      <c r="N80" s="42"/>
      <c r="O80" s="44"/>
      <c r="P80" s="41"/>
      <c r="Q80" s="43"/>
      <c r="R80" s="14"/>
    </row>
    <row r="81" spans="1:18" x14ac:dyDescent="0.25">
      <c r="B81" s="45"/>
      <c r="C81" s="15"/>
      <c r="D81" s="15"/>
      <c r="E81" s="15"/>
      <c r="F81" s="15"/>
      <c r="G81" s="15"/>
      <c r="H81" s="15"/>
      <c r="I81" s="15"/>
      <c r="J81" s="15"/>
      <c r="K81" s="15"/>
      <c r="L81" s="15"/>
      <c r="M81" s="132"/>
      <c r="N81" s="66"/>
      <c r="O81" s="132"/>
      <c r="P81" s="66"/>
      <c r="Q81" s="46"/>
      <c r="R81" s="14"/>
    </row>
    <row r="82" spans="1:18" x14ac:dyDescent="0.25">
      <c r="B82" s="16">
        <v>750</v>
      </c>
      <c r="C82" s="17" t="s">
        <v>9</v>
      </c>
      <c r="D82" s="18"/>
      <c r="E82" s="18"/>
      <c r="F82" s="145">
        <v>28299.3</v>
      </c>
      <c r="G82" s="145"/>
      <c r="H82" s="19"/>
      <c r="J82" s="18"/>
      <c r="K82" s="20" t="s">
        <v>10</v>
      </c>
      <c r="L82" s="21"/>
      <c r="M82" s="21"/>
      <c r="P82" s="18"/>
      <c r="Q82" s="22" t="s">
        <v>11</v>
      </c>
      <c r="R82" s="23">
        <f>B82*F82/100</f>
        <v>212244.75</v>
      </c>
    </row>
    <row r="83" spans="1:18" x14ac:dyDescent="0.25">
      <c r="B83" s="16"/>
      <c r="C83" s="17"/>
      <c r="D83" s="18"/>
      <c r="E83" s="18"/>
      <c r="F83" s="22"/>
      <c r="G83" s="22"/>
      <c r="H83" s="19"/>
      <c r="J83" s="18"/>
      <c r="K83" s="20"/>
      <c r="L83" s="21"/>
      <c r="M83" s="21"/>
      <c r="P83" s="18"/>
      <c r="Q83" s="22"/>
      <c r="R83" s="23"/>
    </row>
    <row r="84" spans="1:18" ht="27.75" customHeight="1" x14ac:dyDescent="0.25">
      <c r="A84" s="13">
        <v>20</v>
      </c>
      <c r="B84" s="144" t="s">
        <v>37</v>
      </c>
      <c r="C84" s="144"/>
      <c r="D84" s="144"/>
      <c r="E84" s="144"/>
      <c r="F84" s="144"/>
      <c r="G84" s="144"/>
      <c r="H84" s="144"/>
      <c r="I84" s="144"/>
      <c r="J84" s="144"/>
      <c r="K84" s="144"/>
      <c r="L84" s="144"/>
      <c r="M84" s="144"/>
      <c r="N84" s="42"/>
      <c r="O84" s="44"/>
      <c r="P84" s="41"/>
      <c r="Q84" s="43"/>
      <c r="R84" s="14"/>
    </row>
    <row r="85" spans="1:18" x14ac:dyDescent="0.25">
      <c r="B85" s="45"/>
      <c r="C85" s="15"/>
      <c r="D85" s="15"/>
      <c r="E85" s="15"/>
      <c r="F85" s="15"/>
      <c r="G85" s="15"/>
      <c r="H85" s="15"/>
      <c r="I85" s="15"/>
      <c r="J85" s="15"/>
      <c r="K85" s="15"/>
      <c r="L85" s="15"/>
      <c r="R85" s="14"/>
    </row>
    <row r="86" spans="1:18" x14ac:dyDescent="0.25">
      <c r="B86" s="16">
        <v>212.5</v>
      </c>
      <c r="C86" s="17" t="s">
        <v>9</v>
      </c>
      <c r="D86" s="18"/>
      <c r="E86" s="18"/>
      <c r="F86" s="145">
        <v>27747.06</v>
      </c>
      <c r="G86" s="145"/>
      <c r="H86" s="19"/>
      <c r="J86" s="18"/>
      <c r="K86" s="20" t="s">
        <v>10</v>
      </c>
      <c r="L86" s="21"/>
      <c r="M86" s="21"/>
      <c r="P86" s="18"/>
      <c r="Q86" s="22" t="s">
        <v>11</v>
      </c>
      <c r="R86" s="23">
        <f>B86*F86/100</f>
        <v>58962.502500000002</v>
      </c>
    </row>
    <row r="87" spans="1:18" x14ac:dyDescent="0.25">
      <c r="A87" s="32"/>
      <c r="B87" s="33"/>
      <c r="C87" s="34"/>
      <c r="D87" s="35"/>
      <c r="E87" s="35"/>
      <c r="F87" s="36"/>
      <c r="G87" s="37"/>
      <c r="H87" s="37"/>
      <c r="I87" s="38"/>
      <c r="J87" s="36"/>
      <c r="K87" s="36"/>
      <c r="L87" s="38"/>
      <c r="M87" s="38"/>
      <c r="N87" s="38"/>
      <c r="O87" s="39"/>
      <c r="P87" s="38"/>
      <c r="Q87" s="38"/>
      <c r="R87" s="26"/>
    </row>
    <row r="88" spans="1:18" x14ac:dyDescent="0.25">
      <c r="A88" s="13">
        <v>21</v>
      </c>
      <c r="B88" s="144" t="s">
        <v>116</v>
      </c>
      <c r="C88" s="144"/>
      <c r="D88" s="144"/>
      <c r="E88" s="144"/>
      <c r="F88" s="144"/>
      <c r="G88" s="144"/>
      <c r="H88" s="144"/>
      <c r="I88" s="144"/>
      <c r="J88" s="144"/>
      <c r="K88" s="144"/>
      <c r="L88" s="144"/>
      <c r="M88" s="144"/>
      <c r="N88" s="38"/>
      <c r="O88" s="39"/>
      <c r="P88" s="38"/>
      <c r="Q88" s="38"/>
      <c r="R88" s="26"/>
    </row>
    <row r="89" spans="1:18" x14ac:dyDescent="0.25">
      <c r="A89" s="32"/>
      <c r="B89" s="45"/>
      <c r="C89" s="15"/>
      <c r="D89" s="15"/>
      <c r="E89" s="15"/>
      <c r="F89" s="15"/>
      <c r="G89" s="15"/>
      <c r="H89" s="15"/>
      <c r="I89" s="15"/>
      <c r="J89" s="15"/>
      <c r="K89" s="15"/>
      <c r="L89" s="15"/>
      <c r="R89" s="14"/>
    </row>
    <row r="90" spans="1:18" x14ac:dyDescent="0.25">
      <c r="A90" s="32"/>
      <c r="B90" s="16">
        <v>386.5</v>
      </c>
      <c r="C90" s="17" t="s">
        <v>9</v>
      </c>
      <c r="D90" s="18"/>
      <c r="E90" s="18"/>
      <c r="F90" s="145">
        <v>442.75</v>
      </c>
      <c r="G90" s="145"/>
      <c r="H90" s="19"/>
      <c r="J90" s="18"/>
      <c r="K90" s="20" t="s">
        <v>10</v>
      </c>
      <c r="L90" s="21"/>
      <c r="M90" s="21"/>
      <c r="P90" s="18"/>
      <c r="Q90" s="22" t="s">
        <v>11</v>
      </c>
      <c r="R90" s="23">
        <f>B90*F90/100</f>
        <v>1711.22875</v>
      </c>
    </row>
    <row r="91" spans="1:18" x14ac:dyDescent="0.25">
      <c r="A91" s="32"/>
      <c r="B91" s="33"/>
      <c r="C91" s="34"/>
      <c r="D91" s="35"/>
      <c r="E91" s="35"/>
      <c r="F91" s="36"/>
      <c r="G91" s="37"/>
      <c r="H91" s="37"/>
      <c r="I91" s="38"/>
      <c r="J91" s="36"/>
      <c r="K91" s="36"/>
      <c r="L91" s="38"/>
      <c r="M91" s="38"/>
      <c r="N91" s="38"/>
      <c r="O91" s="39"/>
      <c r="P91" s="38"/>
      <c r="Q91" s="38"/>
      <c r="R91" s="26"/>
    </row>
    <row r="92" spans="1:18" x14ac:dyDescent="0.25">
      <c r="A92" s="32"/>
      <c r="B92" s="33"/>
      <c r="C92" s="34"/>
      <c r="D92" s="35"/>
      <c r="E92" s="35"/>
      <c r="F92" s="36"/>
      <c r="G92" s="37"/>
      <c r="H92" s="37"/>
      <c r="I92" s="38"/>
      <c r="J92" s="36"/>
      <c r="K92" s="36"/>
      <c r="L92" s="38"/>
      <c r="M92" s="38"/>
      <c r="N92" s="38"/>
      <c r="O92" s="39"/>
      <c r="P92" s="38"/>
      <c r="Q92" s="38"/>
      <c r="R92" s="26"/>
    </row>
    <row r="93" spans="1:18" x14ac:dyDescent="0.25">
      <c r="A93" s="13">
        <v>22</v>
      </c>
      <c r="B93" s="144" t="s">
        <v>117</v>
      </c>
      <c r="C93" s="144"/>
      <c r="D93" s="144"/>
      <c r="E93" s="144"/>
      <c r="F93" s="144"/>
      <c r="G93" s="144"/>
      <c r="H93" s="144"/>
      <c r="I93" s="144"/>
      <c r="J93" s="144"/>
      <c r="K93" s="144"/>
      <c r="L93" s="144"/>
      <c r="M93" s="144"/>
      <c r="N93" s="38"/>
      <c r="O93" s="39"/>
      <c r="P93" s="38"/>
      <c r="Q93" s="38"/>
      <c r="R93" s="26"/>
    </row>
    <row r="94" spans="1:18" x14ac:dyDescent="0.25">
      <c r="A94" s="32"/>
      <c r="B94" s="45"/>
      <c r="C94" s="15"/>
      <c r="D94" s="15"/>
      <c r="E94" s="15"/>
      <c r="F94" s="15"/>
      <c r="G94" s="15"/>
      <c r="H94" s="15"/>
      <c r="I94" s="15"/>
      <c r="J94" s="15"/>
      <c r="K94" s="15"/>
      <c r="L94" s="15"/>
      <c r="R94" s="14"/>
    </row>
    <row r="95" spans="1:18" x14ac:dyDescent="0.25">
      <c r="A95" s="32"/>
      <c r="B95" s="16">
        <v>18902.5</v>
      </c>
      <c r="C95" s="17" t="s">
        <v>9</v>
      </c>
      <c r="D95" s="18"/>
      <c r="E95" s="18"/>
      <c r="F95" s="145">
        <v>1079.6500000000001</v>
      </c>
      <c r="G95" s="145"/>
      <c r="H95" s="19"/>
      <c r="J95" s="18"/>
      <c r="K95" s="20" t="s">
        <v>10</v>
      </c>
      <c r="L95" s="21"/>
      <c r="M95" s="21"/>
      <c r="P95" s="18"/>
      <c r="Q95" s="22" t="s">
        <v>11</v>
      </c>
      <c r="R95" s="23">
        <f>B95*F95/100</f>
        <v>204080.84125</v>
      </c>
    </row>
    <row r="96" spans="1:18" x14ac:dyDescent="0.25">
      <c r="A96" s="32"/>
      <c r="B96" s="33"/>
      <c r="C96" s="34"/>
      <c r="D96" s="35"/>
      <c r="E96" s="35"/>
      <c r="F96" s="36"/>
      <c r="G96" s="37"/>
      <c r="H96" s="37"/>
      <c r="I96" s="38"/>
      <c r="J96" s="36"/>
      <c r="K96" s="36"/>
      <c r="L96" s="38"/>
      <c r="M96" s="38"/>
      <c r="N96" s="38"/>
      <c r="O96" s="39"/>
      <c r="P96" s="38"/>
      <c r="Q96" s="38"/>
      <c r="R96" s="26"/>
    </row>
    <row r="97" spans="1:18" x14ac:dyDescent="0.25">
      <c r="A97" s="13">
        <v>23</v>
      </c>
      <c r="B97" s="144" t="s">
        <v>38</v>
      </c>
      <c r="C97" s="144"/>
      <c r="D97" s="144"/>
      <c r="E97" s="144"/>
      <c r="F97" s="144"/>
      <c r="G97" s="144"/>
      <c r="H97" s="144"/>
      <c r="I97" s="144"/>
      <c r="J97" s="144"/>
      <c r="K97" s="144"/>
      <c r="L97" s="144"/>
      <c r="M97" s="144"/>
      <c r="R97" s="14"/>
    </row>
    <row r="98" spans="1:18" x14ac:dyDescent="0.25">
      <c r="B98" s="47"/>
      <c r="C98" s="47"/>
      <c r="D98" s="47"/>
      <c r="E98" s="47"/>
      <c r="F98" s="47"/>
      <c r="G98" s="47"/>
      <c r="H98" s="47"/>
      <c r="I98" s="47"/>
      <c r="J98" s="47"/>
      <c r="K98" s="47"/>
      <c r="L98" s="47"/>
      <c r="M98" s="47"/>
      <c r="R98" s="14"/>
    </row>
    <row r="99" spans="1:18" x14ac:dyDescent="0.25">
      <c r="B99" s="16">
        <v>348</v>
      </c>
      <c r="C99" s="17" t="s">
        <v>9</v>
      </c>
      <c r="D99" s="18"/>
      <c r="E99" s="18"/>
      <c r="F99" s="145">
        <v>2116.41</v>
      </c>
      <c r="G99" s="145"/>
      <c r="H99" s="19"/>
      <c r="J99" s="18"/>
      <c r="K99" s="20" t="s">
        <v>10</v>
      </c>
      <c r="L99" s="21"/>
      <c r="M99" s="21"/>
      <c r="P99" s="18"/>
      <c r="Q99" s="22" t="s">
        <v>11</v>
      </c>
      <c r="R99" s="23">
        <f>B99*F99/100</f>
        <v>7365.1067999999996</v>
      </c>
    </row>
    <row r="100" spans="1:18" x14ac:dyDescent="0.25">
      <c r="A100" s="32"/>
      <c r="B100" s="33"/>
      <c r="C100" s="34"/>
      <c r="D100" s="35"/>
      <c r="E100" s="35"/>
      <c r="F100" s="36"/>
      <c r="G100" s="37"/>
      <c r="H100" s="37"/>
      <c r="I100" s="38"/>
      <c r="J100" s="36"/>
      <c r="K100" s="36"/>
      <c r="L100" s="38"/>
      <c r="M100" s="38"/>
      <c r="N100" s="38"/>
      <c r="O100" s="39"/>
      <c r="P100" s="38"/>
      <c r="Q100" s="38"/>
      <c r="R100" s="26"/>
    </row>
    <row r="101" spans="1:18" x14ac:dyDescent="0.25">
      <c r="A101" s="13">
        <v>24</v>
      </c>
      <c r="B101" s="144" t="s">
        <v>118</v>
      </c>
      <c r="C101" s="144"/>
      <c r="D101" s="144"/>
      <c r="E101" s="144"/>
      <c r="F101" s="144"/>
      <c r="G101" s="144"/>
      <c r="H101" s="144"/>
      <c r="I101" s="144"/>
      <c r="J101" s="144"/>
      <c r="K101" s="144"/>
      <c r="L101" s="144"/>
      <c r="M101" s="144"/>
      <c r="R101" s="14"/>
    </row>
    <row r="102" spans="1:18" x14ac:dyDescent="0.25">
      <c r="B102" s="47"/>
      <c r="C102" s="47"/>
      <c r="D102" s="47"/>
      <c r="E102" s="47"/>
      <c r="F102" s="47"/>
      <c r="G102" s="47"/>
      <c r="H102" s="47"/>
      <c r="I102" s="47"/>
      <c r="J102" s="47"/>
      <c r="K102" s="47"/>
      <c r="L102" s="47"/>
      <c r="M102" s="47"/>
      <c r="R102" s="14"/>
    </row>
    <row r="103" spans="1:18" x14ac:dyDescent="0.25">
      <c r="B103" s="16">
        <v>696</v>
      </c>
      <c r="C103" s="17" t="s">
        <v>9</v>
      </c>
      <c r="D103" s="18"/>
      <c r="E103" s="18"/>
      <c r="F103" s="145">
        <v>657.91</v>
      </c>
      <c r="G103" s="145"/>
      <c r="H103" s="19"/>
      <c r="J103" s="18"/>
      <c r="K103" s="20" t="s">
        <v>10</v>
      </c>
      <c r="L103" s="21"/>
      <c r="M103" s="21"/>
      <c r="P103" s="18"/>
      <c r="Q103" s="22" t="s">
        <v>11</v>
      </c>
      <c r="R103" s="23">
        <f>B103*F103/100</f>
        <v>4579.0536000000002</v>
      </c>
    </row>
    <row r="104" spans="1:18" x14ac:dyDescent="0.25">
      <c r="A104" s="32"/>
      <c r="B104" s="33"/>
      <c r="C104" s="34"/>
      <c r="D104" s="35"/>
      <c r="E104" s="35"/>
      <c r="F104" s="36"/>
      <c r="G104" s="37"/>
      <c r="H104" s="37"/>
      <c r="I104" s="38"/>
      <c r="J104" s="36"/>
      <c r="K104" s="36"/>
      <c r="L104" s="38"/>
      <c r="M104" s="38"/>
      <c r="N104" s="38"/>
      <c r="O104" s="39"/>
      <c r="P104" s="38"/>
      <c r="Q104" s="38"/>
      <c r="R104" s="26"/>
    </row>
    <row r="105" spans="1:18" ht="15.75" x14ac:dyDescent="0.25">
      <c r="A105" s="13">
        <v>25</v>
      </c>
      <c r="B105" s="135" t="s">
        <v>23</v>
      </c>
      <c r="C105" s="135"/>
      <c r="D105" s="135"/>
      <c r="E105" s="135"/>
      <c r="F105" s="135"/>
      <c r="G105" s="135"/>
      <c r="H105" s="135"/>
      <c r="I105" s="135"/>
      <c r="J105" s="135"/>
      <c r="K105" s="135"/>
      <c r="L105" s="135"/>
      <c r="M105" s="135"/>
      <c r="N105" s="135"/>
      <c r="O105" s="135"/>
      <c r="P105" s="135"/>
      <c r="R105" s="14"/>
    </row>
    <row r="106" spans="1:18" x14ac:dyDescent="0.25">
      <c r="B106" s="40"/>
      <c r="C106" s="41"/>
      <c r="D106" s="41"/>
      <c r="E106" s="42"/>
      <c r="F106" s="43"/>
      <c r="G106" s="43"/>
      <c r="H106" s="43"/>
      <c r="I106" s="43"/>
      <c r="J106" s="41"/>
      <c r="K106" s="42"/>
      <c r="L106" s="42"/>
      <c r="M106" s="42"/>
      <c r="N106" s="42"/>
      <c r="O106" s="44"/>
      <c r="P106" s="41"/>
      <c r="Q106" s="43"/>
      <c r="R106" s="14"/>
    </row>
    <row r="107" spans="1:18" x14ac:dyDescent="0.25">
      <c r="B107" s="16">
        <v>2692.08</v>
      </c>
      <c r="C107" s="17" t="s">
        <v>14</v>
      </c>
      <c r="D107" s="18"/>
      <c r="E107" s="18"/>
      <c r="F107" s="145">
        <v>1227.8</v>
      </c>
      <c r="G107" s="145"/>
      <c r="H107" s="19"/>
      <c r="J107" s="18"/>
      <c r="K107" s="20" t="s">
        <v>15</v>
      </c>
      <c r="L107" s="21"/>
      <c r="M107" s="21"/>
      <c r="P107" s="18"/>
      <c r="Q107" s="22" t="s">
        <v>11</v>
      </c>
      <c r="R107" s="23">
        <f>B107*F107/100</f>
        <v>33053.358239999994</v>
      </c>
    </row>
    <row r="108" spans="1:18" x14ac:dyDescent="0.25">
      <c r="A108" s="32"/>
      <c r="B108" s="33"/>
      <c r="C108" s="34"/>
      <c r="D108" s="35"/>
      <c r="E108" s="35"/>
      <c r="F108" s="36"/>
      <c r="G108" s="37"/>
      <c r="H108" s="37"/>
      <c r="I108" s="38"/>
      <c r="J108" s="36"/>
      <c r="K108" s="36"/>
      <c r="L108" s="38"/>
      <c r="M108" s="38"/>
      <c r="N108" s="38"/>
      <c r="O108" s="39"/>
      <c r="P108" s="38"/>
      <c r="Q108" s="38"/>
      <c r="R108" s="26"/>
    </row>
    <row r="109" spans="1:18" x14ac:dyDescent="0.25">
      <c r="A109" s="13">
        <v>26</v>
      </c>
      <c r="B109" s="146" t="s">
        <v>39</v>
      </c>
      <c r="C109" s="146"/>
      <c r="D109" s="146"/>
      <c r="E109" s="146"/>
      <c r="F109" s="146"/>
      <c r="G109" s="146"/>
      <c r="H109" s="146"/>
      <c r="I109" s="146"/>
      <c r="J109" s="146"/>
      <c r="K109" s="146"/>
      <c r="L109" s="146"/>
      <c r="M109" s="146"/>
      <c r="N109" s="146"/>
      <c r="O109" s="44"/>
      <c r="P109" s="41"/>
      <c r="Q109" s="43"/>
      <c r="R109" s="14"/>
    </row>
    <row r="110" spans="1:18" x14ac:dyDescent="0.25">
      <c r="B110" s="45"/>
      <c r="C110" s="15"/>
      <c r="D110" s="15"/>
      <c r="E110" s="15"/>
      <c r="F110" s="15"/>
      <c r="G110" s="15"/>
      <c r="H110" s="15"/>
      <c r="I110" s="15"/>
      <c r="J110" s="15"/>
      <c r="K110" s="15"/>
      <c r="L110" s="15"/>
      <c r="R110" s="14"/>
    </row>
    <row r="111" spans="1:18" x14ac:dyDescent="0.25">
      <c r="B111" s="16">
        <v>534</v>
      </c>
      <c r="C111" s="17" t="s">
        <v>9</v>
      </c>
      <c r="D111" s="18"/>
      <c r="E111" s="18"/>
      <c r="F111" s="145">
        <v>977.4</v>
      </c>
      <c r="G111" s="145"/>
      <c r="H111" s="19"/>
      <c r="J111" s="18"/>
      <c r="K111" s="20" t="s">
        <v>10</v>
      </c>
      <c r="L111" s="21"/>
      <c r="M111" s="21"/>
      <c r="P111" s="18"/>
      <c r="Q111" s="22" t="s">
        <v>11</v>
      </c>
      <c r="R111" s="23">
        <f>B111*F111/100</f>
        <v>5219.3159999999998</v>
      </c>
    </row>
    <row r="112" spans="1:18" x14ac:dyDescent="0.25">
      <c r="A112" s="32"/>
      <c r="B112" s="33"/>
      <c r="C112" s="34"/>
      <c r="D112" s="35"/>
      <c r="E112" s="35"/>
      <c r="F112" s="36"/>
      <c r="G112" s="37"/>
      <c r="H112" s="37"/>
      <c r="I112" s="38"/>
      <c r="J112" s="36"/>
      <c r="K112" s="36"/>
      <c r="L112" s="38"/>
      <c r="M112" s="38"/>
      <c r="N112" s="38"/>
      <c r="O112" s="39"/>
      <c r="P112" s="38"/>
      <c r="Q112" s="38"/>
      <c r="R112" s="26"/>
    </row>
    <row r="113" spans="1:18" x14ac:dyDescent="0.25">
      <c r="A113" s="13">
        <v>27</v>
      </c>
      <c r="B113" s="146" t="s">
        <v>30</v>
      </c>
      <c r="C113" s="146"/>
      <c r="D113" s="146"/>
      <c r="E113" s="146"/>
      <c r="F113" s="146"/>
      <c r="G113" s="146"/>
      <c r="H113" s="146"/>
      <c r="I113" s="146"/>
      <c r="J113" s="146"/>
      <c r="K113" s="146"/>
      <c r="L113" s="146"/>
      <c r="M113" s="146"/>
      <c r="N113" s="146"/>
      <c r="R113" s="132"/>
    </row>
    <row r="114" spans="1:18" x14ac:dyDescent="0.25">
      <c r="B114" s="45"/>
      <c r="C114" s="15"/>
      <c r="D114" s="15"/>
      <c r="E114" s="15"/>
      <c r="F114" s="15"/>
      <c r="G114" s="15"/>
      <c r="H114" s="15"/>
      <c r="I114" s="15"/>
      <c r="J114" s="15"/>
      <c r="K114" s="15"/>
      <c r="L114" s="15"/>
      <c r="R114" s="132"/>
    </row>
    <row r="115" spans="1:18" x14ac:dyDescent="0.25">
      <c r="B115" s="16">
        <v>4952.37</v>
      </c>
      <c r="C115" s="17" t="s">
        <v>9</v>
      </c>
      <c r="D115" s="18"/>
      <c r="E115" s="18"/>
      <c r="F115" s="145">
        <v>3275.5</v>
      </c>
      <c r="G115" s="145"/>
      <c r="H115" s="19"/>
      <c r="J115" s="18"/>
      <c r="K115" s="20" t="s">
        <v>10</v>
      </c>
      <c r="L115" s="21"/>
      <c r="M115" s="21"/>
      <c r="P115" s="18"/>
      <c r="Q115" s="22" t="s">
        <v>11</v>
      </c>
      <c r="R115" s="48">
        <f>B115*F115/100</f>
        <v>162214.87935</v>
      </c>
    </row>
    <row r="116" spans="1:18" x14ac:dyDescent="0.25">
      <c r="A116" s="32"/>
      <c r="B116" s="33"/>
      <c r="C116" s="34"/>
      <c r="D116" s="35"/>
      <c r="E116" s="35"/>
      <c r="F116" s="36"/>
      <c r="G116" s="37"/>
      <c r="H116" s="37"/>
      <c r="I116" s="38"/>
      <c r="J116" s="36"/>
      <c r="K116" s="36"/>
      <c r="L116" s="38"/>
      <c r="M116" s="38"/>
      <c r="N116" s="38"/>
      <c r="O116" s="39"/>
      <c r="P116" s="38"/>
      <c r="Q116" s="38"/>
      <c r="R116" s="133"/>
    </row>
    <row r="117" spans="1:18" ht="25.5" customHeight="1" x14ac:dyDescent="0.25">
      <c r="A117" s="13">
        <v>28</v>
      </c>
      <c r="B117" s="146" t="s">
        <v>31</v>
      </c>
      <c r="C117" s="146"/>
      <c r="D117" s="146"/>
      <c r="E117" s="146"/>
      <c r="F117" s="146"/>
      <c r="G117" s="146"/>
      <c r="H117" s="146"/>
      <c r="I117" s="146"/>
      <c r="J117" s="146"/>
      <c r="K117" s="146"/>
      <c r="L117" s="146"/>
      <c r="M117" s="146"/>
      <c r="N117" s="146"/>
      <c r="R117" s="132"/>
    </row>
    <row r="118" spans="1:18" x14ac:dyDescent="0.25">
      <c r="B118" s="45"/>
      <c r="C118" s="15"/>
      <c r="D118" s="15"/>
      <c r="E118" s="15"/>
      <c r="F118" s="15"/>
      <c r="G118" s="15"/>
      <c r="H118" s="15"/>
      <c r="I118" s="15"/>
      <c r="J118" s="15"/>
      <c r="K118" s="15"/>
      <c r="L118" s="15"/>
      <c r="R118" s="132"/>
    </row>
    <row r="119" spans="1:18" x14ac:dyDescent="0.25">
      <c r="B119" s="16">
        <v>4952.37</v>
      </c>
      <c r="C119" s="17" t="s">
        <v>9</v>
      </c>
      <c r="D119" s="18"/>
      <c r="E119" s="18"/>
      <c r="F119" s="145">
        <v>1887.4</v>
      </c>
      <c r="G119" s="145"/>
      <c r="H119" s="19"/>
      <c r="J119" s="18"/>
      <c r="K119" s="20" t="s">
        <v>10</v>
      </c>
      <c r="L119" s="21"/>
      <c r="M119" s="21"/>
      <c r="P119" s="18"/>
      <c r="Q119" s="22" t="s">
        <v>11</v>
      </c>
      <c r="R119" s="48">
        <f>B119*F119/100</f>
        <v>93471.03138</v>
      </c>
    </row>
    <row r="120" spans="1:18" x14ac:dyDescent="0.25">
      <c r="A120" s="32"/>
      <c r="B120" s="33"/>
      <c r="C120" s="34"/>
      <c r="D120" s="35"/>
      <c r="E120" s="35"/>
      <c r="F120" s="36"/>
      <c r="G120" s="37"/>
      <c r="H120" s="37"/>
      <c r="I120" s="38"/>
      <c r="J120" s="36"/>
      <c r="K120" s="36"/>
      <c r="L120" s="38"/>
      <c r="M120" s="38"/>
      <c r="N120" s="38"/>
      <c r="O120" s="39"/>
      <c r="P120" s="38"/>
      <c r="Q120" s="38"/>
      <c r="R120" s="26"/>
    </row>
    <row r="121" spans="1:18" x14ac:dyDescent="0.25">
      <c r="A121" s="13">
        <v>29</v>
      </c>
      <c r="B121" s="144" t="s">
        <v>32</v>
      </c>
      <c r="C121" s="144"/>
      <c r="D121" s="144"/>
      <c r="E121" s="144"/>
      <c r="F121" s="144"/>
      <c r="G121" s="144"/>
      <c r="H121" s="144"/>
      <c r="I121" s="144"/>
      <c r="J121" s="144"/>
      <c r="K121" s="144"/>
      <c r="L121" s="144"/>
      <c r="M121" s="144"/>
      <c r="Q121" s="38"/>
      <c r="R121" s="26"/>
    </row>
    <row r="122" spans="1:18" x14ac:dyDescent="0.25">
      <c r="B122" s="47"/>
      <c r="C122" s="47"/>
      <c r="D122" s="47"/>
      <c r="E122" s="47"/>
      <c r="F122" s="47"/>
      <c r="G122" s="47"/>
      <c r="H122" s="47"/>
      <c r="I122" s="47"/>
      <c r="J122" s="47"/>
      <c r="K122" s="47"/>
      <c r="L122" s="47"/>
      <c r="M122" s="47"/>
    </row>
    <row r="123" spans="1:18" x14ac:dyDescent="0.25">
      <c r="B123" s="16">
        <v>4952.37</v>
      </c>
      <c r="C123" s="17" t="s">
        <v>9</v>
      </c>
      <c r="D123" s="18"/>
      <c r="E123" s="18"/>
      <c r="F123" s="145">
        <v>1071.4000000000001</v>
      </c>
      <c r="G123" s="145"/>
      <c r="H123" s="19"/>
      <c r="J123" s="18"/>
      <c r="K123" s="20" t="s">
        <v>33</v>
      </c>
      <c r="L123" s="21"/>
      <c r="M123" s="21"/>
      <c r="Q123" s="22" t="s">
        <v>11</v>
      </c>
      <c r="R123" s="48">
        <f>B123*F123/100</f>
        <v>53059.692180000005</v>
      </c>
    </row>
    <row r="124" spans="1:18" x14ac:dyDescent="0.25">
      <c r="A124" s="32"/>
      <c r="B124" s="33"/>
      <c r="C124" s="34"/>
      <c r="D124" s="35"/>
      <c r="E124" s="35"/>
      <c r="F124" s="36"/>
      <c r="G124" s="37"/>
      <c r="H124" s="37"/>
      <c r="I124" s="38"/>
      <c r="J124" s="36"/>
      <c r="K124" s="36"/>
      <c r="L124" s="38"/>
      <c r="M124" s="38"/>
      <c r="N124" s="38"/>
      <c r="O124" s="39"/>
      <c r="P124" s="38"/>
      <c r="Q124" s="38"/>
      <c r="R124" s="26"/>
    </row>
    <row r="125" spans="1:18" x14ac:dyDescent="0.25">
      <c r="A125" s="13">
        <v>30</v>
      </c>
      <c r="B125" s="150" t="s">
        <v>34</v>
      </c>
      <c r="C125" s="150"/>
      <c r="D125" s="150"/>
      <c r="E125" s="150"/>
      <c r="F125" s="150"/>
      <c r="G125" s="150"/>
      <c r="H125" s="150"/>
      <c r="I125" s="150"/>
      <c r="J125" s="150"/>
      <c r="K125" s="150"/>
      <c r="L125" s="150"/>
      <c r="M125" s="150"/>
      <c r="Q125" s="38"/>
      <c r="R125" s="26"/>
    </row>
    <row r="126" spans="1:18" x14ac:dyDescent="0.25">
      <c r="B126" s="47"/>
      <c r="C126" s="47"/>
      <c r="D126" s="47"/>
      <c r="E126" s="47"/>
      <c r="F126" s="47"/>
      <c r="G126" s="47"/>
      <c r="H126" s="47"/>
      <c r="I126" s="47"/>
      <c r="J126" s="47"/>
      <c r="K126" s="47"/>
      <c r="L126" s="47"/>
      <c r="M126" s="47"/>
    </row>
    <row r="127" spans="1:18" x14ac:dyDescent="0.25">
      <c r="B127" s="16">
        <v>4952.37</v>
      </c>
      <c r="C127" s="17" t="s">
        <v>9</v>
      </c>
      <c r="D127" s="18"/>
      <c r="E127" s="18"/>
      <c r="F127" s="145">
        <v>434.1</v>
      </c>
      <c r="G127" s="145"/>
      <c r="H127" s="19"/>
      <c r="J127" s="18"/>
      <c r="K127" s="20" t="s">
        <v>33</v>
      </c>
      <c r="L127" s="21"/>
      <c r="M127" s="21"/>
      <c r="Q127" s="22" t="s">
        <v>11</v>
      </c>
      <c r="R127" s="48">
        <f>B127*F127/100</f>
        <v>21498.238170000004</v>
      </c>
    </row>
    <row r="128" spans="1:18" x14ac:dyDescent="0.25">
      <c r="B128" s="15"/>
      <c r="C128" s="15"/>
      <c r="D128" s="15"/>
      <c r="E128" s="15"/>
      <c r="F128" s="15"/>
      <c r="G128" s="15"/>
      <c r="H128" s="15"/>
      <c r="I128" s="15"/>
      <c r="J128" s="15"/>
      <c r="K128" s="15"/>
      <c r="L128" s="15"/>
      <c r="R128" s="14"/>
    </row>
    <row r="129" spans="1:18" ht="36" customHeight="1" x14ac:dyDescent="0.25">
      <c r="A129" s="13">
        <v>31</v>
      </c>
      <c r="B129" s="144" t="s">
        <v>92</v>
      </c>
      <c r="C129" s="144"/>
      <c r="D129" s="144"/>
      <c r="E129" s="144"/>
      <c r="F129" s="144"/>
      <c r="G129" s="144"/>
      <c r="H129" s="144"/>
      <c r="I129" s="144"/>
      <c r="J129" s="144"/>
      <c r="K129" s="144"/>
      <c r="L129" s="144"/>
      <c r="M129" s="144"/>
      <c r="N129" s="38"/>
      <c r="O129" s="39"/>
      <c r="P129" s="38"/>
      <c r="Q129" s="38"/>
      <c r="R129" s="26"/>
    </row>
    <row r="130" spans="1:18" x14ac:dyDescent="0.25">
      <c r="A130" s="32"/>
      <c r="B130" s="33"/>
      <c r="C130" s="34"/>
      <c r="D130" s="35"/>
      <c r="E130" s="35"/>
      <c r="F130" s="36"/>
      <c r="G130" s="37"/>
      <c r="H130" s="37"/>
      <c r="I130" s="38"/>
      <c r="J130" s="36"/>
      <c r="K130" s="36"/>
      <c r="L130" s="38"/>
      <c r="M130" s="38"/>
      <c r="N130" s="38"/>
      <c r="O130" s="39"/>
      <c r="P130" s="38"/>
      <c r="Q130" s="38"/>
      <c r="R130" s="26"/>
    </row>
    <row r="131" spans="1:18" ht="25.5" x14ac:dyDescent="0.25">
      <c r="A131" s="32"/>
      <c r="B131" s="54">
        <v>3331</v>
      </c>
      <c r="C131" s="55" t="s">
        <v>9</v>
      </c>
      <c r="D131" s="55"/>
      <c r="E131" s="55"/>
      <c r="F131" s="151">
        <v>36.6</v>
      </c>
      <c r="G131" s="151"/>
      <c r="H131" s="151"/>
      <c r="I131" s="56" t="s">
        <v>22</v>
      </c>
      <c r="J131" s="54"/>
      <c r="K131" s="63"/>
      <c r="L131" s="63"/>
      <c r="M131" s="56"/>
      <c r="P131" s="63"/>
      <c r="Q131" s="57" t="s">
        <v>40</v>
      </c>
      <c r="R131" s="58">
        <f>B131*F131</f>
        <v>121914.6</v>
      </c>
    </row>
    <row r="132" spans="1:18" x14ac:dyDescent="0.25">
      <c r="A132" s="85">
        <v>32</v>
      </c>
      <c r="B132" s="160" t="s">
        <v>93</v>
      </c>
      <c r="C132" s="160"/>
      <c r="D132" s="160"/>
      <c r="E132" s="160"/>
      <c r="F132" s="160"/>
      <c r="G132" s="160"/>
      <c r="H132" s="160"/>
      <c r="I132" s="160"/>
      <c r="J132" s="160"/>
      <c r="K132" s="160"/>
      <c r="L132" s="160"/>
      <c r="M132" s="160"/>
      <c r="N132" s="86"/>
      <c r="O132" s="87"/>
      <c r="P132" s="88"/>
      <c r="Q132" s="38"/>
      <c r="R132" s="26"/>
    </row>
    <row r="133" spans="1:18" x14ac:dyDescent="0.25">
      <c r="A133" s="85"/>
      <c r="B133" s="160"/>
      <c r="C133" s="160"/>
      <c r="D133" s="160"/>
      <c r="E133" s="160"/>
      <c r="F133" s="160"/>
      <c r="G133" s="160"/>
      <c r="H133" s="160"/>
      <c r="I133" s="160"/>
      <c r="J133" s="160"/>
      <c r="K133" s="160"/>
      <c r="L133" s="160"/>
      <c r="M133" s="160"/>
      <c r="N133" s="86"/>
      <c r="O133" s="87"/>
      <c r="P133" s="88"/>
      <c r="Q133" s="38"/>
      <c r="R133" s="26"/>
    </row>
    <row r="134" spans="1:18" ht="24.75" customHeight="1" x14ac:dyDescent="0.25">
      <c r="A134" s="85"/>
      <c r="B134" s="160"/>
      <c r="C134" s="160"/>
      <c r="D134" s="160"/>
      <c r="E134" s="160"/>
      <c r="F134" s="160"/>
      <c r="G134" s="160"/>
      <c r="H134" s="160"/>
      <c r="I134" s="160"/>
      <c r="J134" s="160"/>
      <c r="K134" s="160"/>
      <c r="L134" s="160"/>
      <c r="M134" s="160"/>
      <c r="N134" s="86"/>
      <c r="O134" s="87"/>
      <c r="P134" s="88"/>
      <c r="Q134" s="38"/>
      <c r="R134" s="26"/>
    </row>
    <row r="135" spans="1:18" x14ac:dyDescent="0.25">
      <c r="A135" s="85"/>
      <c r="B135" s="86"/>
      <c r="C135" s="86"/>
      <c r="D135" s="86"/>
      <c r="E135" s="89"/>
      <c r="F135" s="85"/>
      <c r="G135" s="90"/>
      <c r="H135" s="85"/>
      <c r="I135" s="90"/>
      <c r="J135" s="85"/>
      <c r="K135" s="90"/>
      <c r="L135" s="85"/>
      <c r="M135" s="90"/>
      <c r="P135" s="91"/>
      <c r="Q135" s="92"/>
      <c r="R135" s="86"/>
    </row>
    <row r="136" spans="1:18" x14ac:dyDescent="0.25">
      <c r="A136" s="85"/>
      <c r="B136" s="93">
        <v>9184</v>
      </c>
      <c r="C136" s="94"/>
      <c r="D136" s="94"/>
      <c r="E136" s="94"/>
      <c r="F136" s="30"/>
      <c r="G136" s="95">
        <v>9.74</v>
      </c>
      <c r="H136" s="94"/>
      <c r="J136" s="30"/>
      <c r="K136" s="96" t="s">
        <v>94</v>
      </c>
      <c r="L136" s="94"/>
      <c r="M136" s="94"/>
      <c r="P136" s="30"/>
      <c r="Q136" s="97" t="s">
        <v>11</v>
      </c>
      <c r="R136" s="98">
        <f>B136*G136</f>
        <v>89452.160000000003</v>
      </c>
    </row>
    <row r="137" spans="1:18" x14ac:dyDescent="0.25">
      <c r="A137" s="32"/>
      <c r="B137" s="54"/>
      <c r="C137" s="55"/>
      <c r="D137" s="55"/>
      <c r="E137" s="55"/>
      <c r="F137" s="56"/>
      <c r="G137" s="56"/>
      <c r="H137" s="56"/>
      <c r="I137" s="56"/>
      <c r="J137" s="54"/>
      <c r="K137" s="63"/>
      <c r="L137" s="63"/>
      <c r="M137" s="56"/>
      <c r="P137" s="63"/>
      <c r="Q137" s="57"/>
      <c r="R137" s="58"/>
    </row>
    <row r="138" spans="1:18" ht="39" customHeight="1" x14ac:dyDescent="0.25">
      <c r="A138" s="52">
        <v>33</v>
      </c>
      <c r="B138" s="152" t="s">
        <v>41</v>
      </c>
      <c r="C138" s="152"/>
      <c r="D138" s="152"/>
      <c r="E138" s="152"/>
      <c r="F138" s="152"/>
      <c r="G138" s="152"/>
      <c r="H138" s="152"/>
      <c r="I138" s="152"/>
      <c r="J138" s="152"/>
      <c r="K138" s="152"/>
      <c r="L138" s="152"/>
      <c r="M138" s="152"/>
      <c r="N138" s="53"/>
      <c r="P138" s="26"/>
      <c r="Q138" s="38"/>
      <c r="R138" s="26"/>
    </row>
    <row r="139" spans="1:18" x14ac:dyDescent="0.25">
      <c r="A139" s="52"/>
      <c r="B139" s="45"/>
      <c r="C139" s="59"/>
      <c r="D139" s="51"/>
      <c r="E139" s="60"/>
      <c r="F139" s="51"/>
      <c r="G139" s="61"/>
      <c r="H139" s="3"/>
      <c r="I139" s="1"/>
      <c r="J139" s="62"/>
      <c r="K139" s="3"/>
      <c r="L139" s="3"/>
      <c r="M139" s="3"/>
      <c r="N139" s="39"/>
      <c r="Q139" s="38"/>
      <c r="R139" s="26"/>
    </row>
    <row r="140" spans="1:18" ht="25.5" x14ac:dyDescent="0.25">
      <c r="A140" s="52"/>
      <c r="B140" s="54">
        <v>490</v>
      </c>
      <c r="C140" s="55" t="s">
        <v>9</v>
      </c>
      <c r="D140" s="55"/>
      <c r="E140" s="55"/>
      <c r="F140" s="151">
        <v>180.5</v>
      </c>
      <c r="G140" s="151"/>
      <c r="H140" s="151"/>
      <c r="J140" s="54"/>
      <c r="K140" s="55" t="s">
        <v>22</v>
      </c>
      <c r="L140" s="63"/>
      <c r="M140" s="56"/>
      <c r="N140" s="64"/>
      <c r="P140" s="65">
        <f>B140*F140</f>
        <v>88445</v>
      </c>
      <c r="Q140" s="57" t="s">
        <v>40</v>
      </c>
      <c r="R140" s="58">
        <f>B140*F140</f>
        <v>88445</v>
      </c>
    </row>
    <row r="141" spans="1:18" x14ac:dyDescent="0.25">
      <c r="A141" s="32"/>
      <c r="B141" s="54"/>
      <c r="C141" s="55"/>
      <c r="D141" s="55"/>
      <c r="E141" s="55"/>
      <c r="F141" s="56"/>
      <c r="G141" s="56"/>
      <c r="H141" s="56"/>
      <c r="I141" s="56"/>
      <c r="J141" s="54"/>
      <c r="K141" s="63"/>
      <c r="L141" s="63"/>
      <c r="M141" s="56"/>
      <c r="P141" s="63"/>
      <c r="Q141" s="57"/>
      <c r="R141" s="58"/>
    </row>
    <row r="142" spans="1:18" ht="60.75" customHeight="1" x14ac:dyDescent="0.25">
      <c r="A142" s="13">
        <v>23</v>
      </c>
      <c r="B142" s="146" t="s">
        <v>29</v>
      </c>
      <c r="C142" s="146"/>
      <c r="D142" s="146"/>
      <c r="E142" s="146"/>
      <c r="F142" s="146"/>
      <c r="G142" s="146"/>
      <c r="H142" s="146"/>
      <c r="I142" s="146"/>
      <c r="J142" s="146"/>
      <c r="K142" s="146"/>
      <c r="L142" s="146"/>
      <c r="M142" s="146"/>
      <c r="N142" s="146"/>
      <c r="R142" s="14"/>
    </row>
    <row r="143" spans="1:18" x14ac:dyDescent="0.25">
      <c r="B143" s="45"/>
      <c r="C143" s="15"/>
      <c r="D143" s="15"/>
      <c r="E143" s="15"/>
      <c r="F143" s="15"/>
      <c r="G143" s="15"/>
      <c r="H143" s="15"/>
      <c r="I143" s="15"/>
      <c r="J143" s="15"/>
      <c r="K143" s="15"/>
      <c r="L143" s="15"/>
      <c r="R143" s="14"/>
    </row>
    <row r="144" spans="1:18" x14ac:dyDescent="0.25">
      <c r="B144" s="16">
        <v>597</v>
      </c>
      <c r="C144" s="17" t="s">
        <v>9</v>
      </c>
      <c r="D144" s="18"/>
      <c r="E144" s="18"/>
      <c r="F144" s="145">
        <v>30509.77</v>
      </c>
      <c r="G144" s="145"/>
      <c r="H144" s="19"/>
      <c r="J144" s="18"/>
      <c r="K144" s="20" t="s">
        <v>10</v>
      </c>
      <c r="L144" s="21"/>
      <c r="M144" s="21"/>
      <c r="P144" s="18"/>
      <c r="Q144" s="22" t="s">
        <v>11</v>
      </c>
      <c r="R144" s="84">
        <f>B144*F144/100</f>
        <v>182143.32690000001</v>
      </c>
    </row>
    <row r="145" spans="1:18" x14ac:dyDescent="0.25">
      <c r="A145" s="32"/>
      <c r="B145" s="54"/>
      <c r="C145" s="55"/>
      <c r="D145" s="55"/>
      <c r="E145" s="55"/>
      <c r="F145" s="56"/>
      <c r="G145" s="56"/>
      <c r="H145" s="56"/>
      <c r="I145" s="56"/>
      <c r="J145" s="54"/>
      <c r="K145" s="63"/>
      <c r="L145" s="63"/>
      <c r="M145" s="56"/>
      <c r="P145" s="63"/>
      <c r="Q145" s="57"/>
      <c r="R145" s="58"/>
    </row>
    <row r="146" spans="1:18" x14ac:dyDescent="0.25">
      <c r="A146" s="32"/>
      <c r="B146" s="33"/>
      <c r="C146" s="34"/>
      <c r="D146" s="35"/>
      <c r="E146" s="35"/>
      <c r="F146" s="36"/>
      <c r="G146" s="37"/>
      <c r="H146" s="37"/>
      <c r="I146" s="38"/>
      <c r="J146" s="36"/>
      <c r="K146" s="36"/>
      <c r="L146" s="38"/>
      <c r="M146" s="38"/>
      <c r="N146" s="38"/>
      <c r="O146" s="39"/>
      <c r="P146" s="38"/>
      <c r="Q146" s="38"/>
      <c r="R146" s="26"/>
    </row>
    <row r="147" spans="1:18" x14ac:dyDescent="0.25">
      <c r="B147" s="15"/>
      <c r="C147" s="15"/>
      <c r="D147" s="15"/>
      <c r="E147" s="15"/>
      <c r="F147" s="15"/>
      <c r="G147" s="15"/>
      <c r="H147" s="15"/>
      <c r="I147" s="15"/>
      <c r="J147" s="15"/>
      <c r="K147" s="15"/>
      <c r="L147" s="15"/>
      <c r="Q147" s="30" t="s">
        <v>42</v>
      </c>
      <c r="R147" s="99">
        <f>SUM(R4:R146)</f>
        <v>2174691.8672950002</v>
      </c>
    </row>
    <row r="148" spans="1:18" x14ac:dyDescent="0.25">
      <c r="B148" s="15"/>
      <c r="C148" s="15"/>
      <c r="D148" s="15"/>
      <c r="E148" s="15"/>
      <c r="F148" s="15"/>
      <c r="G148" s="15"/>
      <c r="H148" s="15"/>
      <c r="I148" s="15"/>
      <c r="J148" s="15"/>
      <c r="K148" s="15"/>
      <c r="L148" s="15"/>
      <c r="Q148" s="30"/>
      <c r="R148" s="67"/>
    </row>
    <row r="149" spans="1:18" x14ac:dyDescent="0.25">
      <c r="B149" s="15"/>
      <c r="C149" s="15"/>
      <c r="D149" s="15"/>
      <c r="E149" s="15"/>
      <c r="F149" s="15"/>
      <c r="G149" s="15"/>
      <c r="H149" s="15"/>
      <c r="I149" s="159" t="s">
        <v>43</v>
      </c>
      <c r="J149" s="159"/>
      <c r="K149" s="159"/>
      <c r="L149" s="159"/>
      <c r="M149" s="159"/>
      <c r="N149" s="159"/>
      <c r="O149" s="159"/>
      <c r="P149" s="159"/>
      <c r="Q149" s="159"/>
      <c r="R149" s="68"/>
    </row>
    <row r="150" spans="1:18" x14ac:dyDescent="0.25">
      <c r="H150" s="15"/>
      <c r="I150" s="15"/>
      <c r="J150" s="15"/>
      <c r="K150" s="15"/>
      <c r="L150" s="15"/>
      <c r="Q150" s="30" t="s">
        <v>70</v>
      </c>
      <c r="R150" s="67"/>
    </row>
    <row r="151" spans="1:18" x14ac:dyDescent="0.25">
      <c r="H151" s="15"/>
      <c r="I151" s="15"/>
      <c r="J151" s="15"/>
      <c r="K151" s="15"/>
      <c r="L151" s="15"/>
      <c r="Q151" s="30"/>
      <c r="R151" s="67"/>
    </row>
    <row r="152" spans="1:18" x14ac:dyDescent="0.25">
      <c r="B152" s="152" t="s">
        <v>95</v>
      </c>
      <c r="C152" s="152"/>
      <c r="D152" s="152"/>
      <c r="E152" s="152"/>
      <c r="F152" s="152"/>
      <c r="G152" s="152"/>
      <c r="H152" s="15"/>
      <c r="I152" s="15"/>
      <c r="J152" s="15"/>
      <c r="K152" s="15"/>
      <c r="L152" s="15"/>
      <c r="R152" s="67"/>
    </row>
    <row r="153" spans="1:18" x14ac:dyDescent="0.25">
      <c r="A153" s="32"/>
      <c r="G153" s="49"/>
      <c r="H153" s="49"/>
      <c r="I153" s="49"/>
      <c r="J153" s="49"/>
      <c r="K153" s="49"/>
      <c r="L153" s="49"/>
      <c r="M153" s="49"/>
      <c r="N153" s="100"/>
      <c r="O153" s="39"/>
      <c r="P153" s="32"/>
      <c r="Q153" s="38"/>
      <c r="R153" s="26"/>
    </row>
    <row r="154" spans="1:18" x14ac:dyDescent="0.25">
      <c r="A154" s="32"/>
      <c r="G154" s="49"/>
      <c r="H154" s="49"/>
      <c r="I154" s="49"/>
      <c r="J154" s="49"/>
      <c r="K154" s="49"/>
      <c r="L154" s="49"/>
      <c r="M154" s="49"/>
      <c r="N154" s="100"/>
      <c r="O154" s="39"/>
      <c r="P154" s="32"/>
      <c r="Q154" s="38"/>
      <c r="R154" s="26"/>
    </row>
    <row r="155" spans="1:18" x14ac:dyDescent="0.25">
      <c r="A155" s="32"/>
      <c r="G155" s="37"/>
      <c r="H155" s="37"/>
      <c r="I155" s="38"/>
      <c r="J155" s="36"/>
      <c r="K155" s="36"/>
      <c r="L155" s="38"/>
      <c r="M155" s="38"/>
      <c r="N155" s="38"/>
      <c r="P155" s="32"/>
      <c r="Q155" s="38"/>
      <c r="R155" s="26"/>
    </row>
    <row r="156" spans="1:18" x14ac:dyDescent="0.25">
      <c r="A156" s="32"/>
      <c r="B156" s="174" t="s">
        <v>45</v>
      </c>
      <c r="C156" s="174"/>
      <c r="D156" s="174"/>
      <c r="E156" s="174"/>
      <c r="F156" s="174"/>
      <c r="G156" s="37"/>
      <c r="H156" s="37"/>
      <c r="I156" s="38"/>
      <c r="J156" s="36"/>
      <c r="K156" s="36"/>
      <c r="L156" s="38"/>
      <c r="M156" s="38"/>
      <c r="N156" s="38"/>
      <c r="P156" s="32"/>
      <c r="Q156" s="38"/>
      <c r="R156" s="26"/>
    </row>
    <row r="157" spans="1:18" x14ac:dyDescent="0.25">
      <c r="A157" s="32"/>
      <c r="B157" s="33"/>
      <c r="C157" s="34"/>
      <c r="D157" s="35"/>
      <c r="E157" s="51"/>
      <c r="F157" s="36"/>
      <c r="G157" s="37"/>
      <c r="H157" s="37"/>
      <c r="I157" s="38"/>
      <c r="J157" s="36"/>
      <c r="K157" s="36"/>
      <c r="L157" s="38"/>
      <c r="M157" s="38"/>
      <c r="N157" s="38"/>
      <c r="O157" s="39"/>
      <c r="P157" s="32"/>
      <c r="Q157" s="38"/>
      <c r="R157" s="26"/>
    </row>
    <row r="158" spans="1:18" x14ac:dyDescent="0.25">
      <c r="A158" s="32"/>
      <c r="B158" s="33"/>
      <c r="C158" s="34"/>
      <c r="D158" s="35"/>
      <c r="E158" s="35"/>
      <c r="F158" s="36"/>
      <c r="G158" s="37"/>
      <c r="H158" s="37"/>
      <c r="I158" s="38"/>
      <c r="J158" s="36"/>
      <c r="K158" s="36"/>
      <c r="L158" s="38"/>
      <c r="M158" s="38"/>
      <c r="N158" s="38"/>
      <c r="O158" s="39"/>
      <c r="P158" s="32"/>
      <c r="Q158" s="38"/>
      <c r="R158" s="26"/>
    </row>
    <row r="159" spans="1:18" x14ac:dyDescent="0.25">
      <c r="A159" s="32"/>
      <c r="B159" s="33"/>
      <c r="C159" s="34"/>
      <c r="D159" s="35"/>
      <c r="E159" s="35"/>
      <c r="F159" s="36"/>
      <c r="G159" s="37"/>
      <c r="H159" s="37"/>
      <c r="I159" s="38"/>
      <c r="J159" s="36"/>
      <c r="K159" s="36"/>
      <c r="L159" s="38"/>
      <c r="M159" s="38"/>
      <c r="N159" s="38"/>
      <c r="O159" s="39"/>
      <c r="P159" s="32"/>
      <c r="Q159" s="38"/>
      <c r="R159" s="26"/>
    </row>
    <row r="160" spans="1:18" x14ac:dyDescent="0.25">
      <c r="A160" s="32"/>
      <c r="B160" s="33"/>
      <c r="C160" s="34"/>
      <c r="D160" s="35"/>
      <c r="E160" s="35"/>
      <c r="F160" s="36"/>
      <c r="G160" s="37"/>
      <c r="H160" s="37"/>
      <c r="I160" s="38"/>
      <c r="J160" s="36"/>
      <c r="K160" s="36"/>
      <c r="L160" s="38"/>
      <c r="M160" s="38"/>
      <c r="N160" s="38"/>
      <c r="O160" s="39"/>
      <c r="P160" s="32"/>
      <c r="Q160" s="38"/>
      <c r="R160" s="26"/>
    </row>
    <row r="161" spans="1:18" x14ac:dyDescent="0.25">
      <c r="A161" s="32"/>
      <c r="B161" s="33"/>
      <c r="C161" s="34"/>
      <c r="D161" s="35"/>
      <c r="E161" s="35"/>
      <c r="F161" s="36"/>
      <c r="G161" s="37"/>
      <c r="H161" s="37"/>
      <c r="I161" s="38"/>
      <c r="J161" s="36"/>
      <c r="K161" s="36"/>
      <c r="L161" s="38"/>
      <c r="M161" s="38"/>
      <c r="N161" s="38"/>
      <c r="O161" s="39"/>
      <c r="P161" s="32"/>
      <c r="Q161" s="38"/>
      <c r="R161" s="26"/>
    </row>
  </sheetData>
  <mergeCells count="70">
    <mergeCell ref="I149:Q149"/>
    <mergeCell ref="B152:G152"/>
    <mergeCell ref="B156:F156"/>
    <mergeCell ref="B3:E3"/>
    <mergeCell ref="F131:H131"/>
    <mergeCell ref="B132:M134"/>
    <mergeCell ref="B138:M138"/>
    <mergeCell ref="F140:H140"/>
    <mergeCell ref="B142:N142"/>
    <mergeCell ref="F144:G144"/>
    <mergeCell ref="F119:G119"/>
    <mergeCell ref="B121:M121"/>
    <mergeCell ref="F123:G123"/>
    <mergeCell ref="B125:M125"/>
    <mergeCell ref="F127:G127"/>
    <mergeCell ref="B129:M129"/>
    <mergeCell ref="B117:N117"/>
    <mergeCell ref="F95:G95"/>
    <mergeCell ref="B97:M97"/>
    <mergeCell ref="F99:G99"/>
    <mergeCell ref="B101:M101"/>
    <mergeCell ref="F103:G103"/>
    <mergeCell ref="B105:P105"/>
    <mergeCell ref="F107:G107"/>
    <mergeCell ref="B109:N109"/>
    <mergeCell ref="F111:G111"/>
    <mergeCell ref="B113:N113"/>
    <mergeCell ref="F115:G115"/>
    <mergeCell ref="B93:M93"/>
    <mergeCell ref="F70:G70"/>
    <mergeCell ref="B72:M72"/>
    <mergeCell ref="F74:G74"/>
    <mergeCell ref="B76:N76"/>
    <mergeCell ref="F78:G78"/>
    <mergeCell ref="B80:M80"/>
    <mergeCell ref="F82:G82"/>
    <mergeCell ref="B84:M84"/>
    <mergeCell ref="F86:G86"/>
    <mergeCell ref="B88:M88"/>
    <mergeCell ref="F90:G90"/>
    <mergeCell ref="B68:M68"/>
    <mergeCell ref="F39:G39"/>
    <mergeCell ref="B41:M41"/>
    <mergeCell ref="F43:G43"/>
    <mergeCell ref="B45:N45"/>
    <mergeCell ref="F47:G47"/>
    <mergeCell ref="B49:M49"/>
    <mergeCell ref="F51:G51"/>
    <mergeCell ref="B53:Q56"/>
    <mergeCell ref="B60:P60"/>
    <mergeCell ref="B64:M64"/>
    <mergeCell ref="F66:G66"/>
    <mergeCell ref="B37:P37"/>
    <mergeCell ref="B13:O13"/>
    <mergeCell ref="B17:N17"/>
    <mergeCell ref="F19:G19"/>
    <mergeCell ref="B21:N21"/>
    <mergeCell ref="F23:G23"/>
    <mergeCell ref="B25:N25"/>
    <mergeCell ref="F27:G27"/>
    <mergeCell ref="B29:P29"/>
    <mergeCell ref="F31:G31"/>
    <mergeCell ref="B33:P33"/>
    <mergeCell ref="F35:G35"/>
    <mergeCell ref="B9:O9"/>
    <mergeCell ref="E1:O1"/>
    <mergeCell ref="A2:B2"/>
    <mergeCell ref="C2:R2"/>
    <mergeCell ref="J3:K3"/>
    <mergeCell ref="P3:Q3"/>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6"/>
  <sheetViews>
    <sheetView topLeftCell="A208" workbookViewId="0">
      <selection activeCell="F216" sqref="F216"/>
    </sheetView>
  </sheetViews>
  <sheetFormatPr defaultRowHeight="15" x14ac:dyDescent="0.25"/>
  <cols>
    <col min="1" max="1" width="4" customWidth="1"/>
    <col min="2" max="2" width="24.28515625" customWidth="1"/>
    <col min="5" max="5" width="23.85546875" customWidth="1"/>
    <col min="6" max="6" width="8.28515625" customWidth="1"/>
    <col min="7" max="7" width="4.42578125" customWidth="1"/>
    <col min="8" max="8" width="14.7109375" customWidth="1"/>
  </cols>
  <sheetData>
    <row r="1" spans="1:8" ht="18" x14ac:dyDescent="0.25">
      <c r="A1" s="24"/>
      <c r="B1" s="162" t="s">
        <v>0</v>
      </c>
      <c r="C1" s="162"/>
      <c r="D1" s="162"/>
      <c r="E1" s="162"/>
      <c r="F1" s="162"/>
      <c r="G1" s="162"/>
      <c r="H1" s="162"/>
    </row>
    <row r="2" spans="1:8" ht="16.5" customHeight="1" x14ac:dyDescent="0.35">
      <c r="A2" s="24"/>
      <c r="B2" s="101" t="s">
        <v>46</v>
      </c>
      <c r="C2" s="69"/>
      <c r="D2" s="69"/>
      <c r="E2" s="69"/>
      <c r="F2" s="69"/>
      <c r="G2" s="69"/>
      <c r="H2" s="70"/>
    </row>
    <row r="3" spans="1:8" x14ac:dyDescent="0.25">
      <c r="A3" s="24"/>
      <c r="B3" s="155" t="s">
        <v>119</v>
      </c>
      <c r="C3" s="155"/>
      <c r="D3" s="155"/>
      <c r="E3" s="155"/>
      <c r="F3" s="155"/>
      <c r="G3" s="155"/>
      <c r="H3" s="155"/>
    </row>
    <row r="4" spans="1:8" x14ac:dyDescent="0.25">
      <c r="A4" s="102" t="s">
        <v>47</v>
      </c>
      <c r="B4" s="71" t="s">
        <v>48</v>
      </c>
      <c r="C4" s="156" t="s">
        <v>6</v>
      </c>
      <c r="D4" s="156"/>
      <c r="E4" s="71" t="s">
        <v>4</v>
      </c>
      <c r="F4" s="71" t="s">
        <v>5</v>
      </c>
      <c r="G4" s="156" t="s">
        <v>7</v>
      </c>
      <c r="H4" s="156"/>
    </row>
    <row r="5" spans="1:8" x14ac:dyDescent="0.25">
      <c r="A5" s="24"/>
      <c r="B5" s="72" t="s">
        <v>49</v>
      </c>
    </row>
    <row r="6" spans="1:8" x14ac:dyDescent="0.25">
      <c r="A6" s="13">
        <v>1</v>
      </c>
      <c r="B6" s="154" t="s">
        <v>50</v>
      </c>
      <c r="C6" s="154"/>
      <c r="D6" s="154"/>
      <c r="E6" s="154"/>
      <c r="F6" s="74"/>
      <c r="G6" s="74"/>
      <c r="H6" s="74"/>
    </row>
    <row r="7" spans="1:8" x14ac:dyDescent="0.25">
      <c r="A7" s="13"/>
      <c r="B7" s="154"/>
      <c r="C7" s="154"/>
      <c r="D7" s="154"/>
      <c r="E7" s="154"/>
      <c r="F7" s="74"/>
      <c r="G7" s="74"/>
      <c r="H7" s="74"/>
    </row>
    <row r="8" spans="1:8" x14ac:dyDescent="0.25">
      <c r="A8" s="13"/>
      <c r="B8" s="154"/>
      <c r="C8" s="154"/>
      <c r="D8" s="154"/>
      <c r="E8" s="154"/>
      <c r="F8" s="74"/>
      <c r="G8" s="74"/>
      <c r="H8" s="74"/>
    </row>
    <row r="9" spans="1:8" ht="8.25" customHeight="1" x14ac:dyDescent="0.25">
      <c r="A9" s="13"/>
      <c r="B9" s="154"/>
      <c r="C9" s="154"/>
      <c r="D9" s="154"/>
      <c r="E9" s="154"/>
      <c r="F9" s="74"/>
      <c r="G9" s="74"/>
      <c r="H9" s="74"/>
    </row>
    <row r="10" spans="1:8" x14ac:dyDescent="0.25">
      <c r="A10" s="13"/>
      <c r="B10" s="74"/>
      <c r="C10" s="13">
        <v>6</v>
      </c>
      <c r="D10" s="74" t="s">
        <v>27</v>
      </c>
      <c r="E10" s="77">
        <v>5044.6000000000004</v>
      </c>
      <c r="F10" s="74" t="s">
        <v>28</v>
      </c>
      <c r="G10" s="74" t="s">
        <v>11</v>
      </c>
      <c r="H10" s="77">
        <f>C10*E10</f>
        <v>30267.600000000002</v>
      </c>
    </row>
    <row r="11" spans="1:8" ht="5.25" customHeight="1" x14ac:dyDescent="0.25">
      <c r="A11" s="13"/>
      <c r="B11" s="74"/>
      <c r="C11" s="74"/>
      <c r="D11" s="74"/>
      <c r="E11" s="74"/>
      <c r="F11" s="74"/>
      <c r="G11" s="74"/>
      <c r="H11" s="74"/>
    </row>
    <row r="12" spans="1:8" x14ac:dyDescent="0.25">
      <c r="A12" s="13">
        <v>2</v>
      </c>
      <c r="B12" s="161" t="s">
        <v>51</v>
      </c>
      <c r="C12" s="161"/>
      <c r="D12" s="161"/>
      <c r="E12" s="161"/>
      <c r="F12" s="74"/>
      <c r="G12" s="74"/>
      <c r="H12" s="74"/>
    </row>
    <row r="13" spans="1:8" x14ac:dyDescent="0.25">
      <c r="A13" s="13"/>
      <c r="B13" s="161"/>
      <c r="C13" s="161"/>
      <c r="D13" s="161"/>
      <c r="E13" s="161"/>
      <c r="F13" s="74"/>
      <c r="G13" s="74"/>
      <c r="H13" s="74"/>
    </row>
    <row r="14" spans="1:8" x14ac:dyDescent="0.25">
      <c r="A14" s="13"/>
      <c r="B14" s="161"/>
      <c r="C14" s="161"/>
      <c r="D14" s="161"/>
      <c r="E14" s="161"/>
      <c r="F14" s="74"/>
      <c r="G14" s="74"/>
      <c r="H14" s="74"/>
    </row>
    <row r="15" spans="1:8" x14ac:dyDescent="0.25">
      <c r="A15" s="13"/>
      <c r="B15" s="161"/>
      <c r="C15" s="161"/>
      <c r="D15" s="161"/>
      <c r="E15" s="161"/>
      <c r="F15" s="74"/>
      <c r="G15" s="74"/>
      <c r="H15" s="74"/>
    </row>
    <row r="16" spans="1:8" x14ac:dyDescent="0.25">
      <c r="A16" s="13"/>
      <c r="B16" s="161"/>
      <c r="C16" s="161"/>
      <c r="D16" s="161"/>
      <c r="E16" s="161"/>
      <c r="F16" s="74"/>
      <c r="G16" s="74"/>
      <c r="H16" s="74"/>
    </row>
    <row r="17" spans="1:8" x14ac:dyDescent="0.25">
      <c r="A17" s="13"/>
      <c r="B17" s="161"/>
      <c r="C17" s="161"/>
      <c r="D17" s="161"/>
      <c r="E17" s="161"/>
      <c r="F17" s="74"/>
      <c r="G17" s="74"/>
      <c r="H17" s="74"/>
    </row>
    <row r="18" spans="1:8" x14ac:dyDescent="0.25">
      <c r="A18" s="13"/>
      <c r="B18" s="74"/>
      <c r="C18" s="13">
        <v>6</v>
      </c>
      <c r="D18" s="74" t="s">
        <v>27</v>
      </c>
      <c r="E18" s="74">
        <v>4253.7</v>
      </c>
      <c r="F18" s="74" t="s">
        <v>28</v>
      </c>
      <c r="G18" s="74" t="s">
        <v>11</v>
      </c>
      <c r="H18" s="77">
        <f>ROUND(SUM(C18*E18),)</f>
        <v>25522</v>
      </c>
    </row>
    <row r="19" spans="1:8" ht="8.25" customHeight="1" x14ac:dyDescent="0.25">
      <c r="A19" s="13"/>
      <c r="B19" s="74"/>
      <c r="C19" s="74"/>
      <c r="D19" s="74"/>
      <c r="E19" s="74"/>
      <c r="F19" s="74"/>
      <c r="G19" s="74"/>
      <c r="H19" s="74"/>
    </row>
    <row r="20" spans="1:8" x14ac:dyDescent="0.25">
      <c r="A20" s="13">
        <v>3</v>
      </c>
      <c r="B20" s="161" t="s">
        <v>52</v>
      </c>
      <c r="C20" s="161"/>
      <c r="D20" s="161"/>
      <c r="E20" s="161"/>
      <c r="F20" s="74"/>
      <c r="G20" s="74"/>
      <c r="H20" s="74"/>
    </row>
    <row r="21" spans="1:8" x14ac:dyDescent="0.25">
      <c r="A21" s="13"/>
      <c r="B21" s="161"/>
      <c r="C21" s="161"/>
      <c r="D21" s="161"/>
      <c r="E21" s="161"/>
      <c r="F21" s="74"/>
      <c r="G21" s="74"/>
      <c r="H21" s="74"/>
    </row>
    <row r="22" spans="1:8" x14ac:dyDescent="0.25">
      <c r="A22" s="13"/>
      <c r="B22" s="74"/>
      <c r="C22" s="13">
        <v>6</v>
      </c>
      <c r="D22" s="74" t="s">
        <v>27</v>
      </c>
      <c r="E22" s="74">
        <v>938.47</v>
      </c>
      <c r="F22" s="74" t="s">
        <v>28</v>
      </c>
      <c r="G22" s="74" t="s">
        <v>11</v>
      </c>
      <c r="H22" s="77">
        <f>ROUND(SUM(C22*E22),)</f>
        <v>5631</v>
      </c>
    </row>
    <row r="23" spans="1:8" ht="10.5" customHeight="1" x14ac:dyDescent="0.25">
      <c r="A23" s="13"/>
      <c r="B23" s="74"/>
      <c r="C23" s="74"/>
      <c r="D23" s="74"/>
      <c r="E23" s="74"/>
      <c r="F23" s="74"/>
      <c r="G23" s="74"/>
      <c r="H23" s="74"/>
    </row>
    <row r="24" spans="1:8" x14ac:dyDescent="0.25">
      <c r="A24" s="13">
        <v>4</v>
      </c>
      <c r="B24" s="163" t="s">
        <v>96</v>
      </c>
      <c r="C24" s="163"/>
      <c r="D24" s="163"/>
      <c r="E24" s="163"/>
      <c r="F24" s="74"/>
      <c r="G24" s="74"/>
      <c r="H24" s="74"/>
    </row>
    <row r="25" spans="1:8" x14ac:dyDescent="0.25">
      <c r="A25" s="13"/>
      <c r="B25" s="163"/>
      <c r="C25" s="163"/>
      <c r="D25" s="163"/>
      <c r="E25" s="163"/>
      <c r="F25" s="74"/>
      <c r="G25" s="74"/>
      <c r="H25" s="74"/>
    </row>
    <row r="26" spans="1:8" ht="19.5" customHeight="1" x14ac:dyDescent="0.25">
      <c r="A26" s="13"/>
      <c r="B26" s="163"/>
      <c r="C26" s="163"/>
      <c r="D26" s="163"/>
      <c r="E26" s="163"/>
      <c r="F26" s="74"/>
      <c r="G26" s="74"/>
      <c r="H26" s="74"/>
    </row>
    <row r="27" spans="1:8" x14ac:dyDescent="0.25">
      <c r="A27" s="13"/>
      <c r="B27" s="74"/>
      <c r="C27" s="13">
        <v>8</v>
      </c>
      <c r="D27" s="74" t="s">
        <v>27</v>
      </c>
      <c r="E27" s="74">
        <v>2042.43</v>
      </c>
      <c r="F27" s="74" t="s">
        <v>28</v>
      </c>
      <c r="G27" s="74" t="s">
        <v>11</v>
      </c>
      <c r="H27" s="77">
        <f>ROUND(SUM(C27*E27),)</f>
        <v>16339</v>
      </c>
    </row>
    <row r="28" spans="1:8" ht="11.25" customHeight="1" x14ac:dyDescent="0.25">
      <c r="A28" s="13"/>
      <c r="B28" s="74"/>
      <c r="C28" s="74"/>
      <c r="D28" s="74"/>
      <c r="E28" s="74"/>
      <c r="F28" s="74"/>
      <c r="G28" s="74"/>
      <c r="H28" s="74"/>
    </row>
    <row r="29" spans="1:8" x14ac:dyDescent="0.25">
      <c r="A29" s="13">
        <v>5</v>
      </c>
      <c r="B29" s="161" t="s">
        <v>53</v>
      </c>
      <c r="C29" s="161"/>
      <c r="D29" s="161"/>
      <c r="E29" s="161"/>
      <c r="F29" s="74"/>
      <c r="G29" s="74"/>
      <c r="H29" s="74"/>
    </row>
    <row r="30" spans="1:8" x14ac:dyDescent="0.25">
      <c r="A30" s="13"/>
      <c r="B30" s="161"/>
      <c r="C30" s="161"/>
      <c r="D30" s="161"/>
      <c r="E30" s="161"/>
      <c r="F30" s="74"/>
      <c r="G30" s="74"/>
      <c r="H30" s="74"/>
    </row>
    <row r="31" spans="1:8" x14ac:dyDescent="0.25">
      <c r="A31" s="13"/>
      <c r="B31" s="161"/>
      <c r="C31" s="161"/>
      <c r="D31" s="161"/>
      <c r="E31" s="161"/>
      <c r="F31" s="74"/>
      <c r="G31" s="74"/>
      <c r="H31" s="74"/>
    </row>
    <row r="32" spans="1:8" x14ac:dyDescent="0.25">
      <c r="A32" s="13"/>
      <c r="B32" s="74"/>
      <c r="C32" s="13">
        <v>4</v>
      </c>
      <c r="D32" s="74" t="s">
        <v>27</v>
      </c>
      <c r="E32" s="77">
        <v>1412.95</v>
      </c>
      <c r="F32" s="74" t="s">
        <v>28</v>
      </c>
      <c r="G32" s="74" t="s">
        <v>11</v>
      </c>
      <c r="H32" s="77">
        <f>ROUND(SUM(C32*E32),)</f>
        <v>5652</v>
      </c>
    </row>
    <row r="33" spans="1:8" ht="9.75" customHeight="1" x14ac:dyDescent="0.25">
      <c r="A33" s="13"/>
      <c r="B33" s="74"/>
      <c r="C33" s="74"/>
      <c r="D33" s="74"/>
      <c r="E33" s="74"/>
      <c r="F33" s="74"/>
      <c r="G33" s="74"/>
      <c r="H33" s="74"/>
    </row>
    <row r="34" spans="1:8" x14ac:dyDescent="0.25">
      <c r="A34" s="13">
        <v>6</v>
      </c>
      <c r="B34" s="157" t="s">
        <v>54</v>
      </c>
      <c r="C34" s="161"/>
      <c r="D34" s="161"/>
      <c r="E34" s="161"/>
      <c r="F34" s="74"/>
      <c r="G34" s="74"/>
      <c r="H34" s="74"/>
    </row>
    <row r="35" spans="1:8" ht="11.25" customHeight="1" x14ac:dyDescent="0.25">
      <c r="A35" s="13"/>
      <c r="B35" s="161"/>
      <c r="C35" s="161"/>
      <c r="D35" s="161"/>
      <c r="E35" s="161"/>
      <c r="F35" s="74"/>
      <c r="G35" s="74"/>
      <c r="H35" s="74"/>
    </row>
    <row r="36" spans="1:8" x14ac:dyDescent="0.25">
      <c r="A36" s="13"/>
      <c r="B36" s="74"/>
      <c r="C36" s="13">
        <v>4</v>
      </c>
      <c r="D36" s="74" t="s">
        <v>27</v>
      </c>
      <c r="E36" s="77">
        <v>2047.76</v>
      </c>
      <c r="F36" s="74" t="s">
        <v>28</v>
      </c>
      <c r="G36" s="74" t="s">
        <v>11</v>
      </c>
      <c r="H36" s="77">
        <f>ROUND(SUM(C36*E36),)</f>
        <v>8191</v>
      </c>
    </row>
    <row r="37" spans="1:8" x14ac:dyDescent="0.25">
      <c r="A37" s="13">
        <v>7</v>
      </c>
      <c r="B37" s="75" t="s">
        <v>55</v>
      </c>
      <c r="C37" s="74"/>
      <c r="D37" s="74"/>
      <c r="E37" s="74"/>
      <c r="F37" s="74"/>
      <c r="G37" s="74"/>
      <c r="H37" s="74"/>
    </row>
    <row r="38" spans="1:8" x14ac:dyDescent="0.25">
      <c r="A38" s="13"/>
      <c r="B38" s="74" t="s">
        <v>56</v>
      </c>
      <c r="C38" s="13">
        <v>2</v>
      </c>
      <c r="D38" s="74" t="s">
        <v>27</v>
      </c>
      <c r="E38" s="74">
        <v>200.42</v>
      </c>
      <c r="F38" s="74" t="s">
        <v>28</v>
      </c>
      <c r="G38" s="74" t="s">
        <v>11</v>
      </c>
      <c r="H38" s="77">
        <f>ROUND(SUM(C38*E38),)</f>
        <v>401</v>
      </c>
    </row>
    <row r="39" spans="1:8" x14ac:dyDescent="0.25">
      <c r="A39" s="13"/>
      <c r="B39" s="74" t="s">
        <v>57</v>
      </c>
      <c r="C39" s="13">
        <v>2</v>
      </c>
      <c r="D39" s="74" t="s">
        <v>27</v>
      </c>
      <c r="E39" s="74">
        <v>365.42</v>
      </c>
      <c r="F39" s="74" t="s">
        <v>28</v>
      </c>
      <c r="G39" s="74" t="s">
        <v>11</v>
      </c>
      <c r="H39" s="77">
        <f>ROUND(SUM(C39*E39),)</f>
        <v>731</v>
      </c>
    </row>
    <row r="40" spans="1:8" x14ac:dyDescent="0.25">
      <c r="A40" s="13"/>
      <c r="B40" s="74" t="s">
        <v>58</v>
      </c>
      <c r="C40" s="13">
        <v>2</v>
      </c>
      <c r="D40" s="74" t="s">
        <v>27</v>
      </c>
      <c r="E40" s="74">
        <v>475.42</v>
      </c>
      <c r="F40" s="74" t="s">
        <v>28</v>
      </c>
      <c r="G40" s="74" t="s">
        <v>11</v>
      </c>
      <c r="H40" s="77">
        <f>ROUND(SUM(C40*E40),)</f>
        <v>951</v>
      </c>
    </row>
    <row r="41" spans="1:8" x14ac:dyDescent="0.25">
      <c r="A41" s="13"/>
      <c r="B41" s="74"/>
      <c r="C41" s="13"/>
      <c r="D41" s="74"/>
      <c r="E41" s="74"/>
      <c r="F41" s="74"/>
      <c r="G41" s="74"/>
      <c r="H41" s="77"/>
    </row>
    <row r="42" spans="1:8" x14ac:dyDescent="0.25">
      <c r="A42" s="13">
        <v>8</v>
      </c>
      <c r="B42" s="154" t="s">
        <v>59</v>
      </c>
      <c r="C42" s="154"/>
      <c r="D42" s="154"/>
      <c r="E42" s="154"/>
      <c r="F42" s="74"/>
      <c r="G42" s="74"/>
      <c r="H42" s="74"/>
    </row>
    <row r="43" spans="1:8" x14ac:dyDescent="0.25">
      <c r="A43" s="13"/>
      <c r="B43" s="74"/>
      <c r="C43" s="13">
        <v>1</v>
      </c>
      <c r="D43" s="74" t="s">
        <v>27</v>
      </c>
      <c r="E43" s="76">
        <v>22000</v>
      </c>
      <c r="F43" s="74" t="s">
        <v>28</v>
      </c>
      <c r="G43" s="74" t="s">
        <v>11</v>
      </c>
      <c r="H43" s="77">
        <f>ROUND(SUM(C43*E43),)</f>
        <v>22000</v>
      </c>
    </row>
    <row r="44" spans="1:8" ht="9.75" customHeight="1" x14ac:dyDescent="0.25">
      <c r="A44" s="13"/>
      <c r="B44" s="74"/>
      <c r="C44" s="74"/>
      <c r="D44" s="74"/>
      <c r="E44" s="74"/>
      <c r="F44" s="74"/>
      <c r="G44" s="74"/>
      <c r="H44" s="74"/>
    </row>
    <row r="45" spans="1:8" x14ac:dyDescent="0.25">
      <c r="A45" s="13">
        <v>9</v>
      </c>
      <c r="B45" s="75" t="s">
        <v>60</v>
      </c>
      <c r="C45" s="74"/>
      <c r="D45" s="74"/>
      <c r="E45" s="74"/>
      <c r="F45" s="74"/>
      <c r="G45" s="74"/>
      <c r="H45" s="74"/>
    </row>
    <row r="46" spans="1:8" x14ac:dyDescent="0.25">
      <c r="A46" s="13"/>
      <c r="B46" s="74"/>
      <c r="C46" s="13">
        <v>4</v>
      </c>
      <c r="D46" s="74" t="s">
        <v>27</v>
      </c>
      <c r="E46" s="77">
        <v>169.4</v>
      </c>
      <c r="F46" s="74" t="s">
        <v>28</v>
      </c>
      <c r="G46" s="74" t="s">
        <v>11</v>
      </c>
      <c r="H46" s="77">
        <f>ROUND(SUM(C46*E46),)</f>
        <v>678</v>
      </c>
    </row>
    <row r="47" spans="1:8" ht="9.75" customHeight="1" x14ac:dyDescent="0.25">
      <c r="A47" s="13"/>
      <c r="B47" s="74"/>
      <c r="C47" s="13"/>
      <c r="D47" s="74"/>
      <c r="E47" s="74"/>
      <c r="F47" s="74"/>
      <c r="G47" s="74"/>
      <c r="H47" s="77"/>
    </row>
    <row r="48" spans="1:8" x14ac:dyDescent="0.25">
      <c r="A48" s="13">
        <v>10</v>
      </c>
      <c r="B48" s="154" t="s">
        <v>61</v>
      </c>
      <c r="C48" s="154"/>
      <c r="D48" s="154"/>
      <c r="E48" s="154"/>
      <c r="F48" s="74"/>
      <c r="G48" s="74"/>
      <c r="H48" s="74"/>
    </row>
    <row r="49" spans="1:8" x14ac:dyDescent="0.25">
      <c r="A49" s="13"/>
      <c r="B49" s="154"/>
      <c r="C49" s="154"/>
      <c r="D49" s="154"/>
      <c r="E49" s="154"/>
      <c r="F49" s="74"/>
      <c r="G49" s="74"/>
      <c r="H49" s="74"/>
    </row>
    <row r="50" spans="1:8" x14ac:dyDescent="0.25">
      <c r="A50" s="13"/>
      <c r="B50" s="154"/>
      <c r="C50" s="154"/>
      <c r="D50" s="154"/>
      <c r="E50" s="154"/>
      <c r="F50" s="74"/>
      <c r="G50" s="74"/>
      <c r="H50" s="77"/>
    </row>
    <row r="51" spans="1:8" ht="9" customHeight="1" x14ac:dyDescent="0.25">
      <c r="A51" s="13"/>
      <c r="B51" s="154"/>
      <c r="C51" s="154"/>
      <c r="D51" s="154"/>
      <c r="E51" s="154"/>
      <c r="F51" s="74"/>
      <c r="G51" s="74"/>
      <c r="H51" s="77"/>
    </row>
    <row r="52" spans="1:8" x14ac:dyDescent="0.25">
      <c r="A52" s="13"/>
      <c r="B52" s="74" t="s">
        <v>62</v>
      </c>
      <c r="C52" s="13">
        <v>100</v>
      </c>
      <c r="D52" s="74" t="s">
        <v>25</v>
      </c>
      <c r="E52" s="74">
        <v>199.25</v>
      </c>
      <c r="F52" s="74" t="s">
        <v>26</v>
      </c>
      <c r="G52" s="74" t="s">
        <v>11</v>
      </c>
      <c r="H52" s="77">
        <f>ROUND(SUM(C52*E52),)</f>
        <v>19925</v>
      </c>
    </row>
    <row r="53" spans="1:8" ht="11.25" customHeight="1" x14ac:dyDescent="0.25">
      <c r="A53" s="13"/>
      <c r="B53" s="74"/>
      <c r="C53" s="13"/>
      <c r="D53" s="74"/>
      <c r="E53" s="74"/>
      <c r="F53" s="74"/>
      <c r="G53" s="74"/>
      <c r="H53" s="77"/>
    </row>
    <row r="54" spans="1:8" x14ac:dyDescent="0.25">
      <c r="A54" s="74"/>
      <c r="B54" s="74" t="s">
        <v>63</v>
      </c>
      <c r="C54" s="13">
        <v>80</v>
      </c>
      <c r="D54" s="74" t="s">
        <v>25</v>
      </c>
      <c r="E54" s="77">
        <v>250.6</v>
      </c>
      <c r="F54" s="74" t="s">
        <v>26</v>
      </c>
      <c r="G54" s="74" t="s">
        <v>11</v>
      </c>
      <c r="H54" s="77">
        <f>ROUND(SUM(C54*E54),)</f>
        <v>20048</v>
      </c>
    </row>
    <row r="55" spans="1:8" x14ac:dyDescent="0.25">
      <c r="A55" s="74"/>
      <c r="B55" s="74"/>
      <c r="C55" s="13"/>
      <c r="D55" s="74"/>
      <c r="E55" s="77"/>
      <c r="F55" s="74"/>
      <c r="G55" s="74"/>
      <c r="H55" s="77"/>
    </row>
    <row r="56" spans="1:8" x14ac:dyDescent="0.25">
      <c r="A56" s="13">
        <v>11</v>
      </c>
      <c r="B56" s="154" t="s">
        <v>64</v>
      </c>
      <c r="C56" s="154"/>
      <c r="D56" s="154"/>
      <c r="E56" s="154"/>
      <c r="F56" s="74"/>
      <c r="G56" s="74"/>
      <c r="H56" s="74"/>
    </row>
    <row r="57" spans="1:8" x14ac:dyDescent="0.25">
      <c r="A57" s="13"/>
      <c r="B57" s="154"/>
      <c r="C57" s="154"/>
      <c r="D57" s="154"/>
      <c r="E57" s="154"/>
      <c r="F57" s="74"/>
      <c r="G57" s="74"/>
      <c r="H57" s="74"/>
    </row>
    <row r="58" spans="1:8" x14ac:dyDescent="0.25">
      <c r="A58" s="13"/>
      <c r="B58" s="154"/>
      <c r="C58" s="154"/>
      <c r="D58" s="154"/>
      <c r="E58" s="154"/>
      <c r="F58" s="74"/>
      <c r="G58" s="74"/>
      <c r="H58" s="74"/>
    </row>
    <row r="59" spans="1:8" ht="8.25" customHeight="1" x14ac:dyDescent="0.25">
      <c r="A59" s="13"/>
      <c r="B59" s="154"/>
      <c r="C59" s="154"/>
      <c r="D59" s="154"/>
      <c r="E59" s="154"/>
      <c r="F59" s="74"/>
      <c r="G59" s="74"/>
      <c r="H59" s="74"/>
    </row>
    <row r="60" spans="1:8" x14ac:dyDescent="0.25">
      <c r="A60" s="13"/>
      <c r="B60" s="74"/>
      <c r="C60" s="13">
        <v>8</v>
      </c>
      <c r="D60" s="74" t="s">
        <v>27</v>
      </c>
      <c r="E60" s="77">
        <v>14748.2</v>
      </c>
      <c r="F60" s="74" t="s">
        <v>28</v>
      </c>
      <c r="G60" s="74" t="s">
        <v>11</v>
      </c>
      <c r="H60" s="77">
        <f>ROUND(SUM(C60*E60),)</f>
        <v>117986</v>
      </c>
    </row>
    <row r="61" spans="1:8" x14ac:dyDescent="0.25">
      <c r="A61" s="13"/>
      <c r="B61" s="74"/>
      <c r="C61" s="13"/>
      <c r="D61" s="74"/>
      <c r="E61" s="77"/>
      <c r="F61" s="74"/>
      <c r="G61" s="74"/>
      <c r="H61" s="77"/>
    </row>
    <row r="62" spans="1:8" x14ac:dyDescent="0.25">
      <c r="A62" s="13">
        <v>12</v>
      </c>
      <c r="B62" s="154" t="s">
        <v>65</v>
      </c>
      <c r="C62" s="154"/>
      <c r="D62" s="154"/>
      <c r="E62" s="154"/>
      <c r="F62" s="74"/>
      <c r="G62" s="74"/>
      <c r="H62" s="74"/>
    </row>
    <row r="63" spans="1:8" x14ac:dyDescent="0.25">
      <c r="A63" s="13"/>
      <c r="B63" s="154"/>
      <c r="C63" s="154"/>
      <c r="D63" s="154"/>
      <c r="E63" s="154"/>
      <c r="F63" s="74"/>
      <c r="G63" s="74"/>
      <c r="H63" s="74"/>
    </row>
    <row r="64" spans="1:8" x14ac:dyDescent="0.25">
      <c r="A64" s="13"/>
      <c r="B64" s="154"/>
      <c r="C64" s="154"/>
      <c r="D64" s="154"/>
      <c r="E64" s="154"/>
      <c r="F64" s="74"/>
      <c r="G64" s="74"/>
      <c r="H64" s="74"/>
    </row>
    <row r="65" spans="1:8" x14ac:dyDescent="0.25">
      <c r="A65" s="13"/>
      <c r="B65" s="154"/>
      <c r="C65" s="154"/>
      <c r="D65" s="154"/>
      <c r="E65" s="154"/>
      <c r="F65" s="74"/>
      <c r="G65" s="74"/>
      <c r="H65" s="74"/>
    </row>
    <row r="66" spans="1:8" x14ac:dyDescent="0.25">
      <c r="A66" s="13"/>
      <c r="B66" s="154"/>
      <c r="C66" s="154"/>
      <c r="D66" s="154"/>
      <c r="E66" s="154"/>
      <c r="F66" s="74"/>
      <c r="G66" s="74"/>
      <c r="H66" s="74"/>
    </row>
    <row r="67" spans="1:8" ht="9" customHeight="1" x14ac:dyDescent="0.25">
      <c r="A67" s="13"/>
      <c r="B67" s="154"/>
      <c r="C67" s="154"/>
      <c r="D67" s="154"/>
      <c r="E67" s="154"/>
      <c r="F67" s="74"/>
      <c r="G67" s="74"/>
      <c r="H67" s="74"/>
    </row>
    <row r="68" spans="1:8" x14ac:dyDescent="0.25">
      <c r="A68" s="13"/>
      <c r="B68" s="74"/>
      <c r="C68" s="13">
        <v>6</v>
      </c>
      <c r="D68" s="74" t="s">
        <v>27</v>
      </c>
      <c r="E68" s="74">
        <v>4905.67</v>
      </c>
      <c r="F68" s="74" t="s">
        <v>28</v>
      </c>
      <c r="G68" s="74" t="s">
        <v>11</v>
      </c>
      <c r="H68" s="77">
        <f>ROUND(SUM(C68*E68),)</f>
        <v>29434</v>
      </c>
    </row>
    <row r="69" spans="1:8" ht="11.25" customHeight="1" x14ac:dyDescent="0.25">
      <c r="A69" s="13"/>
      <c r="B69" s="74"/>
      <c r="C69" s="13"/>
      <c r="D69" s="74"/>
      <c r="E69" s="74"/>
      <c r="F69" s="74"/>
      <c r="G69" s="74"/>
      <c r="H69" s="77"/>
    </row>
    <row r="70" spans="1:8" x14ac:dyDescent="0.25">
      <c r="A70" s="13">
        <v>13</v>
      </c>
      <c r="B70" s="147" t="s">
        <v>97</v>
      </c>
      <c r="C70" s="153"/>
      <c r="D70" s="153"/>
      <c r="E70" s="153"/>
      <c r="F70" s="74"/>
      <c r="G70" s="74"/>
      <c r="H70" s="74"/>
    </row>
    <row r="71" spans="1:8" ht="7.5" customHeight="1" x14ac:dyDescent="0.25">
      <c r="A71" s="13"/>
      <c r="B71" s="153"/>
      <c r="C71" s="153"/>
      <c r="D71" s="153"/>
      <c r="E71" s="153"/>
      <c r="F71" s="74"/>
      <c r="G71" s="74"/>
      <c r="H71" s="74"/>
    </row>
    <row r="72" spans="1:8" x14ac:dyDescent="0.25">
      <c r="A72" s="13"/>
      <c r="B72" s="74"/>
      <c r="C72" s="13">
        <v>4</v>
      </c>
      <c r="D72" s="74" t="s">
        <v>27</v>
      </c>
      <c r="E72" s="74">
        <v>509.74</v>
      </c>
      <c r="F72" s="74" t="s">
        <v>28</v>
      </c>
      <c r="G72" s="74" t="s">
        <v>11</v>
      </c>
      <c r="H72" s="77">
        <f>ROUND(SUM(C72*E72),)</f>
        <v>2039</v>
      </c>
    </row>
    <row r="73" spans="1:8" x14ac:dyDescent="0.25">
      <c r="A73" s="13">
        <v>14</v>
      </c>
      <c r="B73" s="158" t="s">
        <v>98</v>
      </c>
      <c r="C73" s="154"/>
      <c r="D73" s="154"/>
      <c r="E73" s="154"/>
      <c r="F73" s="74"/>
      <c r="G73" s="74"/>
      <c r="H73" s="74"/>
    </row>
    <row r="74" spans="1:8" ht="6.75" customHeight="1" x14ac:dyDescent="0.25">
      <c r="A74" s="13"/>
      <c r="B74" s="154"/>
      <c r="C74" s="154"/>
      <c r="D74" s="154"/>
      <c r="E74" s="154"/>
      <c r="F74" s="74"/>
      <c r="G74" s="74"/>
      <c r="H74" s="74"/>
    </row>
    <row r="75" spans="1:8" x14ac:dyDescent="0.25">
      <c r="A75" s="13"/>
      <c r="B75" s="74"/>
      <c r="C75" s="13">
        <v>2</v>
      </c>
      <c r="D75" s="74" t="s">
        <v>27</v>
      </c>
      <c r="E75" s="77">
        <v>1384.24</v>
      </c>
      <c r="F75" s="74" t="s">
        <v>28</v>
      </c>
      <c r="G75" s="74" t="s">
        <v>11</v>
      </c>
      <c r="H75" s="77">
        <f>ROUND(SUM(C75*E75),)</f>
        <v>2768</v>
      </c>
    </row>
    <row r="76" spans="1:8" x14ac:dyDescent="0.25">
      <c r="A76" s="13"/>
      <c r="B76" s="74"/>
      <c r="C76" s="13"/>
      <c r="D76" s="74"/>
      <c r="E76" s="77"/>
      <c r="F76" s="74"/>
      <c r="G76" s="74"/>
      <c r="H76" s="77"/>
    </row>
    <row r="77" spans="1:8" x14ac:dyDescent="0.25">
      <c r="A77" s="13">
        <v>15</v>
      </c>
      <c r="B77" s="154" t="s">
        <v>66</v>
      </c>
      <c r="C77" s="154"/>
      <c r="D77" s="154"/>
      <c r="E77" s="154"/>
      <c r="F77" s="74"/>
      <c r="G77" s="74"/>
      <c r="H77" s="74"/>
    </row>
    <row r="78" spans="1:8" ht="4.5" customHeight="1" x14ac:dyDescent="0.25">
      <c r="A78" s="13"/>
      <c r="B78" s="154"/>
      <c r="C78" s="154"/>
      <c r="D78" s="154"/>
      <c r="E78" s="154"/>
      <c r="F78" s="74"/>
      <c r="G78" s="74"/>
      <c r="H78" s="74"/>
    </row>
    <row r="79" spans="1:8" x14ac:dyDescent="0.25">
      <c r="A79" s="13"/>
      <c r="B79" s="74"/>
      <c r="C79" s="13">
        <v>4</v>
      </c>
      <c r="D79" s="74" t="s">
        <v>27</v>
      </c>
      <c r="E79" s="77">
        <v>1142.42</v>
      </c>
      <c r="F79" s="74" t="s">
        <v>28</v>
      </c>
      <c r="G79" s="74" t="s">
        <v>11</v>
      </c>
      <c r="H79" s="77">
        <f>ROUND(SUM(C79*E79),)</f>
        <v>4570</v>
      </c>
    </row>
    <row r="80" spans="1:8" x14ac:dyDescent="0.25">
      <c r="A80" s="13">
        <v>16</v>
      </c>
      <c r="B80" s="161" t="s">
        <v>67</v>
      </c>
      <c r="C80" s="161"/>
      <c r="D80" s="161"/>
      <c r="E80" s="161"/>
      <c r="F80" s="74"/>
      <c r="G80" s="74"/>
      <c r="H80" s="74"/>
    </row>
    <row r="81" spans="1:8" x14ac:dyDescent="0.25">
      <c r="A81" s="13"/>
      <c r="B81" s="74"/>
      <c r="C81" s="13">
        <v>4</v>
      </c>
      <c r="D81" s="74" t="s">
        <v>27</v>
      </c>
      <c r="E81" s="77">
        <v>877.8</v>
      </c>
      <c r="F81" s="74" t="s">
        <v>28</v>
      </c>
      <c r="G81" s="74" t="s">
        <v>11</v>
      </c>
      <c r="H81" s="77">
        <f>ROUND(SUM(C81*E81),)</f>
        <v>3511</v>
      </c>
    </row>
    <row r="82" spans="1:8" x14ac:dyDescent="0.25">
      <c r="A82" s="13"/>
      <c r="B82" s="74"/>
      <c r="C82" s="13"/>
      <c r="D82" s="74"/>
      <c r="E82" s="77"/>
      <c r="F82" s="74"/>
      <c r="G82" s="74"/>
      <c r="H82" s="77"/>
    </row>
    <row r="83" spans="1:8" x14ac:dyDescent="0.25">
      <c r="A83" s="13">
        <v>17</v>
      </c>
      <c r="B83" s="154" t="s">
        <v>68</v>
      </c>
      <c r="C83" s="154"/>
      <c r="D83" s="154"/>
      <c r="E83" s="154"/>
      <c r="F83" s="74"/>
      <c r="G83" s="74"/>
      <c r="H83" s="77"/>
    </row>
    <row r="84" spans="1:8" x14ac:dyDescent="0.25">
      <c r="A84" s="13"/>
      <c r="B84" s="154"/>
      <c r="C84" s="154"/>
      <c r="D84" s="154"/>
      <c r="E84" s="154"/>
      <c r="F84" s="74"/>
      <c r="G84" s="74"/>
      <c r="H84" s="77"/>
    </row>
    <row r="85" spans="1:8" ht="9" customHeight="1" x14ac:dyDescent="0.25">
      <c r="A85" s="13"/>
      <c r="B85" s="154"/>
      <c r="C85" s="154"/>
      <c r="D85" s="154"/>
      <c r="E85" s="154"/>
      <c r="F85" s="74"/>
      <c r="G85" s="74"/>
      <c r="H85" s="77"/>
    </row>
    <row r="86" spans="1:8" x14ac:dyDescent="0.25">
      <c r="A86" s="13"/>
      <c r="B86" s="103"/>
      <c r="C86" s="13">
        <v>1</v>
      </c>
      <c r="D86" s="74" t="s">
        <v>27</v>
      </c>
      <c r="E86" s="77">
        <v>37505.42</v>
      </c>
      <c r="F86" s="74" t="s">
        <v>28</v>
      </c>
      <c r="G86" s="104" t="s">
        <v>11</v>
      </c>
      <c r="H86" s="105">
        <f>ROUND(SUM(C86*E86),)</f>
        <v>37505</v>
      </c>
    </row>
    <row r="87" spans="1:8" x14ac:dyDescent="0.25">
      <c r="A87" s="13"/>
      <c r="B87" s="74"/>
      <c r="C87" s="13"/>
      <c r="D87" s="74"/>
      <c r="E87" s="77"/>
      <c r="F87" s="74"/>
      <c r="G87" s="74"/>
      <c r="H87" s="77"/>
    </row>
    <row r="88" spans="1:8" x14ac:dyDescent="0.25">
      <c r="C88" s="74"/>
      <c r="D88" s="74"/>
      <c r="E88" s="74"/>
      <c r="F88" s="74" t="s">
        <v>69</v>
      </c>
      <c r="G88" s="74" t="s">
        <v>11</v>
      </c>
      <c r="H88" s="106">
        <f>SUM(H10:H87)</f>
        <v>354149.6</v>
      </c>
    </row>
    <row r="89" spans="1:8" x14ac:dyDescent="0.25">
      <c r="C89" s="74"/>
      <c r="D89" s="74"/>
      <c r="E89" s="74"/>
      <c r="F89" s="74"/>
      <c r="G89" s="74"/>
      <c r="H89" s="105"/>
    </row>
    <row r="90" spans="1:8" x14ac:dyDescent="0.25">
      <c r="A90" s="13"/>
      <c r="B90" s="107"/>
      <c r="C90" s="107" t="s">
        <v>99</v>
      </c>
      <c r="D90" s="107"/>
      <c r="E90" s="24"/>
      <c r="F90" s="24"/>
      <c r="G90" s="74"/>
      <c r="H90" s="108"/>
    </row>
    <row r="91" spans="1:8" x14ac:dyDescent="0.25">
      <c r="A91" s="13"/>
      <c r="B91" s="74"/>
      <c r="C91" s="109"/>
      <c r="D91" s="109"/>
      <c r="H91" s="110"/>
    </row>
    <row r="92" spans="1:8" x14ac:dyDescent="0.25">
      <c r="C92" s="82"/>
      <c r="D92" s="82"/>
      <c r="F92" t="s">
        <v>44</v>
      </c>
      <c r="H92" s="78"/>
    </row>
    <row r="93" spans="1:8" x14ac:dyDescent="0.25">
      <c r="C93" s="13"/>
      <c r="D93" s="13"/>
      <c r="H93" s="75"/>
    </row>
    <row r="94" spans="1:8" x14ac:dyDescent="0.25">
      <c r="C94" s="13"/>
      <c r="D94" s="13"/>
      <c r="H94" s="75"/>
    </row>
    <row r="95" spans="1:8" ht="33.75" customHeight="1" x14ac:dyDescent="0.25">
      <c r="A95" s="164" t="s">
        <v>100</v>
      </c>
      <c r="B95" s="164"/>
      <c r="C95" s="164"/>
      <c r="D95" s="13"/>
      <c r="E95" s="78"/>
      <c r="F95" s="78"/>
      <c r="G95" s="78"/>
      <c r="H95" s="75"/>
    </row>
    <row r="96" spans="1:8" x14ac:dyDescent="0.25">
      <c r="A96" s="13"/>
      <c r="B96" s="74"/>
      <c r="C96" s="13"/>
      <c r="D96" s="13"/>
      <c r="E96" s="111"/>
      <c r="H96" s="112"/>
    </row>
    <row r="97" spans="1:8" x14ac:dyDescent="0.25">
      <c r="A97" s="13"/>
      <c r="B97" s="74"/>
      <c r="C97" s="13"/>
      <c r="D97" s="13"/>
      <c r="E97" s="78"/>
      <c r="F97" s="113"/>
      <c r="H97" s="112"/>
    </row>
    <row r="98" spans="1:8" x14ac:dyDescent="0.25">
      <c r="D98" s="13"/>
      <c r="E98" s="78"/>
      <c r="F98" s="24"/>
      <c r="G98" s="112"/>
      <c r="H98" s="112"/>
    </row>
    <row r="99" spans="1:8" x14ac:dyDescent="0.25">
      <c r="C99" s="13"/>
      <c r="D99" s="13"/>
      <c r="E99" s="78"/>
      <c r="F99" s="78"/>
      <c r="G99" s="112"/>
      <c r="H99" s="75"/>
    </row>
    <row r="100" spans="1:8" x14ac:dyDescent="0.25">
      <c r="A100" s="165" t="s">
        <v>45</v>
      </c>
      <c r="B100" s="165"/>
      <c r="C100" s="165"/>
      <c r="D100" s="13"/>
      <c r="E100" s="78"/>
      <c r="F100" s="78"/>
      <c r="G100" s="112"/>
      <c r="H100" s="75"/>
    </row>
    <row r="101" spans="1:8" x14ac:dyDescent="0.25">
      <c r="C101" s="13"/>
      <c r="D101" s="13"/>
      <c r="E101" s="78"/>
      <c r="F101" s="78"/>
      <c r="G101" s="78"/>
      <c r="H101" s="75"/>
    </row>
    <row r="102" spans="1:8" x14ac:dyDescent="0.25">
      <c r="C102" s="13"/>
      <c r="D102" s="13"/>
      <c r="E102" s="78"/>
      <c r="F102" s="78"/>
      <c r="G102" s="78"/>
      <c r="H102" s="75"/>
    </row>
    <row r="103" spans="1:8" x14ac:dyDescent="0.25">
      <c r="C103" s="13"/>
      <c r="D103" s="13"/>
      <c r="E103" s="78"/>
      <c r="F103" s="78"/>
      <c r="G103" s="78"/>
      <c r="H103" s="75"/>
    </row>
    <row r="104" spans="1:8" x14ac:dyDescent="0.25">
      <c r="C104" s="13"/>
      <c r="D104" s="13"/>
      <c r="E104" s="78"/>
      <c r="F104" s="78"/>
      <c r="G104" s="78"/>
      <c r="H104" s="75"/>
    </row>
    <row r="105" spans="1:8" x14ac:dyDescent="0.25">
      <c r="C105" s="13"/>
      <c r="D105" s="13"/>
      <c r="E105" s="78"/>
      <c r="F105" s="78"/>
      <c r="G105" s="78"/>
      <c r="H105" s="75"/>
    </row>
    <row r="106" spans="1:8" x14ac:dyDescent="0.25">
      <c r="C106" s="13"/>
      <c r="D106" s="13"/>
      <c r="E106" s="78"/>
      <c r="F106" s="78"/>
      <c r="G106" s="78"/>
      <c r="H106" s="75"/>
    </row>
    <row r="107" spans="1:8" x14ac:dyDescent="0.25">
      <c r="C107" s="13"/>
      <c r="D107" s="13"/>
      <c r="E107" s="78"/>
      <c r="F107" s="78"/>
      <c r="G107" s="78"/>
      <c r="H107" s="75"/>
    </row>
    <row r="108" spans="1:8" x14ac:dyDescent="0.25">
      <c r="C108" s="13"/>
      <c r="D108" s="13"/>
      <c r="E108" s="78"/>
      <c r="F108" s="78"/>
      <c r="G108" s="78"/>
      <c r="H108" s="75"/>
    </row>
    <row r="109" spans="1:8" x14ac:dyDescent="0.25">
      <c r="C109" s="13"/>
      <c r="D109" s="13"/>
      <c r="E109" s="78"/>
      <c r="F109" s="78"/>
      <c r="G109" s="78"/>
      <c r="H109" s="75"/>
    </row>
    <row r="110" spans="1:8" x14ac:dyDescent="0.25">
      <c r="A110" s="13"/>
      <c r="B110" s="79" t="s">
        <v>71</v>
      </c>
      <c r="C110" s="74"/>
      <c r="D110" s="74"/>
      <c r="E110" s="74"/>
      <c r="F110" s="74"/>
      <c r="G110" s="74"/>
      <c r="H110" s="74"/>
    </row>
    <row r="111" spans="1:8" x14ac:dyDescent="0.25">
      <c r="A111" s="13">
        <v>19</v>
      </c>
      <c r="B111" s="147" t="s">
        <v>120</v>
      </c>
      <c r="C111" s="153"/>
      <c r="D111" s="153"/>
      <c r="E111" s="153"/>
      <c r="F111" s="153"/>
      <c r="G111" s="153"/>
      <c r="H111" s="74"/>
    </row>
    <row r="112" spans="1:8" x14ac:dyDescent="0.25">
      <c r="A112" s="13"/>
      <c r="B112" s="153"/>
      <c r="C112" s="153"/>
      <c r="D112" s="153"/>
      <c r="E112" s="153"/>
      <c r="F112" s="153"/>
      <c r="G112" s="153"/>
      <c r="H112" s="74"/>
    </row>
    <row r="113" spans="1:8" x14ac:dyDescent="0.25">
      <c r="A113" s="13"/>
      <c r="B113" s="74" t="s">
        <v>72</v>
      </c>
      <c r="C113" s="13">
        <v>250</v>
      </c>
      <c r="D113" s="74" t="s">
        <v>25</v>
      </c>
      <c r="E113" s="74">
        <v>324.39</v>
      </c>
      <c r="F113" s="74" t="s">
        <v>26</v>
      </c>
      <c r="G113" s="74" t="s">
        <v>11</v>
      </c>
      <c r="H113" s="77">
        <f>ROUND(SUM(C113*E113),)</f>
        <v>81098</v>
      </c>
    </row>
    <row r="114" spans="1:8" x14ac:dyDescent="0.25">
      <c r="A114" s="13"/>
      <c r="B114" s="74"/>
      <c r="C114" s="74"/>
      <c r="D114" s="74"/>
      <c r="E114" s="74"/>
      <c r="F114" s="74"/>
      <c r="G114" s="74"/>
      <c r="H114" s="74"/>
    </row>
    <row r="115" spans="1:8" x14ac:dyDescent="0.25">
      <c r="A115" s="13"/>
      <c r="B115" s="74" t="s">
        <v>73</v>
      </c>
      <c r="C115" s="13">
        <v>210</v>
      </c>
      <c r="D115" s="74" t="s">
        <v>25</v>
      </c>
      <c r="E115" s="77">
        <v>400</v>
      </c>
      <c r="F115" s="74" t="s">
        <v>26</v>
      </c>
      <c r="G115" s="74" t="s">
        <v>11</v>
      </c>
      <c r="H115" s="77">
        <f>ROUND(SUM(C115*E115),)</f>
        <v>84000</v>
      </c>
    </row>
    <row r="116" spans="1:8" ht="7.5" customHeight="1" x14ac:dyDescent="0.25">
      <c r="A116" s="13"/>
      <c r="B116" s="74"/>
      <c r="C116" s="13"/>
      <c r="D116" s="74"/>
      <c r="E116" s="77"/>
      <c r="F116" s="74"/>
      <c r="G116" s="74"/>
      <c r="H116" s="77"/>
    </row>
    <row r="117" spans="1:8" x14ac:dyDescent="0.25">
      <c r="A117" s="13">
        <v>20</v>
      </c>
      <c r="B117" s="154" t="s">
        <v>74</v>
      </c>
      <c r="C117" s="154"/>
      <c r="D117" s="154"/>
      <c r="E117" s="154"/>
      <c r="F117" s="74"/>
      <c r="G117" s="74"/>
      <c r="H117" s="74"/>
    </row>
    <row r="118" spans="1:8" ht="11.25" customHeight="1" x14ac:dyDescent="0.25">
      <c r="A118" s="13"/>
      <c r="B118" s="154"/>
      <c r="C118" s="154"/>
      <c r="D118" s="154"/>
      <c r="E118" s="154"/>
      <c r="F118" s="74"/>
      <c r="G118" s="74"/>
      <c r="H118" s="74"/>
    </row>
    <row r="119" spans="1:8" x14ac:dyDescent="0.25">
      <c r="A119" s="13"/>
      <c r="B119" s="74"/>
      <c r="C119" s="13">
        <v>2</v>
      </c>
      <c r="D119" s="74" t="s">
        <v>27</v>
      </c>
      <c r="E119" s="77">
        <v>650</v>
      </c>
      <c r="F119" s="74" t="s">
        <v>28</v>
      </c>
      <c r="G119" s="74" t="s">
        <v>11</v>
      </c>
      <c r="H119" s="77">
        <f>ROUND(SUM(C119*E119),)</f>
        <v>1300</v>
      </c>
    </row>
    <row r="120" spans="1:8" ht="7.5" customHeight="1" x14ac:dyDescent="0.25">
      <c r="A120" s="13"/>
      <c r="B120" s="74"/>
      <c r="C120" s="74"/>
      <c r="D120" s="74"/>
      <c r="E120" s="74"/>
      <c r="F120" s="74"/>
      <c r="G120" s="74"/>
      <c r="H120" s="74"/>
    </row>
    <row r="121" spans="1:8" x14ac:dyDescent="0.25">
      <c r="A121" s="13">
        <v>21</v>
      </c>
      <c r="B121" s="154" t="s">
        <v>75</v>
      </c>
      <c r="C121" s="154"/>
      <c r="D121" s="154"/>
      <c r="E121" s="154"/>
      <c r="F121" s="74"/>
      <c r="G121" s="74"/>
      <c r="H121" s="74"/>
    </row>
    <row r="122" spans="1:8" x14ac:dyDescent="0.25">
      <c r="A122" s="13"/>
      <c r="B122" s="154"/>
      <c r="C122" s="154"/>
      <c r="D122" s="154"/>
      <c r="E122" s="154"/>
      <c r="F122" s="74"/>
      <c r="G122" s="74"/>
      <c r="H122" s="74"/>
    </row>
    <row r="123" spans="1:8" x14ac:dyDescent="0.25">
      <c r="A123" s="13"/>
      <c r="B123" s="74"/>
      <c r="C123" s="13">
        <v>4</v>
      </c>
      <c r="D123" s="74" t="s">
        <v>27</v>
      </c>
      <c r="E123" s="74">
        <v>395.34</v>
      </c>
      <c r="F123" s="74" t="s">
        <v>28</v>
      </c>
      <c r="G123" s="74" t="s">
        <v>11</v>
      </c>
      <c r="H123" s="77">
        <f>ROUND(SUM(C123*E123),)</f>
        <v>1581</v>
      </c>
    </row>
    <row r="124" spans="1:8" ht="7.5" customHeight="1" x14ac:dyDescent="0.25">
      <c r="A124" s="13"/>
      <c r="B124" s="74"/>
      <c r="C124" s="74"/>
      <c r="D124" s="74"/>
      <c r="E124" s="74"/>
      <c r="F124" s="74"/>
      <c r="G124" s="74"/>
      <c r="H124" s="74"/>
    </row>
    <row r="125" spans="1:8" x14ac:dyDescent="0.25">
      <c r="A125" s="13">
        <v>22</v>
      </c>
      <c r="B125" s="154" t="s">
        <v>76</v>
      </c>
      <c r="C125" s="154"/>
      <c r="D125" s="154"/>
      <c r="E125" s="154"/>
      <c r="F125" s="74"/>
      <c r="G125" s="74"/>
      <c r="H125" s="74"/>
    </row>
    <row r="126" spans="1:8" x14ac:dyDescent="0.25">
      <c r="A126" s="13"/>
      <c r="B126" s="154"/>
      <c r="C126" s="154"/>
      <c r="D126" s="154"/>
      <c r="E126" s="154"/>
      <c r="F126" s="74"/>
      <c r="G126" s="74"/>
      <c r="H126" s="74"/>
    </row>
    <row r="127" spans="1:8" x14ac:dyDescent="0.25">
      <c r="A127" s="13"/>
      <c r="B127" s="74"/>
      <c r="C127" s="13">
        <v>4</v>
      </c>
      <c r="D127" s="74" t="s">
        <v>27</v>
      </c>
      <c r="E127" s="74">
        <v>305.14</v>
      </c>
      <c r="F127" s="74" t="s">
        <v>28</v>
      </c>
      <c r="G127" s="74" t="s">
        <v>11</v>
      </c>
      <c r="H127" s="77">
        <f>ROUND(SUM(C127*E127),)</f>
        <v>1221</v>
      </c>
    </row>
    <row r="128" spans="1:8" x14ac:dyDescent="0.25">
      <c r="A128" s="13"/>
      <c r="B128" s="74"/>
      <c r="C128" s="74"/>
      <c r="D128" s="74"/>
      <c r="E128" s="74"/>
      <c r="F128" s="74"/>
      <c r="G128" s="74"/>
      <c r="H128" s="74"/>
    </row>
    <row r="129" spans="1:8" x14ac:dyDescent="0.25">
      <c r="A129" s="13">
        <v>23</v>
      </c>
      <c r="B129" s="166" t="s">
        <v>121</v>
      </c>
      <c r="C129" s="176"/>
      <c r="D129" s="176"/>
      <c r="E129" s="176"/>
      <c r="F129" s="176"/>
      <c r="G129" s="74"/>
      <c r="H129" s="74"/>
    </row>
    <row r="130" spans="1:8" x14ac:dyDescent="0.25">
      <c r="A130" s="13"/>
      <c r="B130" s="176"/>
      <c r="C130" s="176"/>
      <c r="D130" s="176"/>
      <c r="E130" s="176"/>
      <c r="F130" s="176"/>
      <c r="G130" s="74"/>
      <c r="H130" s="74"/>
    </row>
    <row r="131" spans="1:8" ht="4.5" customHeight="1" x14ac:dyDescent="0.25">
      <c r="A131" s="13"/>
      <c r="B131" s="176"/>
      <c r="C131" s="176"/>
      <c r="D131" s="176"/>
      <c r="E131" s="176"/>
      <c r="F131" s="176"/>
      <c r="G131" s="74"/>
      <c r="H131" s="74"/>
    </row>
    <row r="132" spans="1:8" x14ac:dyDescent="0.25">
      <c r="A132" s="13"/>
      <c r="B132" s="74"/>
      <c r="C132" s="13">
        <v>4</v>
      </c>
      <c r="D132" s="74" t="s">
        <v>27</v>
      </c>
      <c r="E132" s="74">
        <v>2449.37</v>
      </c>
      <c r="F132" s="74" t="s">
        <v>28</v>
      </c>
      <c r="G132" s="74" t="s">
        <v>11</v>
      </c>
      <c r="H132" s="77">
        <f>ROUND(SUM(C132*E132),)</f>
        <v>9797</v>
      </c>
    </row>
    <row r="133" spans="1:8" ht="9" customHeight="1" x14ac:dyDescent="0.25">
      <c r="A133" s="13"/>
      <c r="B133" s="74"/>
      <c r="C133" s="74"/>
      <c r="D133" s="74"/>
      <c r="E133" s="74"/>
      <c r="F133" s="74"/>
      <c r="G133" s="74"/>
      <c r="H133" s="74"/>
    </row>
    <row r="134" spans="1:8" x14ac:dyDescent="0.25">
      <c r="A134" s="13">
        <v>24</v>
      </c>
      <c r="B134" s="161" t="s">
        <v>77</v>
      </c>
      <c r="C134" s="161"/>
      <c r="D134" s="161"/>
      <c r="E134" s="161"/>
      <c r="F134" s="74"/>
      <c r="G134" s="74"/>
      <c r="H134" s="74"/>
    </row>
    <row r="135" spans="1:8" x14ac:dyDescent="0.25">
      <c r="A135" s="13"/>
      <c r="B135" s="161"/>
      <c r="C135" s="161"/>
      <c r="D135" s="161"/>
      <c r="E135" s="161"/>
      <c r="F135" s="74"/>
      <c r="G135" s="74"/>
      <c r="H135" s="74"/>
    </row>
    <row r="136" spans="1:8" ht="6" customHeight="1" x14ac:dyDescent="0.25">
      <c r="A136" s="13"/>
      <c r="B136" s="161"/>
      <c r="C136" s="161"/>
      <c r="D136" s="161"/>
      <c r="E136" s="161"/>
      <c r="F136" s="74"/>
      <c r="G136" s="74"/>
      <c r="H136" s="74"/>
    </row>
    <row r="137" spans="1:8" x14ac:dyDescent="0.25">
      <c r="A137" s="13"/>
      <c r="B137" s="74"/>
      <c r="C137" s="13">
        <v>6</v>
      </c>
      <c r="D137" s="74" t="s">
        <v>27</v>
      </c>
      <c r="E137" s="74">
        <v>945.78</v>
      </c>
      <c r="F137" s="74" t="s">
        <v>28</v>
      </c>
      <c r="G137" s="74" t="s">
        <v>11</v>
      </c>
      <c r="H137" s="77">
        <f>ROUND(SUM(C137*E137),)</f>
        <v>5675</v>
      </c>
    </row>
    <row r="138" spans="1:8" ht="7.5" customHeight="1" x14ac:dyDescent="0.25">
      <c r="A138" s="13"/>
      <c r="B138" s="74"/>
      <c r="C138" s="74"/>
      <c r="D138" s="74"/>
      <c r="E138" s="74"/>
      <c r="F138" s="74"/>
      <c r="G138" s="74"/>
      <c r="H138" s="74"/>
    </row>
    <row r="139" spans="1:8" x14ac:dyDescent="0.25">
      <c r="A139" s="13">
        <v>25</v>
      </c>
      <c r="B139" s="161" t="s">
        <v>78</v>
      </c>
      <c r="C139" s="161"/>
      <c r="D139" s="161"/>
      <c r="E139" s="161"/>
      <c r="F139" s="74"/>
      <c r="G139" s="74"/>
      <c r="H139" s="74"/>
    </row>
    <row r="140" spans="1:8" x14ac:dyDescent="0.25">
      <c r="A140" s="13"/>
      <c r="B140" s="161"/>
      <c r="C140" s="161"/>
      <c r="D140" s="161"/>
      <c r="E140" s="161"/>
      <c r="F140" s="74"/>
      <c r="G140" s="74"/>
      <c r="H140" s="74"/>
    </row>
    <row r="141" spans="1:8" ht="3.75" customHeight="1" x14ac:dyDescent="0.25">
      <c r="A141" s="13"/>
      <c r="B141" s="161"/>
      <c r="C141" s="161"/>
      <c r="D141" s="161"/>
      <c r="E141" s="161"/>
      <c r="F141" s="74"/>
      <c r="G141" s="74"/>
      <c r="H141" s="74"/>
    </row>
    <row r="142" spans="1:8" x14ac:dyDescent="0.25">
      <c r="A142" s="13"/>
      <c r="B142" s="74"/>
      <c r="C142" s="13">
        <v>6</v>
      </c>
      <c r="D142" s="74" t="s">
        <v>27</v>
      </c>
      <c r="E142" s="77">
        <v>573.29999999999995</v>
      </c>
      <c r="F142" s="74" t="s">
        <v>28</v>
      </c>
      <c r="G142" s="74" t="s">
        <v>11</v>
      </c>
      <c r="H142" s="77">
        <f>ROUND(SUM(C142*E142),)</f>
        <v>3440</v>
      </c>
    </row>
    <row r="143" spans="1:8" x14ac:dyDescent="0.25">
      <c r="A143" s="13"/>
      <c r="B143" s="74"/>
      <c r="C143" s="74"/>
      <c r="D143" s="74"/>
      <c r="E143" s="74"/>
      <c r="F143" s="74"/>
      <c r="G143" s="74"/>
      <c r="H143" s="74"/>
    </row>
    <row r="144" spans="1:8" x14ac:dyDescent="0.25">
      <c r="A144" s="13">
        <v>26</v>
      </c>
      <c r="B144" s="161" t="s">
        <v>79</v>
      </c>
      <c r="C144" s="161"/>
      <c r="D144" s="161"/>
      <c r="E144" s="161"/>
      <c r="F144" s="74"/>
      <c r="G144" s="74"/>
      <c r="H144" s="74"/>
    </row>
    <row r="145" spans="1:8" x14ac:dyDescent="0.25">
      <c r="A145" s="13"/>
      <c r="B145" s="161"/>
      <c r="C145" s="161"/>
      <c r="D145" s="161"/>
      <c r="E145" s="161"/>
      <c r="F145" s="74"/>
      <c r="G145" s="74"/>
      <c r="H145" s="74"/>
    </row>
    <row r="146" spans="1:8" x14ac:dyDescent="0.25">
      <c r="A146" s="13"/>
      <c r="B146" s="74"/>
      <c r="C146" s="13">
        <v>4</v>
      </c>
      <c r="D146" s="74" t="s">
        <v>27</v>
      </c>
      <c r="E146" s="77">
        <v>690</v>
      </c>
      <c r="F146" s="74" t="s">
        <v>28</v>
      </c>
      <c r="G146" s="74" t="s">
        <v>11</v>
      </c>
      <c r="H146" s="77">
        <f>ROUND(SUM(C146*E146),)</f>
        <v>2760</v>
      </c>
    </row>
    <row r="147" spans="1:8" x14ac:dyDescent="0.25">
      <c r="A147" s="13">
        <v>27</v>
      </c>
      <c r="B147" s="154" t="s">
        <v>80</v>
      </c>
      <c r="C147" s="154"/>
      <c r="D147" s="154"/>
      <c r="E147" s="154"/>
      <c r="F147" s="74"/>
      <c r="G147" s="74"/>
      <c r="H147" s="74"/>
    </row>
    <row r="148" spans="1:8" x14ac:dyDescent="0.25">
      <c r="A148" s="13"/>
      <c r="B148" s="154"/>
      <c r="C148" s="154"/>
      <c r="D148" s="154"/>
      <c r="E148" s="154"/>
      <c r="F148" s="74"/>
      <c r="G148" s="74"/>
      <c r="H148" s="74"/>
    </row>
    <row r="149" spans="1:8" x14ac:dyDescent="0.25">
      <c r="A149" s="13"/>
      <c r="B149" s="154"/>
      <c r="C149" s="154"/>
      <c r="D149" s="154"/>
      <c r="E149" s="154"/>
      <c r="F149" s="74"/>
      <c r="G149" s="74"/>
      <c r="H149" s="74"/>
    </row>
    <row r="150" spans="1:8" x14ac:dyDescent="0.25">
      <c r="A150" s="13"/>
      <c r="B150" s="74" t="s">
        <v>56</v>
      </c>
      <c r="C150" s="13">
        <v>200</v>
      </c>
      <c r="D150" s="74" t="s">
        <v>25</v>
      </c>
      <c r="E150" s="77">
        <v>45</v>
      </c>
      <c r="F150" s="74" t="s">
        <v>26</v>
      </c>
      <c r="G150" s="74" t="s">
        <v>11</v>
      </c>
      <c r="H150" s="77">
        <f>ROUND(SUM(C150*E150),)</f>
        <v>9000</v>
      </c>
    </row>
    <row r="151" spans="1:8" x14ac:dyDescent="0.25">
      <c r="A151" s="13"/>
      <c r="B151" s="74" t="s">
        <v>81</v>
      </c>
      <c r="C151" s="13">
        <v>180</v>
      </c>
      <c r="D151" s="74" t="s">
        <v>25</v>
      </c>
      <c r="E151" s="74">
        <v>58.91</v>
      </c>
      <c r="F151" s="74" t="s">
        <v>26</v>
      </c>
      <c r="G151" s="74" t="s">
        <v>11</v>
      </c>
      <c r="H151" s="77">
        <f>ROUND(SUM(C151*E151),)</f>
        <v>10604</v>
      </c>
    </row>
    <row r="152" spans="1:8" x14ac:dyDescent="0.25">
      <c r="A152" s="13"/>
      <c r="B152" s="74" t="s">
        <v>57</v>
      </c>
      <c r="C152" s="13">
        <v>120</v>
      </c>
      <c r="D152" s="74" t="s">
        <v>25</v>
      </c>
      <c r="E152" s="74">
        <v>91.68</v>
      </c>
      <c r="F152" s="74" t="s">
        <v>26</v>
      </c>
      <c r="G152" s="74" t="s">
        <v>11</v>
      </c>
      <c r="H152" s="77">
        <f>ROUND(SUM(C152*E152),)</f>
        <v>11002</v>
      </c>
    </row>
    <row r="153" spans="1:8" ht="10.5" customHeight="1" x14ac:dyDescent="0.25">
      <c r="A153" s="13"/>
      <c r="B153" s="74"/>
      <c r="C153" s="74"/>
      <c r="D153" s="74"/>
      <c r="E153" s="74"/>
      <c r="F153" s="74"/>
      <c r="G153" s="74"/>
      <c r="H153" s="74"/>
    </row>
    <row r="154" spans="1:8" x14ac:dyDescent="0.25">
      <c r="A154" s="13">
        <v>28</v>
      </c>
      <c r="B154" s="161" t="s">
        <v>82</v>
      </c>
      <c r="C154" s="161"/>
      <c r="D154" s="161"/>
      <c r="E154" s="161"/>
      <c r="F154" s="74"/>
      <c r="G154" s="74"/>
      <c r="H154" s="74"/>
    </row>
    <row r="155" spans="1:8" x14ac:dyDescent="0.25">
      <c r="A155" s="13"/>
      <c r="B155" s="161"/>
      <c r="C155" s="161"/>
      <c r="D155" s="161"/>
      <c r="E155" s="161"/>
      <c r="F155" s="74"/>
      <c r="G155" s="74"/>
      <c r="H155" s="74"/>
    </row>
    <row r="156" spans="1:8" x14ac:dyDescent="0.25">
      <c r="A156" s="13"/>
      <c r="B156" s="74" t="s">
        <v>56</v>
      </c>
      <c r="C156" s="13">
        <v>2</v>
      </c>
      <c r="D156" s="74" t="s">
        <v>27</v>
      </c>
      <c r="E156" s="77">
        <v>37.799999999999997</v>
      </c>
      <c r="F156" s="74" t="s">
        <v>28</v>
      </c>
      <c r="G156" s="74" t="s">
        <v>11</v>
      </c>
      <c r="H156" s="77">
        <f>ROUND(SUM(C156*E156),)</f>
        <v>76</v>
      </c>
    </row>
    <row r="157" spans="1:8" x14ac:dyDescent="0.25">
      <c r="A157" s="13"/>
      <c r="B157" s="74" t="s">
        <v>81</v>
      </c>
      <c r="C157" s="13">
        <v>2</v>
      </c>
      <c r="D157" s="74" t="s">
        <v>27</v>
      </c>
      <c r="E157" s="77">
        <v>45.8</v>
      </c>
      <c r="F157" s="74" t="s">
        <v>28</v>
      </c>
      <c r="G157" s="74" t="s">
        <v>11</v>
      </c>
      <c r="H157" s="77">
        <f>ROUND(SUM(C157*E157),)</f>
        <v>92</v>
      </c>
    </row>
    <row r="158" spans="1:8" x14ac:dyDescent="0.25">
      <c r="A158" s="13"/>
      <c r="B158" s="74" t="s">
        <v>57</v>
      </c>
      <c r="C158" s="13">
        <v>2</v>
      </c>
      <c r="D158" s="74" t="s">
        <v>27</v>
      </c>
      <c r="E158" s="74">
        <v>55.48</v>
      </c>
      <c r="F158" s="74" t="s">
        <v>28</v>
      </c>
      <c r="G158" s="74" t="s">
        <v>11</v>
      </c>
      <c r="H158" s="77">
        <f>ROUND(SUM(C158*E158),)</f>
        <v>111</v>
      </c>
    </row>
    <row r="159" spans="1:8" ht="10.5" customHeight="1" x14ac:dyDescent="0.25">
      <c r="A159" s="13"/>
      <c r="B159" s="74"/>
      <c r="C159" s="74"/>
      <c r="D159" s="74"/>
      <c r="E159" s="74"/>
      <c r="F159" s="74"/>
      <c r="G159" s="74"/>
      <c r="H159" s="74"/>
    </row>
    <row r="160" spans="1:8" x14ac:dyDescent="0.25">
      <c r="A160" s="13">
        <v>29</v>
      </c>
      <c r="B160" s="154" t="s">
        <v>83</v>
      </c>
      <c r="C160" s="154"/>
      <c r="D160" s="154"/>
      <c r="E160" s="154"/>
      <c r="F160" s="74"/>
      <c r="G160" s="74"/>
      <c r="H160" s="74"/>
    </row>
    <row r="161" spans="1:8" ht="11.25" customHeight="1" x14ac:dyDescent="0.25">
      <c r="A161" s="13"/>
      <c r="B161" s="154"/>
      <c r="C161" s="154"/>
      <c r="D161" s="154"/>
      <c r="E161" s="154"/>
      <c r="F161" s="74"/>
      <c r="G161" s="74"/>
      <c r="H161" s="74"/>
    </row>
    <row r="162" spans="1:8" x14ac:dyDescent="0.25">
      <c r="A162" s="13"/>
      <c r="B162" s="74" t="s">
        <v>56</v>
      </c>
      <c r="C162" s="13">
        <v>2</v>
      </c>
      <c r="D162" s="74" t="s">
        <v>27</v>
      </c>
      <c r="E162" s="77">
        <v>54.95</v>
      </c>
      <c r="F162" s="74" t="s">
        <v>28</v>
      </c>
      <c r="G162" s="74" t="s">
        <v>11</v>
      </c>
      <c r="H162" s="77">
        <f>ROUND(SUM(C162*E162),)</f>
        <v>110</v>
      </c>
    </row>
    <row r="163" spans="1:8" x14ac:dyDescent="0.25">
      <c r="A163" s="13"/>
      <c r="B163" s="74" t="s">
        <v>81</v>
      </c>
      <c r="C163" s="13">
        <v>2</v>
      </c>
      <c r="D163" s="74" t="s">
        <v>27</v>
      </c>
      <c r="E163" s="77">
        <v>75.790000000000006</v>
      </c>
      <c r="F163" s="74" t="s">
        <v>28</v>
      </c>
      <c r="G163" s="74" t="s">
        <v>11</v>
      </c>
      <c r="H163" s="77">
        <f>ROUND(SUM(C163*E163),)</f>
        <v>152</v>
      </c>
    </row>
    <row r="164" spans="1:8" x14ac:dyDescent="0.25">
      <c r="A164" s="13"/>
      <c r="B164" s="74" t="s">
        <v>57</v>
      </c>
      <c r="C164" s="13">
        <v>2</v>
      </c>
      <c r="D164" s="74" t="s">
        <v>27</v>
      </c>
      <c r="E164" s="74">
        <v>140.25</v>
      </c>
      <c r="F164" s="74" t="s">
        <v>28</v>
      </c>
      <c r="G164" s="74" t="s">
        <v>11</v>
      </c>
      <c r="H164" s="77">
        <f>ROUND(SUM(C164*E164),)</f>
        <v>281</v>
      </c>
    </row>
    <row r="165" spans="1:8" x14ac:dyDescent="0.25">
      <c r="A165" s="13">
        <v>30</v>
      </c>
      <c r="B165" s="154" t="s">
        <v>84</v>
      </c>
      <c r="C165" s="154"/>
      <c r="D165" s="154"/>
      <c r="E165" s="154"/>
      <c r="F165" s="74"/>
      <c r="G165" s="74"/>
      <c r="H165" s="74"/>
    </row>
    <row r="166" spans="1:8" ht="9.75" customHeight="1" x14ac:dyDescent="0.25">
      <c r="A166" s="13"/>
      <c r="B166" s="154"/>
      <c r="C166" s="154"/>
      <c r="D166" s="154"/>
      <c r="E166" s="154"/>
      <c r="F166" s="74"/>
      <c r="G166" s="74"/>
      <c r="H166" s="74"/>
    </row>
    <row r="167" spans="1:8" x14ac:dyDescent="0.25">
      <c r="A167" s="13"/>
      <c r="B167" s="74" t="s">
        <v>56</v>
      </c>
      <c r="C167" s="13">
        <v>2</v>
      </c>
      <c r="D167" s="74" t="s">
        <v>27</v>
      </c>
      <c r="E167" s="77">
        <v>350.88</v>
      </c>
      <c r="F167" s="74" t="s">
        <v>28</v>
      </c>
      <c r="G167" s="74" t="s">
        <v>11</v>
      </c>
      <c r="H167" s="77">
        <f>ROUND(SUM(C167*E167),)</f>
        <v>702</v>
      </c>
    </row>
    <row r="168" spans="1:8" x14ac:dyDescent="0.25">
      <c r="A168" s="13"/>
      <c r="B168" s="74" t="s">
        <v>81</v>
      </c>
      <c r="C168" s="13">
        <v>2</v>
      </c>
      <c r="D168" s="74" t="s">
        <v>27</v>
      </c>
      <c r="E168" s="77">
        <v>381.13</v>
      </c>
      <c r="F168" s="74" t="s">
        <v>28</v>
      </c>
      <c r="G168" s="74" t="s">
        <v>11</v>
      </c>
      <c r="H168" s="77">
        <f>ROUND(SUM(C168*E168),)</f>
        <v>762</v>
      </c>
    </row>
    <row r="169" spans="1:8" x14ac:dyDescent="0.25">
      <c r="A169" s="13"/>
      <c r="B169" s="74" t="s">
        <v>57</v>
      </c>
      <c r="C169" s="13">
        <v>2</v>
      </c>
      <c r="D169" s="74" t="s">
        <v>27</v>
      </c>
      <c r="E169" s="74">
        <v>471.88</v>
      </c>
      <c r="F169" s="74" t="s">
        <v>28</v>
      </c>
      <c r="G169" s="74" t="s">
        <v>11</v>
      </c>
      <c r="H169" s="77">
        <f>ROUND(SUM(C169*E169),)</f>
        <v>944</v>
      </c>
    </row>
    <row r="170" spans="1:8" x14ac:dyDescent="0.25">
      <c r="A170" s="13"/>
      <c r="B170" s="74"/>
      <c r="C170" s="74"/>
      <c r="D170" s="74"/>
      <c r="E170" s="74"/>
      <c r="F170" s="74"/>
      <c r="G170" s="74"/>
      <c r="H170" s="74"/>
    </row>
    <row r="171" spans="1:8" x14ac:dyDescent="0.25">
      <c r="A171" s="13">
        <v>31</v>
      </c>
      <c r="B171" s="154" t="s">
        <v>85</v>
      </c>
      <c r="C171" s="154"/>
      <c r="D171" s="154"/>
      <c r="E171" s="154"/>
      <c r="F171" s="74"/>
      <c r="G171" s="74"/>
      <c r="H171" s="74"/>
    </row>
    <row r="172" spans="1:8" ht="10.5" customHeight="1" x14ac:dyDescent="0.25">
      <c r="A172" s="13"/>
      <c r="B172" s="154"/>
      <c r="C172" s="154"/>
      <c r="D172" s="154"/>
      <c r="E172" s="154"/>
      <c r="F172" s="74"/>
      <c r="G172" s="74"/>
      <c r="H172" s="74"/>
    </row>
    <row r="173" spans="1:8" x14ac:dyDescent="0.25">
      <c r="A173" s="13"/>
      <c r="B173" s="74" t="s">
        <v>56</v>
      </c>
      <c r="C173" s="13">
        <v>2</v>
      </c>
      <c r="D173" s="74" t="s">
        <v>27</v>
      </c>
      <c r="E173" s="77">
        <v>64.34</v>
      </c>
      <c r="F173" s="74" t="s">
        <v>28</v>
      </c>
      <c r="G173" s="74" t="s">
        <v>11</v>
      </c>
      <c r="H173" s="77">
        <f>ROUND(SUM(C173*E173),)</f>
        <v>129</v>
      </c>
    </row>
    <row r="174" spans="1:8" x14ac:dyDescent="0.25">
      <c r="A174" s="13"/>
      <c r="B174" s="74" t="s">
        <v>81</v>
      </c>
      <c r="C174" s="13">
        <v>2</v>
      </c>
      <c r="D174" s="74" t="s">
        <v>27</v>
      </c>
      <c r="E174" s="77">
        <v>85.8</v>
      </c>
      <c r="F174" s="74" t="s">
        <v>28</v>
      </c>
      <c r="G174" s="74" t="s">
        <v>11</v>
      </c>
      <c r="H174" s="77">
        <f>ROUND(SUM(C174*E174),)</f>
        <v>172</v>
      </c>
    </row>
    <row r="175" spans="1:8" x14ac:dyDescent="0.25">
      <c r="A175" s="13"/>
      <c r="B175" s="74" t="s">
        <v>57</v>
      </c>
      <c r="C175" s="13">
        <v>2</v>
      </c>
      <c r="D175" s="74" t="s">
        <v>27</v>
      </c>
      <c r="E175" s="77">
        <v>140.80000000000001</v>
      </c>
      <c r="F175" s="74" t="s">
        <v>28</v>
      </c>
      <c r="G175" s="74" t="s">
        <v>11</v>
      </c>
      <c r="H175" s="77">
        <f>ROUND(SUM(C175*E175),)</f>
        <v>282</v>
      </c>
    </row>
    <row r="176" spans="1:8" x14ac:dyDescent="0.25">
      <c r="A176" s="13"/>
      <c r="B176" s="74"/>
      <c r="C176" s="74"/>
      <c r="D176" s="74"/>
      <c r="E176" s="74"/>
      <c r="F176" s="74"/>
      <c r="G176" s="74"/>
      <c r="H176" s="74"/>
    </row>
    <row r="177" spans="1:8" x14ac:dyDescent="0.25">
      <c r="A177" s="13">
        <v>32</v>
      </c>
      <c r="B177" s="154" t="s">
        <v>86</v>
      </c>
      <c r="C177" s="154"/>
      <c r="D177" s="154"/>
      <c r="E177" s="154"/>
      <c r="F177" s="74"/>
      <c r="G177" s="74"/>
      <c r="H177" s="74"/>
    </row>
    <row r="178" spans="1:8" ht="11.25" customHeight="1" x14ac:dyDescent="0.25">
      <c r="A178" s="13"/>
      <c r="B178" s="154"/>
      <c r="C178" s="154"/>
      <c r="D178" s="154"/>
      <c r="E178" s="154"/>
      <c r="F178" s="74"/>
      <c r="G178" s="74"/>
      <c r="H178" s="74"/>
    </row>
    <row r="179" spans="1:8" x14ac:dyDescent="0.25">
      <c r="A179" s="13"/>
      <c r="B179" s="74" t="s">
        <v>56</v>
      </c>
      <c r="C179" s="13">
        <v>2</v>
      </c>
      <c r="D179" s="74" t="s">
        <v>27</v>
      </c>
      <c r="E179" s="77">
        <v>5.83</v>
      </c>
      <c r="F179" s="74" t="s">
        <v>28</v>
      </c>
      <c r="G179" s="74" t="s">
        <v>11</v>
      </c>
      <c r="H179" s="77">
        <f>ROUND(SUM(C179*E179),)</f>
        <v>12</v>
      </c>
    </row>
    <row r="180" spans="1:8" x14ac:dyDescent="0.25">
      <c r="A180" s="13"/>
      <c r="B180" s="74" t="s">
        <v>81</v>
      </c>
      <c r="C180" s="13">
        <v>2</v>
      </c>
      <c r="D180" s="74" t="s">
        <v>27</v>
      </c>
      <c r="E180" s="77">
        <v>10.56</v>
      </c>
      <c r="F180" s="74" t="s">
        <v>28</v>
      </c>
      <c r="G180" s="74" t="s">
        <v>11</v>
      </c>
      <c r="H180" s="77">
        <f>ROUND(SUM(C180*E180),)</f>
        <v>21</v>
      </c>
    </row>
    <row r="181" spans="1:8" x14ac:dyDescent="0.25">
      <c r="A181" s="13"/>
      <c r="B181" s="74" t="s">
        <v>57</v>
      </c>
      <c r="C181" s="13">
        <v>2</v>
      </c>
      <c r="D181" s="74" t="s">
        <v>27</v>
      </c>
      <c r="E181" s="74">
        <v>10.36</v>
      </c>
      <c r="F181" s="74" t="s">
        <v>28</v>
      </c>
      <c r="G181" s="74" t="s">
        <v>11</v>
      </c>
      <c r="H181" s="77">
        <f>ROUND(SUM(C181*E181),)</f>
        <v>21</v>
      </c>
    </row>
    <row r="182" spans="1:8" ht="9" customHeight="1" x14ac:dyDescent="0.25">
      <c r="A182" s="13"/>
      <c r="B182" s="74"/>
      <c r="C182" s="74"/>
      <c r="D182" s="74"/>
      <c r="E182" s="74"/>
      <c r="F182" s="74"/>
      <c r="G182" s="74"/>
      <c r="H182" s="74"/>
    </row>
    <row r="183" spans="1:8" x14ac:dyDescent="0.25">
      <c r="A183" s="13">
        <v>33</v>
      </c>
      <c r="B183" s="73" t="s">
        <v>87</v>
      </c>
      <c r="C183" s="73"/>
      <c r="D183" s="73"/>
      <c r="E183" s="73"/>
      <c r="F183" s="74"/>
      <c r="G183" s="74"/>
      <c r="H183" s="74"/>
    </row>
    <row r="184" spans="1:8" ht="9.75" customHeight="1" x14ac:dyDescent="0.25">
      <c r="A184" s="13"/>
      <c r="B184" s="73"/>
      <c r="C184" s="73"/>
      <c r="D184" s="73"/>
      <c r="E184" s="73"/>
      <c r="F184" s="74"/>
      <c r="G184" s="74"/>
      <c r="H184" s="74"/>
    </row>
    <row r="185" spans="1:8" x14ac:dyDescent="0.25">
      <c r="A185" s="13"/>
      <c r="B185" s="74" t="s">
        <v>56</v>
      </c>
      <c r="C185" s="13">
        <v>2</v>
      </c>
      <c r="D185" s="74" t="s">
        <v>27</v>
      </c>
      <c r="E185" s="77">
        <v>225.06</v>
      </c>
      <c r="F185" s="74" t="s">
        <v>28</v>
      </c>
      <c r="G185" s="74" t="s">
        <v>11</v>
      </c>
      <c r="H185" s="77">
        <f>ROUND(SUM(C185*E185),)</f>
        <v>450</v>
      </c>
    </row>
    <row r="186" spans="1:8" x14ac:dyDescent="0.25">
      <c r="A186" s="13"/>
      <c r="B186" s="74" t="s">
        <v>81</v>
      </c>
      <c r="C186" s="13">
        <v>2</v>
      </c>
      <c r="D186" s="74" t="s">
        <v>27</v>
      </c>
      <c r="E186" s="77">
        <v>229.9</v>
      </c>
      <c r="F186" s="74" t="s">
        <v>28</v>
      </c>
      <c r="G186" s="74" t="s">
        <v>11</v>
      </c>
      <c r="H186" s="77">
        <f>ROUND(SUM(C186*E186),)</f>
        <v>460</v>
      </c>
    </row>
    <row r="187" spans="1:8" x14ac:dyDescent="0.25">
      <c r="A187" s="13"/>
      <c r="B187" s="74" t="s">
        <v>57</v>
      </c>
      <c r="C187" s="13">
        <v>2</v>
      </c>
      <c r="D187" s="74" t="s">
        <v>27</v>
      </c>
      <c r="E187" s="74">
        <v>375.16</v>
      </c>
      <c r="F187" s="74" t="s">
        <v>28</v>
      </c>
      <c r="G187" s="74" t="s">
        <v>11</v>
      </c>
      <c r="H187" s="77">
        <f>ROUND(SUM(C187*E187),)</f>
        <v>750</v>
      </c>
    </row>
    <row r="188" spans="1:8" ht="8.25" customHeight="1" x14ac:dyDescent="0.25">
      <c r="A188" s="13"/>
      <c r="B188" s="74"/>
      <c r="C188" s="74"/>
      <c r="D188" s="74"/>
      <c r="E188" s="74"/>
      <c r="F188" s="74"/>
      <c r="G188" s="74"/>
      <c r="H188" s="74"/>
    </row>
    <row r="189" spans="1:8" ht="32.25" customHeight="1" x14ac:dyDescent="0.25">
      <c r="A189" s="13">
        <v>34</v>
      </c>
      <c r="B189" s="166" t="s">
        <v>101</v>
      </c>
      <c r="C189" s="166"/>
      <c r="D189" s="166"/>
      <c r="E189" s="166"/>
      <c r="F189" s="166"/>
      <c r="G189" s="74"/>
      <c r="H189" s="74"/>
    </row>
    <row r="190" spans="1:8" x14ac:dyDescent="0.25">
      <c r="A190" s="13"/>
      <c r="B190" s="74"/>
      <c r="C190" s="13">
        <v>6</v>
      </c>
      <c r="D190" s="74" t="s">
        <v>27</v>
      </c>
      <c r="E190" s="74">
        <v>290.73</v>
      </c>
      <c r="F190" s="74" t="s">
        <v>28</v>
      </c>
      <c r="G190" s="74" t="s">
        <v>11</v>
      </c>
      <c r="H190" s="77">
        <f>ROUND(SUM(C190*E190),)</f>
        <v>1744</v>
      </c>
    </row>
    <row r="191" spans="1:8" ht="7.5" customHeight="1" x14ac:dyDescent="0.25">
      <c r="A191" s="13"/>
      <c r="B191" s="74"/>
      <c r="C191" s="74"/>
      <c r="D191" s="74"/>
      <c r="E191" s="74"/>
      <c r="F191" s="74"/>
      <c r="G191" s="74"/>
      <c r="H191" s="74"/>
    </row>
    <row r="192" spans="1:8" ht="32.25" customHeight="1" x14ac:dyDescent="0.25">
      <c r="A192" s="13">
        <v>35</v>
      </c>
      <c r="B192" s="166" t="s">
        <v>102</v>
      </c>
      <c r="C192" s="166"/>
      <c r="D192" s="166"/>
      <c r="E192" s="166"/>
      <c r="F192" s="166"/>
      <c r="G192" s="74"/>
      <c r="H192" s="74"/>
    </row>
    <row r="193" spans="1:8" x14ac:dyDescent="0.25">
      <c r="A193" s="13"/>
      <c r="B193" s="74" t="s">
        <v>56</v>
      </c>
      <c r="C193" s="13">
        <v>4</v>
      </c>
      <c r="D193" s="74" t="s">
        <v>27</v>
      </c>
      <c r="E193" s="77">
        <v>69.03</v>
      </c>
      <c r="F193" s="74" t="s">
        <v>28</v>
      </c>
      <c r="G193" s="74" t="s">
        <v>11</v>
      </c>
      <c r="H193" s="77">
        <f>ROUND(SUM(C193*E193),)</f>
        <v>276</v>
      </c>
    </row>
    <row r="194" spans="1:8" x14ac:dyDescent="0.25">
      <c r="A194" s="13"/>
      <c r="B194" s="74" t="s">
        <v>81</v>
      </c>
      <c r="C194" s="13">
        <v>4</v>
      </c>
      <c r="D194" s="74" t="s">
        <v>27</v>
      </c>
      <c r="E194" s="77">
        <v>89.65</v>
      </c>
      <c r="F194" s="74" t="s">
        <v>28</v>
      </c>
      <c r="G194" s="74" t="s">
        <v>11</v>
      </c>
      <c r="H194" s="77">
        <f>ROUND(SUM(C194*E194),)</f>
        <v>359</v>
      </c>
    </row>
    <row r="195" spans="1:8" x14ac:dyDescent="0.25">
      <c r="A195" s="13"/>
      <c r="B195" s="74" t="s">
        <v>57</v>
      </c>
      <c r="C195" s="13">
        <v>4</v>
      </c>
      <c r="D195" s="74" t="s">
        <v>27</v>
      </c>
      <c r="E195" s="74">
        <v>154.66</v>
      </c>
      <c r="F195" s="74" t="s">
        <v>28</v>
      </c>
      <c r="G195" s="74" t="s">
        <v>11</v>
      </c>
      <c r="H195" s="77">
        <f>ROUND(SUM(C195*E195),)</f>
        <v>619</v>
      </c>
    </row>
    <row r="196" spans="1:8" ht="9.75" customHeight="1" x14ac:dyDescent="0.25">
      <c r="A196" s="13"/>
      <c r="B196" s="74"/>
      <c r="C196" s="74"/>
      <c r="D196" s="74"/>
      <c r="E196" s="74"/>
      <c r="F196" s="74"/>
      <c r="G196" s="74"/>
      <c r="H196" s="74"/>
    </row>
    <row r="197" spans="1:8" x14ac:dyDescent="0.25">
      <c r="A197" s="13">
        <v>36</v>
      </c>
      <c r="B197" s="161" t="s">
        <v>88</v>
      </c>
      <c r="C197" s="161"/>
      <c r="D197" s="161"/>
      <c r="E197" s="161"/>
      <c r="F197" s="74"/>
      <c r="G197" s="74"/>
      <c r="H197" s="74"/>
    </row>
    <row r="198" spans="1:8" x14ac:dyDescent="0.25">
      <c r="A198" s="13"/>
      <c r="B198" s="161"/>
      <c r="C198" s="161"/>
      <c r="D198" s="161"/>
      <c r="E198" s="161"/>
      <c r="F198" s="74"/>
      <c r="G198" s="74"/>
      <c r="H198" s="74"/>
    </row>
    <row r="199" spans="1:8" x14ac:dyDescent="0.25">
      <c r="A199" s="13"/>
      <c r="B199" s="74" t="s">
        <v>56</v>
      </c>
      <c r="C199" s="13">
        <v>6</v>
      </c>
      <c r="D199" s="74" t="s">
        <v>27</v>
      </c>
      <c r="E199" s="77">
        <v>44.99</v>
      </c>
      <c r="F199" s="74" t="s">
        <v>28</v>
      </c>
      <c r="G199" s="74" t="s">
        <v>11</v>
      </c>
      <c r="H199" s="77">
        <f>ROUND(SUM(C199*E199),)</f>
        <v>270</v>
      </c>
    </row>
    <row r="200" spans="1:8" x14ac:dyDescent="0.25">
      <c r="A200" s="13"/>
      <c r="B200" s="74" t="s">
        <v>81</v>
      </c>
      <c r="C200" s="13">
        <v>6</v>
      </c>
      <c r="D200" s="74" t="s">
        <v>27</v>
      </c>
      <c r="E200" s="77">
        <v>61.7</v>
      </c>
      <c r="F200" s="74" t="s">
        <v>28</v>
      </c>
      <c r="G200" s="74" t="s">
        <v>11</v>
      </c>
      <c r="H200" s="77">
        <f>ROUND(SUM(C200*E200),)</f>
        <v>370</v>
      </c>
    </row>
    <row r="201" spans="1:8" x14ac:dyDescent="0.25">
      <c r="A201" s="13"/>
      <c r="B201" s="74" t="s">
        <v>57</v>
      </c>
      <c r="C201" s="13">
        <v>6</v>
      </c>
      <c r="D201" s="74" t="s">
        <v>27</v>
      </c>
      <c r="E201" s="77">
        <v>130.9</v>
      </c>
      <c r="F201" s="74" t="s">
        <v>28</v>
      </c>
      <c r="G201" s="74" t="s">
        <v>11</v>
      </c>
      <c r="H201" s="77">
        <f>ROUND(SUM(C201*E201),)</f>
        <v>785</v>
      </c>
    </row>
    <row r="202" spans="1:8" ht="7.5" customHeight="1" x14ac:dyDescent="0.25">
      <c r="A202" s="13"/>
      <c r="B202" s="74"/>
      <c r="C202" s="74"/>
      <c r="D202" s="74"/>
      <c r="E202" s="74"/>
      <c r="F202" s="74"/>
      <c r="G202" s="74"/>
      <c r="H202" s="74"/>
    </row>
    <row r="203" spans="1:8" x14ac:dyDescent="0.25">
      <c r="A203" s="13">
        <v>37</v>
      </c>
      <c r="B203" s="161" t="s">
        <v>89</v>
      </c>
      <c r="C203" s="161"/>
      <c r="D203" s="161"/>
      <c r="E203" s="161"/>
      <c r="F203" s="74"/>
      <c r="G203" s="74"/>
      <c r="H203" s="74"/>
    </row>
    <row r="204" spans="1:8" x14ac:dyDescent="0.25">
      <c r="A204" s="13"/>
      <c r="B204" s="161"/>
      <c r="C204" s="161"/>
      <c r="D204" s="161"/>
      <c r="E204" s="161"/>
      <c r="F204" s="74"/>
      <c r="G204" s="74"/>
      <c r="H204" s="74"/>
    </row>
    <row r="205" spans="1:8" x14ac:dyDescent="0.25">
      <c r="A205" s="13"/>
      <c r="B205" s="74" t="s">
        <v>56</v>
      </c>
      <c r="C205" s="13">
        <v>6</v>
      </c>
      <c r="D205" s="74" t="s">
        <v>27</v>
      </c>
      <c r="E205" s="77">
        <v>109.67</v>
      </c>
      <c r="F205" s="74" t="s">
        <v>28</v>
      </c>
      <c r="G205" s="74" t="s">
        <v>11</v>
      </c>
      <c r="H205" s="77">
        <f>ROUND(SUM(C205*E205),)</f>
        <v>658</v>
      </c>
    </row>
    <row r="206" spans="1:8" x14ac:dyDescent="0.25">
      <c r="A206" s="13"/>
      <c r="B206" s="74" t="s">
        <v>81</v>
      </c>
      <c r="C206" s="13">
        <v>6</v>
      </c>
      <c r="D206" s="74" t="s">
        <v>27</v>
      </c>
      <c r="E206" s="77">
        <v>136.29</v>
      </c>
      <c r="F206" s="74" t="s">
        <v>28</v>
      </c>
      <c r="G206" s="74" t="s">
        <v>11</v>
      </c>
      <c r="H206" s="77">
        <f>ROUND(SUM(C206*E206),)</f>
        <v>818</v>
      </c>
    </row>
    <row r="207" spans="1:8" x14ac:dyDescent="0.25">
      <c r="A207" s="13"/>
      <c r="B207" s="74" t="s">
        <v>57</v>
      </c>
      <c r="C207" s="13">
        <v>6</v>
      </c>
      <c r="D207" s="74" t="s">
        <v>27</v>
      </c>
      <c r="E207" s="74">
        <v>160.49</v>
      </c>
      <c r="F207" s="74" t="s">
        <v>28</v>
      </c>
      <c r="G207" s="74" t="s">
        <v>11</v>
      </c>
      <c r="H207" s="77">
        <f>ROUND(SUM(C207*E207),)</f>
        <v>963</v>
      </c>
    </row>
    <row r="208" spans="1:8" ht="6.75" customHeight="1" x14ac:dyDescent="0.25">
      <c r="A208" s="13"/>
      <c r="B208" s="74"/>
      <c r="C208" s="13"/>
      <c r="D208" s="74"/>
      <c r="E208" s="74"/>
      <c r="F208" s="74"/>
      <c r="G208" s="74"/>
      <c r="H208" s="77"/>
    </row>
    <row r="209" spans="1:8" x14ac:dyDescent="0.25">
      <c r="A209" s="13">
        <v>38</v>
      </c>
      <c r="B209" s="154" t="s">
        <v>90</v>
      </c>
      <c r="C209" s="154"/>
      <c r="D209" s="154"/>
      <c r="E209" s="154"/>
      <c r="F209" s="74"/>
      <c r="G209" s="74"/>
      <c r="H209" s="74"/>
    </row>
    <row r="210" spans="1:8" ht="10.5" customHeight="1" x14ac:dyDescent="0.25">
      <c r="A210" s="13"/>
      <c r="B210" s="154"/>
      <c r="C210" s="154"/>
      <c r="D210" s="154"/>
      <c r="E210" s="154"/>
      <c r="F210" s="74"/>
      <c r="G210" s="74"/>
      <c r="H210" s="74"/>
    </row>
    <row r="211" spans="1:8" x14ac:dyDescent="0.25">
      <c r="A211" s="13"/>
      <c r="B211" s="74" t="s">
        <v>56</v>
      </c>
      <c r="C211" s="13">
        <v>4</v>
      </c>
      <c r="D211" s="74" t="s">
        <v>27</v>
      </c>
      <c r="E211" s="77">
        <v>244.75</v>
      </c>
      <c r="F211" s="74" t="s">
        <v>28</v>
      </c>
      <c r="G211" s="74" t="s">
        <v>11</v>
      </c>
      <c r="H211" s="77">
        <f>ROUND(SUM(C211*E211),)</f>
        <v>979</v>
      </c>
    </row>
    <row r="212" spans="1:8" x14ac:dyDescent="0.25">
      <c r="A212" s="13"/>
      <c r="B212" s="74" t="s">
        <v>81</v>
      </c>
      <c r="C212" s="13">
        <v>4</v>
      </c>
      <c r="D212" s="74" t="s">
        <v>27</v>
      </c>
      <c r="E212" s="77">
        <v>260.7</v>
      </c>
      <c r="F212" s="74" t="s">
        <v>28</v>
      </c>
      <c r="G212" s="74" t="s">
        <v>11</v>
      </c>
      <c r="H212" s="77">
        <f>ROUND(SUM(C212*E212),)</f>
        <v>1043</v>
      </c>
    </row>
    <row r="213" spans="1:8" ht="15.75" thickBot="1" x14ac:dyDescent="0.3">
      <c r="A213" s="13"/>
      <c r="B213" s="74" t="s">
        <v>57</v>
      </c>
      <c r="C213" s="13">
        <v>4</v>
      </c>
      <c r="D213" s="74" t="s">
        <v>27</v>
      </c>
      <c r="E213" s="77">
        <v>350.9</v>
      </c>
      <c r="F213" s="74" t="s">
        <v>28</v>
      </c>
      <c r="G213" s="114" t="s">
        <v>11</v>
      </c>
      <c r="H213" s="115">
        <f>C213*E213</f>
        <v>1403.6</v>
      </c>
    </row>
    <row r="214" spans="1:8" x14ac:dyDescent="0.25">
      <c r="A214" s="13"/>
      <c r="B214" s="74"/>
      <c r="C214" s="74"/>
      <c r="D214" s="170" t="s">
        <v>91</v>
      </c>
      <c r="E214" s="170"/>
      <c r="F214" s="170"/>
      <c r="G214" s="80" t="s">
        <v>11</v>
      </c>
      <c r="H214" s="81">
        <f>SUM(H111:H213)</f>
        <v>237292.6</v>
      </c>
    </row>
    <row r="215" spans="1:8" ht="33" customHeight="1" x14ac:dyDescent="0.25">
      <c r="A215" s="164" t="s">
        <v>100</v>
      </c>
      <c r="B215" s="164"/>
      <c r="C215" s="164"/>
      <c r="D215" s="74"/>
      <c r="E215" s="74"/>
      <c r="F215" s="74"/>
      <c r="G215" s="74"/>
      <c r="H215" s="74"/>
    </row>
    <row r="216" spans="1:8" ht="16.5" customHeight="1" x14ac:dyDescent="0.25">
      <c r="D216" s="74"/>
      <c r="F216" s="24"/>
      <c r="G216" s="74"/>
      <c r="H216" s="77"/>
    </row>
    <row r="217" spans="1:8" x14ac:dyDescent="0.25">
      <c r="A217" s="13"/>
      <c r="B217" s="74"/>
      <c r="C217" s="13"/>
      <c r="D217" s="74"/>
      <c r="F217" s="24"/>
      <c r="G217" s="74"/>
      <c r="H217" s="74"/>
    </row>
    <row r="218" spans="1:8" x14ac:dyDescent="0.25">
      <c r="A218" s="165" t="s">
        <v>45</v>
      </c>
      <c r="B218" s="165"/>
      <c r="C218" s="165"/>
      <c r="D218" s="74"/>
      <c r="F218" s="24"/>
      <c r="G218" s="74"/>
      <c r="H218" s="77"/>
    </row>
    <row r="219" spans="1:8" x14ac:dyDescent="0.25">
      <c r="D219" s="74"/>
      <c r="E219" s="74"/>
      <c r="F219" s="74"/>
      <c r="G219" s="74"/>
      <c r="H219" s="74"/>
    </row>
    <row r="220" spans="1:8" x14ac:dyDescent="0.25">
      <c r="A220" s="13"/>
      <c r="B220" s="74"/>
      <c r="C220" s="74"/>
      <c r="D220" s="74"/>
      <c r="E220" s="74"/>
      <c r="F220" s="74"/>
      <c r="G220" s="74"/>
      <c r="H220" s="74"/>
    </row>
    <row r="221" spans="1:8" x14ac:dyDescent="0.25">
      <c r="A221" s="24"/>
      <c r="H221" s="107"/>
    </row>
    <row r="222" spans="1:8" x14ac:dyDescent="0.25">
      <c r="A222" s="24"/>
      <c r="H222" s="116"/>
    </row>
    <row r="223" spans="1:8" x14ac:dyDescent="0.25">
      <c r="A223" s="24"/>
      <c r="H223" s="117"/>
    </row>
    <row r="224" spans="1:8" x14ac:dyDescent="0.25">
      <c r="A224" s="24"/>
      <c r="C224" s="167"/>
      <c r="D224" s="167"/>
      <c r="E224" s="167"/>
      <c r="F224" s="167"/>
      <c r="G224" s="82"/>
      <c r="H224" s="82"/>
    </row>
    <row r="225" spans="3:6" x14ac:dyDescent="0.25">
      <c r="C225" s="168"/>
      <c r="D225" s="168"/>
      <c r="E225" s="168"/>
      <c r="F225" s="168"/>
    </row>
    <row r="226" spans="3:6" x14ac:dyDescent="0.25">
      <c r="C226" s="169"/>
      <c r="D226" s="169"/>
      <c r="E226" s="169"/>
      <c r="F226" s="169"/>
    </row>
  </sheetData>
  <mergeCells count="46">
    <mergeCell ref="A218:C218"/>
    <mergeCell ref="C224:F224"/>
    <mergeCell ref="C225:F225"/>
    <mergeCell ref="C226:F226"/>
    <mergeCell ref="B111:G112"/>
    <mergeCell ref="B129:F131"/>
    <mergeCell ref="B192:F192"/>
    <mergeCell ref="B197:E198"/>
    <mergeCell ref="B203:E204"/>
    <mergeCell ref="B209:E210"/>
    <mergeCell ref="D214:F214"/>
    <mergeCell ref="A215:C215"/>
    <mergeCell ref="B154:E155"/>
    <mergeCell ref="B160:E161"/>
    <mergeCell ref="B165:E166"/>
    <mergeCell ref="B171:E172"/>
    <mergeCell ref="B177:E178"/>
    <mergeCell ref="B189:F189"/>
    <mergeCell ref="B125:E126"/>
    <mergeCell ref="B134:E136"/>
    <mergeCell ref="B139:E141"/>
    <mergeCell ref="B144:E145"/>
    <mergeCell ref="B147:E149"/>
    <mergeCell ref="B83:E85"/>
    <mergeCell ref="A95:C95"/>
    <mergeCell ref="A100:C100"/>
    <mergeCell ref="B117:E118"/>
    <mergeCell ref="B121:E122"/>
    <mergeCell ref="B80:E80"/>
    <mergeCell ref="B20:E21"/>
    <mergeCell ref="B24:E26"/>
    <mergeCell ref="B29:E31"/>
    <mergeCell ref="B34:E35"/>
    <mergeCell ref="B42:E42"/>
    <mergeCell ref="B48:E51"/>
    <mergeCell ref="B56:E59"/>
    <mergeCell ref="B62:E67"/>
    <mergeCell ref="B70:E71"/>
    <mergeCell ref="B73:E74"/>
    <mergeCell ref="B77:E78"/>
    <mergeCell ref="B12:E17"/>
    <mergeCell ref="B1:H1"/>
    <mergeCell ref="B3:H3"/>
    <mergeCell ref="C4:D4"/>
    <mergeCell ref="G4:H4"/>
    <mergeCell ref="B6:E9"/>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ROUNAQE ISLAM </vt:lpstr>
      <vt:lpstr>W</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2006-03-30T23:10:09Z</cp:lastPrinted>
  <dcterms:created xsi:type="dcterms:W3CDTF">2006-03-30T20:29:55Z</dcterms:created>
  <dcterms:modified xsi:type="dcterms:W3CDTF">2017-03-27T08:01:06Z</dcterms:modified>
</cp:coreProperties>
</file>