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(2)'!$A$1:$AN$110</definedName>
    <definedName name="_xlnm.Print_Titles" localSheetId="0">'Shedule-B (2)'!$4:$4</definedName>
  </definedNames>
  <calcPr calcId="124519"/>
</workbook>
</file>

<file path=xl/calcChain.xml><?xml version="1.0" encoding="utf-8"?>
<calcChain xmlns="http://schemas.openxmlformats.org/spreadsheetml/2006/main">
  <c r="AK28" i="6"/>
  <c r="AK76"/>
  <c r="AK91"/>
  <c r="AK88"/>
  <c r="AK85"/>
  <c r="AK82"/>
  <c r="AK79"/>
  <c r="AK73"/>
  <c r="AK70"/>
  <c r="AK61"/>
  <c r="AK49"/>
  <c r="AK46"/>
  <c r="AK9" l="1"/>
  <c r="AK58" l="1"/>
  <c r="AK64"/>
  <c r="AK67"/>
  <c r="AK55"/>
  <c r="AK52"/>
  <c r="AK43"/>
  <c r="AK40"/>
  <c r="AK37"/>
  <c r="AK34"/>
  <c r="AK31"/>
  <c r="AK25"/>
  <c r="AK22"/>
  <c r="AK19"/>
  <c r="AK15"/>
  <c r="AK12"/>
  <c r="AK6"/>
  <c r="AK93" l="1"/>
  <c r="AO37"/>
  <c r="AO15"/>
  <c r="AP37"/>
  <c r="AO34"/>
</calcChain>
</file>

<file path=xl/sharedStrings.xml><?xml version="1.0" encoding="utf-8"?>
<sst xmlns="http://schemas.openxmlformats.org/spreadsheetml/2006/main" count="224" uniqueCount="90">
  <si>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</si>
  <si>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</si>
  <si>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</si>
  <si>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</si>
  <si>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</si>
  <si>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</si>
  <si>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</si>
  <si>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</si>
  <si>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</si>
  <si>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</si>
  <si>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</si>
  <si>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</si>
  <si>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</si>
  <si>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</si>
  <si>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</si>
  <si>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 Cft.</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</si>
  <si>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</si>
  <si>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</si>
  <si>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</si>
  <si>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</si>
  <si>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</si>
  <si>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</si>
  <si>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</si>
  <si>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</si>
  <si>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</si>
  <si>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</si>
  <si>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</si>
  <si>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</si>
  <si>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</si>
  <si>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</si>
  <si>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</si>
  <si>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</si>
  <si>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</si>
  <si>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</si>
  <si>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</si>
  <si>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</si>
  <si>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</si>
  <si>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</si>
  <si>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</si>
  <si>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</si>
  <si>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</si>
  <si>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</si>
  <si>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</si>
  <si>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</si>
  <si>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Sft</t>
  </si>
  <si>
    <t>P.Sft</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</si>
  <si>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</si>
  <si>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</si>
  <si>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</si>
  <si>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</si>
  <si>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</si>
  <si>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</si>
  <si>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</si>
  <si>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</si>
  <si>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</si>
  <si>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</si>
  <si>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Khasi Parnalas in cement and sand mortar (1:2) 12" out side width finished smooth with a floating coat of neat cement. (S.I.No.17, P.No.36).</t>
  </si>
  <si>
    <t>Rft.</t>
  </si>
  <si>
    <t>P.Rft.</t>
  </si>
  <si>
    <t xml:space="preserve">                                 (Rs. Seventy &amp; Ps. Thirty four only)</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</si>
  <si>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</si>
  <si>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</si>
  <si>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</si>
  <si>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</si>
  <si>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</si>
  <si>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</si>
  <si>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Total (A\ = (a) in words &amp; figures_______________________________________________________________</t>
  </si>
  <si>
    <r>
      <t xml:space="preserve">Schedule "B" For Construction of Library and Up-Gradation of Class Rooms in Existing Schools in District Tharparkar @ </t>
    </r>
    <r>
      <rPr>
        <b/>
        <u/>
        <sz val="11"/>
        <rFont val="Arial"/>
        <family val="2"/>
      </rPr>
      <t>GBHSS Chachro U/C Chachro, Taluka Chachro.</t>
    </r>
  </si>
  <si>
    <t>Cement concrete brick or stone ballast 1½” to 2” guage ratio 1:5:10. (S.I.No.4-c, P.No.15).</t>
  </si>
  <si>
    <t>(Rs. Eight Thousand Six Hundred Ninty Four &amp; Ninty Five Paisa only)</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</si>
  <si>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</si>
  <si>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</si>
  <si>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</si>
  <si>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</si>
  <si>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</si>
  <si>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White glazd tile thick 1/4" dodo jointed in white cement and laid over 1:2 cement sand morter ¾” thick included finishing (S.I.No.37, P.No.45).</t>
  </si>
  <si>
    <t>(Rs. Twenty Eight Thousand Two Hundred Fifty Three &amp; Sixty One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</si>
  <si>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</si>
  <si>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</si>
  <si>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Cement tiles (8"x8"x3/4") laid in 1:2 cement mortar over a bed of 3/4" thick cement mortar 1:2. (S.I.No. 13, P.No.41).</t>
  </si>
  <si>
    <t>(Rs. Ten Thousand Nine Hundred Sixteen &amp; Sixty Five Paisa only)</t>
  </si>
  <si>
    <t>(Rs. Eight Hundred Twenty Nine &amp; Ninty Five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</si>
  <si>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</si>
  <si>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</si>
  <si>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</si>
  <si>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</si>
  <si>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</si>
  <si>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</si>
  <si>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(Rs. One Thousand Two Hundred Seventy Six &amp; Eight Three Paisa only)</t>
  </si>
  <si>
    <t xml:space="preserve">                          (Rs. One Thousand Five Hundred Twelve &amp; Fifty Paisa Only)</t>
  </si>
</sst>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4">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8" fillId="0" borderId="0" xfId="1" applyFont="1" applyBorder="1" applyAlignment="1">
      <alignment horizontal="center" vertical="top"/>
    </xf>
    <xf numFmtId="0" fontId="11" fillId="0" borderId="0" xfId="1" applyFont="1" applyBorder="1" applyAlignment="1">
      <alignment horizontal="center"/>
    </xf>
    <xf numFmtId="1" fontId="11" fillId="0" borderId="0" xfId="1" applyNumberFormat="1" applyFont="1" applyBorder="1" applyAlignment="1">
      <alignment horizontal="right"/>
    </xf>
    <xf numFmtId="1" fontId="10" fillId="0" borderId="0" xfId="1" applyNumberFormat="1" applyFont="1" applyBorder="1" applyAlignment="1">
      <alignment horizontal="right"/>
    </xf>
    <xf numFmtId="0" fontId="8" fillId="0" borderId="0" xfId="1" applyFont="1" applyBorder="1" applyAlignment="1">
      <alignment horizontal="center" vertical="center"/>
    </xf>
    <xf numFmtId="0" fontId="12" fillId="0" borderId="0" xfId="1" applyFont="1" applyBorder="1" applyAlignment="1">
      <alignment horizontal="center" vertical="center"/>
    </xf>
    <xf numFmtId="2" fontId="11" fillId="0" borderId="0" xfId="1" applyNumberFormat="1" applyFont="1" applyBorder="1" applyAlignment="1">
      <alignment horizontal="right"/>
    </xf>
    <xf numFmtId="0" fontId="8" fillId="0" borderId="0" xfId="1" applyFont="1" applyBorder="1" applyAlignment="1">
      <alignment horizontal="justify" vertical="top"/>
    </xf>
    <xf numFmtId="0" fontId="8" fillId="0" borderId="0" xfId="1" applyFont="1" applyBorder="1" applyAlignment="1">
      <alignment horizontal="center" vertical="top"/>
    </xf>
    <xf numFmtId="0" fontId="11" fillId="0" borderId="0" xfId="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8" fillId="0" borderId="0" xfId="1" applyFont="1" applyBorder="1" applyAlignment="1">
      <alignment horizontal="center" vertical="center"/>
    </xf>
    <xf numFmtId="0" fontId="12" fillId="0" borderId="0" xfId="1" applyFont="1" applyBorder="1" applyAlignment="1">
      <alignment horizontal="left" vertical="center"/>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10" fillId="0" borderId="0" xfId="1" applyFont="1" applyBorder="1" applyAlignment="1">
      <alignment horizontal="right" vertical="center"/>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0" applyFont="1" applyBorder="1" applyAlignment="1">
      <alignment horizontal="center" vertical="center"/>
    </xf>
    <xf numFmtId="2" fontId="11" fillId="0" borderId="0" xfId="1" applyNumberFormat="1" applyFont="1" applyBorder="1" applyAlignment="1">
      <alignment horizontal="center"/>
    </xf>
    <xf numFmtId="2" fontId="11" fillId="0" borderId="0" xfId="0" applyNumberFormat="1" applyFont="1" applyBorder="1" applyAlignment="1">
      <alignment horizontal="right"/>
    </xf>
    <xf numFmtId="0" fontId="1" fillId="0" borderId="0" xfId="1" applyFont="1" applyBorder="1" applyAlignment="1">
      <alignment horizontal="right" vertical="center"/>
    </xf>
    <xf numFmtId="0" fontId="24" fillId="0" borderId="0" xfId="3" applyFont="1" applyAlignment="1">
      <alignment horizontal="center"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110"/>
  <sheetViews>
    <sheetView tabSelected="1" view="pageBreakPreview" zoomScaleSheetLayoutView="100" workbookViewId="0">
      <selection activeCell="B23" sqref="B23:AJ23"/>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80" t="s">
        <v>1</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row>
    <row r="2" spans="1:41" ht="42.75" customHeight="1">
      <c r="A2" s="81" t="s">
        <v>2</v>
      </c>
      <c r="B2" s="81"/>
      <c r="C2" s="81"/>
      <c r="D2" s="81"/>
      <c r="E2" s="82" t="s">
        <v>67</v>
      </c>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row>
    <row r="3" spans="1:41" ht="6.75" customHeight="1" thickBot="1"/>
    <row r="4" spans="1:41" s="5" customFormat="1" ht="17.25" customHeight="1" thickTop="1" thickBot="1">
      <c r="A4" s="4" t="s">
        <v>3</v>
      </c>
      <c r="B4" s="83" t="s">
        <v>4</v>
      </c>
      <c r="C4" s="83"/>
      <c r="D4" s="83"/>
      <c r="E4" s="83"/>
      <c r="F4" s="83"/>
      <c r="G4" s="83"/>
      <c r="H4" s="83"/>
      <c r="I4" s="83"/>
      <c r="J4" s="83"/>
      <c r="K4" s="83"/>
      <c r="L4" s="83"/>
      <c r="M4" s="83"/>
      <c r="N4" s="84" t="s">
        <v>5</v>
      </c>
      <c r="O4" s="85"/>
      <c r="P4" s="85"/>
      <c r="Q4" s="85"/>
      <c r="R4" s="85"/>
      <c r="S4" s="85"/>
      <c r="T4" s="85"/>
      <c r="U4" s="85"/>
      <c r="V4" s="86"/>
      <c r="W4" s="84" t="s">
        <v>6</v>
      </c>
      <c r="X4" s="85"/>
      <c r="Y4" s="85"/>
      <c r="Z4" s="85"/>
      <c r="AA4" s="85"/>
      <c r="AB4" s="86"/>
      <c r="AC4" s="85" t="s">
        <v>7</v>
      </c>
      <c r="AD4" s="85"/>
      <c r="AE4" s="85"/>
      <c r="AF4" s="85"/>
      <c r="AG4" s="85"/>
      <c r="AH4" s="85"/>
      <c r="AI4" s="84" t="s">
        <v>8</v>
      </c>
      <c r="AJ4" s="85"/>
      <c r="AK4" s="85"/>
      <c r="AL4" s="85"/>
      <c r="AM4" s="85"/>
      <c r="AN4" s="86"/>
    </row>
    <row r="5" spans="1:41" s="7" customFormat="1" ht="32.25" customHeight="1" thickTop="1">
      <c r="A5" s="6">
        <v>1</v>
      </c>
      <c r="B5" s="73" t="s">
        <v>9</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4"/>
      <c r="AL5" s="74"/>
      <c r="AM5" s="74"/>
    </row>
    <row r="6" spans="1:41" s="8" customFormat="1" ht="14.25">
      <c r="N6" s="9"/>
      <c r="O6" s="72">
        <v>1475</v>
      </c>
      <c r="P6" s="72"/>
      <c r="Q6" s="72"/>
      <c r="R6" s="72"/>
      <c r="S6" s="75" t="s">
        <v>10</v>
      </c>
      <c r="T6" s="75"/>
      <c r="U6" s="10"/>
      <c r="V6" s="11"/>
      <c r="W6" s="75" t="s">
        <v>11</v>
      </c>
      <c r="X6" s="75"/>
      <c r="Y6" s="75"/>
      <c r="Z6" s="72">
        <v>3176.25</v>
      </c>
      <c r="AA6" s="72"/>
      <c r="AB6" s="72"/>
      <c r="AC6" s="72"/>
      <c r="AD6" s="10"/>
      <c r="AE6" s="10" t="s">
        <v>12</v>
      </c>
      <c r="AF6" s="10"/>
      <c r="AG6" s="10"/>
      <c r="AH6" s="10"/>
      <c r="AI6" s="76" t="s">
        <v>13</v>
      </c>
      <c r="AJ6" s="76"/>
      <c r="AK6" s="77">
        <f>ROUND(O6*Z6/1000,0)</f>
        <v>4685</v>
      </c>
      <c r="AL6" s="77"/>
      <c r="AM6" s="77"/>
      <c r="AN6" s="8" t="s">
        <v>0</v>
      </c>
    </row>
    <row r="7" spans="1:41" s="12" customFormat="1" ht="15">
      <c r="B7" s="71" t="s">
        <v>14</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13"/>
      <c r="AL7" s="13"/>
      <c r="AM7" s="13"/>
    </row>
    <row r="8" spans="1:41" s="7" customFormat="1" ht="16.5">
      <c r="A8" s="66">
        <v>2</v>
      </c>
      <c r="B8" s="73" t="s">
        <v>68</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4"/>
      <c r="AL8" s="74"/>
      <c r="AM8" s="74"/>
    </row>
    <row r="9" spans="1:41" s="8" customFormat="1" ht="14.25">
      <c r="N9" s="68"/>
      <c r="O9" s="72">
        <v>1208</v>
      </c>
      <c r="P9" s="72"/>
      <c r="Q9" s="72"/>
      <c r="R9" s="72"/>
      <c r="S9" s="75" t="s">
        <v>10</v>
      </c>
      <c r="T9" s="75"/>
      <c r="U9" s="10"/>
      <c r="V9" s="67"/>
      <c r="W9" s="75" t="s">
        <v>11</v>
      </c>
      <c r="X9" s="75"/>
      <c r="Y9" s="75"/>
      <c r="Z9" s="72">
        <v>8694.9500000000007</v>
      </c>
      <c r="AA9" s="72"/>
      <c r="AB9" s="72"/>
      <c r="AC9" s="72"/>
      <c r="AD9" s="10"/>
      <c r="AE9" s="10" t="s">
        <v>15</v>
      </c>
      <c r="AF9" s="10"/>
      <c r="AG9" s="10"/>
      <c r="AH9" s="10"/>
      <c r="AI9" s="76" t="s">
        <v>13</v>
      </c>
      <c r="AJ9" s="76"/>
      <c r="AK9" s="77">
        <f>ROUND(O9*Z9/100,0)</f>
        <v>105035</v>
      </c>
      <c r="AL9" s="77"/>
      <c r="AM9" s="77"/>
      <c r="AN9" s="8" t="s">
        <v>0</v>
      </c>
    </row>
    <row r="10" spans="1:41" s="12" customFormat="1" ht="15">
      <c r="B10" s="71" t="s">
        <v>69</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13"/>
      <c r="AL10" s="13"/>
      <c r="AM10" s="13"/>
    </row>
    <row r="11" spans="1:41" s="18" customFormat="1" ht="19.5" customHeight="1">
      <c r="A11" s="15">
        <v>3</v>
      </c>
      <c r="B11" s="16" t="s">
        <v>16</v>
      </c>
      <c r="C11" s="17"/>
      <c r="D11" s="17"/>
      <c r="E11" s="17"/>
      <c r="F11" s="17"/>
      <c r="G11" s="17"/>
      <c r="H11" s="17"/>
      <c r="I11" s="17"/>
      <c r="J11" s="17"/>
      <c r="K11" s="17"/>
      <c r="L11" s="17"/>
      <c r="N11" s="19"/>
      <c r="O11" s="19"/>
      <c r="P11" s="19"/>
      <c r="Q11" s="19"/>
      <c r="R11" s="19"/>
      <c r="AK11" s="87"/>
      <c r="AL11" s="87"/>
      <c r="AM11" s="87"/>
    </row>
    <row r="12" spans="1:41" s="8" customFormat="1" ht="15">
      <c r="N12" s="9"/>
      <c r="O12" s="72">
        <v>1868</v>
      </c>
      <c r="P12" s="72"/>
      <c r="Q12" s="72"/>
      <c r="R12" s="72"/>
      <c r="S12" s="75" t="s">
        <v>10</v>
      </c>
      <c r="T12" s="75"/>
      <c r="U12" s="10"/>
      <c r="V12" s="11"/>
      <c r="W12" s="75" t="s">
        <v>11</v>
      </c>
      <c r="X12" s="75"/>
      <c r="Y12" s="75"/>
      <c r="Z12" s="72">
        <v>11948.36</v>
      </c>
      <c r="AA12" s="72"/>
      <c r="AB12" s="72"/>
      <c r="AC12" s="72"/>
      <c r="AD12" s="10"/>
      <c r="AE12" s="10" t="s">
        <v>15</v>
      </c>
      <c r="AF12" s="10"/>
      <c r="AG12" s="10"/>
      <c r="AH12" s="10"/>
      <c r="AI12" s="76" t="s">
        <v>13</v>
      </c>
      <c r="AJ12" s="76"/>
      <c r="AK12" s="77">
        <f>ROUND(O12*Z12/100,0)</f>
        <v>223195</v>
      </c>
      <c r="AL12" s="77"/>
      <c r="AM12" s="77"/>
      <c r="AN12" s="14" t="s">
        <v>0</v>
      </c>
    </row>
    <row r="13" spans="1:41" s="12" customFormat="1" ht="15">
      <c r="B13" s="79" t="s">
        <v>17</v>
      </c>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13"/>
      <c r="AL13" s="13"/>
      <c r="AM13" s="13"/>
    </row>
    <row r="14" spans="1:41" s="7" customFormat="1" ht="91.5" customHeight="1">
      <c r="A14" s="6">
        <v>4</v>
      </c>
      <c r="B14" s="73" t="s">
        <v>18</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4"/>
      <c r="AL14" s="74"/>
      <c r="AM14" s="74"/>
    </row>
    <row r="15" spans="1:41" s="8" customFormat="1" ht="15">
      <c r="N15" s="9"/>
      <c r="O15" s="72">
        <v>658</v>
      </c>
      <c r="P15" s="72"/>
      <c r="Q15" s="72"/>
      <c r="R15" s="72"/>
      <c r="S15" s="75" t="s">
        <v>10</v>
      </c>
      <c r="T15" s="75"/>
      <c r="U15" s="10"/>
      <c r="V15" s="11"/>
      <c r="W15" s="75" t="s">
        <v>11</v>
      </c>
      <c r="X15" s="75"/>
      <c r="Y15" s="75"/>
      <c r="Z15" s="72">
        <v>337</v>
      </c>
      <c r="AA15" s="72"/>
      <c r="AB15" s="72"/>
      <c r="AC15" s="72"/>
      <c r="AD15" s="10"/>
      <c r="AE15" s="10" t="s">
        <v>19</v>
      </c>
      <c r="AF15" s="10"/>
      <c r="AG15" s="10"/>
      <c r="AH15" s="10"/>
      <c r="AI15" s="76" t="s">
        <v>13</v>
      </c>
      <c r="AJ15" s="76"/>
      <c r="AK15" s="77">
        <f>ROUND(O15*Z15,0)</f>
        <v>221746</v>
      </c>
      <c r="AL15" s="77"/>
      <c r="AM15" s="77"/>
      <c r="AN15" s="14" t="s">
        <v>0</v>
      </c>
      <c r="AO15" s="20">
        <f>AK15</f>
        <v>221746</v>
      </c>
    </row>
    <row r="16" spans="1:41" s="12" customFormat="1" ht="15">
      <c r="B16" s="79" t="s">
        <v>20</v>
      </c>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13"/>
      <c r="AL16" s="13"/>
      <c r="AM16" s="13"/>
    </row>
    <row r="17" spans="1:40" s="7" customFormat="1" ht="34.5" customHeight="1">
      <c r="A17" s="6">
        <v>5</v>
      </c>
      <c r="B17" s="73" t="s">
        <v>21</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4"/>
      <c r="AL17" s="74"/>
      <c r="AM17" s="74"/>
    </row>
    <row r="18" spans="1:40" s="23" customFormat="1" ht="15">
      <c r="A18" s="21" t="s">
        <v>22</v>
      </c>
      <c r="B18" s="22" t="s">
        <v>23</v>
      </c>
      <c r="L18" s="24"/>
      <c r="M18" s="25"/>
      <c r="N18" s="88"/>
      <c r="O18" s="88"/>
      <c r="P18" s="26"/>
      <c r="Q18" s="89"/>
      <c r="R18" s="89"/>
      <c r="S18" s="25"/>
      <c r="T18" s="90"/>
      <c r="U18" s="90"/>
      <c r="V18" s="90"/>
      <c r="AB18" s="91"/>
      <c r="AC18" s="91"/>
      <c r="AD18" s="91"/>
      <c r="AE18" s="91"/>
      <c r="AF18" s="92"/>
      <c r="AG18" s="92"/>
      <c r="AK18" s="88"/>
      <c r="AL18" s="88"/>
      <c r="AM18" s="88"/>
      <c r="AN18" s="27"/>
    </row>
    <row r="19" spans="1:40" s="23" customFormat="1" ht="15">
      <c r="F19" s="28"/>
      <c r="G19" s="28"/>
      <c r="H19" s="29"/>
      <c r="I19" s="8"/>
      <c r="J19" s="30"/>
      <c r="K19" s="31"/>
      <c r="L19" s="20"/>
      <c r="M19" s="20"/>
      <c r="N19" s="32"/>
      <c r="O19" s="72">
        <v>23.5</v>
      </c>
      <c r="P19" s="72"/>
      <c r="Q19" s="72"/>
      <c r="R19" s="72"/>
      <c r="S19" s="33" t="s">
        <v>24</v>
      </c>
      <c r="T19" s="34"/>
      <c r="U19" s="34"/>
      <c r="V19" s="75" t="s">
        <v>11</v>
      </c>
      <c r="W19" s="75"/>
      <c r="X19" s="75"/>
      <c r="Y19" s="72">
        <v>5001.7</v>
      </c>
      <c r="Z19" s="72"/>
      <c r="AA19" s="72"/>
      <c r="AB19" s="72"/>
      <c r="AC19" s="10"/>
      <c r="AD19" s="10" t="s">
        <v>25</v>
      </c>
      <c r="AE19" s="10"/>
      <c r="AF19" s="10"/>
      <c r="AG19" s="10"/>
      <c r="AH19" s="10"/>
      <c r="AI19" s="76" t="s">
        <v>13</v>
      </c>
      <c r="AJ19" s="76"/>
      <c r="AK19" s="77">
        <f>ROUND(O19*Y19,0)</f>
        <v>117540</v>
      </c>
      <c r="AL19" s="77"/>
      <c r="AM19" s="77"/>
      <c r="AN19" s="14" t="s">
        <v>0</v>
      </c>
    </row>
    <row r="20" spans="1:40" s="12" customFormat="1" ht="15">
      <c r="B20" s="79" t="s">
        <v>26</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13"/>
      <c r="AL20" s="13"/>
      <c r="AM20" s="13"/>
    </row>
    <row r="21" spans="1:40" s="23" customFormat="1" ht="15">
      <c r="A21" s="21" t="s">
        <v>27</v>
      </c>
      <c r="B21" s="22" t="s">
        <v>28</v>
      </c>
      <c r="J21" s="30"/>
      <c r="K21" s="30"/>
      <c r="L21" s="24"/>
      <c r="M21" s="25"/>
      <c r="N21" s="88"/>
      <c r="O21" s="88"/>
      <c r="P21" s="26"/>
      <c r="Q21" s="89"/>
      <c r="R21" s="89"/>
      <c r="S21" s="25"/>
      <c r="T21" s="90"/>
      <c r="U21" s="90"/>
      <c r="V21" s="90"/>
      <c r="AB21" s="91"/>
      <c r="AC21" s="91"/>
      <c r="AD21" s="91"/>
      <c r="AE21" s="91"/>
      <c r="AF21" s="92"/>
      <c r="AG21" s="92"/>
      <c r="AK21" s="88"/>
      <c r="AL21" s="88"/>
      <c r="AM21" s="88"/>
      <c r="AN21" s="27"/>
    </row>
    <row r="22" spans="1:40" s="8" customFormat="1" ht="15">
      <c r="H22" s="35"/>
      <c r="K22" s="20"/>
      <c r="L22" s="20"/>
      <c r="M22" s="20"/>
      <c r="N22" s="32"/>
      <c r="O22" s="72">
        <v>5.88</v>
      </c>
      <c r="P22" s="72"/>
      <c r="Q22" s="72"/>
      <c r="R22" s="72"/>
      <c r="S22" s="10" t="s">
        <v>24</v>
      </c>
      <c r="T22" s="36"/>
      <c r="U22" s="36"/>
      <c r="V22" s="75" t="s">
        <v>11</v>
      </c>
      <c r="W22" s="75"/>
      <c r="X22" s="75"/>
      <c r="Y22" s="72">
        <v>4820.2</v>
      </c>
      <c r="Z22" s="72"/>
      <c r="AA22" s="72"/>
      <c r="AB22" s="72"/>
      <c r="AC22" s="10"/>
      <c r="AD22" s="10" t="s">
        <v>25</v>
      </c>
      <c r="AE22" s="10"/>
      <c r="AF22" s="10"/>
      <c r="AG22" s="10"/>
      <c r="AH22" s="10"/>
      <c r="AI22" s="76" t="s">
        <v>13</v>
      </c>
      <c r="AJ22" s="76"/>
      <c r="AK22" s="77">
        <f>ROUND(O22*Y22,0)</f>
        <v>28343</v>
      </c>
      <c r="AL22" s="77"/>
      <c r="AM22" s="77"/>
      <c r="AN22" s="14" t="s">
        <v>0</v>
      </c>
    </row>
    <row r="23" spans="1:40" s="12" customFormat="1" ht="15">
      <c r="B23" s="79" t="s">
        <v>29</v>
      </c>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13"/>
      <c r="AL23" s="13"/>
      <c r="AM23" s="13"/>
    </row>
    <row r="24" spans="1:40" s="37" customFormat="1" ht="32.25" customHeight="1">
      <c r="A24" s="6">
        <v>6</v>
      </c>
      <c r="B24" s="73" t="s">
        <v>30</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4"/>
      <c r="AL24" s="74"/>
      <c r="AM24" s="74"/>
    </row>
    <row r="25" spans="1:40" s="8" customFormat="1" ht="15">
      <c r="N25" s="9"/>
      <c r="O25" s="72">
        <v>983</v>
      </c>
      <c r="P25" s="72"/>
      <c r="Q25" s="72"/>
      <c r="R25" s="72"/>
      <c r="S25" s="75" t="s">
        <v>10</v>
      </c>
      <c r="T25" s="75"/>
      <c r="U25" s="10"/>
      <c r="V25" s="11"/>
      <c r="W25" s="75" t="s">
        <v>11</v>
      </c>
      <c r="X25" s="75"/>
      <c r="Y25" s="75"/>
      <c r="Z25" s="72">
        <v>1512.5</v>
      </c>
      <c r="AA25" s="72"/>
      <c r="AB25" s="72"/>
      <c r="AC25" s="72"/>
      <c r="AD25" s="10"/>
      <c r="AE25" s="10" t="s">
        <v>12</v>
      </c>
      <c r="AF25" s="10"/>
      <c r="AG25" s="10"/>
      <c r="AH25" s="10"/>
      <c r="AI25" s="76" t="s">
        <v>13</v>
      </c>
      <c r="AJ25" s="76"/>
      <c r="AK25" s="77">
        <f>ROUND(O25*Z25/1000,0)</f>
        <v>1487</v>
      </c>
      <c r="AL25" s="77"/>
      <c r="AM25" s="77"/>
      <c r="AN25" s="14" t="s">
        <v>0</v>
      </c>
    </row>
    <row r="26" spans="1:40" s="12" customFormat="1" ht="15">
      <c r="B26" s="71" t="s">
        <v>89</v>
      </c>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13"/>
      <c r="AL26" s="13"/>
      <c r="AM26" s="13"/>
    </row>
    <row r="27" spans="1:40" s="37" customFormat="1" ht="32.25" customHeight="1">
      <c r="A27" s="66">
        <v>7</v>
      </c>
      <c r="B27" s="73" t="s">
        <v>30</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row>
    <row r="28" spans="1:40" s="8" customFormat="1" ht="15">
      <c r="N28" s="68"/>
      <c r="O28" s="72">
        <v>4430</v>
      </c>
      <c r="P28" s="72"/>
      <c r="Q28" s="72"/>
      <c r="R28" s="72"/>
      <c r="S28" s="75" t="s">
        <v>10</v>
      </c>
      <c r="T28" s="75"/>
      <c r="U28" s="10"/>
      <c r="V28" s="67"/>
      <c r="W28" s="75" t="s">
        <v>11</v>
      </c>
      <c r="X28" s="75"/>
      <c r="Y28" s="75"/>
      <c r="Z28" s="72">
        <v>3630</v>
      </c>
      <c r="AA28" s="72"/>
      <c r="AB28" s="72"/>
      <c r="AC28" s="72"/>
      <c r="AD28" s="10"/>
      <c r="AE28" s="10" t="s">
        <v>12</v>
      </c>
      <c r="AF28" s="10"/>
      <c r="AG28" s="10"/>
      <c r="AH28" s="10"/>
      <c r="AI28" s="76" t="s">
        <v>13</v>
      </c>
      <c r="AJ28" s="76"/>
      <c r="AK28" s="77">
        <f>ROUND(O28*Z28/1000,0)</f>
        <v>16081</v>
      </c>
      <c r="AL28" s="77"/>
      <c r="AM28" s="77"/>
      <c r="AN28" s="14" t="s">
        <v>0</v>
      </c>
    </row>
    <row r="29" spans="1:40" s="12" customFormat="1" ht="15">
      <c r="B29" s="71" t="s">
        <v>31</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13"/>
      <c r="AL29" s="13"/>
      <c r="AM29" s="13"/>
    </row>
    <row r="30" spans="1:40" s="18" customFormat="1" ht="19.5" customHeight="1">
      <c r="A30" s="15">
        <v>8</v>
      </c>
      <c r="B30" s="16" t="s">
        <v>32</v>
      </c>
      <c r="C30" s="17"/>
      <c r="D30" s="17"/>
      <c r="E30" s="17"/>
      <c r="F30" s="17"/>
      <c r="G30" s="17"/>
      <c r="H30" s="17"/>
      <c r="I30" s="17"/>
      <c r="J30" s="17"/>
      <c r="K30" s="17"/>
      <c r="L30" s="17"/>
      <c r="N30" s="19"/>
      <c r="O30" s="19"/>
      <c r="P30" s="19"/>
      <c r="Q30" s="19"/>
      <c r="R30" s="19"/>
      <c r="AK30" s="87"/>
      <c r="AL30" s="87"/>
      <c r="AM30" s="87"/>
    </row>
    <row r="31" spans="1:40" s="8" customFormat="1" ht="15">
      <c r="N31" s="9"/>
      <c r="O31" s="72">
        <v>2795</v>
      </c>
      <c r="P31" s="72"/>
      <c r="Q31" s="72"/>
      <c r="R31" s="72"/>
      <c r="S31" s="75" t="s">
        <v>10</v>
      </c>
      <c r="T31" s="75"/>
      <c r="U31" s="10"/>
      <c r="V31" s="11"/>
      <c r="W31" s="75" t="s">
        <v>11</v>
      </c>
      <c r="X31" s="75"/>
      <c r="Y31" s="75"/>
      <c r="Z31" s="95">
        <v>9954.31</v>
      </c>
      <c r="AA31" s="95"/>
      <c r="AB31" s="95"/>
      <c r="AC31" s="95"/>
      <c r="AD31" s="10"/>
      <c r="AE31" s="10" t="s">
        <v>15</v>
      </c>
      <c r="AF31" s="10"/>
      <c r="AG31" s="10"/>
      <c r="AH31" s="10"/>
      <c r="AI31" s="76" t="s">
        <v>13</v>
      </c>
      <c r="AJ31" s="76"/>
      <c r="AK31" s="77">
        <f>ROUND(O31*Z31/100,0)</f>
        <v>278223</v>
      </c>
      <c r="AL31" s="77"/>
      <c r="AM31" s="77"/>
      <c r="AN31" s="14" t="s">
        <v>0</v>
      </c>
    </row>
    <row r="32" spans="1:40" s="12" customFormat="1" ht="15">
      <c r="B32" s="79" t="s">
        <v>33</v>
      </c>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13"/>
      <c r="AL32" s="13"/>
      <c r="AM32" s="13"/>
    </row>
    <row r="33" spans="1:42" s="42" customFormat="1" ht="19.5" customHeight="1">
      <c r="A33" s="38">
        <v>9</v>
      </c>
      <c r="B33" s="39" t="s">
        <v>34</v>
      </c>
      <c r="C33" s="39"/>
      <c r="D33" s="39"/>
      <c r="E33" s="39"/>
      <c r="F33" s="39"/>
      <c r="G33" s="40"/>
      <c r="H33" s="40"/>
      <c r="I33" s="40"/>
      <c r="J33" s="40"/>
      <c r="K33" s="40"/>
      <c r="L33" s="40"/>
      <c r="M33" s="40"/>
      <c r="N33" s="41"/>
      <c r="O33" s="41"/>
      <c r="P33" s="41"/>
      <c r="Q33" s="41"/>
      <c r="R33" s="41"/>
      <c r="S33" s="40"/>
      <c r="T33" s="40"/>
      <c r="U33" s="40"/>
      <c r="V33" s="40"/>
      <c r="W33" s="40"/>
      <c r="AK33" s="93"/>
      <c r="AL33" s="93"/>
      <c r="AM33" s="93"/>
    </row>
    <row r="34" spans="1:42" s="8" customFormat="1" ht="15">
      <c r="H34" s="35"/>
      <c r="K34" s="20"/>
      <c r="L34" s="20"/>
      <c r="M34" s="20"/>
      <c r="N34" s="32"/>
      <c r="O34" s="72">
        <v>35.17</v>
      </c>
      <c r="P34" s="72"/>
      <c r="Q34" s="72"/>
      <c r="R34" s="72"/>
      <c r="S34" s="10" t="s">
        <v>24</v>
      </c>
      <c r="T34" s="36"/>
      <c r="U34" s="36"/>
      <c r="V34" s="75" t="s">
        <v>11</v>
      </c>
      <c r="W34" s="75"/>
      <c r="X34" s="75"/>
      <c r="Y34" s="94">
        <v>3850</v>
      </c>
      <c r="Z34" s="94"/>
      <c r="AA34" s="94"/>
      <c r="AB34" s="94"/>
      <c r="AC34" s="10"/>
      <c r="AD34" s="10" t="s">
        <v>25</v>
      </c>
      <c r="AE34" s="10"/>
      <c r="AF34" s="10"/>
      <c r="AG34" s="10"/>
      <c r="AH34" s="76" t="s">
        <v>13</v>
      </c>
      <c r="AI34" s="76"/>
      <c r="AK34" s="77">
        <f>ROUND(O34*Y34,0)</f>
        <v>135405</v>
      </c>
      <c r="AL34" s="77"/>
      <c r="AM34" s="77"/>
      <c r="AN34" s="14" t="s">
        <v>0</v>
      </c>
      <c r="AO34" s="20" t="e">
        <f>AK6+#REF!+AK12+AK15+AK19+AK22+#REF!+AK25+AK31+AK34</f>
        <v>#REF!</v>
      </c>
    </row>
    <row r="35" spans="1:42" s="12" customFormat="1" ht="15">
      <c r="B35" s="79" t="s">
        <v>35</v>
      </c>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13"/>
      <c r="AL35" s="13"/>
      <c r="AM35" s="13"/>
    </row>
    <row r="36" spans="1:42" s="48" customFormat="1" ht="15.75">
      <c r="A36" s="15">
        <v>10</v>
      </c>
      <c r="B36" s="43" t="s">
        <v>36</v>
      </c>
      <c r="C36" s="44"/>
      <c r="D36" s="44"/>
      <c r="E36" s="44"/>
      <c r="F36" s="44"/>
      <c r="G36" s="45"/>
      <c r="H36" s="45"/>
      <c r="I36" s="45"/>
      <c r="J36" s="45"/>
      <c r="K36" s="45"/>
      <c r="L36" s="45"/>
      <c r="M36" s="45"/>
      <c r="N36" s="46"/>
      <c r="O36" s="47"/>
      <c r="P36" s="47"/>
      <c r="Q36" s="47"/>
      <c r="R36" s="47"/>
      <c r="AK36" s="96"/>
      <c r="AL36" s="96"/>
      <c r="AM36" s="96"/>
    </row>
    <row r="37" spans="1:42" s="8" customFormat="1" ht="15">
      <c r="H37" s="35"/>
      <c r="K37" s="20"/>
      <c r="L37" s="20"/>
      <c r="M37" s="20"/>
      <c r="N37" s="32"/>
      <c r="O37" s="72">
        <v>24.59</v>
      </c>
      <c r="P37" s="72"/>
      <c r="Q37" s="72"/>
      <c r="R37" s="72"/>
      <c r="S37" s="10" t="s">
        <v>24</v>
      </c>
      <c r="T37" s="36"/>
      <c r="U37" s="36"/>
      <c r="V37" s="75" t="s">
        <v>11</v>
      </c>
      <c r="W37" s="75"/>
      <c r="X37" s="75"/>
      <c r="Y37" s="94">
        <v>3575</v>
      </c>
      <c r="Z37" s="94"/>
      <c r="AA37" s="94"/>
      <c r="AB37" s="94"/>
      <c r="AC37" s="10"/>
      <c r="AD37" s="10" t="s">
        <v>25</v>
      </c>
      <c r="AE37" s="10"/>
      <c r="AF37" s="10"/>
      <c r="AG37" s="10"/>
      <c r="AH37" s="76" t="s">
        <v>13</v>
      </c>
      <c r="AI37" s="76"/>
      <c r="AK37" s="77">
        <f>ROUND(O37*Y37,0)</f>
        <v>87909</v>
      </c>
      <c r="AL37" s="77"/>
      <c r="AM37" s="77"/>
      <c r="AN37" s="14" t="s">
        <v>0</v>
      </c>
      <c r="AO37" s="20">
        <f>AK15+AK19+AK22+AK34+AK37</f>
        <v>590943</v>
      </c>
      <c r="AP37" s="20">
        <f>AK19+AK22+AK34+AK37</f>
        <v>369197</v>
      </c>
    </row>
    <row r="38" spans="1:42" s="12" customFormat="1" ht="15">
      <c r="B38" s="79" t="s">
        <v>37</v>
      </c>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13"/>
      <c r="AL38" s="13"/>
      <c r="AM38" s="13"/>
    </row>
    <row r="39" spans="1:42" s="18" customFormat="1" ht="28.5" customHeight="1">
      <c r="A39" s="15">
        <v>11</v>
      </c>
      <c r="B39" s="73" t="s">
        <v>38</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87"/>
      <c r="AL39" s="87"/>
      <c r="AM39" s="87"/>
    </row>
    <row r="40" spans="1:42" s="8" customFormat="1" ht="15">
      <c r="H40" s="35"/>
      <c r="K40" s="20"/>
      <c r="L40" s="20"/>
      <c r="M40" s="20"/>
      <c r="N40" s="32"/>
      <c r="O40" s="72">
        <v>59.76</v>
      </c>
      <c r="P40" s="72"/>
      <c r="Q40" s="72"/>
      <c r="R40" s="72"/>
      <c r="S40" s="10" t="s">
        <v>24</v>
      </c>
      <c r="T40" s="36"/>
      <c r="U40" s="36"/>
      <c r="V40" s="75" t="s">
        <v>11</v>
      </c>
      <c r="W40" s="75"/>
      <c r="X40" s="75"/>
      <c r="Y40" s="72">
        <v>186.34</v>
      </c>
      <c r="Z40" s="72"/>
      <c r="AA40" s="72"/>
      <c r="AB40" s="72"/>
      <c r="AC40" s="10"/>
      <c r="AD40" s="10" t="s">
        <v>25</v>
      </c>
      <c r="AE40" s="10"/>
      <c r="AF40" s="10"/>
      <c r="AG40" s="10"/>
      <c r="AH40" s="76" t="s">
        <v>13</v>
      </c>
      <c r="AI40" s="76"/>
      <c r="AK40" s="77">
        <f>ROUND(O40*Y40,0)</f>
        <v>11136</v>
      </c>
      <c r="AL40" s="77"/>
      <c r="AM40" s="77"/>
      <c r="AN40" s="14" t="s">
        <v>0</v>
      </c>
    </row>
    <row r="41" spans="1:42" s="12" customFormat="1" ht="15">
      <c r="B41" s="79" t="s">
        <v>39</v>
      </c>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13"/>
      <c r="AL41" s="13"/>
      <c r="AM41" s="13"/>
    </row>
    <row r="42" spans="1:42" s="7" customFormat="1" ht="74.25" customHeight="1">
      <c r="A42" s="6">
        <v>12</v>
      </c>
      <c r="B42" s="73" t="s">
        <v>40</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4"/>
      <c r="AL42" s="74"/>
      <c r="AM42" s="74"/>
    </row>
    <row r="43" spans="1:42" s="8" customFormat="1" ht="15">
      <c r="H43" s="35"/>
      <c r="K43" s="20"/>
      <c r="L43" s="20"/>
      <c r="M43" s="20"/>
      <c r="N43" s="32"/>
      <c r="O43" s="72">
        <v>1302</v>
      </c>
      <c r="P43" s="72"/>
      <c r="Q43" s="72"/>
      <c r="R43" s="72"/>
      <c r="S43" s="10" t="s">
        <v>41</v>
      </c>
      <c r="T43" s="36"/>
      <c r="U43" s="36"/>
      <c r="V43" s="75" t="s">
        <v>11</v>
      </c>
      <c r="W43" s="75"/>
      <c r="X43" s="75"/>
      <c r="Y43" s="72">
        <v>11443.1</v>
      </c>
      <c r="Z43" s="72"/>
      <c r="AA43" s="72"/>
      <c r="AB43" s="72"/>
      <c r="AC43" s="10"/>
      <c r="AD43" s="10" t="s">
        <v>42</v>
      </c>
      <c r="AE43" s="10"/>
      <c r="AF43" s="10"/>
      <c r="AG43" s="10"/>
      <c r="AH43" s="76" t="s">
        <v>13</v>
      </c>
      <c r="AI43" s="76"/>
      <c r="AK43" s="77">
        <f>ROUND(O43*Y43/100,0)</f>
        <v>148989</v>
      </c>
      <c r="AL43" s="77"/>
      <c r="AM43" s="77"/>
      <c r="AN43" s="14" t="s">
        <v>0</v>
      </c>
    </row>
    <row r="44" spans="1:42" s="12" customFormat="1" ht="15">
      <c r="B44" s="71" t="s">
        <v>43</v>
      </c>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13"/>
      <c r="AL44" s="13"/>
      <c r="AM44" s="13"/>
    </row>
    <row r="45" spans="1:42" s="18" customFormat="1" ht="75" customHeight="1">
      <c r="A45" s="66">
        <v>13</v>
      </c>
      <c r="B45" s="73" t="s">
        <v>70</v>
      </c>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8"/>
      <c r="AL45" s="78"/>
      <c r="AM45" s="78"/>
    </row>
    <row r="46" spans="1:42" s="8" customFormat="1" ht="15">
      <c r="H46" s="35"/>
      <c r="K46" s="20"/>
      <c r="L46" s="20"/>
      <c r="M46" s="20"/>
      <c r="N46" s="69"/>
      <c r="O46" s="72">
        <v>19</v>
      </c>
      <c r="P46" s="72">
        <v>164</v>
      </c>
      <c r="Q46" s="72"/>
      <c r="R46" s="72"/>
      <c r="S46" s="10" t="s">
        <v>44</v>
      </c>
      <c r="T46" s="36"/>
      <c r="U46" s="36"/>
      <c r="V46" s="75" t="s">
        <v>11</v>
      </c>
      <c r="W46" s="75"/>
      <c r="X46" s="75"/>
      <c r="Y46" s="72">
        <v>228.9</v>
      </c>
      <c r="Z46" s="72"/>
      <c r="AA46" s="72"/>
      <c r="AB46" s="72"/>
      <c r="AC46" s="10"/>
      <c r="AD46" s="10" t="s">
        <v>71</v>
      </c>
      <c r="AE46" s="10"/>
      <c r="AF46" s="10"/>
      <c r="AG46" s="10"/>
      <c r="AH46" s="76" t="s">
        <v>13</v>
      </c>
      <c r="AI46" s="76"/>
      <c r="AK46" s="77">
        <f>O46*Y46</f>
        <v>4349.1000000000004</v>
      </c>
      <c r="AL46" s="77"/>
      <c r="AM46" s="77"/>
      <c r="AN46" s="14" t="s">
        <v>0</v>
      </c>
    </row>
    <row r="47" spans="1:42" s="12" customFormat="1" ht="15">
      <c r="B47" s="79" t="s">
        <v>72</v>
      </c>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13"/>
      <c r="AL47" s="13"/>
      <c r="AM47" s="13"/>
    </row>
    <row r="48" spans="1:42" s="37" customFormat="1" ht="48.75" customHeight="1">
      <c r="A48" s="66">
        <v>14</v>
      </c>
      <c r="B48" s="73" t="s">
        <v>73</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4"/>
      <c r="AL48" s="74"/>
      <c r="AM48" s="74"/>
    </row>
    <row r="49" spans="1:40" s="8" customFormat="1" ht="15">
      <c r="H49" s="35"/>
      <c r="K49" s="20"/>
      <c r="L49" s="20"/>
      <c r="M49" s="20"/>
      <c r="N49" s="69"/>
      <c r="O49" s="72">
        <v>158</v>
      </c>
      <c r="P49" s="72"/>
      <c r="Q49" s="72"/>
      <c r="R49" s="72"/>
      <c r="S49" s="10" t="s">
        <v>44</v>
      </c>
      <c r="T49" s="36"/>
      <c r="U49" s="36"/>
      <c r="V49" s="75" t="s">
        <v>11</v>
      </c>
      <c r="W49" s="75"/>
      <c r="X49" s="75"/>
      <c r="Y49" s="72">
        <v>240.5</v>
      </c>
      <c r="Z49" s="72"/>
      <c r="AA49" s="72"/>
      <c r="AB49" s="72"/>
      <c r="AC49" s="10"/>
      <c r="AD49" s="10" t="s">
        <v>45</v>
      </c>
      <c r="AE49" s="10"/>
      <c r="AF49" s="10"/>
      <c r="AG49" s="10"/>
      <c r="AH49" s="76" t="s">
        <v>13</v>
      </c>
      <c r="AI49" s="76"/>
      <c r="AK49" s="77">
        <f>ROUND(O49*Y49,0)</f>
        <v>37999</v>
      </c>
      <c r="AL49" s="77"/>
      <c r="AM49" s="77"/>
      <c r="AN49" s="14" t="s">
        <v>0</v>
      </c>
    </row>
    <row r="50" spans="1:40" s="12" customFormat="1" ht="15">
      <c r="B50" s="79" t="s">
        <v>74</v>
      </c>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13"/>
      <c r="AL50" s="13"/>
      <c r="AM50" s="13"/>
    </row>
    <row r="51" spans="1:40" s="37" customFormat="1" ht="48.75" customHeight="1">
      <c r="A51" s="6">
        <v>15</v>
      </c>
      <c r="B51" s="73" t="s">
        <v>46</v>
      </c>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4"/>
      <c r="AL51" s="74"/>
      <c r="AM51" s="74"/>
    </row>
    <row r="52" spans="1:40" s="8" customFormat="1" ht="15">
      <c r="H52" s="35"/>
      <c r="K52" s="20"/>
      <c r="L52" s="20"/>
      <c r="M52" s="20"/>
      <c r="N52" s="32"/>
      <c r="O52" s="72">
        <v>340</v>
      </c>
      <c r="P52" s="72"/>
      <c r="Q52" s="72"/>
      <c r="R52" s="72"/>
      <c r="S52" s="10" t="s">
        <v>44</v>
      </c>
      <c r="T52" s="36"/>
      <c r="U52" s="36"/>
      <c r="V52" s="75" t="s">
        <v>11</v>
      </c>
      <c r="W52" s="75"/>
      <c r="X52" s="75"/>
      <c r="Y52" s="72">
        <v>180.5</v>
      </c>
      <c r="Z52" s="72"/>
      <c r="AA52" s="72"/>
      <c r="AB52" s="72"/>
      <c r="AC52" s="10"/>
      <c r="AD52" s="10" t="s">
        <v>45</v>
      </c>
      <c r="AE52" s="10"/>
      <c r="AF52" s="10"/>
      <c r="AG52" s="10"/>
      <c r="AH52" s="76" t="s">
        <v>13</v>
      </c>
      <c r="AI52" s="76"/>
      <c r="AK52" s="77">
        <f>ROUND(O52*Y52,0)</f>
        <v>61370</v>
      </c>
      <c r="AL52" s="77"/>
      <c r="AM52" s="77"/>
      <c r="AN52" s="14" t="s">
        <v>0</v>
      </c>
    </row>
    <row r="53" spans="1:40" s="12" customFormat="1" ht="15">
      <c r="B53" s="79" t="s">
        <v>47</v>
      </c>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13"/>
      <c r="AL53" s="13"/>
      <c r="AM53" s="13"/>
    </row>
    <row r="54" spans="1:40" s="18" customFormat="1" ht="16.5">
      <c r="A54" s="15">
        <v>16</v>
      </c>
      <c r="B54" s="16" t="s">
        <v>48</v>
      </c>
      <c r="C54" s="17"/>
      <c r="D54" s="17"/>
      <c r="E54" s="17"/>
      <c r="F54" s="17"/>
      <c r="G54" s="17"/>
      <c r="H54" s="17"/>
      <c r="I54" s="17"/>
      <c r="J54" s="17"/>
      <c r="K54" s="17"/>
      <c r="L54" s="17"/>
      <c r="M54" s="17"/>
      <c r="N54" s="49"/>
      <c r="O54" s="19"/>
      <c r="P54" s="19"/>
      <c r="Q54" s="19"/>
      <c r="R54" s="19"/>
      <c r="AK54" s="87"/>
      <c r="AL54" s="87"/>
      <c r="AM54" s="87"/>
    </row>
    <row r="55" spans="1:40" s="8" customFormat="1" ht="15">
      <c r="H55" s="35"/>
      <c r="K55" s="20"/>
      <c r="L55" s="20"/>
      <c r="M55" s="20"/>
      <c r="N55" s="32"/>
      <c r="O55" s="72">
        <v>6323</v>
      </c>
      <c r="P55" s="72"/>
      <c r="Q55" s="72"/>
      <c r="R55" s="72"/>
      <c r="S55" s="10" t="s">
        <v>41</v>
      </c>
      <c r="T55" s="36"/>
      <c r="U55" s="36"/>
      <c r="V55" s="75" t="s">
        <v>11</v>
      </c>
      <c r="W55" s="75"/>
      <c r="X55" s="75"/>
      <c r="Y55" s="72">
        <v>2206.6</v>
      </c>
      <c r="Z55" s="72"/>
      <c r="AA55" s="72"/>
      <c r="AB55" s="72"/>
      <c r="AC55" s="10"/>
      <c r="AD55" s="10" t="s">
        <v>42</v>
      </c>
      <c r="AE55" s="10"/>
      <c r="AF55" s="10"/>
      <c r="AG55" s="10"/>
      <c r="AH55" s="76" t="s">
        <v>13</v>
      </c>
      <c r="AI55" s="76"/>
      <c r="AK55" s="77">
        <f>ROUND(O55*Y55/100,0)</f>
        <v>139523</v>
      </c>
      <c r="AL55" s="77"/>
      <c r="AM55" s="77"/>
      <c r="AN55" s="14" t="s">
        <v>0</v>
      </c>
    </row>
    <row r="56" spans="1:40" s="12" customFormat="1" ht="15">
      <c r="B56" s="79" t="s">
        <v>49</v>
      </c>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13"/>
      <c r="AL56" s="13"/>
      <c r="AM56" s="13"/>
    </row>
    <row r="57" spans="1:40" s="18" customFormat="1" ht="24.75" customHeight="1">
      <c r="A57" s="15">
        <v>17</v>
      </c>
      <c r="B57" s="16" t="s">
        <v>52</v>
      </c>
      <c r="C57" s="17"/>
      <c r="D57" s="17"/>
      <c r="E57" s="17"/>
      <c r="F57" s="17"/>
      <c r="G57" s="17"/>
      <c r="H57" s="17"/>
      <c r="I57" s="17"/>
      <c r="J57" s="17"/>
      <c r="K57" s="17"/>
      <c r="L57" s="17"/>
      <c r="M57" s="17"/>
      <c r="N57" s="49"/>
      <c r="O57" s="19"/>
      <c r="P57" s="19"/>
      <c r="Q57" s="19"/>
      <c r="R57" s="19"/>
      <c r="AK57" s="87"/>
      <c r="AL57" s="87"/>
      <c r="AM57" s="87"/>
    </row>
    <row r="58" spans="1:40" s="8" customFormat="1" ht="19.5" customHeight="1">
      <c r="H58" s="35"/>
      <c r="K58" s="20"/>
      <c r="L58" s="20"/>
      <c r="M58" s="20"/>
      <c r="N58" s="32"/>
      <c r="O58" s="72">
        <v>6323</v>
      </c>
      <c r="P58" s="72"/>
      <c r="Q58" s="72"/>
      <c r="R58" s="72"/>
      <c r="S58" s="10" t="s">
        <v>41</v>
      </c>
      <c r="T58" s="36"/>
      <c r="U58" s="36"/>
      <c r="V58" s="75" t="s">
        <v>11</v>
      </c>
      <c r="W58" s="75"/>
      <c r="X58" s="75"/>
      <c r="Y58" s="72">
        <v>2197.52</v>
      </c>
      <c r="Z58" s="72"/>
      <c r="AA58" s="72"/>
      <c r="AB58" s="72"/>
      <c r="AC58" s="10"/>
      <c r="AD58" s="10" t="s">
        <v>42</v>
      </c>
      <c r="AE58" s="10"/>
      <c r="AF58" s="10"/>
      <c r="AG58" s="10"/>
      <c r="AH58" s="76" t="s">
        <v>13</v>
      </c>
      <c r="AI58" s="76"/>
      <c r="AK58" s="77">
        <f>ROUND(O58*Y58/100,0)</f>
        <v>138949</v>
      </c>
      <c r="AL58" s="77"/>
      <c r="AM58" s="77"/>
      <c r="AN58" s="14" t="s">
        <v>0</v>
      </c>
    </row>
    <row r="59" spans="1:40" s="12" customFormat="1" ht="19.5" customHeight="1">
      <c r="B59" s="79" t="s">
        <v>53</v>
      </c>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13"/>
      <c r="AL59" s="13"/>
      <c r="AM59" s="13"/>
    </row>
    <row r="60" spans="1:40" s="18" customFormat="1" ht="24.75" customHeight="1">
      <c r="A60" s="70">
        <v>18</v>
      </c>
      <c r="B60" s="16" t="s">
        <v>75</v>
      </c>
      <c r="C60" s="17"/>
      <c r="D60" s="17"/>
      <c r="E60" s="17"/>
      <c r="F60" s="17"/>
      <c r="G60" s="17"/>
      <c r="H60" s="17"/>
      <c r="I60" s="17"/>
      <c r="J60" s="17"/>
      <c r="K60" s="17"/>
      <c r="L60" s="17"/>
      <c r="M60" s="17"/>
      <c r="N60" s="49"/>
      <c r="O60" s="19"/>
      <c r="P60" s="19"/>
      <c r="Q60" s="19"/>
      <c r="R60" s="19"/>
      <c r="AK60" s="87"/>
      <c r="AL60" s="87"/>
      <c r="AM60" s="87"/>
    </row>
    <row r="61" spans="1:40" s="8" customFormat="1" ht="19.5" customHeight="1">
      <c r="H61" s="35"/>
      <c r="K61" s="20"/>
      <c r="L61" s="20"/>
      <c r="M61" s="20"/>
      <c r="N61" s="69"/>
      <c r="O61" s="72">
        <v>149</v>
      </c>
      <c r="P61" s="72"/>
      <c r="Q61" s="72"/>
      <c r="R61" s="72"/>
      <c r="S61" s="10" t="s">
        <v>41</v>
      </c>
      <c r="T61" s="36"/>
      <c r="U61" s="36"/>
      <c r="V61" s="75" t="s">
        <v>11</v>
      </c>
      <c r="W61" s="75"/>
      <c r="X61" s="75"/>
      <c r="Y61" s="72">
        <v>28253.61</v>
      </c>
      <c r="Z61" s="72"/>
      <c r="AA61" s="72"/>
      <c r="AB61" s="72"/>
      <c r="AC61" s="10"/>
      <c r="AD61" s="10" t="s">
        <v>42</v>
      </c>
      <c r="AE61" s="10"/>
      <c r="AF61" s="10"/>
      <c r="AG61" s="10"/>
      <c r="AH61" s="76" t="s">
        <v>13</v>
      </c>
      <c r="AI61" s="76"/>
      <c r="AK61" s="77">
        <f>ROUND(O61*Y61/100,0)</f>
        <v>42098</v>
      </c>
      <c r="AL61" s="77"/>
      <c r="AM61" s="77"/>
      <c r="AN61" s="14" t="s">
        <v>0</v>
      </c>
    </row>
    <row r="62" spans="1:40" s="12" customFormat="1" ht="19.5" customHeight="1">
      <c r="B62" s="79" t="s">
        <v>76</v>
      </c>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13"/>
      <c r="AL62" s="13"/>
      <c r="AM62" s="13"/>
    </row>
    <row r="63" spans="1:40" s="50" customFormat="1" ht="30" customHeight="1">
      <c r="A63" s="6">
        <v>19</v>
      </c>
      <c r="B63" s="73" t="s">
        <v>54</v>
      </c>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4"/>
      <c r="AL63" s="74"/>
      <c r="AM63" s="74"/>
    </row>
    <row r="64" spans="1:40" s="8" customFormat="1" ht="19.5" customHeight="1">
      <c r="H64" s="35"/>
      <c r="K64" s="20"/>
      <c r="L64" s="20"/>
      <c r="M64" s="20"/>
      <c r="N64" s="32"/>
      <c r="O64" s="72">
        <v>1262</v>
      </c>
      <c r="P64" s="72"/>
      <c r="Q64" s="72"/>
      <c r="R64" s="72"/>
      <c r="S64" s="10" t="s">
        <v>41</v>
      </c>
      <c r="T64" s="36"/>
      <c r="U64" s="36"/>
      <c r="V64" s="75" t="s">
        <v>11</v>
      </c>
      <c r="W64" s="75"/>
      <c r="X64" s="75"/>
      <c r="Y64" s="94">
        <v>27678.86</v>
      </c>
      <c r="Z64" s="94"/>
      <c r="AA64" s="94"/>
      <c r="AB64" s="94"/>
      <c r="AC64" s="10"/>
      <c r="AD64" s="10" t="s">
        <v>42</v>
      </c>
      <c r="AE64" s="10"/>
      <c r="AF64" s="10"/>
      <c r="AG64" s="10"/>
      <c r="AH64" s="76" t="s">
        <v>13</v>
      </c>
      <c r="AI64" s="76"/>
      <c r="AK64" s="77">
        <f>ROUND(O64*Y64/100,0)</f>
        <v>349307</v>
      </c>
      <c r="AL64" s="77"/>
      <c r="AM64" s="77"/>
      <c r="AN64" s="14" t="s">
        <v>0</v>
      </c>
    </row>
    <row r="65" spans="1:40" s="12" customFormat="1" ht="19.5" customHeight="1">
      <c r="B65" s="71" t="s">
        <v>55</v>
      </c>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13"/>
      <c r="AL65" s="13"/>
      <c r="AM65" s="13"/>
    </row>
    <row r="66" spans="1:40" s="50" customFormat="1" ht="78.75" customHeight="1">
      <c r="A66" s="6">
        <v>20</v>
      </c>
      <c r="B66" s="73" t="s">
        <v>50</v>
      </c>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4"/>
      <c r="AL66" s="74"/>
      <c r="AM66" s="74"/>
    </row>
    <row r="67" spans="1:40" s="8" customFormat="1" ht="19.5" customHeight="1">
      <c r="B67" s="51"/>
      <c r="C67" s="52"/>
      <c r="D67" s="52"/>
      <c r="E67" s="52"/>
      <c r="F67" s="52"/>
      <c r="G67" s="52"/>
      <c r="H67" s="52"/>
      <c r="I67" s="52"/>
      <c r="K67" s="20"/>
      <c r="L67" s="20"/>
      <c r="M67" s="20"/>
      <c r="N67" s="32"/>
      <c r="O67" s="72">
        <v>381</v>
      </c>
      <c r="P67" s="72"/>
      <c r="Q67" s="72"/>
      <c r="R67" s="72"/>
      <c r="S67" s="10" t="s">
        <v>41</v>
      </c>
      <c r="T67" s="36"/>
      <c r="U67" s="36"/>
      <c r="V67" s="75" t="s">
        <v>11</v>
      </c>
      <c r="W67" s="75"/>
      <c r="X67" s="75"/>
      <c r="Y67" s="72">
        <v>34520.31</v>
      </c>
      <c r="Z67" s="72"/>
      <c r="AA67" s="72"/>
      <c r="AB67" s="72"/>
      <c r="AC67" s="10"/>
      <c r="AD67" s="10" t="s">
        <v>42</v>
      </c>
      <c r="AE67" s="10"/>
      <c r="AF67" s="10"/>
      <c r="AG67" s="10"/>
      <c r="AH67" s="76" t="s">
        <v>13</v>
      </c>
      <c r="AI67" s="76"/>
      <c r="AK67" s="77">
        <f>ROUND(O67*Y67/100,0)</f>
        <v>131522</v>
      </c>
      <c r="AL67" s="77"/>
      <c r="AM67" s="77"/>
      <c r="AN67" s="14" t="s">
        <v>0</v>
      </c>
    </row>
    <row r="68" spans="1:40" s="12" customFormat="1" ht="19.5" customHeight="1">
      <c r="B68" s="71" t="s">
        <v>51</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13"/>
      <c r="AL68" s="13"/>
      <c r="AM68" s="13"/>
    </row>
    <row r="69" spans="1:40" s="50" customFormat="1" ht="61.5" customHeight="1">
      <c r="A69" s="66">
        <v>21</v>
      </c>
      <c r="B69" s="73" t="s">
        <v>77</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4"/>
      <c r="AL69" s="74"/>
      <c r="AM69" s="74"/>
    </row>
    <row r="70" spans="1:40" s="8" customFormat="1" ht="19.5" customHeight="1">
      <c r="B70" s="51"/>
      <c r="C70" s="52"/>
      <c r="D70" s="52"/>
      <c r="E70" s="52"/>
      <c r="F70" s="52"/>
      <c r="G70" s="52"/>
      <c r="H70" s="52"/>
      <c r="I70" s="52"/>
      <c r="K70" s="20"/>
      <c r="L70" s="20"/>
      <c r="M70" s="20"/>
      <c r="N70" s="69"/>
      <c r="O70" s="72">
        <v>128</v>
      </c>
      <c r="P70" s="72">
        <v>164</v>
      </c>
      <c r="Q70" s="72"/>
      <c r="R70" s="72"/>
      <c r="S70" s="10" t="s">
        <v>44</v>
      </c>
      <c r="T70" s="36"/>
      <c r="U70" s="36"/>
      <c r="V70" s="75" t="s">
        <v>11</v>
      </c>
      <c r="W70" s="75"/>
      <c r="X70" s="75"/>
      <c r="Y70" s="72">
        <v>902.93</v>
      </c>
      <c r="Z70" s="72"/>
      <c r="AA70" s="72"/>
      <c r="AB70" s="72"/>
      <c r="AC70" s="10"/>
      <c r="AD70" s="10" t="s">
        <v>45</v>
      </c>
      <c r="AE70" s="10"/>
      <c r="AF70" s="10"/>
      <c r="AG70" s="10"/>
      <c r="AH70" s="76" t="s">
        <v>13</v>
      </c>
      <c r="AI70" s="76"/>
      <c r="AK70" s="77">
        <f>O70*Y70</f>
        <v>115575.03999999999</v>
      </c>
      <c r="AL70" s="77"/>
      <c r="AM70" s="77"/>
      <c r="AN70" s="14" t="s">
        <v>0</v>
      </c>
    </row>
    <row r="71" spans="1:40" s="12" customFormat="1" ht="19.5" customHeight="1">
      <c r="B71" s="71" t="s">
        <v>78</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13"/>
      <c r="AL71" s="13"/>
      <c r="AM71" s="13"/>
    </row>
    <row r="72" spans="1:40" s="50" customFormat="1" ht="29.25" customHeight="1">
      <c r="A72" s="66">
        <v>22</v>
      </c>
      <c r="B72" s="73" t="s">
        <v>79</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4"/>
      <c r="AL72" s="74"/>
      <c r="AM72" s="74"/>
    </row>
    <row r="73" spans="1:40" s="8" customFormat="1" ht="19.5" customHeight="1">
      <c r="B73" s="51"/>
      <c r="C73" s="52"/>
      <c r="D73" s="52"/>
      <c r="E73" s="52"/>
      <c r="F73" s="52"/>
      <c r="G73" s="52"/>
      <c r="H73" s="52"/>
      <c r="I73" s="52"/>
      <c r="K73" s="20"/>
      <c r="L73" s="20"/>
      <c r="M73" s="20"/>
      <c r="N73" s="69"/>
      <c r="O73" s="72">
        <v>1481</v>
      </c>
      <c r="P73" s="72">
        <v>1305</v>
      </c>
      <c r="Q73" s="72"/>
      <c r="R73" s="72"/>
      <c r="S73" s="10" t="s">
        <v>41</v>
      </c>
      <c r="T73" s="36"/>
      <c r="U73" s="36"/>
      <c r="V73" s="75" t="s">
        <v>11</v>
      </c>
      <c r="W73" s="75"/>
      <c r="X73" s="75"/>
      <c r="Y73" s="72">
        <v>10916.65</v>
      </c>
      <c r="Z73" s="72"/>
      <c r="AA73" s="72"/>
      <c r="AB73" s="72"/>
      <c r="AC73" s="10"/>
      <c r="AD73" s="10" t="s">
        <v>42</v>
      </c>
      <c r="AE73" s="10"/>
      <c r="AF73" s="10"/>
      <c r="AG73" s="10"/>
      <c r="AH73" s="76" t="s">
        <v>13</v>
      </c>
      <c r="AI73" s="76"/>
      <c r="AK73" s="77">
        <f>ROUND(O73*Y73/100,0)</f>
        <v>161676</v>
      </c>
      <c r="AL73" s="77"/>
      <c r="AM73" s="77"/>
      <c r="AN73" s="14" t="s">
        <v>0</v>
      </c>
    </row>
    <row r="74" spans="1:40" s="12" customFormat="1" ht="19.5" customHeight="1">
      <c r="B74" s="71" t="s">
        <v>80</v>
      </c>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13"/>
      <c r="AL74" s="13"/>
      <c r="AM74" s="13"/>
    </row>
    <row r="75" spans="1:40" s="50" customFormat="1" ht="29.25" customHeight="1">
      <c r="A75" s="66">
        <v>23</v>
      </c>
      <c r="B75" s="73" t="s">
        <v>56</v>
      </c>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4"/>
      <c r="AL75" s="74"/>
      <c r="AM75" s="74"/>
    </row>
    <row r="76" spans="1:40" s="8" customFormat="1" ht="19.5" customHeight="1">
      <c r="B76" s="51"/>
      <c r="C76" s="52"/>
      <c r="D76" s="52"/>
      <c r="E76" s="52"/>
      <c r="F76" s="52"/>
      <c r="G76" s="52"/>
      <c r="H76" s="52"/>
      <c r="I76" s="52"/>
      <c r="K76" s="20"/>
      <c r="L76" s="20"/>
      <c r="M76" s="20"/>
      <c r="N76" s="69"/>
      <c r="O76" s="72">
        <v>68</v>
      </c>
      <c r="P76" s="72">
        <v>36</v>
      </c>
      <c r="Q76" s="72"/>
      <c r="R76" s="72"/>
      <c r="S76" s="10" t="s">
        <v>57</v>
      </c>
      <c r="T76" s="36"/>
      <c r="U76" s="36"/>
      <c r="V76" s="75" t="s">
        <v>11</v>
      </c>
      <c r="W76" s="75"/>
      <c r="X76" s="75"/>
      <c r="Y76" s="72">
        <v>70.34</v>
      </c>
      <c r="Z76" s="72"/>
      <c r="AA76" s="72"/>
      <c r="AB76" s="72"/>
      <c r="AC76" s="10"/>
      <c r="AD76" s="10" t="s">
        <v>58</v>
      </c>
      <c r="AE76" s="10"/>
      <c r="AF76" s="10"/>
      <c r="AG76" s="10"/>
      <c r="AH76" s="76" t="s">
        <v>13</v>
      </c>
      <c r="AI76" s="76"/>
      <c r="AK76" s="77">
        <f>O76*Y76</f>
        <v>4783.12</v>
      </c>
      <c r="AL76" s="77"/>
      <c r="AM76" s="77"/>
      <c r="AN76" s="14" t="s">
        <v>0</v>
      </c>
    </row>
    <row r="77" spans="1:40" s="12" customFormat="1" ht="19.5" customHeight="1">
      <c r="B77" s="71" t="s">
        <v>59</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13"/>
      <c r="AL77" s="13"/>
      <c r="AM77" s="13"/>
    </row>
    <row r="78" spans="1:40" s="50" customFormat="1" ht="16.5">
      <c r="A78" s="66">
        <v>24</v>
      </c>
      <c r="B78" s="73" t="s">
        <v>60</v>
      </c>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4"/>
      <c r="AL78" s="74"/>
      <c r="AM78" s="74"/>
    </row>
    <row r="79" spans="1:40" s="8" customFormat="1" ht="19.5" customHeight="1">
      <c r="B79" s="51"/>
      <c r="C79" s="52"/>
      <c r="D79" s="52"/>
      <c r="E79" s="52"/>
      <c r="F79" s="52"/>
      <c r="G79" s="52"/>
      <c r="H79" s="52"/>
      <c r="I79" s="52"/>
      <c r="K79" s="20"/>
      <c r="L79" s="20"/>
      <c r="M79" s="20"/>
      <c r="N79" s="69"/>
      <c r="O79" s="72">
        <v>1458</v>
      </c>
      <c r="P79" s="72"/>
      <c r="Q79" s="72"/>
      <c r="R79" s="72"/>
      <c r="S79" s="10" t="s">
        <v>41</v>
      </c>
      <c r="T79" s="36"/>
      <c r="U79" s="36"/>
      <c r="V79" s="75" t="s">
        <v>11</v>
      </c>
      <c r="W79" s="75"/>
      <c r="X79" s="75"/>
      <c r="Y79" s="72">
        <v>829.95</v>
      </c>
      <c r="Z79" s="72"/>
      <c r="AA79" s="72"/>
      <c r="AB79" s="72"/>
      <c r="AC79" s="10"/>
      <c r="AD79" s="10" t="s">
        <v>42</v>
      </c>
      <c r="AE79" s="10"/>
      <c r="AF79" s="10"/>
      <c r="AG79" s="10"/>
      <c r="AH79" s="76" t="s">
        <v>13</v>
      </c>
      <c r="AI79" s="76"/>
      <c r="AK79" s="77">
        <f>ROUND(O79*Y79/100,0)</f>
        <v>12101</v>
      </c>
      <c r="AL79" s="77"/>
      <c r="AM79" s="77"/>
      <c r="AN79" s="14" t="s">
        <v>0</v>
      </c>
    </row>
    <row r="80" spans="1:40" s="12" customFormat="1" ht="19.5" customHeight="1">
      <c r="B80" s="71" t="s">
        <v>81</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13"/>
      <c r="AL80" s="13"/>
      <c r="AM80" s="13"/>
    </row>
    <row r="81" spans="1:42" s="50" customFormat="1" ht="29.25" customHeight="1">
      <c r="A81" s="66">
        <v>25</v>
      </c>
      <c r="B81" s="73" t="s">
        <v>82</v>
      </c>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4"/>
      <c r="AL81" s="74"/>
      <c r="AM81" s="74"/>
    </row>
    <row r="82" spans="1:42" s="8" customFormat="1" ht="19.5" customHeight="1">
      <c r="B82" s="51"/>
      <c r="C82" s="52"/>
      <c r="D82" s="52"/>
      <c r="E82" s="52"/>
      <c r="F82" s="52"/>
      <c r="G82" s="52"/>
      <c r="H82" s="52"/>
      <c r="I82" s="52"/>
      <c r="K82" s="20"/>
      <c r="L82" s="20"/>
      <c r="M82" s="20"/>
      <c r="N82" s="69"/>
      <c r="O82" s="72">
        <v>5677</v>
      </c>
      <c r="P82" s="72"/>
      <c r="Q82" s="72"/>
      <c r="R82" s="72"/>
      <c r="S82" s="10" t="s">
        <v>41</v>
      </c>
      <c r="T82" s="36"/>
      <c r="U82" s="36"/>
      <c r="V82" s="75" t="s">
        <v>11</v>
      </c>
      <c r="W82" s="75"/>
      <c r="X82" s="75"/>
      <c r="Y82" s="72">
        <v>442.75</v>
      </c>
      <c r="Z82" s="72"/>
      <c r="AA82" s="72"/>
      <c r="AB82" s="72"/>
      <c r="AC82" s="10"/>
      <c r="AD82" s="10" t="s">
        <v>42</v>
      </c>
      <c r="AE82" s="10"/>
      <c r="AF82" s="10"/>
      <c r="AG82" s="10"/>
      <c r="AH82" s="76" t="s">
        <v>13</v>
      </c>
      <c r="AI82" s="76"/>
      <c r="AK82" s="77">
        <f>ROUND(O82*Y82/100,0)</f>
        <v>25135</v>
      </c>
      <c r="AL82" s="77"/>
      <c r="AM82" s="77"/>
      <c r="AN82" s="14" t="s">
        <v>0</v>
      </c>
    </row>
    <row r="83" spans="1:42" s="12" customFormat="1" ht="19.5" customHeight="1">
      <c r="B83" s="71" t="s">
        <v>83</v>
      </c>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13"/>
      <c r="AL83" s="13"/>
      <c r="AM83" s="13"/>
    </row>
    <row r="84" spans="1:42" s="50" customFormat="1" ht="16.5">
      <c r="A84" s="66">
        <v>26</v>
      </c>
      <c r="B84" s="73" t="s">
        <v>84</v>
      </c>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4"/>
      <c r="AL84" s="74"/>
      <c r="AM84" s="74"/>
    </row>
    <row r="85" spans="1:42" s="8" customFormat="1" ht="19.5" customHeight="1">
      <c r="B85" s="51"/>
      <c r="C85" s="52"/>
      <c r="D85" s="52"/>
      <c r="E85" s="52"/>
      <c r="F85" s="52"/>
      <c r="G85" s="52"/>
      <c r="H85" s="52"/>
      <c r="I85" s="52"/>
      <c r="K85" s="20"/>
      <c r="L85" s="20"/>
      <c r="M85" s="20"/>
      <c r="N85" s="69"/>
      <c r="O85" s="72">
        <v>5677</v>
      </c>
      <c r="P85" s="72"/>
      <c r="Q85" s="72"/>
      <c r="R85" s="72"/>
      <c r="S85" s="10" t="s">
        <v>41</v>
      </c>
      <c r="T85" s="36"/>
      <c r="U85" s="36"/>
      <c r="V85" s="75" t="s">
        <v>11</v>
      </c>
      <c r="W85" s="75"/>
      <c r="X85" s="75"/>
      <c r="Y85" s="72">
        <v>1079.6500000000001</v>
      </c>
      <c r="Z85" s="72"/>
      <c r="AA85" s="72"/>
      <c r="AB85" s="72"/>
      <c r="AC85" s="10"/>
      <c r="AD85" s="10" t="s">
        <v>42</v>
      </c>
      <c r="AE85" s="10"/>
      <c r="AF85" s="10"/>
      <c r="AG85" s="10"/>
      <c r="AH85" s="76" t="s">
        <v>13</v>
      </c>
      <c r="AI85" s="76"/>
      <c r="AK85" s="77">
        <f>ROUND(O85*Y85/100,0)</f>
        <v>61292</v>
      </c>
      <c r="AL85" s="77"/>
      <c r="AM85" s="77"/>
      <c r="AN85" s="14" t="s">
        <v>0</v>
      </c>
    </row>
    <row r="86" spans="1:42" s="12" customFormat="1" ht="19.5" customHeight="1">
      <c r="B86" s="71" t="s">
        <v>85</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13"/>
      <c r="AL86" s="13"/>
      <c r="AM86" s="13"/>
    </row>
    <row r="87" spans="1:42" s="50" customFormat="1" ht="29.25" customHeight="1">
      <c r="A87" s="66">
        <v>27</v>
      </c>
      <c r="B87" s="73" t="s">
        <v>86</v>
      </c>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4"/>
      <c r="AL87" s="74"/>
      <c r="AM87" s="74"/>
    </row>
    <row r="88" spans="1:42" s="8" customFormat="1" ht="19.5" customHeight="1">
      <c r="B88" s="51"/>
      <c r="C88" s="52"/>
      <c r="D88" s="52"/>
      <c r="E88" s="52"/>
      <c r="F88" s="52"/>
      <c r="G88" s="52"/>
      <c r="H88" s="52"/>
      <c r="I88" s="52"/>
      <c r="K88" s="20"/>
      <c r="L88" s="20"/>
      <c r="M88" s="20"/>
      <c r="N88" s="69"/>
      <c r="O88" s="72">
        <v>310</v>
      </c>
      <c r="P88" s="72"/>
      <c r="Q88" s="72"/>
      <c r="R88" s="72"/>
      <c r="S88" s="10" t="s">
        <v>41</v>
      </c>
      <c r="T88" s="36"/>
      <c r="U88" s="36"/>
      <c r="V88" s="75" t="s">
        <v>11</v>
      </c>
      <c r="W88" s="75"/>
      <c r="X88" s="75"/>
      <c r="Y88" s="72">
        <v>2116.41</v>
      </c>
      <c r="Z88" s="72"/>
      <c r="AA88" s="72"/>
      <c r="AB88" s="72"/>
      <c r="AC88" s="10"/>
      <c r="AD88" s="10" t="s">
        <v>42</v>
      </c>
      <c r="AE88" s="10"/>
      <c r="AF88" s="10"/>
      <c r="AG88" s="10"/>
      <c r="AH88" s="76" t="s">
        <v>13</v>
      </c>
      <c r="AI88" s="76"/>
      <c r="AK88" s="77">
        <f>ROUND(O88*Y88/100,0)</f>
        <v>6561</v>
      </c>
      <c r="AL88" s="77"/>
      <c r="AM88" s="77"/>
      <c r="AN88" s="14" t="s">
        <v>0</v>
      </c>
    </row>
    <row r="89" spans="1:42" s="12" customFormat="1" ht="19.5" customHeight="1">
      <c r="B89" s="71" t="s">
        <v>87</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13"/>
      <c r="AL89" s="13"/>
      <c r="AM89" s="13"/>
    </row>
    <row r="90" spans="1:42" s="50" customFormat="1" ht="29.25" customHeight="1">
      <c r="A90" s="66">
        <v>28</v>
      </c>
      <c r="B90" s="73" t="s">
        <v>61</v>
      </c>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4"/>
      <c r="AL90" s="74"/>
      <c r="AM90" s="74"/>
    </row>
    <row r="91" spans="1:42" s="8" customFormat="1" ht="19.5" customHeight="1">
      <c r="B91" s="51"/>
      <c r="C91" s="52"/>
      <c r="D91" s="52"/>
      <c r="E91" s="52"/>
      <c r="F91" s="52"/>
      <c r="G91" s="52"/>
      <c r="H91" s="52"/>
      <c r="I91" s="52"/>
      <c r="K91" s="20"/>
      <c r="L91" s="20"/>
      <c r="M91" s="20"/>
      <c r="N91" s="69"/>
      <c r="O91" s="72">
        <v>921</v>
      </c>
      <c r="P91" s="72"/>
      <c r="Q91" s="72"/>
      <c r="R91" s="72"/>
      <c r="S91" s="10" t="s">
        <v>41</v>
      </c>
      <c r="T91" s="36"/>
      <c r="U91" s="36"/>
      <c r="V91" s="75" t="s">
        <v>11</v>
      </c>
      <c r="W91" s="75"/>
      <c r="X91" s="75"/>
      <c r="Y91" s="72">
        <v>1270.83</v>
      </c>
      <c r="Z91" s="72"/>
      <c r="AA91" s="72"/>
      <c r="AB91" s="72"/>
      <c r="AC91" s="10"/>
      <c r="AD91" s="10" t="s">
        <v>42</v>
      </c>
      <c r="AE91" s="10"/>
      <c r="AF91" s="10"/>
      <c r="AG91" s="10"/>
      <c r="AH91" s="76" t="s">
        <v>13</v>
      </c>
      <c r="AI91" s="76"/>
      <c r="AK91" s="77">
        <f>ROUND(O91*Y91/100,0)</f>
        <v>11704</v>
      </c>
      <c r="AL91" s="77"/>
      <c r="AM91" s="77"/>
      <c r="AN91" s="14" t="s">
        <v>0</v>
      </c>
    </row>
    <row r="92" spans="1:42" s="12" customFormat="1" ht="19.5" customHeight="1">
      <c r="B92" s="71" t="s">
        <v>88</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13"/>
      <c r="AL92" s="13"/>
      <c r="AM92" s="13"/>
    </row>
    <row r="93" spans="1:42" s="28" customFormat="1" ht="15">
      <c r="N93" s="53"/>
      <c r="O93" s="53"/>
      <c r="P93" s="53"/>
      <c r="Q93" s="53"/>
      <c r="R93" s="53"/>
      <c r="AC93" s="98" t="s">
        <v>62</v>
      </c>
      <c r="AD93" s="98"/>
      <c r="AE93" s="98"/>
      <c r="AF93" s="98"/>
      <c r="AG93" s="98"/>
      <c r="AH93" s="54" t="s">
        <v>13</v>
      </c>
      <c r="AI93" s="54"/>
      <c r="AJ93" s="55"/>
      <c r="AK93" s="99">
        <f>SUM(AK6:AK92)</f>
        <v>2683718.2600000002</v>
      </c>
      <c r="AL93" s="99"/>
      <c r="AM93" s="99"/>
      <c r="AN93" s="55" t="s">
        <v>0</v>
      </c>
      <c r="AO93" s="100"/>
      <c r="AP93" s="100"/>
    </row>
    <row r="96" spans="1:42" ht="42" customHeight="1">
      <c r="A96" s="56" t="s">
        <v>63</v>
      </c>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8"/>
      <c r="AG96" s="58"/>
      <c r="AH96" s="58"/>
      <c r="AI96" s="58"/>
      <c r="AJ96" s="58"/>
      <c r="AK96" s="58"/>
      <c r="AL96" s="58"/>
      <c r="AM96" s="58"/>
      <c r="AN96" s="59"/>
      <c r="AO96" s="59"/>
    </row>
    <row r="97" spans="1:41" ht="13.5" thickBot="1">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row>
    <row r="98" spans="1:41" ht="15.75">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101" t="s">
        <v>62</v>
      </c>
      <c r="AD98" s="101"/>
      <c r="AE98" s="101"/>
      <c r="AF98" s="101"/>
      <c r="AG98" s="101"/>
      <c r="AH98" s="61" t="s">
        <v>13</v>
      </c>
      <c r="AI98" s="61"/>
      <c r="AJ98" s="102"/>
      <c r="AK98" s="102"/>
      <c r="AL98" s="102"/>
      <c r="AM98" s="102"/>
      <c r="AN98" s="103"/>
      <c r="AO98" s="103"/>
    </row>
    <row r="99" spans="1:41" ht="15">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59"/>
      <c r="AF99" s="59"/>
      <c r="AG99" s="59"/>
      <c r="AH99" s="59"/>
      <c r="AI99" s="59"/>
      <c r="AJ99" s="59"/>
      <c r="AK99" s="59"/>
      <c r="AL99" s="59"/>
      <c r="AM99" s="59"/>
      <c r="AN99" s="59"/>
      <c r="AO99" s="59"/>
    </row>
    <row r="100" spans="1:41" ht="15.75">
      <c r="A100" s="57"/>
      <c r="B100" s="56" t="s">
        <v>66</v>
      </c>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8"/>
      <c r="AF100" s="58"/>
      <c r="AG100" s="58"/>
      <c r="AH100" s="58"/>
      <c r="AI100" s="58"/>
      <c r="AJ100" s="58"/>
      <c r="AK100" s="58"/>
      <c r="AL100" s="59"/>
      <c r="AM100" s="59"/>
      <c r="AN100" s="59"/>
      <c r="AO100" s="59"/>
    </row>
    <row r="101" spans="1:41" ht="15.7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8"/>
      <c r="AF101" s="58"/>
      <c r="AG101" s="58"/>
      <c r="AH101" s="58"/>
      <c r="AI101" s="58"/>
      <c r="AJ101" s="58"/>
      <c r="AK101" s="58"/>
      <c r="AL101" s="59"/>
      <c r="AM101" s="59"/>
      <c r="AN101" s="59"/>
      <c r="AO101" s="59"/>
    </row>
    <row r="102" spans="1:41" ht="45" customHeight="1">
      <c r="A102" s="57"/>
      <c r="B102" s="56" t="s">
        <v>64</v>
      </c>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8"/>
      <c r="AF102" s="58"/>
      <c r="AG102" s="58"/>
      <c r="AH102" s="58"/>
      <c r="AI102" s="58"/>
      <c r="AJ102" s="58"/>
      <c r="AK102" s="58"/>
      <c r="AL102" s="59"/>
      <c r="AM102" s="59"/>
      <c r="AN102" s="59"/>
      <c r="AO102" s="59"/>
    </row>
    <row r="103" spans="1:41" ht="15.75">
      <c r="A103" s="63"/>
      <c r="B103" s="63"/>
      <c r="C103" s="63"/>
      <c r="D103" s="63"/>
      <c r="E103" s="63"/>
      <c r="F103" s="63"/>
      <c r="G103" s="63"/>
      <c r="H103" s="63"/>
      <c r="I103" s="63"/>
      <c r="J103" s="63"/>
      <c r="K103" s="63"/>
      <c r="L103" s="63"/>
      <c r="M103" s="63"/>
      <c r="N103" s="64"/>
      <c r="O103" s="64"/>
      <c r="P103" s="64"/>
      <c r="Q103" s="64"/>
      <c r="R103" s="64"/>
      <c r="S103" s="63"/>
      <c r="T103" s="63"/>
      <c r="U103" s="63"/>
      <c r="V103" s="63"/>
      <c r="W103" s="63"/>
      <c r="X103" s="63"/>
      <c r="Y103" s="63"/>
      <c r="Z103" s="63"/>
      <c r="AA103" s="63"/>
      <c r="AB103" s="63"/>
      <c r="AC103" s="63"/>
      <c r="AD103" s="63"/>
      <c r="AE103" s="1"/>
      <c r="AF103" s="1"/>
      <c r="AG103" s="1"/>
      <c r="AH103" s="1"/>
      <c r="AI103" s="1"/>
      <c r="AJ103" s="1"/>
      <c r="AK103" s="1"/>
    </row>
    <row r="104" spans="1:41" ht="15.75">
      <c r="A104" s="63"/>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8"/>
      <c r="AF104" s="58"/>
      <c r="AG104" s="58"/>
      <c r="AH104" s="58"/>
      <c r="AI104" s="58"/>
      <c r="AJ104" s="1"/>
      <c r="AK104" s="1"/>
    </row>
    <row r="105" spans="1:41">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row>
    <row r="106" spans="1:41">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row>
    <row r="107" spans="1:41">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row>
    <row r="108" spans="1:41" ht="15">
      <c r="B108" s="97" t="s">
        <v>65</v>
      </c>
      <c r="C108" s="97"/>
      <c r="D108" s="97"/>
      <c r="E108" s="97"/>
      <c r="F108" s="97"/>
      <c r="G108" s="97"/>
      <c r="H108" s="97"/>
      <c r="I108" s="97"/>
      <c r="J108" s="97"/>
      <c r="K108" s="97"/>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59"/>
    </row>
    <row r="109" spans="1:41" ht="1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row>
    <row r="110" spans="1:41" ht="1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59"/>
    </row>
  </sheetData>
  <mergeCells count="257">
    <mergeCell ref="B71:AJ71"/>
    <mergeCell ref="B69:AJ69"/>
    <mergeCell ref="B108:K108"/>
    <mergeCell ref="AC93:AG93"/>
    <mergeCell ref="AK93:AM93"/>
    <mergeCell ref="AO93:AP93"/>
    <mergeCell ref="AC98:AG98"/>
    <mergeCell ref="AJ98:AM98"/>
    <mergeCell ref="AN98:AO98"/>
    <mergeCell ref="B63:AJ63"/>
    <mergeCell ref="AK63:AM63"/>
    <mergeCell ref="O64:R64"/>
    <mergeCell ref="V64:X64"/>
    <mergeCell ref="Y64:AB64"/>
    <mergeCell ref="AH64:AI64"/>
    <mergeCell ref="AK64:AM64"/>
    <mergeCell ref="AK69:AM69"/>
    <mergeCell ref="O70:R70"/>
    <mergeCell ref="V70:X70"/>
    <mergeCell ref="Y70:AB70"/>
    <mergeCell ref="AH70:AI70"/>
    <mergeCell ref="AK70:AM70"/>
    <mergeCell ref="B68:AJ68"/>
    <mergeCell ref="AK57:AM57"/>
    <mergeCell ref="O58:R58"/>
    <mergeCell ref="V58:X58"/>
    <mergeCell ref="Y58:AB58"/>
    <mergeCell ref="AH58:AI58"/>
    <mergeCell ref="AK58:AM58"/>
    <mergeCell ref="B56:AJ56"/>
    <mergeCell ref="B66:AJ66"/>
    <mergeCell ref="AK66:AM66"/>
    <mergeCell ref="O67:R67"/>
    <mergeCell ref="V67:X67"/>
    <mergeCell ref="Y67:AB67"/>
    <mergeCell ref="AH67:AI67"/>
    <mergeCell ref="AK67:AM67"/>
    <mergeCell ref="AK60:AM60"/>
    <mergeCell ref="O61:R61"/>
    <mergeCell ref="V61:X61"/>
    <mergeCell ref="Y61:AB61"/>
    <mergeCell ref="AH61:AI61"/>
    <mergeCell ref="AK61:AM61"/>
    <mergeCell ref="B62:AJ62"/>
    <mergeCell ref="B65:AJ65"/>
    <mergeCell ref="B59:AJ59"/>
    <mergeCell ref="O49:R49"/>
    <mergeCell ref="V49:X49"/>
    <mergeCell ref="Y49:AB49"/>
    <mergeCell ref="AH49:AI49"/>
    <mergeCell ref="AK49:AM49"/>
    <mergeCell ref="B50:AJ50"/>
    <mergeCell ref="B53:AJ53"/>
    <mergeCell ref="AK54:AM54"/>
    <mergeCell ref="O55:R55"/>
    <mergeCell ref="V55:X55"/>
    <mergeCell ref="Y55:AB55"/>
    <mergeCell ref="AH55:AI55"/>
    <mergeCell ref="AK55:AM55"/>
    <mergeCell ref="B51:AJ51"/>
    <mergeCell ref="AK51:AM51"/>
    <mergeCell ref="O52:R52"/>
    <mergeCell ref="V52:X52"/>
    <mergeCell ref="Y52:AB52"/>
    <mergeCell ref="AH52:AI52"/>
    <mergeCell ref="AK52:AM52"/>
    <mergeCell ref="B44:AJ44"/>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AK30:AM30"/>
    <mergeCell ref="O31:R31"/>
    <mergeCell ref="S31:T31"/>
    <mergeCell ref="W31:Y31"/>
    <mergeCell ref="Z31:AC31"/>
    <mergeCell ref="AI31:AJ31"/>
    <mergeCell ref="AK31:AM31"/>
    <mergeCell ref="O22:R22"/>
    <mergeCell ref="V22:X22"/>
    <mergeCell ref="Y22:AB22"/>
    <mergeCell ref="AI22:AJ22"/>
    <mergeCell ref="AK22:AM22"/>
    <mergeCell ref="B23:AJ23"/>
    <mergeCell ref="B26:AJ26"/>
    <mergeCell ref="B24:AJ24"/>
    <mergeCell ref="AK24:AM24"/>
    <mergeCell ref="O25:R25"/>
    <mergeCell ref="S25:T25"/>
    <mergeCell ref="W25:Y25"/>
    <mergeCell ref="Z25:AC25"/>
    <mergeCell ref="AI25:AJ25"/>
    <mergeCell ref="AK25:AM25"/>
    <mergeCell ref="N21:O21"/>
    <mergeCell ref="Q21:R21"/>
    <mergeCell ref="T21:V21"/>
    <mergeCell ref="AB21:AE21"/>
    <mergeCell ref="AF21:AG21"/>
    <mergeCell ref="AK21:AM21"/>
    <mergeCell ref="O19:R19"/>
    <mergeCell ref="V19:X19"/>
    <mergeCell ref="Y19:AB19"/>
    <mergeCell ref="AI19:AJ19"/>
    <mergeCell ref="AK19:AM19"/>
    <mergeCell ref="B20:AJ20"/>
    <mergeCell ref="Z15:AC15"/>
    <mergeCell ref="AI15:AJ15"/>
    <mergeCell ref="AK15:AM15"/>
    <mergeCell ref="B16:AJ16"/>
    <mergeCell ref="B17:AJ17"/>
    <mergeCell ref="AK17:AM17"/>
    <mergeCell ref="N18:O18"/>
    <mergeCell ref="Q18:R18"/>
    <mergeCell ref="T18:V18"/>
    <mergeCell ref="AB18:AE18"/>
    <mergeCell ref="AF18:AG18"/>
    <mergeCell ref="AK18:AM18"/>
    <mergeCell ref="B7:AJ7"/>
    <mergeCell ref="AK8:AM8"/>
    <mergeCell ref="O9:R9"/>
    <mergeCell ref="S9:T9"/>
    <mergeCell ref="W9:Y9"/>
    <mergeCell ref="Z9:AC9"/>
    <mergeCell ref="AI9:AJ9"/>
    <mergeCell ref="AK9:AM9"/>
    <mergeCell ref="B10:AJ10"/>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8:AJ8"/>
    <mergeCell ref="AK45:AM45"/>
    <mergeCell ref="O46:R46"/>
    <mergeCell ref="V46:X46"/>
    <mergeCell ref="Y46:AB46"/>
    <mergeCell ref="AH46:AI46"/>
    <mergeCell ref="AK46:AM46"/>
    <mergeCell ref="B47:AJ47"/>
    <mergeCell ref="B48:AJ48"/>
    <mergeCell ref="AK48:AM48"/>
    <mergeCell ref="B45:AJ45"/>
    <mergeCell ref="AK11:AM11"/>
    <mergeCell ref="O12:R12"/>
    <mergeCell ref="S12:T12"/>
    <mergeCell ref="W12:Y12"/>
    <mergeCell ref="Z12:AC12"/>
    <mergeCell ref="AI12:AJ12"/>
    <mergeCell ref="AK12:AM12"/>
    <mergeCell ref="B13:AJ13"/>
    <mergeCell ref="B14:AJ14"/>
    <mergeCell ref="AK14:AM14"/>
    <mergeCell ref="O15:R15"/>
    <mergeCell ref="S15:T15"/>
    <mergeCell ref="W15:Y15"/>
    <mergeCell ref="B75:AJ75"/>
    <mergeCell ref="AK75:AM75"/>
    <mergeCell ref="V76:X76"/>
    <mergeCell ref="Y76:AB76"/>
    <mergeCell ref="AH76:AI76"/>
    <mergeCell ref="AK76:AM76"/>
    <mergeCell ref="B77:AJ77"/>
    <mergeCell ref="AK78:AM78"/>
    <mergeCell ref="B72:AJ72"/>
    <mergeCell ref="AK72:AM72"/>
    <mergeCell ref="V73:X73"/>
    <mergeCell ref="Y73:AB73"/>
    <mergeCell ref="AH73:AI73"/>
    <mergeCell ref="AK73:AM73"/>
    <mergeCell ref="B74:AJ74"/>
    <mergeCell ref="O73:R73"/>
    <mergeCell ref="O79:R79"/>
    <mergeCell ref="V79:X79"/>
    <mergeCell ref="Y79:AB79"/>
    <mergeCell ref="AH79:AI79"/>
    <mergeCell ref="AK79:AM79"/>
    <mergeCell ref="B80:AJ80"/>
    <mergeCell ref="AK81:AM81"/>
    <mergeCell ref="O82:R82"/>
    <mergeCell ref="V82:X82"/>
    <mergeCell ref="Y82:AB82"/>
    <mergeCell ref="AH82:AI82"/>
    <mergeCell ref="AK82:AM82"/>
    <mergeCell ref="V91:X91"/>
    <mergeCell ref="Y91:AB91"/>
    <mergeCell ref="AH91:AI91"/>
    <mergeCell ref="AK91:AM91"/>
    <mergeCell ref="B83:AJ83"/>
    <mergeCell ref="AK84:AM84"/>
    <mergeCell ref="O85:R85"/>
    <mergeCell ref="V85:X85"/>
    <mergeCell ref="Y85:AB85"/>
    <mergeCell ref="AH85:AI85"/>
    <mergeCell ref="AK85:AM85"/>
    <mergeCell ref="B86:AJ86"/>
    <mergeCell ref="AK87:AM87"/>
    <mergeCell ref="B92:AJ92"/>
    <mergeCell ref="O76:R76"/>
    <mergeCell ref="B78:AJ78"/>
    <mergeCell ref="B81:AJ81"/>
    <mergeCell ref="B84:AJ84"/>
    <mergeCell ref="B87:AJ87"/>
    <mergeCell ref="AK27:AM27"/>
    <mergeCell ref="O28:R28"/>
    <mergeCell ref="W28:Y28"/>
    <mergeCell ref="Z28:AC28"/>
    <mergeCell ref="AI28:AJ28"/>
    <mergeCell ref="AK28:AM28"/>
    <mergeCell ref="B29:AJ29"/>
    <mergeCell ref="B27:AJ27"/>
    <mergeCell ref="S28:T28"/>
    <mergeCell ref="O88:R88"/>
    <mergeCell ref="V88:X88"/>
    <mergeCell ref="Y88:AB88"/>
    <mergeCell ref="AH88:AI88"/>
    <mergeCell ref="AK88:AM88"/>
    <mergeCell ref="B89:AJ89"/>
    <mergeCell ref="B90:AJ90"/>
    <mergeCell ref="AK90:AM90"/>
    <mergeCell ref="O91:R91"/>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2017-03-21T04:34:32Z</dcterms:modified>
</cp:coreProperties>
</file>