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82605" sheetId="11"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'82605'!$A$1:$H$141</definedName>
    <definedName name="_xlnm.Print_Titles" localSheetId="0">Estimate!$5:$6</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0" i="11"/>
  <c r="H103"/>
  <c r="H101"/>
  <c r="H100"/>
  <c r="H99"/>
  <c r="H95"/>
  <c r="H94"/>
  <c r="H93"/>
  <c r="H89"/>
  <c r="H85"/>
  <c r="H83"/>
  <c r="H81"/>
  <c r="H79"/>
  <c r="H75"/>
  <c r="H70"/>
  <c r="H67"/>
  <c r="H63"/>
  <c r="H60"/>
  <c r="H56"/>
  <c r="H55"/>
  <c r="H51"/>
  <c r="H50"/>
  <c r="H49"/>
  <c r="H46"/>
  <c r="H44"/>
  <c r="H42"/>
  <c r="H40"/>
  <c r="H36"/>
  <c r="H32"/>
  <c r="H28"/>
  <c r="H25"/>
  <c r="H22"/>
  <c r="H19"/>
  <c r="H16"/>
  <c r="H13"/>
  <c r="H11"/>
  <c r="H9"/>
  <c r="H7"/>
  <c r="M303" i="9" l="1"/>
  <c r="M305"/>
  <c r="M403"/>
  <c r="L402"/>
  <c r="M395" l="1"/>
  <c r="M390"/>
  <c r="M379"/>
  <c r="L377"/>
  <c r="L376"/>
  <c r="L375"/>
  <c r="L374"/>
  <c r="M385"/>
  <c r="L383"/>
  <c r="L382"/>
  <c r="M371"/>
  <c r="L369"/>
  <c r="L368"/>
  <c r="L367"/>
  <c r="L366"/>
  <c r="M363"/>
  <c r="L362"/>
  <c r="M357"/>
  <c r="M351"/>
  <c r="M346"/>
  <c r="L342"/>
  <c r="L341"/>
  <c r="L340"/>
  <c r="L339"/>
  <c r="L338"/>
  <c r="L343"/>
  <c r="L335"/>
  <c r="L333"/>
  <c r="L331"/>
  <c r="L330"/>
  <c r="M325"/>
  <c r="L322"/>
  <c r="L321"/>
  <c r="L320"/>
  <c r="M317"/>
  <c r="L315"/>
  <c r="L272"/>
  <c r="L310"/>
  <c r="M312"/>
  <c r="L309"/>
  <c r="L308"/>
  <c r="M301"/>
  <c r="L300"/>
  <c r="M295"/>
  <c r="L293"/>
  <c r="L292"/>
  <c r="L291"/>
  <c r="L290"/>
  <c r="M287"/>
  <c r="L285"/>
  <c r="L283"/>
  <c r="M280"/>
  <c r="L278"/>
  <c r="M274"/>
  <c r="L271"/>
  <c r="L270"/>
  <c r="L268"/>
  <c r="L267"/>
  <c r="L266"/>
  <c r="M263"/>
  <c r="L261"/>
  <c r="L260"/>
  <c r="L259"/>
  <c r="M256"/>
  <c r="L253"/>
  <c r="L252"/>
  <c r="L251"/>
  <c r="L248"/>
  <c r="L246"/>
  <c r="L244"/>
  <c r="M241"/>
  <c r="L239"/>
  <c r="M236"/>
  <c r="M231"/>
  <c r="L228"/>
  <c r="L227"/>
  <c r="L226"/>
  <c r="L225"/>
  <c r="L224"/>
  <c r="L221"/>
  <c r="L220"/>
  <c r="L219"/>
  <c r="L218"/>
  <c r="L217"/>
  <c r="L215"/>
  <c r="L213"/>
  <c r="L210"/>
  <c r="L209"/>
  <c r="M204"/>
  <c r="L202"/>
  <c r="M200"/>
  <c r="L197"/>
  <c r="L196"/>
  <c r="L193"/>
  <c r="L192"/>
  <c r="L191"/>
  <c r="M188"/>
  <c r="L186"/>
  <c r="L185"/>
  <c r="M182"/>
  <c r="L378" l="1"/>
  <c r="L384"/>
  <c r="L370"/>
  <c r="L273"/>
  <c r="L311"/>
  <c r="L324"/>
  <c r="L344"/>
  <c r="L336"/>
  <c r="L254"/>
  <c r="L262"/>
  <c r="L294"/>
  <c r="L222"/>
  <c r="L229"/>
  <c r="L249"/>
  <c r="L286"/>
  <c r="L187"/>
  <c r="L198"/>
  <c r="L194"/>
  <c r="L180"/>
  <c r="L179"/>
  <c r="M177"/>
  <c r="L176"/>
  <c r="M170"/>
  <c r="M165"/>
  <c r="L161"/>
  <c r="L255" l="1"/>
  <c r="L345"/>
  <c r="L230"/>
  <c r="L181"/>
  <c r="L199"/>
  <c r="M158"/>
  <c r="L156"/>
  <c r="M153"/>
  <c r="M148" l="1"/>
  <c r="L144"/>
  <c r="L143"/>
  <c r="M140"/>
  <c r="L136"/>
  <c r="L135"/>
  <c r="M132"/>
  <c r="L128"/>
  <c r="L127"/>
  <c r="L126"/>
  <c r="L125"/>
  <c r="L124"/>
  <c r="L121"/>
  <c r="L120"/>
  <c r="L117"/>
  <c r="L116"/>
  <c r="L114"/>
  <c r="L113"/>
  <c r="L112"/>
  <c r="L99"/>
  <c r="L98"/>
  <c r="L97"/>
  <c r="L96"/>
  <c r="M107"/>
  <c r="M102"/>
  <c r="L95"/>
  <c r="L94"/>
  <c r="L130" l="1"/>
  <c r="L137"/>
  <c r="L145"/>
  <c r="L122"/>
  <c r="L100"/>
  <c r="L91"/>
  <c r="L90"/>
  <c r="L89"/>
  <c r="L88"/>
  <c r="L87"/>
  <c r="L86"/>
  <c r="L85"/>
  <c r="L84"/>
  <c r="L83"/>
  <c r="L82"/>
  <c r="L80"/>
  <c r="L79"/>
  <c r="L78"/>
  <c r="M75"/>
  <c r="L73"/>
  <c r="L72"/>
  <c r="L71"/>
  <c r="L70"/>
  <c r="L68"/>
  <c r="L67"/>
  <c r="L66"/>
  <c r="L65"/>
  <c r="L64"/>
  <c r="L62"/>
  <c r="L61"/>
  <c r="L60"/>
  <c r="M57"/>
  <c r="L55"/>
  <c r="L54"/>
  <c r="L53"/>
  <c r="L52"/>
  <c r="L51"/>
  <c r="L50"/>
  <c r="L49"/>
  <c r="L48"/>
  <c r="L44"/>
  <c r="L47"/>
  <c r="L46"/>
  <c r="L45"/>
  <c r="L43"/>
  <c r="M40"/>
  <c r="L131" l="1"/>
  <c r="L74"/>
  <c r="L92"/>
  <c r="L101" s="1"/>
  <c r="L56"/>
  <c r="L38"/>
  <c r="L37"/>
  <c r="L36"/>
  <c r="L35"/>
  <c r="L34"/>
  <c r="L33"/>
  <c r="L32" l="1"/>
  <c r="L31"/>
  <c r="L39" s="1"/>
  <c r="M28"/>
  <c r="L26"/>
  <c r="L25"/>
  <c r="L24"/>
  <c r="L27" s="1"/>
  <c r="M20"/>
  <c r="L16"/>
  <c r="L15"/>
  <c r="L14"/>
  <c r="L13"/>
  <c r="M10"/>
  <c r="L17" l="1"/>
  <c r="M409"/>
  <c r="L8" l="1"/>
</calcChain>
</file>

<file path=xl/sharedStrings.xml><?xml version="1.0" encoding="utf-8"?>
<sst xmlns="http://schemas.openxmlformats.org/spreadsheetml/2006/main" count="1255" uniqueCount="274">
  <si>
    <t>EXECUTIVE ENGINEER</t>
  </si>
  <si>
    <t xml:space="preserve"> </t>
  </si>
  <si>
    <t>Item of Work</t>
  </si>
  <si>
    <t>Qnty</t>
  </si>
  <si>
    <t>Rate</t>
  </si>
  <si>
    <t>Unit</t>
  </si>
  <si>
    <t>Amount</t>
  </si>
  <si>
    <t>=</t>
  </si>
  <si>
    <t>NAME OF WORK:-</t>
  </si>
  <si>
    <t>Total</t>
  </si>
  <si>
    <t>S.NO:</t>
  </si>
  <si>
    <t>PART "B" WATER SUPPLY &amp; S/FITTING</t>
  </si>
  <si>
    <t>P.No</t>
  </si>
  <si>
    <t>P.rft</t>
  </si>
  <si>
    <t>P.NO</t>
  </si>
  <si>
    <t>P.Rft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</si>
  <si>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</si>
  <si>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</si>
  <si>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</si>
  <si>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</si>
  <si>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</si>
  <si>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</si>
  <si>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</si>
  <si>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</si>
  <si>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</si>
  <si>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</si>
  <si>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</si>
  <si>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</si>
  <si>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</si>
  <si>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</si>
  <si>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</si>
  <si>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</si>
  <si>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</si>
  <si>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</si>
  <si>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6" dia</t>
  </si>
  <si>
    <t>Rft</t>
  </si>
  <si>
    <t>B</t>
  </si>
  <si>
    <t>x</t>
  </si>
  <si>
    <t xml:space="preserve">Item </t>
  </si>
  <si>
    <t>No:</t>
  </si>
  <si>
    <t>S #</t>
  </si>
  <si>
    <t>(i)</t>
  </si>
  <si>
    <t>(ii)</t>
  </si>
  <si>
    <t>(iii)</t>
  </si>
  <si>
    <t>P.Bag</t>
  </si>
  <si>
    <t>Diffrance S/R Cement</t>
  </si>
  <si>
    <t>Cement Concrete brick or stone ballast 1 1/2" to 2" guage ratio 1:5:10. (S.No: 4c /P.14)</t>
  </si>
  <si>
    <t>%cft</t>
  </si>
  <si>
    <t>N.S.I</t>
  </si>
  <si>
    <t>S.I</t>
  </si>
  <si>
    <t>%sft</t>
  </si>
  <si>
    <t>PART-A ( CIVIL WORK ) (SCHEDULE ITEM)</t>
  </si>
  <si>
    <t>Dismentling 2nd class tile roofing.</t>
  </si>
  <si>
    <t>C/R Ver: Roof</t>
  </si>
  <si>
    <t>Dismentling rolled steel beams, iron rails etc (S.No: 42 P/13)</t>
  </si>
  <si>
    <t>C/R G</t>
  </si>
  <si>
    <t>Ver: !!</t>
  </si>
  <si>
    <t>C/R  T</t>
  </si>
  <si>
    <t>P.cwt</t>
  </si>
  <si>
    <t>Dismentling brick work in lime or cement mortar. (S.I.No: 13. P/10)</t>
  </si>
  <si>
    <t>C/R P.P wall</t>
  </si>
  <si>
    <t>(42.25+20.75)</t>
  </si>
  <si>
    <t>C/R L/w</t>
  </si>
  <si>
    <t>!!  S/w</t>
  </si>
  <si>
    <t>Ver: S/w</t>
  </si>
  <si>
    <t>Excavation in foundation of Buildings, Bridges &amp; other structures including dagblling dressing refilling around structure with excavated earth watering and ramming lead upto 5 ft (b) In ordinary soil (S.No:18 b/ P.4)</t>
  </si>
  <si>
    <t>P.P wall</t>
  </si>
  <si>
    <t>C/R Step</t>
  </si>
  <si>
    <t>Lav: L/w</t>
  </si>
  <si>
    <t>!! S/w</t>
  </si>
  <si>
    <t>Lav: Step</t>
  </si>
  <si>
    <t>C/wall</t>
  </si>
  <si>
    <t>gate  F</t>
  </si>
  <si>
    <t>!! Rump</t>
  </si>
  <si>
    <t>%0Cft</t>
  </si>
  <si>
    <t>!!  L/w</t>
  </si>
  <si>
    <t>C/R Bed</t>
  </si>
  <si>
    <t>C/R  !!</t>
  </si>
  <si>
    <t>P.P Bed</t>
  </si>
  <si>
    <t>Lav: Bed</t>
  </si>
  <si>
    <t>gate F</t>
  </si>
  <si>
    <t>!! Ramp</t>
  </si>
  <si>
    <t>Bed</t>
  </si>
  <si>
    <t>Pacca brick work in foundation and plinth in 1:6.   (S.No:4e /P.20)</t>
  </si>
  <si>
    <t>(5.0+4.0+3.0+2.0)</t>
  </si>
  <si>
    <t>P.Prot wall</t>
  </si>
  <si>
    <t>lav: Step</t>
  </si>
  <si>
    <t>(4.0+3.0+2.0+1.0)</t>
  </si>
  <si>
    <t>1st Step C/wall</t>
  </si>
  <si>
    <t>2nd Step C/wall</t>
  </si>
  <si>
    <t>3rd Step C/wall</t>
  </si>
  <si>
    <t>gate Step</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</si>
  <si>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</si>
  <si>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</si>
  <si>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C/R P.Beam</t>
  </si>
  <si>
    <t>Ver: lintel</t>
  </si>
  <si>
    <t>(6.00+41.875+6.00)</t>
  </si>
  <si>
    <t>D/w linted</t>
  </si>
  <si>
    <t>Lav: Door</t>
  </si>
  <si>
    <t>Roof</t>
  </si>
  <si>
    <t>C/wall P.Beam</t>
  </si>
  <si>
    <t>!! P.D Coll:</t>
  </si>
  <si>
    <t>!! Sup:</t>
  </si>
  <si>
    <t>!!  Arch</t>
  </si>
  <si>
    <t>Deducation</t>
  </si>
  <si>
    <t>Arch</t>
  </si>
  <si>
    <t xml:space="preserve">!! </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</si>
  <si>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</si>
  <si>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</si>
  <si>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</si>
  <si>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(11.50+12.00)</t>
  </si>
  <si>
    <t>Ver: Arch</t>
  </si>
  <si>
    <t>!!</t>
  </si>
  <si>
    <t>Net  627.00 (-) 37.00</t>
  </si>
  <si>
    <t>Qnty Same Item No: (6) =590x5.00/112</t>
  </si>
  <si>
    <t>Ver: Piller</t>
  </si>
  <si>
    <t>!!  !!</t>
  </si>
  <si>
    <t>(8.00+7.50)/2</t>
  </si>
  <si>
    <t>Piller</t>
  </si>
  <si>
    <t>C/R Door</t>
  </si>
  <si>
    <t>!! Window</t>
  </si>
  <si>
    <t>D/w</t>
  </si>
  <si>
    <t>!!  Vant</t>
  </si>
  <si>
    <t>Lav: lint</t>
  </si>
  <si>
    <t>Net  1927.00 (-) 201.00</t>
  </si>
  <si>
    <t>Supplying Girders at the Site of work.   (S.No: 140/P-72)</t>
  </si>
  <si>
    <t xml:space="preserve"> P.cwt</t>
  </si>
  <si>
    <t>Supplying T.iron at the Site of work  (S.No: 141/P-72)</t>
  </si>
  <si>
    <t>C/R T</t>
  </si>
  <si>
    <t>Ver: T</t>
  </si>
  <si>
    <t>Errecation rolleed supplying beam.     (S.No: 6 /P.90)</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</si>
  <si>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</si>
  <si>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roof</t>
  </si>
  <si>
    <t>Lime Neru Plaster 1:2 with fine finish of Neru plaster mixed with 10% of Cement (a) 1/2"thick (S.No: 7 P-51).</t>
  </si>
  <si>
    <t>C/R  roof</t>
  </si>
  <si>
    <t>Reinforced cement concrete spout including fixing in position 2 1/2" x 6" x 5".                 (S.No: 14. P/17).</t>
  </si>
  <si>
    <t>Each No:</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</si>
  <si>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</si>
  <si>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</si>
  <si>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</si>
  <si>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</si>
  <si>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(7.00+2.50+7.00)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</si>
  <si>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</si>
  <si>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</si>
  <si>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</si>
  <si>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</si>
  <si>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</si>
  <si>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Vant</t>
  </si>
  <si>
    <t>P.Sft</t>
  </si>
  <si>
    <t>Filling, watering and ramming earth under floor with new earth (Excavated from outside) lead upto one chain and lift upto 5 feet. (S.No: 22. /P./4)</t>
  </si>
  <si>
    <t>Lav:</t>
  </si>
  <si>
    <t>C/Yard</t>
  </si>
  <si>
    <t>gate Ramp</t>
  </si>
  <si>
    <t>M.Building</t>
  </si>
  <si>
    <t>%0cft</t>
  </si>
  <si>
    <t>Supplying and filling sand under floor and plugging in walls.(S.No: 29 /P.25)</t>
  </si>
  <si>
    <t>Cement plaster 1/2" thick upto 12' height 1:6.    (S.No: 13 b /P.51)</t>
  </si>
  <si>
    <t>C/R</t>
  </si>
  <si>
    <t>(20+14)/2</t>
  </si>
  <si>
    <t>Ver:</t>
  </si>
  <si>
    <t>(40.75+6.00)</t>
  </si>
  <si>
    <t>F/s Ver:</t>
  </si>
  <si>
    <t>S/w !!</t>
  </si>
  <si>
    <t>C/R Plinth</t>
  </si>
  <si>
    <t>(42.625+22.625)</t>
  </si>
  <si>
    <t>P.P Wall</t>
  </si>
  <si>
    <t>Step</t>
  </si>
  <si>
    <t>i/s Lav:</t>
  </si>
  <si>
    <t>(5.00+4.00) x (7.50+8.00)/2</t>
  </si>
  <si>
    <t>Lav: F/s</t>
  </si>
  <si>
    <t>Lav: Plinth</t>
  </si>
  <si>
    <t>(12.625+5.875)</t>
  </si>
  <si>
    <t>Plinth C/wall</t>
  </si>
  <si>
    <t>under Plinth</t>
  </si>
  <si>
    <t>Ver: opping</t>
  </si>
  <si>
    <t>Cement plaster 3/8" thick upto 12" heigh 1:4. (S.No: 11 a /P.51)</t>
  </si>
  <si>
    <t>Making notice board made with cement. (S.No: 1-(P/.94)</t>
  </si>
  <si>
    <t>P.sft</t>
  </si>
  <si>
    <t>Cement Pointing of joints on walls ratio 1:2.     (S.No: 19 a /P.52)</t>
  </si>
  <si>
    <t>(11.50+12.00)2</t>
  </si>
  <si>
    <t>Lav: B/s</t>
  </si>
  <si>
    <t>(7.50+8.00)2</t>
  </si>
  <si>
    <t>lintel</t>
  </si>
  <si>
    <t>Lav: Vant</t>
  </si>
  <si>
    <t>Net  1900.00 (-) 125.00</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</si>
  <si>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</si>
  <si>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</si>
  <si>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</si>
  <si>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 xml:space="preserve">C/R </t>
  </si>
  <si>
    <t>Ver: Plinth</t>
  </si>
  <si>
    <t>Lav: roof</t>
  </si>
  <si>
    <t>(12.25+7.50)</t>
  </si>
  <si>
    <t>Lav: Cornors</t>
  </si>
  <si>
    <t>Providing and laying 1" thick topping cement concrete (1:2:4) including surface finishing and dividiing into panels: (S.No: 16 /P.41)</t>
  </si>
  <si>
    <t>1 1/2"Thick</t>
  </si>
  <si>
    <t>Lav: o/roof</t>
  </si>
  <si>
    <t>Coloured cement tiles (8"x8"x3/4" of approved dark shade laid flat in 1:2 white cement mortar over a bed of 3/4" thick lime mortar 1:2. (S.No: 42 /P44)</t>
  </si>
  <si>
    <t>(20.00+14.00)</t>
  </si>
  <si>
    <t>%.sft</t>
  </si>
  <si>
    <t>Laying floors of approved coloured glazed tiles 1/4" thick laid in white cement and pigment on a bed of 3/4" thick cement mortar 1:2. (S.No:25 P/42)</t>
  </si>
  <si>
    <t>Glazed tile dado 1/4" thick laid in pigment over 1:2 cement sand mortar 3/4" thick including finishing.(S.No: 38 / P.44)</t>
  </si>
  <si>
    <t>(5.00+4.00)</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</si>
  <si>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</si>
  <si>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</si>
  <si>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gate Piller</t>
  </si>
  <si>
    <t>Making &amp; fixing steel grated door with 1/16" thick sheeting including angle iron frame 2"x 2" 3/8" and 3/4" square bars 4" centre to centre with locking arrangemtnt.(S.No: 24 /P.91)</t>
  </si>
  <si>
    <t>M. gate</t>
  </si>
  <si>
    <t>White wash three coats. (S.No: 26 c /P.53)</t>
  </si>
  <si>
    <t>C/R Ceilling</t>
  </si>
  <si>
    <t>!! Chajja</t>
  </si>
  <si>
    <t>(14.25+5.50)</t>
  </si>
  <si>
    <t>Primary coat of chalk under distempering.(S.No: 23 /P.53)</t>
  </si>
  <si>
    <t>(20.00+14.00) x(11.00+11.50)/2</t>
  </si>
  <si>
    <t>!! F/s</t>
  </si>
  <si>
    <t>!! Side</t>
  </si>
  <si>
    <t>N/Bord</t>
  </si>
  <si>
    <t>Distemper three coats. (S.No: 24 c /P.53)</t>
  </si>
  <si>
    <t>Colour wash two coats .(S.No: 25-b P/53)</t>
  </si>
  <si>
    <t>White washing two coats. (S.No: 26(b) P/53)</t>
  </si>
  <si>
    <t xml:space="preserve">Qnty Same Item No: (21) </t>
  </si>
  <si>
    <t xml:space="preserve">Qnty Same Item No: (35) </t>
  </si>
  <si>
    <t xml:space="preserve">Qnty Same Item No: (23) </t>
  </si>
  <si>
    <t>Painting new surface (c) preparing surface and painting of doors and windows any type, (including edges).three coat.  (S.No: 5 c /P.68)</t>
  </si>
  <si>
    <t>!!  Window</t>
  </si>
  <si>
    <t>M.gate</t>
  </si>
  <si>
    <t>Painting old surfaces (d) Painting guard bars, gates iron bars gratings, railings including standard braces (etc.) and similar oen work. (S.No: 4c P/67).</t>
  </si>
  <si>
    <t>C/R  G</t>
  </si>
  <si>
    <t>Ver: G</t>
  </si>
  <si>
    <t>Preparing the surface and paining wih weather coat I/c rubbing the surface with rubbing brick/sand Paper filling the vids wih chalk/ plaster of Paris and then painting with weather coat of approved make. 2nd &amp; subsequent coat (S.No: 38.A.B P/55).</t>
  </si>
  <si>
    <t>Painting New surface (d) Preparing surpace and painting guard bars, gates of iron bars, gratings, railings (including standards barces, etc) And similar open work. Three Coat     (S.No: 5 d P.68)</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</si>
  <si>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</si>
  <si>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gate</t>
  </si>
  <si>
    <t>60 Nos</t>
  </si>
  <si>
    <t>P.Tile</t>
  </si>
  <si>
    <t>R.C.C 1:2:4 Qnty 590x 17.60%</t>
  </si>
  <si>
    <t>C.C. 1:5:10 Qnty 853 x7.80%</t>
  </si>
  <si>
    <t xml:space="preserve">Pacca brick work in foundation 1:6. Qnty 1755x 3.44%            </t>
  </si>
  <si>
    <t>RENOVATION / REHABILITION / RECONSTRUCTION / ADDITIONAL FACILITIES TO EXISTING PRIMARY / ELEMENTARY SCHOOLS TALUKA SEHWAN  (2016-17 PROGRAMME ADP NO: 168 @ GBPS SHER MUHAMMAD CHINJYANI RIND</t>
  </si>
  <si>
    <t>qty</t>
  </si>
  <si>
    <t>rate</t>
  </si>
  <si>
    <t>unit</t>
  </si>
  <si>
    <t>P/L Verona Marble 3/4'' thick 12''x12 (R.A)</t>
  </si>
  <si>
    <t xml:space="preserve">P/L 3/4'' White Marble Skirtup </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</si>
  <si>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</si>
  <si>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</si>
  <si>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</si>
  <si>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</si>
  <si>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</si>
  <si>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</si>
  <si>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</si>
  <si>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</si>
  <si>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</si>
  <si>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Schedule B</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</si>
  <si>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</si>
  <si>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</si>
  <si>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</si>
  <si>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</si>
  <si>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</si>
  <si>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</si>
  <si>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</si>
  <si>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</si>
  <si>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</si>
  <si>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</si>
  <si>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</si>
  <si>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</si>
  <si>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</si>
  <si>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</si>
  <si>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</si>
  <si>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</si>
  <si>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</si>
  <si>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</si>
  <si>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</si>
  <si>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</si>
  <si>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___________________________________________________________________________________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</si>
</sst>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3">
    <font>
      <sz val="11"/>
      <color theme="1"/>
      <name val="Calibri"/>
      <family val="2"/>
      <scheme val="minor"/>
    </font>
    <font>
      <sz val="11"/>
      <color theme="1"/>
      <name val="Algerian"/>
      <family val="5"/>
    </font>
    <font>
      <sz val="11"/>
      <name val="Algerian"/>
      <family val="5"/>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2"/>
      <name val="Calibri"/>
      <family val="2"/>
      <scheme val="minor"/>
    </font>
    <font>
      <b/>
      <i/>
      <sz val="11"/>
      <name val="Arial"/>
      <family val="2"/>
    </font>
    <font>
      <b/>
      <i/>
      <sz val="11"/>
      <color theme="1"/>
      <name val="Arial"/>
      <family val="2"/>
    </font>
    <font>
      <b/>
      <i/>
      <sz val="11"/>
      <color theme="1"/>
      <name val="Arail"/>
    </font>
    <font>
      <b/>
      <sz val="11"/>
      <name val="Arial"/>
      <family val="2"/>
    </font>
    <font>
      <u/>
      <sz val="11"/>
      <name val="Arail"/>
    </font>
    <font>
      <b/>
      <i/>
      <sz val="11"/>
      <name val="Calibri Light"/>
      <family val="1"/>
      <scheme val="major"/>
    </font>
    <font>
      <b/>
      <i/>
      <sz val="16"/>
      <name val="Calibri"/>
      <family val="2"/>
      <scheme val="minor"/>
    </font>
    <font>
      <b/>
      <u/>
      <sz val="14"/>
      <name val="Arial"/>
      <family val="2"/>
    </font>
    <font>
      <sz val="10"/>
      <color indexed="10"/>
      <name val="Arial"/>
      <family val="2"/>
    </font>
  </fonts>
  <fills count="4">
    <fill>
      <patternFill patternType="none"/>
    </fill>
    <fill>
      <patternFill patternType="gray125"/>
    </fill>
    <fill>
      <patternFill patternType="solid">
        <fgColor theme="0"/>
        <bgColor indexed="64"/>
      </patternFill>
    </fill>
    <fill>
      <patternFill patternType="gray0625">
        <fgColor auto="1"/>
        <bgColor theme="0"/>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4" fillId="0" borderId="0"/>
    <xf numFmtId="43" fontId="4" fillId="0" borderId="0" applyFont="0" applyFill="0" applyBorder="0" applyAlignment="0" applyProtection="0"/>
    <xf numFmtId="9" fontId="4" fillId="0" borderId="0" applyFont="0" applyFill="0" applyBorder="0" applyAlignment="0" applyProtection="0"/>
  </cellStyleXfs>
  <cellXfs count="300">
    <xf numFmtId="0" fontId="0" fillId="0" borderId="0" xfId="0"/>
    <xf numFmtId="0" fontId="10" fillId="0" borderId="0" xfId="0" applyFont="1"/>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vertical="top"/>
    </xf>
    <xf numFmtId="1" fontId="12" fillId="0" borderId="0" xfId="0" applyNumberFormat="1" applyFont="1" applyBorder="1" applyAlignment="1"/>
    <xf numFmtId="0" fontId="24" fillId="0" borderId="0" xfId="0" applyFont="1" applyFill="1" applyBorder="1" applyAlignment="1">
      <alignment horizontal="justify" vertical="center" wrapText="1"/>
    </xf>
    <xf numFmtId="0" fontId="12" fillId="0" borderId="0" xfId="0" applyFont="1" applyBorder="1" applyAlignment="1">
      <alignment horizontal="left"/>
    </xf>
    <xf numFmtId="0" fontId="6" fillId="0" borderId="0" xfId="0" applyFont="1" applyBorder="1" applyAlignment="1">
      <alignment horizontal="center" vertical="top"/>
    </xf>
    <xf numFmtId="0" fontId="10" fillId="0" borderId="0" xfId="0" applyFont="1" applyBorder="1" applyAlignment="1">
      <alignment horizontal="left"/>
    </xf>
    <xf numFmtId="49" fontId="4"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0" fontId="4" fillId="0" borderId="0" xfId="0" applyFont="1" applyFill="1" applyAlignment="1">
      <alignment vertical="center"/>
    </xf>
    <xf numFmtId="49" fontId="4" fillId="0" borderId="0" xfId="0" applyNumberFormat="1" applyFont="1" applyFill="1" applyAlignment="1">
      <alignment horizontal="left"/>
    </xf>
    <xf numFmtId="0" fontId="4" fillId="0" borderId="0" xfId="0" applyFont="1" applyFill="1" applyAlignment="1">
      <alignment horizontal="center" vertical="center"/>
    </xf>
    <xf numFmtId="0" fontId="4" fillId="0" borderId="0" xfId="1"/>
    <xf numFmtId="0" fontId="4" fillId="0" borderId="0" xfId="1" applyAlignment="1">
      <alignment vertical="top"/>
    </xf>
    <xf numFmtId="0" fontId="11" fillId="0" borderId="2" xfId="1" applyFont="1" applyFill="1" applyBorder="1" applyAlignment="1">
      <alignment horizontal="center" vertical="center" wrapText="1"/>
    </xf>
    <xf numFmtId="0" fontId="11" fillId="0" borderId="2" xfId="1" applyFont="1" applyFill="1" applyBorder="1" applyAlignment="1">
      <alignment horizontal="center" vertical="center"/>
    </xf>
    <xf numFmtId="0" fontId="13" fillId="0" borderId="0" xfId="1" applyFont="1" applyBorder="1" applyAlignment="1">
      <alignment horizontal="center"/>
    </xf>
    <xf numFmtId="0" fontId="13" fillId="0" borderId="0" xfId="1" applyFont="1"/>
    <xf numFmtId="0" fontId="5" fillId="0" borderId="0" xfId="1" applyFont="1" applyBorder="1" applyAlignment="1">
      <alignment horizontal="center" vertical="top"/>
    </xf>
    <xf numFmtId="0" fontId="4" fillId="0" borderId="0" xfId="1" applyFont="1" applyBorder="1" applyAlignment="1">
      <alignment horizontal="center" wrapText="1" justifyLastLine="1"/>
    </xf>
    <xf numFmtId="0" fontId="4" fillId="0" borderId="0" xfId="1" applyFont="1" applyBorder="1" applyAlignment="1">
      <alignment horizontal="center"/>
    </xf>
    <xf numFmtId="0" fontId="4" fillId="0" borderId="0" xfId="1" applyFont="1" applyBorder="1" applyAlignment="1">
      <alignment horizontal="left"/>
    </xf>
    <xf numFmtId="164" fontId="4" fillId="0" borderId="0" xfId="1" applyNumberFormat="1" applyFont="1" applyBorder="1" applyAlignment="1">
      <alignment horizontal="center"/>
    </xf>
    <xf numFmtId="2" fontId="4" fillId="0" borderId="0" xfId="1" applyNumberFormat="1" applyFont="1" applyBorder="1" applyAlignment="1">
      <alignment horizontal="center"/>
    </xf>
    <xf numFmtId="1" fontId="4" fillId="0" borderId="0" xfId="1" applyNumberFormat="1" applyFont="1" applyBorder="1" applyAlignment="1">
      <alignment horizontal="center"/>
    </xf>
    <xf numFmtId="0" fontId="4" fillId="0" borderId="0" xfId="1" applyFont="1"/>
    <xf numFmtId="0" fontId="5" fillId="0" borderId="0" xfId="1" applyFont="1" applyBorder="1" applyAlignment="1">
      <alignment horizontal="center" vertical="top" wrapText="1"/>
    </xf>
    <xf numFmtId="0" fontId="4" fillId="0" borderId="0" xfId="1" applyAlignment="1">
      <alignment horizontal="center" vertical="top"/>
    </xf>
    <xf numFmtId="0" fontId="4" fillId="0" borderId="0" xfId="1" applyFont="1" applyBorder="1" applyAlignment="1">
      <alignment vertical="justify" wrapText="1" justifyLastLine="1"/>
    </xf>
    <xf numFmtId="0" fontId="4" fillId="0" borderId="0" xfId="1" applyFont="1" applyBorder="1" applyAlignment="1">
      <alignment horizontal="center" vertical="justify" wrapText="1" justifyLastLine="1"/>
    </xf>
    <xf numFmtId="0" fontId="4" fillId="0" borderId="0" xfId="1" applyFont="1" applyBorder="1" applyAlignment="1">
      <alignment horizontal="center" vertical="justify" wrapText="1"/>
    </xf>
    <xf numFmtId="0" fontId="4" fillId="0" borderId="0" xfId="1" applyFont="1" applyBorder="1" applyAlignment="1">
      <alignment horizontal="left" vertical="justify" wrapText="1"/>
    </xf>
    <xf numFmtId="164" fontId="4" fillId="0" borderId="0" xfId="1" applyNumberFormat="1" applyFont="1" applyBorder="1" applyAlignment="1">
      <alignment horizontal="center" wrapText="1" justifyLastLine="1"/>
    </xf>
    <xf numFmtId="0" fontId="4" fillId="0" borderId="0" xfId="1" applyFont="1" applyFill="1" applyBorder="1" applyAlignment="1">
      <alignment horizontal="center"/>
    </xf>
    <xf numFmtId="0" fontId="4" fillId="0" borderId="0" xfId="1" applyFont="1" applyBorder="1" applyAlignment="1">
      <alignment vertical="top" wrapText="1" justifyLastLine="1"/>
    </xf>
    <xf numFmtId="0" fontId="4" fillId="0" borderId="0" xfId="1" applyFont="1" applyAlignment="1">
      <alignment vertical="top"/>
    </xf>
    <xf numFmtId="0" fontId="4" fillId="0" borderId="0" xfId="1" applyFont="1" applyAlignment="1">
      <alignment vertical="top" wrapText="1"/>
    </xf>
    <xf numFmtId="164" fontId="4" fillId="0" borderId="0" xfId="1" applyNumberFormat="1" applyFont="1" applyFill="1" applyBorder="1" applyAlignment="1">
      <alignment horizontal="center"/>
    </xf>
    <xf numFmtId="0" fontId="4" fillId="0" borderId="0" xfId="1" applyFont="1" applyBorder="1" applyAlignment="1">
      <alignment vertical="top" wrapText="1"/>
    </xf>
    <xf numFmtId="0" fontId="4" fillId="0" borderId="0" xfId="1" applyFont="1" applyBorder="1" applyAlignment="1">
      <alignment horizontal="left" wrapText="1" justifyLastLine="1"/>
    </xf>
    <xf numFmtId="0" fontId="4" fillId="0" borderId="0" xfId="1" applyFont="1" applyBorder="1" applyAlignment="1">
      <alignment horizontal="left" vertical="top" wrapText="1" justifyLastLine="1"/>
    </xf>
    <xf numFmtId="0" fontId="4" fillId="0" borderId="0" xfId="1" applyFont="1" applyBorder="1" applyAlignment="1">
      <alignment wrapText="1" justifyLastLine="1"/>
    </xf>
    <xf numFmtId="0" fontId="4" fillId="0" borderId="0" xfId="1" applyFont="1" applyBorder="1" applyAlignment="1">
      <alignment horizontal="left" vertical="top" wrapText="1"/>
    </xf>
    <xf numFmtId="0" fontId="4" fillId="0" borderId="0" xfId="1" applyFont="1" applyBorder="1" applyAlignment="1">
      <alignment vertical="top"/>
    </xf>
    <xf numFmtId="0" fontId="4" fillId="0" borderId="0" xfId="1" applyFont="1" applyBorder="1" applyAlignment="1">
      <alignment horizontal="distributed" vertical="top" wrapText="1" justifyLastLine="1"/>
    </xf>
    <xf numFmtId="1" fontId="4" fillId="0" borderId="0" xfId="1" applyNumberFormat="1" applyFont="1" applyBorder="1" applyAlignment="1">
      <alignment horizontal="center" vertical="center"/>
    </xf>
    <xf numFmtId="0" fontId="4" fillId="0" borderId="0" xfId="1" applyFont="1" applyAlignment="1">
      <alignment horizontal="distributed" vertical="top" wrapText="1" justifyLastLine="1"/>
    </xf>
    <xf numFmtId="0" fontId="4" fillId="0" borderId="0" xfId="1" applyAlignment="1">
      <alignment horizontal="left"/>
    </xf>
    <xf numFmtId="164" fontId="4" fillId="0" borderId="0" xfId="1" applyNumberFormat="1" applyAlignment="1">
      <alignment horizontal="center"/>
    </xf>
    <xf numFmtId="0" fontId="4" fillId="0" borderId="0" xfId="1" applyAlignment="1">
      <alignment horizontal="center"/>
    </xf>
    <xf numFmtId="0" fontId="4" fillId="0" borderId="0" xfId="1" applyFont="1" applyAlignment="1">
      <alignment horizontal="center" wrapText="1"/>
    </xf>
    <xf numFmtId="0" fontId="4" fillId="0" borderId="0" xfId="1" applyAlignment="1">
      <alignment horizontal="center" wrapText="1"/>
    </xf>
    <xf numFmtId="0" fontId="4" fillId="0" borderId="0" xfId="1" applyFont="1" applyAlignment="1">
      <alignment horizontal="distributed" justifyLastLine="1"/>
    </xf>
    <xf numFmtId="0" fontId="4" fillId="0" borderId="0" xfId="1" applyFont="1" applyAlignment="1">
      <alignment horizontal="left" justifyLastLine="1"/>
    </xf>
    <xf numFmtId="2" fontId="4" fillId="0" borderId="0" xfId="1" applyNumberFormat="1"/>
    <xf numFmtId="0" fontId="4" fillId="0" borderId="0" xfId="1" applyFont="1" applyAlignment="1">
      <alignment horizontal="center" vertical="top" wrapText="1" justifyLastLine="1"/>
    </xf>
    <xf numFmtId="0" fontId="3" fillId="0" borderId="0" xfId="1" applyFont="1" applyFill="1" applyBorder="1" applyAlignment="1">
      <alignment wrapText="1"/>
    </xf>
    <xf numFmtId="0" fontId="3" fillId="0" borderId="0" xfId="1" applyFont="1" applyFill="1" applyBorder="1" applyAlignment="1">
      <alignment horizontal="center" wrapText="1"/>
    </xf>
    <xf numFmtId="0" fontId="4" fillId="0" borderId="0" xfId="1" applyFont="1" applyAlignment="1">
      <alignment horizontal="center" vertical="top" wrapText="1"/>
    </xf>
    <xf numFmtId="0" fontId="4" fillId="0" borderId="0" xfId="1" applyFont="1" applyAlignment="1">
      <alignment horizontal="left" vertical="top" wrapText="1" justifyLastLine="1"/>
    </xf>
    <xf numFmtId="0" fontId="4" fillId="0" borderId="3" xfId="1" applyFont="1" applyBorder="1" applyAlignment="1">
      <alignment horizontal="center"/>
    </xf>
    <xf numFmtId="1" fontId="4" fillId="0" borderId="3" xfId="1" applyNumberFormat="1" applyFont="1" applyBorder="1" applyAlignment="1">
      <alignment horizontal="center"/>
    </xf>
    <xf numFmtId="0" fontId="4" fillId="0" borderId="0" xfId="2" applyNumberFormat="1" applyFont="1" applyBorder="1" applyAlignment="1">
      <alignment wrapText="1" justifyLastLine="1"/>
    </xf>
    <xf numFmtId="0" fontId="4" fillId="0" borderId="0" xfId="1" applyFont="1" applyFill="1" applyBorder="1" applyAlignment="1">
      <alignment vertical="top" wrapText="1" justifyLastLine="1"/>
    </xf>
    <xf numFmtId="0" fontId="4" fillId="0" borderId="0" xfId="1" applyFont="1" applyFill="1" applyBorder="1" applyAlignment="1">
      <alignment vertical="top" wrapText="1"/>
    </xf>
    <xf numFmtId="0" fontId="4" fillId="0" borderId="3" xfId="1" applyFont="1" applyBorder="1" applyAlignment="1">
      <alignment horizontal="left" wrapText="1" justifyLastLine="1"/>
    </xf>
    <xf numFmtId="1" fontId="4" fillId="0" borderId="3" xfId="1" applyNumberFormat="1" applyFont="1" applyBorder="1" applyAlignment="1">
      <alignment horizontal="center" wrapText="1" justifyLastLine="1"/>
    </xf>
    <xf numFmtId="1" fontId="4" fillId="0" borderId="0" xfId="1" applyNumberFormat="1" applyFont="1" applyBorder="1" applyAlignment="1">
      <alignment horizontal="center" wrapText="1" justifyLastLine="1"/>
    </xf>
    <xf numFmtId="1" fontId="5" fillId="0" borderId="0" xfId="1" applyNumberFormat="1" applyFont="1" applyBorder="1" applyAlignment="1">
      <alignment horizontal="center"/>
    </xf>
    <xf numFmtId="0" fontId="4" fillId="0" borderId="0" xfId="1" applyFont="1" applyBorder="1"/>
    <xf numFmtId="1" fontId="4" fillId="0" borderId="0" xfId="1" applyNumberFormat="1" applyFont="1" applyBorder="1"/>
    <xf numFmtId="0" fontId="10" fillId="2" borderId="0" xfId="0" applyFont="1" applyFill="1"/>
    <xf numFmtId="0" fontId="14" fillId="3" borderId="5" xfId="0" applyFont="1" applyFill="1" applyBorder="1" applyAlignment="1">
      <alignment horizontal="center" vertical="center" wrapText="1"/>
    </xf>
    <xf numFmtId="0" fontId="14" fillId="2" borderId="0" xfId="0" applyFont="1" applyFill="1" applyBorder="1" applyAlignment="1">
      <alignment horizontal="center" vertical="center"/>
    </xf>
    <xf numFmtId="0" fontId="10" fillId="2" borderId="0" xfId="0" applyFont="1" applyFill="1" applyAlignment="1">
      <alignment horizontal="center" vertical="top"/>
    </xf>
    <xf numFmtId="0" fontId="10" fillId="2" borderId="0" xfId="0" applyFont="1" applyFill="1" applyAlignment="1">
      <alignment vertical="top"/>
    </xf>
    <xf numFmtId="0" fontId="10" fillId="2" borderId="0" xfId="0" applyFont="1" applyFill="1" applyAlignment="1">
      <alignment horizontal="center"/>
    </xf>
    <xf numFmtId="0" fontId="15" fillId="2" borderId="0" xfId="0" applyFont="1" applyFill="1" applyBorder="1" applyAlignment="1">
      <alignment horizontal="center" vertical="top"/>
    </xf>
    <xf numFmtId="0" fontId="12" fillId="2" borderId="0" xfId="0" applyFont="1" applyFill="1"/>
    <xf numFmtId="0" fontId="15" fillId="2" borderId="0" xfId="0" applyFont="1" applyFill="1" applyBorder="1" applyAlignment="1">
      <alignment horizontal="justify" vertical="top"/>
    </xf>
    <xf numFmtId="0" fontId="15" fillId="2" borderId="0" xfId="0" applyFont="1" applyFill="1" applyBorder="1" applyAlignment="1">
      <alignment horizontal="center" vertical="top" wrapText="1"/>
    </xf>
    <xf numFmtId="1" fontId="15" fillId="2" borderId="0" xfId="0" applyNumberFormat="1" applyFont="1" applyFill="1" applyBorder="1" applyAlignment="1">
      <alignment horizontal="center"/>
    </xf>
    <xf numFmtId="2" fontId="15" fillId="2" borderId="0" xfId="0" applyNumberFormat="1" applyFont="1" applyFill="1" applyBorder="1" applyAlignment="1">
      <alignment horizontal="center" wrapText="1"/>
    </xf>
    <xf numFmtId="2" fontId="12" fillId="2" borderId="0" xfId="0" applyNumberFormat="1" applyFont="1" applyFill="1" applyAlignment="1">
      <alignment horizontal="center"/>
    </xf>
    <xf numFmtId="0" fontId="12" fillId="2" borderId="0" xfId="0" applyFont="1" applyFill="1" applyAlignment="1">
      <alignment horizontal="center"/>
    </xf>
    <xf numFmtId="1" fontId="12" fillId="2" borderId="3" xfId="0" applyNumberFormat="1" applyFont="1" applyFill="1" applyBorder="1" applyAlignment="1"/>
    <xf numFmtId="0" fontId="12" fillId="2" borderId="0" xfId="0" applyFont="1" applyFill="1" applyBorder="1" applyAlignment="1">
      <alignment horizontal="left"/>
    </xf>
    <xf numFmtId="0" fontId="15" fillId="2" borderId="0" xfId="0" applyFont="1" applyFill="1" applyBorder="1" applyAlignment="1">
      <alignment horizontal="left" vertical="top" wrapText="1"/>
    </xf>
    <xf numFmtId="1" fontId="15" fillId="2" borderId="0" xfId="0" applyNumberFormat="1" applyFont="1" applyFill="1" applyBorder="1" applyAlignment="1">
      <alignment horizontal="center" wrapText="1"/>
    </xf>
    <xf numFmtId="0" fontId="12" fillId="2" borderId="0" xfId="0" applyFont="1" applyFill="1" applyBorder="1" applyAlignment="1">
      <alignment horizontal="center"/>
    </xf>
    <xf numFmtId="2" fontId="12" fillId="2" borderId="0" xfId="0" applyNumberFormat="1" applyFont="1" applyFill="1" applyBorder="1" applyAlignment="1">
      <alignment horizontal="right"/>
    </xf>
    <xf numFmtId="1" fontId="12" fillId="2" borderId="0" xfId="0" applyNumberFormat="1" applyFont="1" applyFill="1" applyBorder="1" applyAlignment="1"/>
    <xf numFmtId="2" fontId="24" fillId="2" borderId="0" xfId="0" applyNumberFormat="1" applyFont="1" applyFill="1" applyBorder="1" applyAlignment="1">
      <alignment horizontal="center" wrapText="1"/>
    </xf>
    <xf numFmtId="1" fontId="24" fillId="2" borderId="0" xfId="0" applyNumberFormat="1" applyFont="1" applyFill="1" applyBorder="1" applyAlignment="1">
      <alignment horizontal="center"/>
    </xf>
    <xf numFmtId="2" fontId="24" fillId="2" borderId="0" xfId="0" applyNumberFormat="1" applyFont="1" applyFill="1" applyAlignment="1">
      <alignment horizontal="center"/>
    </xf>
    <xf numFmtId="0" fontId="25" fillId="2" borderId="0" xfId="0" applyFont="1" applyFill="1" applyBorder="1" applyAlignment="1">
      <alignment horizontal="center"/>
    </xf>
    <xf numFmtId="0" fontId="24" fillId="2" borderId="0" xfId="0" applyFont="1" applyFill="1" applyAlignment="1">
      <alignment horizontal="center"/>
    </xf>
    <xf numFmtId="1" fontId="25" fillId="2" borderId="0" xfId="0" applyNumberFormat="1" applyFont="1" applyFill="1" applyBorder="1" applyAlignment="1">
      <alignment horizontal="center"/>
    </xf>
    <xf numFmtId="0" fontId="10" fillId="2" borderId="0" xfId="0" applyFont="1" applyFill="1" applyBorder="1" applyAlignment="1">
      <alignment horizontal="left"/>
    </xf>
    <xf numFmtId="0" fontId="6" fillId="2" borderId="0" xfId="0" applyFont="1" applyFill="1" applyBorder="1" applyAlignment="1">
      <alignment horizontal="center" vertical="top"/>
    </xf>
    <xf numFmtId="0" fontId="6" fillId="2" borderId="0" xfId="0" applyFont="1" applyFill="1" applyBorder="1" applyAlignment="1">
      <alignment horizontal="left" vertical="top"/>
    </xf>
    <xf numFmtId="0" fontId="6" fillId="2" borderId="0" xfId="0" applyFont="1" applyFill="1" applyBorder="1" applyAlignment="1">
      <alignment horizontal="left" vertical="top" wrapText="1" justifyLastLine="1"/>
    </xf>
    <xf numFmtId="0" fontId="6" fillId="2" borderId="0" xfId="0" applyFont="1" applyFill="1" applyBorder="1" applyAlignment="1">
      <alignment horizontal="left"/>
    </xf>
    <xf numFmtId="2" fontId="12" fillId="2" borderId="0" xfId="0" applyNumberFormat="1" applyFont="1" applyFill="1" applyBorder="1" applyAlignment="1">
      <alignment horizontal="center"/>
    </xf>
    <xf numFmtId="1" fontId="12" fillId="2" borderId="4" xfId="0" applyNumberFormat="1" applyFont="1" applyFill="1" applyBorder="1" applyAlignment="1"/>
    <xf numFmtId="0" fontId="18" fillId="2" borderId="0" xfId="0" applyFont="1" applyFill="1" applyBorder="1" applyAlignment="1">
      <alignment horizontal="left" vertical="top"/>
    </xf>
    <xf numFmtId="165" fontId="12" fillId="2" borderId="0" xfId="0" applyNumberFormat="1" applyFont="1" applyFill="1" applyBorder="1" applyAlignment="1"/>
    <xf numFmtId="0" fontId="10" fillId="2" borderId="0" xfId="0" applyFont="1" applyFill="1" applyBorder="1" applyAlignment="1">
      <alignment vertical="top"/>
    </xf>
    <xf numFmtId="0" fontId="5" fillId="2" borderId="0" xfId="0" applyFont="1" applyFill="1" applyBorder="1" applyAlignment="1">
      <alignment horizontal="center" vertical="top" wrapText="1"/>
    </xf>
    <xf numFmtId="0" fontId="24" fillId="2" borderId="0" xfId="0" applyFont="1" applyFill="1" applyBorder="1" applyAlignment="1">
      <alignment horizontal="center" vertical="top" wrapText="1"/>
    </xf>
    <xf numFmtId="2" fontId="24" fillId="2" borderId="0" xfId="0" applyNumberFormat="1" applyFont="1" applyFill="1" applyBorder="1" applyAlignment="1">
      <alignment horizontal="center"/>
    </xf>
    <xf numFmtId="0" fontId="25" fillId="2" borderId="0" xfId="0" applyFont="1" applyFill="1" applyBorder="1"/>
    <xf numFmtId="1" fontId="25" fillId="2" borderId="0" xfId="0" applyNumberFormat="1" applyFont="1" applyFill="1" applyBorder="1" applyAlignment="1"/>
    <xf numFmtId="0" fontId="6" fillId="2" borderId="0" xfId="0" applyFont="1" applyFill="1" applyBorder="1" applyAlignment="1">
      <alignment vertical="top"/>
    </xf>
    <xf numFmtId="0" fontId="6" fillId="2" borderId="0" xfId="0" applyFont="1" applyFill="1" applyBorder="1" applyAlignment="1">
      <alignment horizontal="left" vertical="top" wrapText="1"/>
    </xf>
    <xf numFmtId="0" fontId="10" fillId="2" borderId="0" xfId="0" applyFont="1" applyFill="1" applyBorder="1"/>
    <xf numFmtId="0" fontId="5" fillId="2" borderId="0" xfId="0" applyFont="1" applyFill="1" applyBorder="1" applyAlignment="1">
      <alignment horizontal="justify" vertical="center" wrapText="1"/>
    </xf>
    <xf numFmtId="0" fontId="15" fillId="2" borderId="0" xfId="0" applyFont="1" applyFill="1" applyBorder="1" applyAlignment="1">
      <alignment horizontal="left" vertical="center" wrapText="1"/>
    </xf>
    <xf numFmtId="0" fontId="5" fillId="2" borderId="0" xfId="0" applyFont="1" applyFill="1" applyBorder="1" applyAlignment="1">
      <alignment horizontal="left" vertical="top"/>
    </xf>
    <xf numFmtId="165" fontId="15" fillId="2" borderId="0" xfId="0" applyNumberFormat="1" applyFont="1" applyFill="1" applyBorder="1" applyAlignment="1">
      <alignment horizontal="center" wrapText="1"/>
    </xf>
    <xf numFmtId="165" fontId="12" fillId="2" borderId="0" xfId="0" applyNumberFormat="1" applyFont="1" applyFill="1" applyAlignment="1">
      <alignment horizontal="center"/>
    </xf>
    <xf numFmtId="0" fontId="6" fillId="2" borderId="0" xfId="0" applyFont="1" applyFill="1" applyBorder="1" applyAlignment="1">
      <alignment horizontal="center"/>
    </xf>
    <xf numFmtId="1" fontId="6" fillId="2" borderId="0" xfId="0" applyNumberFormat="1" applyFont="1" applyFill="1" applyBorder="1" applyAlignment="1"/>
    <xf numFmtId="0" fontId="6" fillId="2" borderId="0" xfId="0" applyFont="1" applyFill="1" applyBorder="1" applyAlignment="1">
      <alignment horizontal="left" wrapText="1"/>
    </xf>
    <xf numFmtId="2" fontId="15" fillId="2" borderId="0" xfId="0" applyNumberFormat="1" applyFont="1" applyFill="1" applyBorder="1" applyAlignment="1">
      <alignment horizontal="center"/>
    </xf>
    <xf numFmtId="0" fontId="6" fillId="2" borderId="0" xfId="0" applyFont="1" applyFill="1" applyBorder="1" applyAlignment="1">
      <alignment wrapText="1"/>
    </xf>
    <xf numFmtId="165" fontId="15" fillId="2" borderId="0" xfId="0" applyNumberFormat="1" applyFont="1" applyFill="1" applyBorder="1" applyAlignment="1">
      <alignment horizontal="center"/>
    </xf>
    <xf numFmtId="2" fontId="25" fillId="2" borderId="0" xfId="0" applyNumberFormat="1" applyFont="1" applyFill="1" applyBorder="1" applyAlignment="1">
      <alignment horizontal="center"/>
    </xf>
    <xf numFmtId="0" fontId="5" fillId="2" borderId="0" xfId="0" applyFont="1" applyFill="1" applyBorder="1" applyAlignment="1">
      <alignment horizontal="left" vertical="top" wrapText="1" justifyLastLine="1"/>
    </xf>
    <xf numFmtId="0" fontId="5" fillId="2" borderId="0" xfId="0" applyFont="1" applyFill="1" applyBorder="1" applyAlignment="1">
      <alignment horizontal="left" vertical="top" wrapText="1"/>
    </xf>
    <xf numFmtId="0" fontId="15" fillId="2" borderId="0" xfId="0" applyFont="1" applyFill="1" applyBorder="1" applyAlignment="1">
      <alignment horizontal="left" vertical="center" wrapText="1" justifyLastLine="1"/>
    </xf>
    <xf numFmtId="0" fontId="15" fillId="2" borderId="0" xfId="0" applyNumberFormat="1" applyFont="1" applyFill="1" applyBorder="1" applyAlignment="1">
      <alignment horizontal="center" vertical="top" wrapText="1"/>
    </xf>
    <xf numFmtId="0" fontId="10" fillId="2" borderId="0" xfId="0" applyFont="1" applyFill="1" applyBorder="1" applyAlignment="1">
      <alignment horizontal="center" vertical="top"/>
    </xf>
    <xf numFmtId="1" fontId="6" fillId="2" borderId="4" xfId="0" applyNumberFormat="1" applyFont="1" applyFill="1" applyBorder="1" applyAlignment="1"/>
    <xf numFmtId="2" fontId="24" fillId="2" borderId="0" xfId="0" applyNumberFormat="1" applyFont="1" applyFill="1" applyBorder="1" applyAlignment="1">
      <alignment horizontal="center" vertical="top" wrapText="1"/>
    </xf>
    <xf numFmtId="2" fontId="6" fillId="2" borderId="3" xfId="0" applyNumberFormat="1" applyFont="1" applyFill="1" applyBorder="1" applyAlignment="1"/>
    <xf numFmtId="2" fontId="6" fillId="2" borderId="0" xfId="0" applyNumberFormat="1" applyFont="1" applyFill="1" applyBorder="1" applyAlignment="1"/>
    <xf numFmtId="0" fontId="24" fillId="2" borderId="0" xfId="0" applyFont="1" applyFill="1" applyBorder="1" applyAlignment="1">
      <alignment horizontal="left" vertical="top" wrapText="1"/>
    </xf>
    <xf numFmtId="0" fontId="5" fillId="2" borderId="0" xfId="0" applyFont="1" applyFill="1" applyBorder="1" applyAlignment="1">
      <alignment horizontal="center" vertical="top" wrapText="1" justifyLastLine="1"/>
    </xf>
    <xf numFmtId="0" fontId="5" fillId="2" borderId="3" xfId="0" applyFont="1" applyFill="1" applyBorder="1" applyAlignment="1">
      <alignment horizontal="right" vertical="top" wrapText="1" justifyLastLine="1"/>
    </xf>
    <xf numFmtId="1" fontId="6" fillId="2" borderId="3" xfId="0" applyNumberFormat="1" applyFont="1" applyFill="1" applyBorder="1" applyAlignment="1"/>
    <xf numFmtId="0" fontId="24" fillId="2" borderId="0" xfId="0" applyNumberFormat="1" applyFont="1" applyFill="1" applyBorder="1" applyAlignment="1">
      <alignment horizontal="center" vertical="top" wrapText="1"/>
    </xf>
    <xf numFmtId="0" fontId="24" fillId="2" borderId="0" xfId="0" applyFont="1" applyFill="1" applyBorder="1" applyAlignment="1">
      <alignment horizontal="left" vertical="top"/>
    </xf>
    <xf numFmtId="1" fontId="12" fillId="2" borderId="0" xfId="0" applyNumberFormat="1" applyFont="1" applyFill="1" applyAlignment="1">
      <alignment horizontal="center"/>
    </xf>
    <xf numFmtId="0" fontId="24" fillId="2" borderId="0" xfId="0" applyFont="1" applyFill="1" applyBorder="1" applyAlignment="1">
      <alignment horizontal="justify" vertical="center" wrapText="1"/>
    </xf>
    <xf numFmtId="2" fontId="5" fillId="2" borderId="0" xfId="0" applyNumberFormat="1" applyFont="1" applyFill="1" applyBorder="1" applyAlignment="1">
      <alignment horizontal="center" vertical="top" wrapText="1"/>
    </xf>
    <xf numFmtId="0" fontId="6" fillId="2" borderId="0" xfId="0" applyFont="1" applyFill="1" applyAlignment="1">
      <alignment horizontal="center" vertical="top"/>
    </xf>
    <xf numFmtId="0" fontId="24" fillId="2" borderId="0" xfId="0" applyFont="1" applyFill="1" applyBorder="1" applyAlignment="1">
      <alignment horizontal="center"/>
    </xf>
    <xf numFmtId="0" fontId="29" fillId="2" borderId="0" xfId="0" applyFont="1" applyFill="1" applyAlignment="1">
      <alignment horizontal="center"/>
    </xf>
    <xf numFmtId="1" fontId="12" fillId="2" borderId="0" xfId="0" applyNumberFormat="1" applyFont="1" applyFill="1" applyBorder="1" applyAlignment="1">
      <alignment horizontal="right"/>
    </xf>
    <xf numFmtId="1" fontId="12" fillId="2" borderId="3" xfId="0" applyNumberFormat="1" applyFont="1" applyFill="1" applyBorder="1" applyAlignment="1">
      <alignment horizontal="right"/>
    </xf>
    <xf numFmtId="0" fontId="25" fillId="2" borderId="0" xfId="0" applyFont="1" applyFill="1" applyAlignment="1">
      <alignment horizontal="center"/>
    </xf>
    <xf numFmtId="0" fontId="5" fillId="2" borderId="3" xfId="0" applyFont="1" applyFill="1" applyBorder="1" applyAlignment="1">
      <alignment horizontal="left" vertical="top" wrapText="1"/>
    </xf>
    <xf numFmtId="1" fontId="25" fillId="2" borderId="3" xfId="0" applyNumberFormat="1" applyFont="1" applyFill="1" applyBorder="1" applyAlignment="1"/>
    <xf numFmtId="1" fontId="25" fillId="2" borderId="3" xfId="0" applyNumberFormat="1" applyFont="1" applyFill="1" applyBorder="1" applyAlignment="1">
      <alignment horizontal="center"/>
    </xf>
    <xf numFmtId="1" fontId="17" fillId="2" borderId="0" xfId="0" applyNumberFormat="1" applyFont="1" applyFill="1" applyBorder="1" applyAlignment="1">
      <alignment horizontal="center"/>
    </xf>
    <xf numFmtId="0" fontId="12" fillId="2" borderId="0" xfId="0" applyFont="1" applyFill="1" applyBorder="1"/>
    <xf numFmtId="49" fontId="4" fillId="2" borderId="0" xfId="0" applyNumberFormat="1" applyFont="1" applyFill="1" applyAlignment="1">
      <alignment horizontal="left" vertical="center"/>
    </xf>
    <xf numFmtId="49" fontId="4" fillId="2" borderId="0" xfId="0" applyNumberFormat="1" applyFont="1" applyFill="1" applyAlignment="1">
      <alignment horizontal="center" vertical="center"/>
    </xf>
    <xf numFmtId="0" fontId="4" fillId="2" borderId="0" xfId="0" applyFont="1" applyFill="1" applyAlignment="1">
      <alignment vertical="center"/>
    </xf>
    <xf numFmtId="49" fontId="4" fillId="2" borderId="0" xfId="0" applyNumberFormat="1" applyFont="1" applyFill="1" applyAlignment="1">
      <alignment horizontal="left"/>
    </xf>
    <xf numFmtId="0" fontId="4" fillId="2" borderId="0" xfId="0" applyFont="1" applyFill="1" applyAlignment="1">
      <alignment horizontal="center" vertical="center"/>
    </xf>
    <xf numFmtId="0" fontId="10" fillId="2" borderId="0" xfId="0" applyFont="1" applyFill="1" applyBorder="1" applyAlignment="1">
      <alignment horizontal="center"/>
    </xf>
    <xf numFmtId="1" fontId="24" fillId="2" borderId="0" xfId="0" applyNumberFormat="1" applyFont="1" applyFill="1" applyBorder="1" applyAlignment="1">
      <alignment horizontal="center" wrapText="1"/>
    </xf>
    <xf numFmtId="0" fontId="9" fillId="2" borderId="0" xfId="0" applyFont="1" applyFill="1" applyBorder="1" applyAlignment="1">
      <alignment horizontal="left" vertical="top"/>
    </xf>
    <xf numFmtId="165" fontId="12" fillId="2" borderId="0" xfId="0" applyNumberFormat="1" applyFont="1" applyFill="1" applyBorder="1" applyAlignment="1">
      <alignment horizontal="center"/>
    </xf>
    <xf numFmtId="0" fontId="15" fillId="2" borderId="0" xfId="0" applyFont="1" applyFill="1" applyBorder="1" applyAlignment="1">
      <alignment horizontal="left" vertical="top" wrapText="1" justifyLastLine="1"/>
    </xf>
    <xf numFmtId="2" fontId="5" fillId="2" borderId="0" xfId="0" applyNumberFormat="1" applyFont="1" applyFill="1" applyBorder="1" applyAlignment="1">
      <alignment horizontal="center" wrapText="1"/>
    </xf>
    <xf numFmtId="1" fontId="5" fillId="2" borderId="0" xfId="0" applyNumberFormat="1" applyFont="1" applyFill="1" applyBorder="1" applyAlignment="1">
      <alignment horizontal="center"/>
    </xf>
    <xf numFmtId="2" fontId="6" fillId="2" borderId="0" xfId="0" applyNumberFormat="1" applyFont="1" applyFill="1" applyBorder="1" applyAlignment="1">
      <alignment horizontal="center"/>
    </xf>
    <xf numFmtId="2" fontId="25" fillId="2" borderId="0" xfId="0" applyNumberFormat="1" applyFont="1" applyFill="1" applyBorder="1" applyAlignment="1">
      <alignment horizontal="center" vertical="top" wrapText="1" justifyLastLine="1"/>
    </xf>
    <xf numFmtId="0" fontId="25" fillId="2" borderId="0" xfId="0" applyFont="1" applyFill="1" applyBorder="1" applyAlignment="1">
      <alignment horizontal="left" vertical="top" wrapText="1" justifyLastLine="1"/>
    </xf>
    <xf numFmtId="0" fontId="28" fillId="2" borderId="0" xfId="0" applyFont="1" applyFill="1" applyBorder="1" applyAlignment="1">
      <alignment horizontal="justify" vertical="center" wrapText="1"/>
    </xf>
    <xf numFmtId="1" fontId="26" fillId="2" borderId="0" xfId="0" applyNumberFormat="1" applyFont="1" applyFill="1" applyBorder="1" applyAlignment="1"/>
    <xf numFmtId="2" fontId="24" fillId="2" borderId="0" xfId="0" applyNumberFormat="1" applyFont="1" applyFill="1" applyBorder="1" applyAlignment="1">
      <alignment horizontal="center" vertical="top"/>
    </xf>
    <xf numFmtId="1" fontId="25" fillId="2" borderId="0" xfId="0" applyNumberFormat="1" applyFont="1" applyFill="1" applyBorder="1" applyAlignment="1">
      <alignment horizontal="right"/>
    </xf>
    <xf numFmtId="1" fontId="24" fillId="2" borderId="0" xfId="0" applyNumberFormat="1" applyFont="1" applyFill="1" applyBorder="1" applyAlignment="1">
      <alignment horizontal="center" vertical="top" wrapText="1" justifyLastLine="1"/>
    </xf>
    <xf numFmtId="0" fontId="7" fillId="2" borderId="0" xfId="0" applyFont="1" applyFill="1" applyBorder="1" applyAlignment="1">
      <alignment horizontal="center" vertical="top"/>
    </xf>
    <xf numFmtId="0" fontId="10" fillId="2" borderId="0" xfId="0" applyFont="1" applyFill="1" applyBorder="1" applyAlignment="1">
      <alignment horizontal="center" vertical="center"/>
    </xf>
    <xf numFmtId="0" fontId="16" fillId="2" borderId="0" xfId="0" applyFont="1" applyFill="1" applyBorder="1" applyAlignment="1">
      <alignment horizontal="center"/>
    </xf>
    <xf numFmtId="0" fontId="7" fillId="2" borderId="0" xfId="0" applyFont="1" applyFill="1" applyBorder="1" applyAlignment="1">
      <alignment vertical="top"/>
    </xf>
    <xf numFmtId="0" fontId="5" fillId="2" borderId="0" xfId="0" applyFont="1" applyFill="1" applyBorder="1" applyAlignment="1">
      <alignment horizontal="center"/>
    </xf>
    <xf numFmtId="0" fontId="5" fillId="2" borderId="0" xfId="0" applyFont="1" applyFill="1" applyBorder="1" applyAlignment="1">
      <alignment vertical="top" wrapText="1"/>
    </xf>
    <xf numFmtId="0" fontId="24" fillId="2" borderId="0" xfId="0" applyFont="1" applyFill="1" applyBorder="1" applyAlignment="1">
      <alignment horizontal="center" vertical="top" wrapText="1" justifyLastLine="1"/>
    </xf>
    <xf numFmtId="165" fontId="25" fillId="2" borderId="0" xfId="0" applyNumberFormat="1" applyFont="1" applyFill="1" applyBorder="1" applyAlignment="1">
      <alignment horizontal="center"/>
    </xf>
    <xf numFmtId="0" fontId="5" fillId="2" borderId="0" xfId="0" applyFont="1" applyFill="1" applyBorder="1" applyAlignment="1">
      <alignment horizontal="justify" vertical="top" wrapText="1"/>
    </xf>
    <xf numFmtId="2" fontId="25" fillId="2" borderId="0" xfId="0" applyNumberFormat="1" applyFont="1" applyFill="1" applyBorder="1" applyAlignment="1">
      <alignment horizontal="center" vertical="top" wrapText="1"/>
    </xf>
    <xf numFmtId="0" fontId="25" fillId="2" borderId="0" xfId="0" applyFont="1" applyFill="1" applyBorder="1" applyAlignment="1">
      <alignment horizontal="left" vertical="top" wrapText="1"/>
    </xf>
    <xf numFmtId="0" fontId="6" fillId="2" borderId="0" xfId="0" applyFont="1" applyFill="1" applyBorder="1"/>
    <xf numFmtId="0" fontId="15" fillId="2" borderId="0" xfId="0" applyFont="1" applyFill="1" applyBorder="1" applyAlignment="1">
      <alignment horizontal="justify" vertical="top" wrapText="1"/>
    </xf>
    <xf numFmtId="1" fontId="24" fillId="2" borderId="0" xfId="0" applyNumberFormat="1" applyFont="1" applyFill="1" applyBorder="1" applyAlignment="1">
      <alignment horizontal="right"/>
    </xf>
    <xf numFmtId="0" fontId="15" fillId="2" borderId="0" xfId="0" applyFont="1" applyFill="1" applyBorder="1" applyAlignment="1">
      <alignment horizontal="justify" vertical="center" wrapText="1"/>
    </xf>
    <xf numFmtId="2" fontId="24" fillId="2" borderId="0" xfId="0" applyNumberFormat="1" applyFont="1" applyFill="1" applyBorder="1" applyAlignment="1">
      <alignment horizontal="center" vertical="top" wrapText="1" justifyLastLine="1"/>
    </xf>
    <xf numFmtId="165" fontId="24" fillId="2" borderId="0" xfId="0" applyNumberFormat="1" applyFont="1" applyFill="1" applyBorder="1" applyAlignment="1">
      <alignment horizontal="center" wrapText="1"/>
    </xf>
    <xf numFmtId="0" fontId="24" fillId="2" borderId="0" xfId="0" applyFont="1" applyFill="1" applyBorder="1" applyAlignment="1">
      <alignment horizontal="center" vertical="top"/>
    </xf>
    <xf numFmtId="0" fontId="5" fillId="2" borderId="0" xfId="0" applyFont="1" applyFill="1" applyBorder="1" applyAlignment="1">
      <alignment horizontal="center" vertical="top"/>
    </xf>
    <xf numFmtId="0" fontId="15" fillId="2" borderId="0" xfId="0" applyNumberFormat="1" applyFont="1" applyFill="1" applyBorder="1" applyAlignment="1">
      <alignment horizontal="center" vertical="top"/>
    </xf>
    <xf numFmtId="0" fontId="12" fillId="2" borderId="0" xfId="0" applyFont="1" applyFill="1" applyBorder="1" applyAlignment="1">
      <alignment horizontal="center" vertical="top"/>
    </xf>
    <xf numFmtId="0" fontId="12" fillId="2" borderId="0" xfId="0" applyFont="1" applyFill="1" applyBorder="1" applyAlignment="1">
      <alignment horizontal="left" wrapText="1"/>
    </xf>
    <xf numFmtId="1" fontId="12" fillId="2" borderId="0" xfId="0" applyNumberFormat="1" applyFont="1" applyFill="1" applyBorder="1" applyAlignment="1">
      <alignment horizontal="left"/>
    </xf>
    <xf numFmtId="0" fontId="12" fillId="2" borderId="0" xfId="0" applyFont="1" applyFill="1" applyBorder="1" applyAlignment="1">
      <alignment wrapText="1"/>
    </xf>
    <xf numFmtId="1" fontId="12" fillId="2" borderId="0" xfId="0" applyNumberFormat="1" applyFont="1" applyFill="1" applyBorder="1"/>
    <xf numFmtId="0" fontId="5" fillId="2" borderId="0" xfId="0" applyFont="1" applyFill="1" applyBorder="1" applyAlignment="1">
      <alignment horizontal="right"/>
    </xf>
    <xf numFmtId="0" fontId="15" fillId="2" borderId="0" xfId="0" applyNumberFormat="1" applyFont="1" applyFill="1" applyBorder="1" applyAlignment="1">
      <alignment horizontal="left" vertical="top" wrapText="1" justifyLastLine="1"/>
    </xf>
    <xf numFmtId="0" fontId="5" fillId="2" borderId="0" xfId="0" applyFont="1" applyFill="1" applyBorder="1" applyAlignment="1">
      <alignment horizontal="left" wrapText="1" justifyLastLine="1"/>
    </xf>
    <xf numFmtId="0" fontId="6" fillId="2" borderId="0" xfId="0" applyFont="1" applyFill="1" applyBorder="1" applyAlignment="1">
      <alignment horizontal="left" wrapText="1" justifyLastLine="1"/>
    </xf>
    <xf numFmtId="0" fontId="5" fillId="2" borderId="0" xfId="0" applyFont="1" applyFill="1" applyBorder="1" applyAlignment="1">
      <alignment horizontal="left" vertical="center" wrapText="1" justifyLastLine="1"/>
    </xf>
    <xf numFmtId="0" fontId="20" fillId="2" borderId="0" xfId="0" applyFont="1" applyFill="1" applyBorder="1" applyAlignment="1">
      <alignment horizontal="center" vertical="top"/>
    </xf>
    <xf numFmtId="0" fontId="5" fillId="2" borderId="0" xfId="0" applyFont="1" applyFill="1" applyBorder="1" applyAlignment="1">
      <alignment horizontal="justify" wrapText="1"/>
    </xf>
    <xf numFmtId="1" fontId="15" fillId="2" borderId="0" xfId="0" applyNumberFormat="1" applyFont="1" applyFill="1" applyBorder="1" applyAlignment="1">
      <alignment horizontal="left" wrapText="1"/>
    </xf>
    <xf numFmtId="1" fontId="12" fillId="2" borderId="0" xfId="0" applyNumberFormat="1" applyFont="1" applyFill="1" applyBorder="1" applyAlignment="1">
      <alignment horizontal="center"/>
    </xf>
    <xf numFmtId="1" fontId="5" fillId="2" borderId="0" xfId="0" applyNumberFormat="1" applyFont="1" applyFill="1" applyBorder="1" applyAlignment="1">
      <alignment horizontal="right"/>
    </xf>
    <xf numFmtId="0" fontId="21" fillId="2" borderId="0" xfId="0" applyFont="1" applyFill="1" applyBorder="1" applyAlignment="1">
      <alignment horizontal="center" vertical="top"/>
    </xf>
    <xf numFmtId="0" fontId="19" fillId="2" borderId="0" xfId="0" applyFont="1" applyFill="1" applyBorder="1" applyAlignment="1">
      <alignment horizontal="justify" wrapText="1"/>
    </xf>
    <xf numFmtId="0" fontId="5" fillId="2" borderId="0" xfId="0" applyFont="1" applyFill="1" applyBorder="1" applyAlignment="1">
      <alignment horizontal="left" wrapText="1"/>
    </xf>
    <xf numFmtId="1" fontId="5" fillId="2" borderId="0" xfId="0" applyNumberFormat="1" applyFont="1" applyFill="1" applyBorder="1" applyAlignment="1">
      <alignment horizontal="right" wrapText="1"/>
    </xf>
    <xf numFmtId="1" fontId="25" fillId="2" borderId="0" xfId="0" applyNumberFormat="1" applyFont="1" applyFill="1" applyBorder="1" applyAlignment="1">
      <alignment horizontal="center" vertical="top"/>
    </xf>
    <xf numFmtId="1" fontId="6" fillId="2" borderId="0" xfId="0" applyNumberFormat="1" applyFont="1" applyFill="1" applyBorder="1"/>
    <xf numFmtId="2" fontId="6" fillId="2" borderId="0" xfId="0" applyNumberFormat="1" applyFont="1" applyFill="1" applyBorder="1" applyAlignment="1">
      <alignment horizontal="right"/>
    </xf>
    <xf numFmtId="2" fontId="16" fillId="2" borderId="0" xfId="0" applyNumberFormat="1" applyFont="1" applyFill="1" applyBorder="1" applyAlignment="1"/>
    <xf numFmtId="1" fontId="25" fillId="2" borderId="0" xfId="0" applyNumberFormat="1" applyFont="1" applyFill="1" applyBorder="1"/>
    <xf numFmtId="1" fontId="6" fillId="2" borderId="0" xfId="0" applyNumberFormat="1" applyFont="1" applyFill="1" applyBorder="1" applyAlignment="1">
      <alignment horizontal="center"/>
    </xf>
    <xf numFmtId="0" fontId="25" fillId="2" borderId="0" xfId="0" applyFont="1" applyFill="1" applyBorder="1" applyAlignment="1">
      <alignment horizontal="center" wrapText="1"/>
    </xf>
    <xf numFmtId="0" fontId="5" fillId="2" borderId="0" xfId="0" applyFont="1" applyFill="1" applyBorder="1" applyAlignment="1">
      <alignment horizontal="left" vertical="center" wrapText="1"/>
    </xf>
    <xf numFmtId="164" fontId="24" fillId="2" borderId="0" xfId="0" applyNumberFormat="1" applyFont="1" applyFill="1" applyBorder="1" applyAlignment="1">
      <alignment horizontal="center" wrapText="1"/>
    </xf>
    <xf numFmtId="1" fontId="5" fillId="2" borderId="0" xfId="0" applyNumberFormat="1" applyFont="1" applyFill="1" applyBorder="1" applyAlignment="1">
      <alignment horizontal="center" wrapText="1"/>
    </xf>
    <xf numFmtId="0" fontId="6" fillId="2" borderId="0" xfId="0" applyFont="1" applyFill="1" applyBorder="1" applyAlignment="1">
      <alignment horizontal="center" vertical="top" wrapText="1"/>
    </xf>
    <xf numFmtId="0" fontId="6" fillId="2" borderId="0" xfId="0" applyFont="1" applyFill="1" applyBorder="1" applyAlignment="1">
      <alignment vertical="top" wrapText="1"/>
    </xf>
    <xf numFmtId="1" fontId="10" fillId="2" borderId="0" xfId="0" applyNumberFormat="1" applyFont="1" applyFill="1" applyBorder="1" applyAlignment="1">
      <alignment horizontal="center"/>
    </xf>
    <xf numFmtId="2" fontId="25" fillId="2" borderId="0" xfId="0" applyNumberFormat="1" applyFont="1" applyFill="1" applyBorder="1" applyAlignment="1">
      <alignment horizontal="center" vertical="top"/>
    </xf>
    <xf numFmtId="0" fontId="25" fillId="2" borderId="0" xfId="0" applyFont="1" applyFill="1" applyBorder="1" applyAlignment="1">
      <alignment horizontal="center" vertical="top"/>
    </xf>
    <xf numFmtId="1" fontId="6" fillId="2" borderId="0" xfId="0" applyNumberFormat="1" applyFont="1" applyFill="1" applyBorder="1" applyAlignment="1">
      <alignment horizontal="right"/>
    </xf>
    <xf numFmtId="2" fontId="8" fillId="2" borderId="0" xfId="0" applyNumberFormat="1" applyFont="1" applyFill="1" applyBorder="1" applyAlignment="1">
      <alignment horizontal="center" vertical="top"/>
    </xf>
    <xf numFmtId="0" fontId="8" fillId="2" borderId="0" xfId="0" applyFont="1" applyFill="1" applyBorder="1" applyAlignment="1">
      <alignment horizontal="right" vertical="top"/>
    </xf>
    <xf numFmtId="2" fontId="27" fillId="2" borderId="0" xfId="0" applyNumberFormat="1" applyFont="1" applyFill="1" applyBorder="1" applyAlignment="1">
      <alignment horizontal="center"/>
    </xf>
    <xf numFmtId="0" fontId="27" fillId="2" borderId="0" xfId="0" applyFont="1" applyFill="1" applyBorder="1" applyAlignment="1">
      <alignment horizontal="center"/>
    </xf>
    <xf numFmtId="0" fontId="8" fillId="2" borderId="0" xfId="0" applyFont="1" applyFill="1" applyBorder="1" applyAlignment="1">
      <alignment horizontal="center" vertical="top"/>
    </xf>
    <xf numFmtId="1" fontId="8" fillId="2" borderId="0" xfId="0" applyNumberFormat="1" applyFont="1" applyFill="1" applyBorder="1"/>
    <xf numFmtId="1" fontId="8" fillId="2" borderId="0" xfId="0" applyNumberFormat="1" applyFont="1" applyFill="1" applyBorder="1" applyAlignment="1">
      <alignment horizontal="center"/>
    </xf>
    <xf numFmtId="0" fontId="6" fillId="2" borderId="0" xfId="0" applyFont="1" applyFill="1" applyBorder="1" applyAlignment="1">
      <alignment horizontal="right" vertical="top"/>
    </xf>
    <xf numFmtId="0" fontId="25" fillId="2" borderId="0" xfId="0" applyFont="1" applyFill="1" applyBorder="1" applyAlignment="1">
      <alignment horizontal="right" vertical="top"/>
    </xf>
    <xf numFmtId="2" fontId="6" fillId="2" borderId="0" xfId="0" applyNumberFormat="1" applyFont="1" applyFill="1" applyBorder="1" applyAlignment="1">
      <alignment horizontal="center" vertical="top" wrapText="1"/>
    </xf>
    <xf numFmtId="0" fontId="25" fillId="2" borderId="0" xfId="0" applyFont="1" applyFill="1" applyBorder="1" applyAlignment="1">
      <alignment horizontal="left"/>
    </xf>
    <xf numFmtId="0" fontId="5" fillId="2" borderId="0" xfId="0" applyFont="1" applyFill="1" applyBorder="1" applyAlignment="1">
      <alignment horizontal="center" vertical="top" wrapText="1"/>
    </xf>
    <xf numFmtId="0" fontId="5" fillId="2" borderId="0" xfId="0" applyFont="1" applyFill="1" applyBorder="1" applyAlignment="1">
      <alignment horizontal="left" vertical="top" wrapText="1"/>
    </xf>
    <xf numFmtId="0" fontId="5" fillId="2" borderId="0" xfId="0" applyFont="1" applyFill="1" applyBorder="1" applyAlignment="1">
      <alignment horizontal="left" vertical="top" wrapText="1" justifyLastLine="1"/>
    </xf>
    <xf numFmtId="2" fontId="12" fillId="2" borderId="0" xfId="0" applyNumberFormat="1" applyFont="1" applyFill="1" applyAlignment="1">
      <alignment horizontal="center"/>
    </xf>
    <xf numFmtId="1" fontId="15" fillId="2" borderId="0" xfId="0" applyNumberFormat="1" applyFont="1" applyFill="1" applyBorder="1" applyAlignment="1">
      <alignment horizontal="center"/>
    </xf>
    <xf numFmtId="0" fontId="5" fillId="2" borderId="0" xfId="0" applyFont="1" applyFill="1" applyBorder="1" applyAlignment="1">
      <alignment horizontal="left" vertical="center" wrapText="1"/>
    </xf>
    <xf numFmtId="0" fontId="6" fillId="2" borderId="0" xfId="0" applyFont="1" applyFill="1" applyBorder="1" applyAlignment="1">
      <alignment horizontal="left" vertical="top"/>
    </xf>
    <xf numFmtId="0" fontId="5" fillId="2" borderId="0" xfId="0" applyFont="1" applyFill="1" applyBorder="1" applyAlignment="1">
      <alignment horizontal="center" vertical="top" wrapText="1" justifyLastLine="1"/>
    </xf>
    <xf numFmtId="0" fontId="6" fillId="2" borderId="0" xfId="0" applyFont="1" applyFill="1" applyBorder="1" applyAlignment="1">
      <alignment horizontal="left" vertical="top" wrapText="1"/>
    </xf>
    <xf numFmtId="0" fontId="12" fillId="2" borderId="0" xfId="0" applyFont="1" applyFill="1" applyBorder="1" applyAlignment="1">
      <alignment horizontal="left" wrapText="1"/>
    </xf>
    <xf numFmtId="0" fontId="26" fillId="2" borderId="0" xfId="0" applyFont="1" applyFill="1" applyBorder="1" applyAlignment="1">
      <alignment horizontal="center"/>
    </xf>
    <xf numFmtId="0" fontId="5" fillId="2" borderId="0" xfId="0" applyFont="1" applyFill="1" applyBorder="1" applyAlignment="1">
      <alignment horizontal="left" vertical="top"/>
    </xf>
    <xf numFmtId="0" fontId="24" fillId="2" borderId="0" xfId="0" applyFont="1" applyFill="1" applyBorder="1" applyAlignment="1">
      <alignment horizontal="center"/>
    </xf>
    <xf numFmtId="0" fontId="6" fillId="2" borderId="0" xfId="0" applyFont="1" applyFill="1" applyBorder="1" applyAlignment="1">
      <alignment vertical="top" wrapText="1"/>
    </xf>
    <xf numFmtId="1" fontId="15" fillId="2" borderId="0" xfId="0" applyNumberFormat="1" applyFont="1" applyFill="1" applyBorder="1" applyAlignment="1">
      <alignment horizontal="center" wrapText="1"/>
    </xf>
    <xf numFmtId="2" fontId="12" fillId="2" borderId="0" xfId="0" applyNumberFormat="1" applyFont="1" applyFill="1" applyBorder="1" applyAlignment="1">
      <alignment horizontal="center"/>
    </xf>
    <xf numFmtId="165" fontId="15" fillId="2" borderId="0" xfId="0" applyNumberFormat="1" applyFont="1" applyFill="1" applyBorder="1" applyAlignment="1">
      <alignment horizontal="center" wrapText="1"/>
    </xf>
    <xf numFmtId="0" fontId="6" fillId="2" borderId="0" xfId="0" applyFont="1" applyFill="1" applyBorder="1" applyAlignment="1">
      <alignment horizontal="center" vertical="top"/>
    </xf>
    <xf numFmtId="0" fontId="22" fillId="2" borderId="0" xfId="0" applyFont="1" applyFill="1" applyAlignment="1">
      <alignment horizontal="left" vertical="top"/>
    </xf>
    <xf numFmtId="0" fontId="2" fillId="2" borderId="0" xfId="0" applyFont="1" applyFill="1" applyBorder="1" applyAlignment="1">
      <alignment horizontal="center" vertical="top"/>
    </xf>
    <xf numFmtId="0" fontId="1" fillId="2" borderId="0" xfId="0" applyFont="1" applyFill="1" applyAlignment="1">
      <alignment horizontal="center" vertical="top"/>
    </xf>
    <xf numFmtId="0" fontId="23" fillId="2" borderId="0" xfId="0" applyFont="1" applyFill="1" applyAlignment="1">
      <alignment horizontal="left" vertical="top" wrapText="1"/>
    </xf>
    <xf numFmtId="0" fontId="14" fillId="3" borderId="5" xfId="0" applyFont="1" applyFill="1" applyBorder="1" applyAlignment="1">
      <alignment horizontal="center" vertical="center"/>
    </xf>
    <xf numFmtId="0" fontId="7"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7" xfId="0" applyFont="1" applyFill="1" applyBorder="1" applyAlignment="1">
      <alignment horizontal="center" vertical="center"/>
    </xf>
    <xf numFmtId="0" fontId="6" fillId="2" borderId="0" xfId="0" applyFont="1" applyFill="1" applyBorder="1" applyAlignment="1">
      <alignment horizontal="left" wrapText="1" justifyLastLine="1"/>
    </xf>
    <xf numFmtId="1" fontId="15" fillId="2" borderId="0" xfId="0" applyNumberFormat="1" applyFont="1" applyFill="1" applyBorder="1" applyAlignment="1">
      <alignment horizontal="right"/>
    </xf>
    <xf numFmtId="0" fontId="5" fillId="2" borderId="0" xfId="0" applyFont="1" applyFill="1" applyBorder="1" applyAlignment="1">
      <alignment vertical="top" wrapText="1"/>
    </xf>
    <xf numFmtId="2" fontId="15" fillId="2" borderId="0" xfId="0" applyNumberFormat="1" applyFont="1" applyFill="1" applyBorder="1" applyAlignment="1">
      <alignment horizontal="center" wrapText="1"/>
    </xf>
    <xf numFmtId="0" fontId="12" fillId="2" borderId="0" xfId="0" applyFont="1" applyFill="1" applyBorder="1" applyAlignment="1">
      <alignment horizontal="center"/>
    </xf>
    <xf numFmtId="0" fontId="7" fillId="2" borderId="0" xfId="0" applyFont="1" applyFill="1" applyBorder="1" applyAlignment="1">
      <alignment horizontal="center"/>
    </xf>
    <xf numFmtId="0" fontId="0" fillId="2" borderId="0" xfId="0" applyFill="1" applyBorder="1" applyAlignment="1">
      <alignment wrapText="1"/>
    </xf>
    <xf numFmtId="0" fontId="15" fillId="2" borderId="0" xfId="0" applyFont="1" applyFill="1" applyBorder="1" applyAlignment="1">
      <alignment vertical="center" wrapText="1" justifyLastLine="1"/>
    </xf>
    <xf numFmtId="0" fontId="30" fillId="2" borderId="0" xfId="0" applyFont="1" applyFill="1" applyAlignment="1">
      <alignment horizontal="center" vertical="top" wrapText="1"/>
    </xf>
    <xf numFmtId="0" fontId="6" fillId="2" borderId="0" xfId="0" applyFont="1" applyFill="1" applyBorder="1" applyAlignment="1">
      <alignment horizontal="left" vertical="top" wrapText="1" justifyLastLine="1"/>
    </xf>
    <xf numFmtId="0" fontId="6" fillId="2" borderId="0" xfId="0" applyFont="1" applyFill="1" applyAlignment="1">
      <alignment horizontal="left" vertical="top" wrapText="1"/>
    </xf>
    <xf numFmtId="0" fontId="6" fillId="2" borderId="0" xfId="0" applyFont="1" applyFill="1" applyAlignment="1">
      <alignment horizontal="left" vertical="top"/>
    </xf>
    <xf numFmtId="0" fontId="4" fillId="0" borderId="0" xfId="1" applyFont="1" applyBorder="1" applyAlignment="1">
      <alignment horizontal="justify" vertical="top" wrapText="1" justifyLastLine="1"/>
    </xf>
    <xf numFmtId="0" fontId="31" fillId="2" borderId="0" xfId="1" applyFont="1" applyFill="1" applyAlignment="1">
      <alignment horizontal="center" vertical="center" wrapText="1"/>
    </xf>
    <xf numFmtId="0" fontId="11" fillId="0" borderId="2" xfId="1" applyFont="1" applyFill="1" applyBorder="1" applyAlignment="1">
      <alignment horizontal="center" vertical="center" wrapText="1"/>
    </xf>
    <xf numFmtId="0" fontId="5" fillId="0" borderId="1" xfId="1" applyFont="1" applyBorder="1" applyAlignment="1">
      <alignment horizontal="left"/>
    </xf>
    <xf numFmtId="0" fontId="4" fillId="0" borderId="0" xfId="1" applyFont="1" applyAlignment="1">
      <alignment horizontal="justify" vertical="top" wrapText="1" justifyLastLine="1"/>
    </xf>
    <xf numFmtId="0" fontId="4" fillId="0" borderId="0" xfId="1" applyFont="1" applyBorder="1" applyAlignment="1">
      <alignment horizontal="justify" vertical="top" justifyLastLine="1"/>
    </xf>
    <xf numFmtId="0" fontId="4" fillId="2" borderId="0" xfId="1" applyFont="1" applyFill="1" applyBorder="1" applyAlignment="1">
      <alignment horizontal="justify" vertical="top" justifyLastLine="1"/>
    </xf>
    <xf numFmtId="0" fontId="4" fillId="0" borderId="0" xfId="1" applyFont="1" applyBorder="1" applyAlignment="1">
      <alignment horizontal="left" vertical="top" wrapText="1"/>
    </xf>
    <xf numFmtId="0" fontId="6" fillId="0" borderId="0" xfId="0" applyFont="1" applyBorder="1" applyAlignment="1">
      <alignment horizontal="left" vertical="top" wrapText="1"/>
    </xf>
    <xf numFmtId="0" fontId="4" fillId="0" borderId="0" xfId="1" applyFont="1" applyAlignment="1">
      <alignment horizontal="justify" wrapText="1" justifyLastLine="1"/>
    </xf>
    <xf numFmtId="0" fontId="4" fillId="0" borderId="0" xfId="1" applyAlignment="1">
      <alignment horizontal="justify" wrapText="1" justifyLastLine="1"/>
    </xf>
    <xf numFmtId="0" fontId="4" fillId="0" borderId="0" xfId="1" applyFont="1" applyAlignment="1">
      <alignment horizontal="justify" justifyLastLine="1"/>
    </xf>
    <xf numFmtId="0" fontId="4" fillId="0" borderId="0" xfId="1" applyAlignment="1">
      <alignment horizontal="left" wrapText="1"/>
    </xf>
    <xf numFmtId="0" fontId="4" fillId="0" borderId="0" xfId="1" applyFont="1" applyAlignment="1">
      <alignment horizontal="justify" vertical="top" wrapText="1"/>
    </xf>
    <xf numFmtId="0" fontId="5" fillId="0" borderId="0" xfId="1" applyFont="1" applyAlignment="1">
      <alignment horizontal="righ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699"/>
  <sheetViews>
    <sheetView view="pageLayout" topLeftCell="A455" zoomScaleNormal="130" workbookViewId="0">
      <selection activeCell="A464" sqref="A464"/>
    </sheetView>
  </sheetViews>
  <sheetFormatPr defaultRowHeight="12.75"/>
  <cols>
    <col min="1" max="1" width="3.7109375" style="77" customWidth="1"/>
    <col min="2" max="2" width="18" style="78" customWidth="1"/>
    <col min="3" max="3" width="3.85546875" style="78" customWidth="1"/>
    <col min="4" max="4" width="7.85546875" style="79" customWidth="1"/>
    <col min="5" max="5" width="2" style="79" customWidth="1"/>
    <col min="6" max="6" width="9.85546875" style="79" customWidth="1"/>
    <col min="7" max="7" width="2" style="79" customWidth="1"/>
    <col min="8" max="8" width="9.5703125" style="74" customWidth="1"/>
    <col min="9" max="9" width="2" style="74" customWidth="1"/>
    <col min="10" max="10" width="9.28515625" style="74" customWidth="1"/>
    <col min="11" max="11" width="2.28515625" style="74" customWidth="1"/>
    <col min="12" max="12" width="8.28515625" style="74" customWidth="1"/>
    <col min="13" max="13" width="13.42578125" style="74" customWidth="1"/>
    <col min="14" max="14" width="6.7109375" style="74" customWidth="1"/>
    <col min="15" max="16384" width="9.140625" style="74"/>
  </cols>
  <sheetData>
    <row r="1" spans="1:14" ht="45.75" customHeight="1">
      <c r="A1" s="281" t="s">
        <v>252</v>
      </c>
      <c r="B1" s="281"/>
      <c r="C1" s="281"/>
      <c r="D1" s="281"/>
      <c r="E1" s="281"/>
      <c r="F1" s="281"/>
      <c r="G1" s="281"/>
      <c r="H1" s="281"/>
      <c r="I1" s="281"/>
      <c r="J1" s="281"/>
      <c r="K1" s="281"/>
      <c r="L1" s="281"/>
      <c r="M1" s="281"/>
    </row>
    <row r="2" spans="1:14" ht="45.75" customHeight="1">
      <c r="A2" s="264" t="s">
        <v>8</v>
      </c>
      <c r="B2" s="264"/>
      <c r="C2" s="267" t="s">
        <v>237</v>
      </c>
      <c r="D2" s="267"/>
      <c r="E2" s="267"/>
      <c r="F2" s="267"/>
      <c r="G2" s="267"/>
      <c r="H2" s="267"/>
      <c r="I2" s="267"/>
      <c r="J2" s="267"/>
      <c r="K2" s="267"/>
      <c r="L2" s="267"/>
      <c r="M2" s="267"/>
    </row>
    <row r="3" spans="1:14" ht="15.75" customHeight="1">
      <c r="A3" s="266"/>
      <c r="B3" s="266"/>
      <c r="C3" s="266"/>
      <c r="D3" s="266"/>
      <c r="E3" s="266"/>
      <c r="F3" s="266"/>
      <c r="G3" s="266"/>
      <c r="H3" s="266"/>
      <c r="I3" s="266"/>
      <c r="J3" s="266"/>
      <c r="K3" s="266"/>
      <c r="L3" s="266"/>
      <c r="M3" s="266"/>
    </row>
    <row r="4" spans="1:14" ht="18.75" customHeight="1" thickBot="1">
      <c r="A4" s="265" t="s">
        <v>51</v>
      </c>
      <c r="B4" s="265"/>
      <c r="C4" s="265"/>
      <c r="D4" s="265"/>
      <c r="E4" s="265"/>
      <c r="F4" s="265"/>
      <c r="G4" s="265"/>
      <c r="H4" s="265"/>
      <c r="I4" s="265"/>
      <c r="J4" s="265"/>
      <c r="K4" s="265"/>
      <c r="L4" s="265"/>
      <c r="M4" s="265"/>
    </row>
    <row r="5" spans="1:14" ht="18.75" customHeight="1" thickTop="1" thickBot="1">
      <c r="A5" s="75" t="s">
        <v>40</v>
      </c>
      <c r="B5" s="270" t="s">
        <v>38</v>
      </c>
      <c r="C5" s="271"/>
      <c r="D5" s="271"/>
      <c r="E5" s="272"/>
      <c r="F5" s="268" t="s">
        <v>238</v>
      </c>
      <c r="G5" s="268"/>
      <c r="H5" s="269" t="s">
        <v>239</v>
      </c>
      <c r="I5" s="269"/>
      <c r="J5" s="269" t="s">
        <v>240</v>
      </c>
      <c r="K5" s="269"/>
      <c r="L5" s="270" t="s">
        <v>6</v>
      </c>
      <c r="M5" s="272"/>
      <c r="N5" s="76"/>
    </row>
    <row r="6" spans="1:14" ht="7.5" customHeight="1" thickTop="1"/>
    <row r="7" spans="1:14" s="81" customFormat="1" ht="14.25">
      <c r="A7" s="80">
        <v>1</v>
      </c>
      <c r="B7" s="252" t="s">
        <v>52</v>
      </c>
      <c r="C7" s="252"/>
      <c r="D7" s="252"/>
      <c r="E7" s="252"/>
      <c r="F7" s="252"/>
      <c r="G7" s="252"/>
      <c r="H7" s="252"/>
      <c r="I7" s="252"/>
      <c r="J7" s="252"/>
      <c r="K7" s="252"/>
    </row>
    <row r="8" spans="1:14" s="81" customFormat="1" ht="15" hidden="1" customHeight="1">
      <c r="A8" s="80"/>
      <c r="B8" s="82" t="s">
        <v>53</v>
      </c>
      <c r="C8" s="83">
        <v>1</v>
      </c>
      <c r="D8" s="84">
        <v>1</v>
      </c>
      <c r="E8" s="85" t="s">
        <v>37</v>
      </c>
      <c r="F8" s="85">
        <v>1</v>
      </c>
      <c r="G8" s="84" t="s">
        <v>37</v>
      </c>
      <c r="H8" s="86">
        <v>42.25</v>
      </c>
      <c r="I8" s="87" t="s">
        <v>37</v>
      </c>
      <c r="J8" s="86">
        <v>22.25</v>
      </c>
      <c r="K8" s="87" t="s">
        <v>7</v>
      </c>
      <c r="L8" s="88">
        <f>J8*H8*F8*D8*C8</f>
        <v>940.0625</v>
      </c>
      <c r="M8" s="89"/>
    </row>
    <row r="9" spans="1:14" s="81" customFormat="1" ht="14.25" hidden="1">
      <c r="A9" s="80"/>
      <c r="B9" s="90"/>
      <c r="C9" s="83"/>
      <c r="D9" s="84"/>
      <c r="E9" s="85"/>
      <c r="F9" s="91"/>
      <c r="G9" s="91"/>
      <c r="H9" s="91"/>
      <c r="I9" s="92"/>
      <c r="J9" s="93"/>
      <c r="K9" s="92" t="s">
        <v>7</v>
      </c>
      <c r="L9" s="94">
        <v>940</v>
      </c>
      <c r="M9" s="89"/>
    </row>
    <row r="10" spans="1:14" s="81" customFormat="1" ht="14.25" customHeight="1">
      <c r="A10" s="80"/>
      <c r="B10" s="82"/>
      <c r="C10" s="83"/>
      <c r="D10" s="95"/>
      <c r="E10" s="96"/>
      <c r="F10" s="97">
        <v>940</v>
      </c>
      <c r="G10" s="98"/>
      <c r="H10" s="97">
        <v>378.13</v>
      </c>
      <c r="I10" s="98"/>
      <c r="J10" s="99" t="s">
        <v>50</v>
      </c>
      <c r="K10" s="100"/>
      <c r="L10" s="100"/>
      <c r="M10" s="100">
        <f>F10*H10%</f>
        <v>3554.422</v>
      </c>
    </row>
    <row r="11" spans="1:14" s="81" customFormat="1" ht="7.5" customHeight="1">
      <c r="A11" s="80"/>
      <c r="B11" s="82"/>
      <c r="C11" s="83"/>
      <c r="D11" s="84"/>
      <c r="E11" s="85"/>
      <c r="F11" s="91"/>
      <c r="G11" s="91"/>
      <c r="H11" s="91"/>
      <c r="I11" s="92"/>
      <c r="J11" s="93"/>
      <c r="K11" s="92"/>
      <c r="L11" s="94"/>
      <c r="M11" s="100"/>
    </row>
    <row r="12" spans="1:14" s="81" customFormat="1" ht="14.25">
      <c r="A12" s="80">
        <v>2</v>
      </c>
      <c r="B12" s="275" t="s">
        <v>54</v>
      </c>
      <c r="C12" s="275"/>
      <c r="D12" s="275"/>
      <c r="E12" s="275"/>
      <c r="F12" s="275"/>
      <c r="G12" s="275"/>
      <c r="H12" s="275"/>
      <c r="I12" s="275"/>
      <c r="J12" s="275"/>
      <c r="K12" s="275"/>
      <c r="L12" s="94"/>
      <c r="M12" s="101"/>
    </row>
    <row r="13" spans="1:14" s="81" customFormat="1" ht="14.25" hidden="1">
      <c r="A13" s="102"/>
      <c r="B13" s="103" t="s">
        <v>55</v>
      </c>
      <c r="C13" s="83">
        <v>1</v>
      </c>
      <c r="D13" s="84">
        <v>2</v>
      </c>
      <c r="E13" s="85" t="s">
        <v>37</v>
      </c>
      <c r="F13" s="91">
        <v>4</v>
      </c>
      <c r="G13" s="84" t="s">
        <v>37</v>
      </c>
      <c r="H13" s="86">
        <v>15.5</v>
      </c>
      <c r="I13" s="87" t="s">
        <v>37</v>
      </c>
      <c r="J13" s="86">
        <v>8</v>
      </c>
      <c r="K13" s="87" t="s">
        <v>7</v>
      </c>
      <c r="L13" s="94">
        <f>J13*H13*F13*D13*C13</f>
        <v>992</v>
      </c>
      <c r="M13" s="101"/>
    </row>
    <row r="14" spans="1:14" s="81" customFormat="1" ht="14.25" hidden="1">
      <c r="A14" s="102"/>
      <c r="B14" s="104" t="s">
        <v>56</v>
      </c>
      <c r="C14" s="83">
        <v>1</v>
      </c>
      <c r="D14" s="84">
        <v>1</v>
      </c>
      <c r="E14" s="85" t="s">
        <v>37</v>
      </c>
      <c r="F14" s="91">
        <v>9</v>
      </c>
      <c r="G14" s="84" t="s">
        <v>37</v>
      </c>
      <c r="H14" s="86">
        <v>7.5</v>
      </c>
      <c r="I14" s="87" t="s">
        <v>37</v>
      </c>
      <c r="J14" s="86">
        <v>4</v>
      </c>
      <c r="K14" s="87" t="s">
        <v>7</v>
      </c>
      <c r="L14" s="94">
        <f>J14*H14*F14*D14*C14</f>
        <v>270</v>
      </c>
      <c r="M14" s="105"/>
    </row>
    <row r="15" spans="1:14" s="81" customFormat="1" ht="14.25" hidden="1">
      <c r="A15" s="102"/>
      <c r="B15" s="104" t="s">
        <v>57</v>
      </c>
      <c r="C15" s="83">
        <v>1</v>
      </c>
      <c r="D15" s="84">
        <v>2</v>
      </c>
      <c r="E15" s="85" t="s">
        <v>37</v>
      </c>
      <c r="F15" s="85">
        <v>14</v>
      </c>
      <c r="G15" s="84" t="s">
        <v>37</v>
      </c>
      <c r="H15" s="86">
        <v>21</v>
      </c>
      <c r="I15" s="87" t="s">
        <v>37</v>
      </c>
      <c r="J15" s="86">
        <v>1</v>
      </c>
      <c r="K15" s="87" t="s">
        <v>7</v>
      </c>
      <c r="L15" s="94">
        <f>J15*H15*F15*D15*C15</f>
        <v>588</v>
      </c>
      <c r="M15" s="105"/>
    </row>
    <row r="16" spans="1:14" ht="14.25" hidden="1">
      <c r="A16" s="102"/>
      <c r="B16" s="104" t="s">
        <v>56</v>
      </c>
      <c r="C16" s="83">
        <v>1</v>
      </c>
      <c r="D16" s="84">
        <v>1</v>
      </c>
      <c r="E16" s="85" t="s">
        <v>37</v>
      </c>
      <c r="F16" s="91">
        <v>5</v>
      </c>
      <c r="G16" s="84" t="s">
        <v>37</v>
      </c>
      <c r="H16" s="86">
        <v>42</v>
      </c>
      <c r="I16" s="87" t="s">
        <v>37</v>
      </c>
      <c r="J16" s="86">
        <v>1</v>
      </c>
      <c r="K16" s="87" t="s">
        <v>7</v>
      </c>
      <c r="L16" s="88">
        <f>J16*H16*F16*D16*C16</f>
        <v>210</v>
      </c>
      <c r="M16" s="105"/>
    </row>
    <row r="17" spans="1:13" ht="14.25" hidden="1">
      <c r="A17" s="102"/>
      <c r="B17" s="103"/>
      <c r="C17" s="83"/>
      <c r="D17" s="84"/>
      <c r="E17" s="85"/>
      <c r="F17" s="85"/>
      <c r="G17" s="84"/>
      <c r="H17" s="106"/>
      <c r="I17" s="92"/>
      <c r="J17" s="106"/>
      <c r="K17" s="92" t="s">
        <v>7</v>
      </c>
      <c r="L17" s="107">
        <f>SUM(L13:L16)</f>
        <v>2060</v>
      </c>
      <c r="M17" s="89"/>
    </row>
    <row r="18" spans="1:13" ht="14.25" hidden="1">
      <c r="A18" s="102"/>
      <c r="B18" s="103"/>
      <c r="C18" s="83"/>
      <c r="D18" s="84"/>
      <c r="E18" s="85"/>
      <c r="F18" s="85"/>
      <c r="G18" s="84"/>
      <c r="H18" s="106"/>
      <c r="I18" s="92"/>
      <c r="J18" s="106"/>
      <c r="K18" s="92" t="s">
        <v>7</v>
      </c>
      <c r="L18" s="107">
        <v>112</v>
      </c>
      <c r="M18" s="100"/>
    </row>
    <row r="19" spans="1:13" ht="14.25" hidden="1" customHeight="1">
      <c r="A19" s="102"/>
      <c r="B19" s="108"/>
      <c r="C19" s="83"/>
      <c r="D19" s="274"/>
      <c r="E19" s="274"/>
      <c r="F19" s="274"/>
      <c r="G19" s="274"/>
      <c r="H19" s="274"/>
      <c r="I19" s="274"/>
      <c r="J19" s="274"/>
      <c r="K19" s="92" t="s">
        <v>7</v>
      </c>
      <c r="L19" s="109">
        <v>18.391999999999999</v>
      </c>
      <c r="M19" s="101"/>
    </row>
    <row r="20" spans="1:13" ht="14.25">
      <c r="A20" s="102"/>
      <c r="B20" s="110"/>
      <c r="C20" s="110"/>
      <c r="D20" s="111"/>
      <c r="E20" s="111"/>
      <c r="F20" s="112">
        <v>18.391999999999999</v>
      </c>
      <c r="G20" s="112"/>
      <c r="H20" s="113">
        <v>126.04</v>
      </c>
      <c r="I20" s="112"/>
      <c r="J20" s="99" t="s">
        <v>58</v>
      </c>
      <c r="K20" s="114"/>
      <c r="L20" s="115"/>
      <c r="M20" s="100">
        <f>F20*H20</f>
        <v>2318.1276800000001</v>
      </c>
    </row>
    <row r="21" spans="1:13" ht="7.5" customHeight="1">
      <c r="A21" s="102"/>
      <c r="B21" s="103"/>
      <c r="C21" s="83"/>
      <c r="D21" s="84"/>
      <c r="E21" s="85"/>
      <c r="F21" s="85"/>
      <c r="G21" s="84"/>
      <c r="H21" s="106"/>
      <c r="I21" s="92"/>
      <c r="J21" s="106"/>
      <c r="K21" s="92"/>
      <c r="L21" s="94"/>
      <c r="M21" s="101"/>
    </row>
    <row r="22" spans="1:13" ht="14.25">
      <c r="A22" s="102">
        <v>3</v>
      </c>
      <c r="B22" s="248" t="s">
        <v>59</v>
      </c>
      <c r="C22" s="248"/>
      <c r="D22" s="248"/>
      <c r="E22" s="248"/>
      <c r="F22" s="248"/>
      <c r="G22" s="248"/>
      <c r="H22" s="248"/>
      <c r="I22" s="248"/>
      <c r="J22" s="248"/>
      <c r="K22" s="248"/>
      <c r="L22" s="115"/>
      <c r="M22" s="100"/>
    </row>
    <row r="23" spans="1:13" ht="14.25" hidden="1">
      <c r="A23" s="102"/>
      <c r="B23" s="116" t="s">
        <v>60</v>
      </c>
      <c r="C23" s="83">
        <v>2</v>
      </c>
      <c r="D23" s="250" t="s">
        <v>61</v>
      </c>
      <c r="E23" s="250"/>
      <c r="F23" s="250"/>
      <c r="G23" s="84" t="s">
        <v>37</v>
      </c>
      <c r="H23" s="86">
        <v>0.75</v>
      </c>
      <c r="I23" s="87" t="s">
        <v>37</v>
      </c>
      <c r="J23" s="86">
        <v>0.75</v>
      </c>
      <c r="K23" s="87" t="s">
        <v>7</v>
      </c>
      <c r="L23" s="94">
        <v>71</v>
      </c>
      <c r="M23" s="101"/>
    </row>
    <row r="24" spans="1:13" ht="14.25" hidden="1">
      <c r="A24" s="102"/>
      <c r="B24" s="117" t="s">
        <v>62</v>
      </c>
      <c r="C24" s="83">
        <v>1</v>
      </c>
      <c r="D24" s="84">
        <v>3</v>
      </c>
      <c r="E24" s="85" t="s">
        <v>37</v>
      </c>
      <c r="F24" s="85">
        <v>42.25</v>
      </c>
      <c r="G24" s="84" t="s">
        <v>37</v>
      </c>
      <c r="H24" s="86">
        <v>0.75</v>
      </c>
      <c r="I24" s="87" t="s">
        <v>37</v>
      </c>
      <c r="J24" s="86">
        <v>11.5</v>
      </c>
      <c r="K24" s="87" t="s">
        <v>7</v>
      </c>
      <c r="L24" s="94">
        <f>J24*H24*F24*D24*C24</f>
        <v>1093.21875</v>
      </c>
      <c r="M24" s="118"/>
    </row>
    <row r="25" spans="1:13" ht="14.25" hidden="1">
      <c r="A25" s="102"/>
      <c r="B25" s="119" t="s">
        <v>63</v>
      </c>
      <c r="C25" s="83">
        <v>1</v>
      </c>
      <c r="D25" s="84">
        <v>3</v>
      </c>
      <c r="E25" s="85" t="s">
        <v>37</v>
      </c>
      <c r="F25" s="85">
        <v>14</v>
      </c>
      <c r="G25" s="84" t="s">
        <v>37</v>
      </c>
      <c r="H25" s="86">
        <v>0.75</v>
      </c>
      <c r="I25" s="87" t="s">
        <v>37</v>
      </c>
      <c r="J25" s="86">
        <v>11.5</v>
      </c>
      <c r="K25" s="87" t="s">
        <v>7</v>
      </c>
      <c r="L25" s="94">
        <f>J25*H25*F25*D25*C25</f>
        <v>362.25</v>
      </c>
      <c r="M25" s="101"/>
    </row>
    <row r="26" spans="1:13" ht="15" hidden="1" customHeight="1">
      <c r="A26" s="102"/>
      <c r="B26" s="120" t="s">
        <v>64</v>
      </c>
      <c r="C26" s="83">
        <v>1</v>
      </c>
      <c r="D26" s="84">
        <v>2</v>
      </c>
      <c r="E26" s="85" t="s">
        <v>37</v>
      </c>
      <c r="F26" s="85">
        <v>6</v>
      </c>
      <c r="G26" s="84" t="s">
        <v>37</v>
      </c>
      <c r="H26" s="86">
        <v>0.75</v>
      </c>
      <c r="I26" s="87" t="s">
        <v>37</v>
      </c>
      <c r="J26" s="86">
        <v>11.5</v>
      </c>
      <c r="K26" s="87" t="s">
        <v>7</v>
      </c>
      <c r="L26" s="88">
        <f>J26*H26*F26*D26*C26</f>
        <v>103.5</v>
      </c>
      <c r="M26" s="100"/>
    </row>
    <row r="27" spans="1:13" ht="14.25" hidden="1">
      <c r="A27" s="83"/>
      <c r="B27" s="116"/>
      <c r="C27" s="83"/>
      <c r="D27" s="84"/>
      <c r="E27" s="85"/>
      <c r="F27" s="85"/>
      <c r="G27" s="84"/>
      <c r="H27" s="106"/>
      <c r="I27" s="92"/>
      <c r="J27" s="106"/>
      <c r="K27" s="92" t="s">
        <v>7</v>
      </c>
      <c r="L27" s="94">
        <f>SUM(L23:L26)</f>
        <v>1629.96875</v>
      </c>
      <c r="M27" s="100"/>
    </row>
    <row r="28" spans="1:13" ht="14.25">
      <c r="A28" s="83"/>
      <c r="B28" s="108"/>
      <c r="C28" s="83"/>
      <c r="D28" s="84"/>
      <c r="E28" s="85"/>
      <c r="F28" s="95">
        <v>1630</v>
      </c>
      <c r="G28" s="96"/>
      <c r="H28" s="113">
        <v>1285.6300000000001</v>
      </c>
      <c r="I28" s="98"/>
      <c r="J28" s="99" t="s">
        <v>47</v>
      </c>
      <c r="K28" s="98"/>
      <c r="L28" s="115"/>
      <c r="M28" s="100">
        <f>F28*H28%</f>
        <v>20955.769</v>
      </c>
    </row>
    <row r="29" spans="1:13" ht="7.5" customHeight="1">
      <c r="A29" s="83"/>
      <c r="B29" s="108"/>
      <c r="C29" s="83"/>
      <c r="D29" s="84"/>
      <c r="E29" s="85"/>
      <c r="F29" s="95"/>
      <c r="G29" s="96"/>
      <c r="H29" s="113"/>
      <c r="I29" s="98"/>
      <c r="J29" s="99"/>
      <c r="K29" s="98"/>
      <c r="L29" s="115"/>
      <c r="M29" s="100"/>
    </row>
    <row r="30" spans="1:13" ht="44.25" customHeight="1">
      <c r="A30" s="83">
        <v>4</v>
      </c>
      <c r="B30" s="247" t="s">
        <v>65</v>
      </c>
      <c r="C30" s="247"/>
      <c r="D30" s="247"/>
      <c r="E30" s="247"/>
      <c r="F30" s="247"/>
      <c r="G30" s="247"/>
      <c r="H30" s="247"/>
      <c r="I30" s="247"/>
      <c r="J30" s="247"/>
      <c r="K30" s="247"/>
      <c r="L30" s="115"/>
      <c r="M30" s="100"/>
    </row>
    <row r="31" spans="1:13" ht="14.25" hidden="1">
      <c r="A31" s="83"/>
      <c r="B31" s="121" t="s">
        <v>66</v>
      </c>
      <c r="C31" s="83">
        <v>1</v>
      </c>
      <c r="D31" s="84">
        <v>1</v>
      </c>
      <c r="E31" s="85" t="s">
        <v>37</v>
      </c>
      <c r="F31" s="85">
        <v>71</v>
      </c>
      <c r="G31" s="84" t="s">
        <v>37</v>
      </c>
      <c r="H31" s="86">
        <v>1</v>
      </c>
      <c r="I31" s="87" t="s">
        <v>37</v>
      </c>
      <c r="J31" s="86">
        <v>1</v>
      </c>
      <c r="K31" s="87" t="s">
        <v>7</v>
      </c>
      <c r="L31" s="94">
        <f t="shared" ref="L31:L38" si="0">J31*H31*F31*D31*C31</f>
        <v>71</v>
      </c>
      <c r="M31" s="100"/>
    </row>
    <row r="32" spans="1:13" ht="14.25" hidden="1">
      <c r="A32" s="83"/>
      <c r="B32" s="121" t="s">
        <v>67</v>
      </c>
      <c r="C32" s="83">
        <v>1</v>
      </c>
      <c r="D32" s="84">
        <v>1</v>
      </c>
      <c r="E32" s="85" t="s">
        <v>37</v>
      </c>
      <c r="F32" s="85">
        <v>8.5</v>
      </c>
      <c r="G32" s="84" t="s">
        <v>37</v>
      </c>
      <c r="H32" s="86">
        <v>5.5</v>
      </c>
      <c r="I32" s="87" t="s">
        <v>37</v>
      </c>
      <c r="J32" s="86">
        <v>1</v>
      </c>
      <c r="K32" s="87" t="s">
        <v>7</v>
      </c>
      <c r="L32" s="94">
        <f t="shared" si="0"/>
        <v>46.75</v>
      </c>
      <c r="M32" s="100"/>
    </row>
    <row r="33" spans="1:13" ht="14.25" hidden="1">
      <c r="A33" s="83"/>
      <c r="B33" s="121" t="s">
        <v>75</v>
      </c>
      <c r="C33" s="83">
        <v>1</v>
      </c>
      <c r="D33" s="84">
        <v>2</v>
      </c>
      <c r="E33" s="85" t="s">
        <v>37</v>
      </c>
      <c r="F33" s="85">
        <v>13.5</v>
      </c>
      <c r="G33" s="84" t="s">
        <v>37</v>
      </c>
      <c r="H33" s="86">
        <v>2</v>
      </c>
      <c r="I33" s="87" t="s">
        <v>37</v>
      </c>
      <c r="J33" s="86">
        <v>2</v>
      </c>
      <c r="K33" s="87" t="s">
        <v>7</v>
      </c>
      <c r="L33" s="94">
        <f t="shared" si="0"/>
        <v>108</v>
      </c>
      <c r="M33" s="100"/>
    </row>
    <row r="34" spans="1:13" ht="14.25" hidden="1">
      <c r="A34" s="83"/>
      <c r="B34" s="121" t="s">
        <v>69</v>
      </c>
      <c r="C34" s="83">
        <v>1</v>
      </c>
      <c r="D34" s="84">
        <v>3</v>
      </c>
      <c r="E34" s="85" t="s">
        <v>37</v>
      </c>
      <c r="F34" s="85">
        <v>2.75</v>
      </c>
      <c r="G34" s="84" t="s">
        <v>37</v>
      </c>
      <c r="H34" s="86">
        <v>2</v>
      </c>
      <c r="I34" s="87" t="s">
        <v>37</v>
      </c>
      <c r="J34" s="86">
        <v>2</v>
      </c>
      <c r="K34" s="87" t="s">
        <v>7</v>
      </c>
      <c r="L34" s="94">
        <f t="shared" si="0"/>
        <v>33</v>
      </c>
      <c r="M34" s="100"/>
    </row>
    <row r="35" spans="1:13" ht="14.25" hidden="1">
      <c r="A35" s="83"/>
      <c r="B35" s="121" t="s">
        <v>70</v>
      </c>
      <c r="C35" s="83">
        <v>1</v>
      </c>
      <c r="D35" s="84">
        <v>1</v>
      </c>
      <c r="E35" s="85" t="s">
        <v>37</v>
      </c>
      <c r="F35" s="85">
        <v>11</v>
      </c>
      <c r="G35" s="84" t="s">
        <v>37</v>
      </c>
      <c r="H35" s="86">
        <v>4.5</v>
      </c>
      <c r="I35" s="87" t="s">
        <v>37</v>
      </c>
      <c r="J35" s="86">
        <v>1</v>
      </c>
      <c r="K35" s="87" t="s">
        <v>7</v>
      </c>
      <c r="L35" s="94">
        <f t="shared" si="0"/>
        <v>49.5</v>
      </c>
      <c r="M35" s="100"/>
    </row>
    <row r="36" spans="1:13" s="81" customFormat="1" ht="14.25" hidden="1">
      <c r="A36" s="83"/>
      <c r="B36" s="121" t="s">
        <v>71</v>
      </c>
      <c r="C36" s="83">
        <v>1</v>
      </c>
      <c r="D36" s="84">
        <v>1</v>
      </c>
      <c r="E36" s="85" t="s">
        <v>37</v>
      </c>
      <c r="F36" s="85">
        <v>270</v>
      </c>
      <c r="G36" s="84" t="s">
        <v>37</v>
      </c>
      <c r="H36" s="86">
        <v>2</v>
      </c>
      <c r="I36" s="87" t="s">
        <v>37</v>
      </c>
      <c r="J36" s="86">
        <v>2</v>
      </c>
      <c r="K36" s="87" t="s">
        <v>7</v>
      </c>
      <c r="L36" s="94">
        <f t="shared" si="0"/>
        <v>1080</v>
      </c>
      <c r="M36" s="100"/>
    </row>
    <row r="37" spans="1:13" s="81" customFormat="1" ht="14.25" hidden="1">
      <c r="A37" s="83"/>
      <c r="B37" s="121" t="s">
        <v>72</v>
      </c>
      <c r="C37" s="83">
        <v>1</v>
      </c>
      <c r="D37" s="84">
        <v>2</v>
      </c>
      <c r="E37" s="85" t="s">
        <v>37</v>
      </c>
      <c r="F37" s="85">
        <v>4</v>
      </c>
      <c r="G37" s="84" t="s">
        <v>37</v>
      </c>
      <c r="H37" s="86">
        <v>4</v>
      </c>
      <c r="I37" s="87" t="s">
        <v>37</v>
      </c>
      <c r="J37" s="86">
        <v>3</v>
      </c>
      <c r="K37" s="87" t="s">
        <v>7</v>
      </c>
      <c r="L37" s="94">
        <f t="shared" si="0"/>
        <v>96</v>
      </c>
      <c r="M37" s="100"/>
    </row>
    <row r="38" spans="1:13" s="81" customFormat="1" ht="14.25" hidden="1">
      <c r="A38" s="83"/>
      <c r="B38" s="121" t="s">
        <v>73</v>
      </c>
      <c r="C38" s="83">
        <v>1</v>
      </c>
      <c r="D38" s="84">
        <v>2</v>
      </c>
      <c r="E38" s="85" t="s">
        <v>37</v>
      </c>
      <c r="F38" s="85">
        <v>10.5</v>
      </c>
      <c r="G38" s="84" t="s">
        <v>37</v>
      </c>
      <c r="H38" s="86">
        <v>1</v>
      </c>
      <c r="I38" s="87" t="s">
        <v>37</v>
      </c>
      <c r="J38" s="86">
        <v>1</v>
      </c>
      <c r="K38" s="87" t="s">
        <v>7</v>
      </c>
      <c r="L38" s="88">
        <f t="shared" si="0"/>
        <v>21</v>
      </c>
      <c r="M38" s="100"/>
    </row>
    <row r="39" spans="1:13" s="81" customFormat="1" ht="14.25" hidden="1">
      <c r="A39" s="83"/>
      <c r="B39" s="121"/>
      <c r="C39" s="83"/>
      <c r="D39" s="84"/>
      <c r="E39" s="85"/>
      <c r="F39" s="85"/>
      <c r="G39" s="84"/>
      <c r="H39" s="86"/>
      <c r="I39" s="87"/>
      <c r="J39" s="86"/>
      <c r="K39" s="87" t="s">
        <v>7</v>
      </c>
      <c r="L39" s="94">
        <f>SUM(L31:L38)</f>
        <v>1505.25</v>
      </c>
      <c r="M39" s="100"/>
    </row>
    <row r="40" spans="1:13" s="81" customFormat="1" ht="14.25">
      <c r="A40" s="83"/>
      <c r="B40" s="108"/>
      <c r="C40" s="83"/>
      <c r="D40" s="84"/>
      <c r="E40" s="85"/>
      <c r="F40" s="95">
        <v>1446</v>
      </c>
      <c r="G40" s="96"/>
      <c r="H40" s="113">
        <v>3176.25</v>
      </c>
      <c r="I40" s="98"/>
      <c r="J40" s="99" t="s">
        <v>74</v>
      </c>
      <c r="K40" s="98"/>
      <c r="L40" s="115"/>
      <c r="M40" s="100">
        <f>F40:F43*H40:H43/1000</f>
        <v>4592.8575000000001</v>
      </c>
    </row>
    <row r="41" spans="1:13" s="81" customFormat="1" ht="6.75" customHeight="1">
      <c r="A41" s="83"/>
      <c r="B41" s="108"/>
      <c r="C41" s="83"/>
      <c r="D41" s="84"/>
      <c r="E41" s="85"/>
      <c r="F41" s="95"/>
      <c r="G41" s="96"/>
      <c r="H41" s="113"/>
      <c r="I41" s="98"/>
      <c r="J41" s="99"/>
      <c r="K41" s="98"/>
      <c r="L41" s="115"/>
      <c r="M41" s="100"/>
    </row>
    <row r="42" spans="1:13" s="81" customFormat="1" ht="30.75" customHeight="1">
      <c r="A42" s="83">
        <v>5</v>
      </c>
      <c r="B42" s="247" t="s">
        <v>46</v>
      </c>
      <c r="C42" s="247"/>
      <c r="D42" s="247"/>
      <c r="E42" s="247"/>
      <c r="F42" s="247"/>
      <c r="G42" s="247"/>
      <c r="H42" s="247"/>
      <c r="I42" s="247"/>
      <c r="J42" s="247"/>
      <c r="K42" s="247"/>
      <c r="L42" s="115"/>
      <c r="M42" s="100"/>
    </row>
    <row r="43" spans="1:13" s="81" customFormat="1" ht="14.25" hidden="1">
      <c r="A43" s="83"/>
      <c r="B43" s="121" t="s">
        <v>66</v>
      </c>
      <c r="C43" s="83">
        <v>1</v>
      </c>
      <c r="D43" s="84">
        <v>1</v>
      </c>
      <c r="E43" s="85" t="s">
        <v>37</v>
      </c>
      <c r="F43" s="85">
        <v>71</v>
      </c>
      <c r="G43" s="84" t="s">
        <v>37</v>
      </c>
      <c r="H43" s="86">
        <v>1</v>
      </c>
      <c r="I43" s="87" t="s">
        <v>37</v>
      </c>
      <c r="J43" s="86">
        <v>0.5</v>
      </c>
      <c r="K43" s="87" t="s">
        <v>7</v>
      </c>
      <c r="L43" s="94">
        <f t="shared" ref="L43:L55" si="1">J43*H43*F43*D43*C43</f>
        <v>35.5</v>
      </c>
      <c r="M43" s="100"/>
    </row>
    <row r="44" spans="1:13" s="81" customFormat="1" ht="14.25" hidden="1">
      <c r="A44" s="83"/>
      <c r="B44" s="121" t="s">
        <v>67</v>
      </c>
      <c r="C44" s="83">
        <v>1</v>
      </c>
      <c r="D44" s="84">
        <v>1</v>
      </c>
      <c r="E44" s="85" t="s">
        <v>37</v>
      </c>
      <c r="F44" s="85">
        <v>8.5</v>
      </c>
      <c r="G44" s="84" t="s">
        <v>37</v>
      </c>
      <c r="H44" s="86">
        <v>5.5</v>
      </c>
      <c r="I44" s="87" t="s">
        <v>37</v>
      </c>
      <c r="J44" s="86">
        <v>0.5</v>
      </c>
      <c r="K44" s="87" t="s">
        <v>7</v>
      </c>
      <c r="L44" s="94">
        <f t="shared" si="1"/>
        <v>23.375</v>
      </c>
      <c r="M44" s="100"/>
    </row>
    <row r="45" spans="1:13" ht="14.25" hidden="1">
      <c r="A45" s="83"/>
      <c r="B45" s="121" t="s">
        <v>76</v>
      </c>
      <c r="C45" s="83">
        <v>1</v>
      </c>
      <c r="D45" s="84">
        <v>2</v>
      </c>
      <c r="E45" s="85" t="s">
        <v>37</v>
      </c>
      <c r="F45" s="122">
        <v>19.625</v>
      </c>
      <c r="G45" s="84" t="s">
        <v>37</v>
      </c>
      <c r="H45" s="123">
        <v>13.625</v>
      </c>
      <c r="I45" s="87" t="s">
        <v>37</v>
      </c>
      <c r="J45" s="123">
        <v>0.375</v>
      </c>
      <c r="K45" s="87" t="s">
        <v>7</v>
      </c>
      <c r="L45" s="94">
        <f t="shared" si="1"/>
        <v>200.54296875</v>
      </c>
      <c r="M45" s="100"/>
    </row>
    <row r="46" spans="1:13" ht="14.25" hidden="1">
      <c r="A46" s="83"/>
      <c r="B46" s="121" t="s">
        <v>77</v>
      </c>
      <c r="C46" s="83">
        <v>1</v>
      </c>
      <c r="D46" s="84">
        <v>1</v>
      </c>
      <c r="E46" s="85" t="s">
        <v>37</v>
      </c>
      <c r="F46" s="122">
        <v>40.375</v>
      </c>
      <c r="G46" s="84" t="s">
        <v>37</v>
      </c>
      <c r="H46" s="123">
        <v>5.625</v>
      </c>
      <c r="I46" s="87" t="s">
        <v>37</v>
      </c>
      <c r="J46" s="123">
        <v>0.375</v>
      </c>
      <c r="K46" s="87" t="s">
        <v>7</v>
      </c>
      <c r="L46" s="94">
        <f t="shared" si="1"/>
        <v>85.166015625</v>
      </c>
      <c r="M46" s="100"/>
    </row>
    <row r="47" spans="1:13" ht="14.25" hidden="1">
      <c r="A47" s="83"/>
      <c r="B47" s="121" t="s">
        <v>78</v>
      </c>
      <c r="C47" s="83">
        <v>1</v>
      </c>
      <c r="D47" s="84">
        <v>1</v>
      </c>
      <c r="E47" s="85" t="s">
        <v>37</v>
      </c>
      <c r="F47" s="85">
        <v>142</v>
      </c>
      <c r="G47" s="84" t="s">
        <v>37</v>
      </c>
      <c r="H47" s="123">
        <v>2.25</v>
      </c>
      <c r="I47" s="87" t="s">
        <v>37</v>
      </c>
      <c r="J47" s="86">
        <v>0.33</v>
      </c>
      <c r="K47" s="87" t="s">
        <v>7</v>
      </c>
      <c r="L47" s="94">
        <f t="shared" si="1"/>
        <v>105.435</v>
      </c>
      <c r="M47" s="100"/>
    </row>
    <row r="48" spans="1:13" ht="14.25" hidden="1">
      <c r="A48" s="83"/>
      <c r="B48" s="121" t="s">
        <v>68</v>
      </c>
      <c r="C48" s="83">
        <v>1</v>
      </c>
      <c r="D48" s="84">
        <v>2</v>
      </c>
      <c r="E48" s="85" t="s">
        <v>37</v>
      </c>
      <c r="F48" s="85">
        <v>13.5</v>
      </c>
      <c r="G48" s="84" t="s">
        <v>37</v>
      </c>
      <c r="H48" s="86">
        <v>2</v>
      </c>
      <c r="I48" s="87" t="s">
        <v>37</v>
      </c>
      <c r="J48" s="86">
        <v>0.5</v>
      </c>
      <c r="K48" s="87" t="s">
        <v>7</v>
      </c>
      <c r="L48" s="94">
        <f t="shared" si="1"/>
        <v>27</v>
      </c>
      <c r="M48" s="100"/>
    </row>
    <row r="49" spans="1:13" ht="14.25" hidden="1">
      <c r="A49" s="83"/>
      <c r="B49" s="121" t="s">
        <v>63</v>
      </c>
      <c r="C49" s="83">
        <v>1</v>
      </c>
      <c r="D49" s="84">
        <v>3</v>
      </c>
      <c r="E49" s="85" t="s">
        <v>37</v>
      </c>
      <c r="F49" s="85">
        <v>2.75</v>
      </c>
      <c r="G49" s="84" t="s">
        <v>37</v>
      </c>
      <c r="H49" s="86">
        <v>2</v>
      </c>
      <c r="I49" s="87" t="s">
        <v>37</v>
      </c>
      <c r="J49" s="86">
        <v>0.5</v>
      </c>
      <c r="K49" s="87" t="s">
        <v>7</v>
      </c>
      <c r="L49" s="94">
        <f t="shared" si="1"/>
        <v>8.25</v>
      </c>
      <c r="M49" s="100"/>
    </row>
    <row r="50" spans="1:13" ht="14.25" hidden="1">
      <c r="A50" s="83"/>
      <c r="B50" s="121" t="s">
        <v>70</v>
      </c>
      <c r="C50" s="83">
        <v>1</v>
      </c>
      <c r="D50" s="84">
        <v>1</v>
      </c>
      <c r="E50" s="85" t="s">
        <v>37</v>
      </c>
      <c r="F50" s="85">
        <v>11</v>
      </c>
      <c r="G50" s="84" t="s">
        <v>37</v>
      </c>
      <c r="H50" s="86">
        <v>4.5</v>
      </c>
      <c r="I50" s="87" t="s">
        <v>37</v>
      </c>
      <c r="J50" s="86">
        <v>0.5</v>
      </c>
      <c r="K50" s="87" t="s">
        <v>7</v>
      </c>
      <c r="L50" s="94">
        <f t="shared" si="1"/>
        <v>24.75</v>
      </c>
      <c r="M50" s="100"/>
    </row>
    <row r="51" spans="1:13" ht="14.25" hidden="1">
      <c r="A51" s="83"/>
      <c r="B51" s="121" t="s">
        <v>79</v>
      </c>
      <c r="C51" s="83">
        <v>1</v>
      </c>
      <c r="D51" s="84">
        <v>2</v>
      </c>
      <c r="E51" s="85" t="s">
        <v>37</v>
      </c>
      <c r="F51" s="85">
        <v>3.625</v>
      </c>
      <c r="G51" s="84" t="s">
        <v>37</v>
      </c>
      <c r="H51" s="86">
        <v>3.625</v>
      </c>
      <c r="I51" s="87" t="s">
        <v>37</v>
      </c>
      <c r="J51" s="86">
        <v>0.33</v>
      </c>
      <c r="K51" s="87" t="s">
        <v>7</v>
      </c>
      <c r="L51" s="94">
        <f t="shared" si="1"/>
        <v>8.6728125000000009</v>
      </c>
      <c r="M51" s="100"/>
    </row>
    <row r="52" spans="1:13" ht="14.25" hidden="1">
      <c r="A52" s="83"/>
      <c r="B52" s="121" t="s">
        <v>71</v>
      </c>
      <c r="C52" s="83">
        <v>1</v>
      </c>
      <c r="D52" s="84">
        <v>1</v>
      </c>
      <c r="E52" s="85" t="s">
        <v>37</v>
      </c>
      <c r="F52" s="85">
        <v>270</v>
      </c>
      <c r="G52" s="84" t="s">
        <v>37</v>
      </c>
      <c r="H52" s="86">
        <v>2</v>
      </c>
      <c r="I52" s="87" t="s">
        <v>37</v>
      </c>
      <c r="J52" s="86">
        <v>0.5</v>
      </c>
      <c r="K52" s="87" t="s">
        <v>7</v>
      </c>
      <c r="L52" s="94">
        <f t="shared" si="1"/>
        <v>270</v>
      </c>
      <c r="M52" s="100"/>
    </row>
    <row r="53" spans="1:13" ht="14.25" hidden="1">
      <c r="A53" s="83"/>
      <c r="B53" s="121" t="s">
        <v>80</v>
      </c>
      <c r="C53" s="83">
        <v>1</v>
      </c>
      <c r="D53" s="84">
        <v>2</v>
      </c>
      <c r="E53" s="85" t="s">
        <v>37</v>
      </c>
      <c r="F53" s="85">
        <v>4</v>
      </c>
      <c r="G53" s="84" t="s">
        <v>37</v>
      </c>
      <c r="H53" s="86">
        <v>4</v>
      </c>
      <c r="I53" s="87" t="s">
        <v>37</v>
      </c>
      <c r="J53" s="86">
        <v>0.5</v>
      </c>
      <c r="K53" s="87" t="s">
        <v>7</v>
      </c>
      <c r="L53" s="94">
        <f t="shared" si="1"/>
        <v>16</v>
      </c>
      <c r="M53" s="100"/>
    </row>
    <row r="54" spans="1:13" ht="14.25" hidden="1">
      <c r="A54" s="83"/>
      <c r="B54" s="121" t="s">
        <v>81</v>
      </c>
      <c r="C54" s="83">
        <v>1</v>
      </c>
      <c r="D54" s="84">
        <v>2</v>
      </c>
      <c r="E54" s="85" t="s">
        <v>37</v>
      </c>
      <c r="F54" s="85">
        <v>10.5</v>
      </c>
      <c r="G54" s="84" t="s">
        <v>37</v>
      </c>
      <c r="H54" s="86">
        <v>1</v>
      </c>
      <c r="I54" s="87" t="s">
        <v>37</v>
      </c>
      <c r="J54" s="86">
        <v>0.5</v>
      </c>
      <c r="K54" s="87" t="s">
        <v>7</v>
      </c>
      <c r="L54" s="94">
        <f t="shared" si="1"/>
        <v>10.5</v>
      </c>
      <c r="M54" s="100"/>
    </row>
    <row r="55" spans="1:13" ht="15" hidden="1" customHeight="1">
      <c r="A55" s="83"/>
      <c r="B55" s="121" t="s">
        <v>82</v>
      </c>
      <c r="C55" s="83">
        <v>1</v>
      </c>
      <c r="D55" s="84">
        <v>1</v>
      </c>
      <c r="E55" s="85" t="s">
        <v>37</v>
      </c>
      <c r="F55" s="85">
        <v>9.5</v>
      </c>
      <c r="G55" s="84" t="s">
        <v>37</v>
      </c>
      <c r="H55" s="86">
        <v>10.5</v>
      </c>
      <c r="I55" s="87" t="s">
        <v>37</v>
      </c>
      <c r="J55" s="123">
        <v>0.375</v>
      </c>
      <c r="K55" s="87" t="s">
        <v>7</v>
      </c>
      <c r="L55" s="88">
        <f t="shared" si="1"/>
        <v>37.40625</v>
      </c>
      <c r="M55" s="100"/>
    </row>
    <row r="56" spans="1:13" ht="14.25" hidden="1">
      <c r="A56" s="83"/>
      <c r="B56" s="108"/>
      <c r="C56" s="83"/>
      <c r="D56" s="84"/>
      <c r="E56" s="85"/>
      <c r="F56" s="95"/>
      <c r="G56" s="96"/>
      <c r="H56" s="113"/>
      <c r="I56" s="98"/>
      <c r="J56" s="99"/>
      <c r="K56" s="124" t="s">
        <v>7</v>
      </c>
      <c r="L56" s="125">
        <f>SUM(L43:L55)</f>
        <v>852.59804687500002</v>
      </c>
      <c r="M56" s="100"/>
    </row>
    <row r="57" spans="1:13" ht="14.25">
      <c r="A57" s="83"/>
      <c r="B57" s="108"/>
      <c r="C57" s="83"/>
      <c r="D57" s="84"/>
      <c r="E57" s="85"/>
      <c r="F57" s="113">
        <v>846</v>
      </c>
      <c r="G57" s="96"/>
      <c r="H57" s="113">
        <v>8694.9500000000007</v>
      </c>
      <c r="I57" s="98"/>
      <c r="J57" s="99" t="s">
        <v>47</v>
      </c>
      <c r="K57" s="98"/>
      <c r="L57" s="115"/>
      <c r="M57" s="100">
        <f>F57*H57%</f>
        <v>73559.277000000002</v>
      </c>
    </row>
    <row r="58" spans="1:13" ht="7.5" customHeight="1">
      <c r="A58" s="83"/>
      <c r="B58" s="108"/>
      <c r="C58" s="83"/>
      <c r="D58" s="84"/>
      <c r="E58" s="85"/>
      <c r="F58" s="95"/>
      <c r="G58" s="96"/>
      <c r="H58" s="113"/>
      <c r="I58" s="98"/>
      <c r="J58" s="99"/>
      <c r="K58" s="98"/>
      <c r="L58" s="115"/>
      <c r="M58" s="100"/>
    </row>
    <row r="59" spans="1:13" ht="14.25">
      <c r="A59" s="83">
        <v>6</v>
      </c>
      <c r="B59" s="257" t="s">
        <v>83</v>
      </c>
      <c r="C59" s="257"/>
      <c r="D59" s="257"/>
      <c r="E59" s="257"/>
      <c r="F59" s="257"/>
      <c r="G59" s="257"/>
      <c r="H59" s="257"/>
      <c r="I59" s="257"/>
      <c r="J59" s="257"/>
      <c r="K59" s="257"/>
      <c r="L59" s="115"/>
      <c r="M59" s="100"/>
    </row>
    <row r="60" spans="1:13" ht="14.25" hidden="1">
      <c r="A60" s="83"/>
      <c r="B60" s="126" t="s">
        <v>62</v>
      </c>
      <c r="C60" s="83">
        <v>1</v>
      </c>
      <c r="D60" s="84">
        <v>3</v>
      </c>
      <c r="E60" s="85" t="s">
        <v>37</v>
      </c>
      <c r="F60" s="122">
        <v>42.625</v>
      </c>
      <c r="G60" s="84" t="s">
        <v>37</v>
      </c>
      <c r="H60" s="123">
        <v>1.125</v>
      </c>
      <c r="I60" s="87" t="s">
        <v>37</v>
      </c>
      <c r="J60" s="86">
        <v>2</v>
      </c>
      <c r="K60" s="87" t="s">
        <v>7</v>
      </c>
      <c r="L60" s="94">
        <f>J60*H60*F60*D60*C60</f>
        <v>287.71875</v>
      </c>
      <c r="M60" s="100"/>
    </row>
    <row r="61" spans="1:13" ht="14.25" hidden="1">
      <c r="A61" s="83"/>
      <c r="B61" s="126" t="s">
        <v>69</v>
      </c>
      <c r="C61" s="83">
        <v>1</v>
      </c>
      <c r="D61" s="84">
        <v>3</v>
      </c>
      <c r="E61" s="85" t="s">
        <v>37</v>
      </c>
      <c r="F61" s="122">
        <v>13.625</v>
      </c>
      <c r="G61" s="84" t="s">
        <v>37</v>
      </c>
      <c r="H61" s="123">
        <v>1.125</v>
      </c>
      <c r="I61" s="87" t="s">
        <v>37</v>
      </c>
      <c r="J61" s="86">
        <v>2</v>
      </c>
      <c r="K61" s="87" t="s">
        <v>7</v>
      </c>
      <c r="L61" s="94">
        <f>J61*H61*F61*D61*C61</f>
        <v>91.96875</v>
      </c>
      <c r="M61" s="100"/>
    </row>
    <row r="62" spans="1:13" ht="14.25" hidden="1">
      <c r="A62" s="83"/>
      <c r="B62" s="126" t="s">
        <v>64</v>
      </c>
      <c r="C62" s="83">
        <v>1</v>
      </c>
      <c r="D62" s="84">
        <v>2</v>
      </c>
      <c r="E62" s="85" t="s">
        <v>37</v>
      </c>
      <c r="F62" s="122">
        <v>5.625</v>
      </c>
      <c r="G62" s="84" t="s">
        <v>37</v>
      </c>
      <c r="H62" s="123">
        <v>1.125</v>
      </c>
      <c r="I62" s="87" t="s">
        <v>37</v>
      </c>
      <c r="J62" s="86">
        <v>2</v>
      </c>
      <c r="K62" s="87" t="s">
        <v>7</v>
      </c>
      <c r="L62" s="94">
        <f>J62*H62*F62*D62*C62</f>
        <v>25.3125</v>
      </c>
      <c r="M62" s="100"/>
    </row>
    <row r="63" spans="1:13" ht="14.25" hidden="1">
      <c r="A63" s="83"/>
      <c r="B63" s="126" t="s">
        <v>67</v>
      </c>
      <c r="C63" s="83">
        <v>1</v>
      </c>
      <c r="D63" s="127">
        <v>8</v>
      </c>
      <c r="E63" s="85" t="s">
        <v>37</v>
      </c>
      <c r="F63" s="260" t="s">
        <v>84</v>
      </c>
      <c r="G63" s="260"/>
      <c r="H63" s="260"/>
      <c r="I63" s="87" t="s">
        <v>37</v>
      </c>
      <c r="J63" s="86">
        <v>0.5</v>
      </c>
      <c r="K63" s="87" t="s">
        <v>7</v>
      </c>
      <c r="L63" s="94">
        <v>56</v>
      </c>
      <c r="M63" s="100"/>
    </row>
    <row r="64" spans="1:13" ht="14.25" hidden="1">
      <c r="A64" s="83"/>
      <c r="B64" s="128" t="s">
        <v>85</v>
      </c>
      <c r="C64" s="83">
        <v>1</v>
      </c>
      <c r="D64" s="84">
        <v>1</v>
      </c>
      <c r="E64" s="85" t="s">
        <v>37</v>
      </c>
      <c r="F64" s="85">
        <v>71</v>
      </c>
      <c r="G64" s="84" t="s">
        <v>37</v>
      </c>
      <c r="H64" s="86">
        <v>0.75</v>
      </c>
      <c r="I64" s="87" t="s">
        <v>37</v>
      </c>
      <c r="J64" s="86">
        <v>2.5</v>
      </c>
      <c r="K64" s="87" t="s">
        <v>7</v>
      </c>
      <c r="L64" s="94">
        <f>J64*H64*F64*D64*C64</f>
        <v>133.125</v>
      </c>
      <c r="M64" s="100"/>
    </row>
    <row r="65" spans="1:13" ht="14.25" hidden="1">
      <c r="A65" s="83"/>
      <c r="B65" s="126" t="s">
        <v>68</v>
      </c>
      <c r="C65" s="83">
        <v>1</v>
      </c>
      <c r="D65" s="84">
        <v>2</v>
      </c>
      <c r="E65" s="85" t="s">
        <v>37</v>
      </c>
      <c r="F65" s="85">
        <v>13</v>
      </c>
      <c r="G65" s="84" t="s">
        <v>37</v>
      </c>
      <c r="H65" s="86">
        <v>1.5</v>
      </c>
      <c r="I65" s="87" t="s">
        <v>37</v>
      </c>
      <c r="J65" s="86">
        <v>1</v>
      </c>
      <c r="K65" s="87" t="s">
        <v>7</v>
      </c>
      <c r="L65" s="94">
        <f>J65*H65*F65*D65*C65</f>
        <v>39</v>
      </c>
      <c r="M65" s="100"/>
    </row>
    <row r="66" spans="1:13" ht="14.25" hidden="1">
      <c r="A66" s="83"/>
      <c r="B66" s="126" t="s">
        <v>69</v>
      </c>
      <c r="C66" s="83">
        <v>1</v>
      </c>
      <c r="D66" s="84">
        <v>3</v>
      </c>
      <c r="E66" s="85" t="s">
        <v>37</v>
      </c>
      <c r="F66" s="85">
        <v>3.25</v>
      </c>
      <c r="G66" s="84" t="s">
        <v>37</v>
      </c>
      <c r="H66" s="86">
        <v>1.5</v>
      </c>
      <c r="I66" s="87" t="s">
        <v>37</v>
      </c>
      <c r="J66" s="86">
        <v>1</v>
      </c>
      <c r="K66" s="87" t="s">
        <v>7</v>
      </c>
      <c r="L66" s="94">
        <f>J66*H66*F66*D66*C66</f>
        <v>14.625</v>
      </c>
      <c r="M66" s="100"/>
    </row>
    <row r="67" spans="1:13" ht="14.25" hidden="1">
      <c r="A67" s="83"/>
      <c r="B67" s="126" t="s">
        <v>68</v>
      </c>
      <c r="C67" s="83">
        <v>1</v>
      </c>
      <c r="D67" s="84">
        <v>2</v>
      </c>
      <c r="E67" s="85" t="s">
        <v>37</v>
      </c>
      <c r="F67" s="122">
        <v>12.625</v>
      </c>
      <c r="G67" s="84" t="s">
        <v>37</v>
      </c>
      <c r="H67" s="123">
        <v>1.125</v>
      </c>
      <c r="I67" s="87" t="s">
        <v>37</v>
      </c>
      <c r="J67" s="86">
        <v>2.5</v>
      </c>
      <c r="K67" s="87" t="s">
        <v>7</v>
      </c>
      <c r="L67" s="94">
        <f>J67*H67*F67*D67*C67</f>
        <v>71.015625</v>
      </c>
      <c r="M67" s="100"/>
    </row>
    <row r="68" spans="1:13" ht="14.25" hidden="1">
      <c r="A68" s="83"/>
      <c r="B68" s="126" t="s">
        <v>69</v>
      </c>
      <c r="C68" s="83">
        <v>1</v>
      </c>
      <c r="D68" s="84">
        <v>3</v>
      </c>
      <c r="E68" s="85" t="s">
        <v>37</v>
      </c>
      <c r="F68" s="122">
        <v>3.625</v>
      </c>
      <c r="G68" s="84" t="s">
        <v>37</v>
      </c>
      <c r="H68" s="123">
        <v>1.125</v>
      </c>
      <c r="I68" s="87" t="s">
        <v>37</v>
      </c>
      <c r="J68" s="86">
        <v>2.5</v>
      </c>
      <c r="K68" s="87" t="s">
        <v>7</v>
      </c>
      <c r="L68" s="94">
        <f>J68*H68*F68*D68*C68</f>
        <v>30.5859375</v>
      </c>
      <c r="M68" s="100"/>
    </row>
    <row r="69" spans="1:13" ht="14.25" hidden="1">
      <c r="A69" s="83"/>
      <c r="B69" s="126" t="s">
        <v>86</v>
      </c>
      <c r="C69" s="83">
        <v>1</v>
      </c>
      <c r="D69" s="129">
        <v>10.625</v>
      </c>
      <c r="E69" s="85" t="s">
        <v>37</v>
      </c>
      <c r="F69" s="260" t="s">
        <v>87</v>
      </c>
      <c r="G69" s="260"/>
      <c r="H69" s="260"/>
      <c r="I69" s="87" t="s">
        <v>37</v>
      </c>
      <c r="J69" s="86">
        <v>0.5</v>
      </c>
      <c r="K69" s="87" t="s">
        <v>7</v>
      </c>
      <c r="L69" s="94">
        <v>53</v>
      </c>
      <c r="M69" s="100"/>
    </row>
    <row r="70" spans="1:13" ht="14.25" hidden="1">
      <c r="A70" s="83"/>
      <c r="B70" s="126" t="s">
        <v>88</v>
      </c>
      <c r="C70" s="83">
        <v>1</v>
      </c>
      <c r="D70" s="84">
        <v>1</v>
      </c>
      <c r="E70" s="85" t="s">
        <v>37</v>
      </c>
      <c r="F70" s="85">
        <v>270</v>
      </c>
      <c r="G70" s="84" t="s">
        <v>37</v>
      </c>
      <c r="H70" s="86">
        <v>1.5</v>
      </c>
      <c r="I70" s="87" t="s">
        <v>37</v>
      </c>
      <c r="J70" s="86">
        <v>0.75</v>
      </c>
      <c r="K70" s="87" t="s">
        <v>7</v>
      </c>
      <c r="L70" s="94">
        <f>J70*H70*F70*D70*C70</f>
        <v>303.75</v>
      </c>
      <c r="M70" s="100"/>
    </row>
    <row r="71" spans="1:13" ht="14.25" hidden="1">
      <c r="A71" s="83"/>
      <c r="B71" s="126" t="s">
        <v>89</v>
      </c>
      <c r="C71" s="83">
        <v>1</v>
      </c>
      <c r="D71" s="84">
        <v>1</v>
      </c>
      <c r="E71" s="85" t="s">
        <v>37</v>
      </c>
      <c r="F71" s="85">
        <v>270</v>
      </c>
      <c r="G71" s="84" t="s">
        <v>37</v>
      </c>
      <c r="H71" s="123">
        <v>1.125</v>
      </c>
      <c r="I71" s="87" t="s">
        <v>37</v>
      </c>
      <c r="J71" s="86">
        <v>0.75</v>
      </c>
      <c r="K71" s="87" t="s">
        <v>7</v>
      </c>
      <c r="L71" s="94">
        <f>J71*H71*F71*D71*C71</f>
        <v>227.8125</v>
      </c>
      <c r="M71" s="100"/>
    </row>
    <row r="72" spans="1:13" s="81" customFormat="1" ht="14.25" hidden="1">
      <c r="A72" s="83"/>
      <c r="B72" s="126" t="s">
        <v>90</v>
      </c>
      <c r="C72" s="83">
        <v>1</v>
      </c>
      <c r="D72" s="84">
        <v>1</v>
      </c>
      <c r="E72" s="85" t="s">
        <v>37</v>
      </c>
      <c r="F72" s="85">
        <v>270</v>
      </c>
      <c r="G72" s="84" t="s">
        <v>37</v>
      </c>
      <c r="H72" s="86">
        <v>0.75</v>
      </c>
      <c r="I72" s="87" t="s">
        <v>37</v>
      </c>
      <c r="J72" s="86">
        <v>2</v>
      </c>
      <c r="K72" s="87" t="s">
        <v>7</v>
      </c>
      <c r="L72" s="94">
        <f>J72*H72*F72*D72*C72</f>
        <v>405</v>
      </c>
      <c r="M72" s="100"/>
    </row>
    <row r="73" spans="1:13" s="81" customFormat="1" ht="14.25" hidden="1">
      <c r="A73" s="83"/>
      <c r="B73" s="126" t="s">
        <v>91</v>
      </c>
      <c r="C73" s="83">
        <v>2</v>
      </c>
      <c r="D73" s="127">
        <v>0.5</v>
      </c>
      <c r="E73" s="85" t="s">
        <v>37</v>
      </c>
      <c r="F73" s="85">
        <v>10.5</v>
      </c>
      <c r="G73" s="84" t="s">
        <v>37</v>
      </c>
      <c r="H73" s="86">
        <v>0.75</v>
      </c>
      <c r="I73" s="87" t="s">
        <v>37</v>
      </c>
      <c r="J73" s="86">
        <v>2</v>
      </c>
      <c r="K73" s="87" t="s">
        <v>7</v>
      </c>
      <c r="L73" s="88">
        <f>J73*H73*F73*D73*C73</f>
        <v>15.75</v>
      </c>
      <c r="M73" s="100"/>
    </row>
    <row r="74" spans="1:13" s="81" customFormat="1" ht="14.25" hidden="1">
      <c r="A74" s="83"/>
      <c r="B74" s="126"/>
      <c r="C74" s="83"/>
      <c r="D74" s="84"/>
      <c r="E74" s="85"/>
      <c r="F74" s="91"/>
      <c r="G74" s="84"/>
      <c r="H74" s="106"/>
      <c r="I74" s="92"/>
      <c r="J74" s="106"/>
      <c r="K74" s="92" t="s">
        <v>7</v>
      </c>
      <c r="L74" s="94">
        <f>SUM(L60:L73)</f>
        <v>1754.6640625</v>
      </c>
      <c r="M74" s="100"/>
    </row>
    <row r="75" spans="1:13" s="81" customFormat="1" ht="16.5" customHeight="1">
      <c r="A75" s="83"/>
      <c r="B75" s="126"/>
      <c r="C75" s="83"/>
      <c r="D75" s="84"/>
      <c r="E75" s="85"/>
      <c r="F75" s="95">
        <v>1666</v>
      </c>
      <c r="G75" s="96"/>
      <c r="H75" s="130">
        <v>11948.36</v>
      </c>
      <c r="I75" s="98"/>
      <c r="J75" s="130" t="s">
        <v>92</v>
      </c>
      <c r="K75" s="98"/>
      <c r="L75" s="115"/>
      <c r="M75" s="100">
        <f>F75*H75%</f>
        <v>199059.67760000002</v>
      </c>
    </row>
    <row r="76" spans="1:13" ht="3.75" customHeight="1">
      <c r="A76" s="83"/>
      <c r="B76" s="126"/>
      <c r="C76" s="83"/>
      <c r="D76" s="84"/>
      <c r="E76" s="85"/>
      <c r="F76" s="91"/>
      <c r="G76" s="84"/>
      <c r="H76" s="106"/>
      <c r="I76" s="92"/>
      <c r="J76" s="106"/>
      <c r="K76" s="92"/>
      <c r="L76" s="94"/>
      <c r="M76" s="100"/>
    </row>
    <row r="77" spans="1:13" ht="99.75" customHeight="1">
      <c r="A77" s="83">
        <v>7</v>
      </c>
      <c r="B77" s="273" t="s">
        <v>93</v>
      </c>
      <c r="C77" s="273"/>
      <c r="D77" s="273"/>
      <c r="E77" s="273"/>
      <c r="F77" s="273"/>
      <c r="G77" s="273"/>
      <c r="H77" s="273"/>
      <c r="I77" s="273"/>
      <c r="J77" s="273"/>
      <c r="K77" s="273"/>
      <c r="L77" s="94"/>
      <c r="M77" s="100"/>
    </row>
    <row r="78" spans="1:13" ht="15" hidden="1" customHeight="1">
      <c r="A78" s="83"/>
      <c r="B78" s="126" t="s">
        <v>94</v>
      </c>
      <c r="C78" s="83">
        <v>1</v>
      </c>
      <c r="D78" s="84">
        <v>3</v>
      </c>
      <c r="E78" s="85" t="s">
        <v>37</v>
      </c>
      <c r="F78" s="122">
        <v>42.625</v>
      </c>
      <c r="G78" s="84" t="s">
        <v>37</v>
      </c>
      <c r="H78" s="123">
        <v>1.125</v>
      </c>
      <c r="I78" s="87" t="s">
        <v>37</v>
      </c>
      <c r="J78" s="86">
        <v>0.75</v>
      </c>
      <c r="K78" s="87" t="s">
        <v>7</v>
      </c>
      <c r="L78" s="94">
        <f>J78*H78*F78*D78*C78</f>
        <v>107.89453125</v>
      </c>
      <c r="M78" s="100"/>
    </row>
    <row r="79" spans="1:13" ht="14.25" hidden="1">
      <c r="A79" s="83"/>
      <c r="B79" s="126" t="s">
        <v>69</v>
      </c>
      <c r="C79" s="83">
        <v>1</v>
      </c>
      <c r="D79" s="84">
        <v>3</v>
      </c>
      <c r="E79" s="85" t="s">
        <v>37</v>
      </c>
      <c r="F79" s="122">
        <v>13.625</v>
      </c>
      <c r="G79" s="84" t="s">
        <v>37</v>
      </c>
      <c r="H79" s="123">
        <v>1.125</v>
      </c>
      <c r="I79" s="87" t="s">
        <v>37</v>
      </c>
      <c r="J79" s="86">
        <v>0.75</v>
      </c>
      <c r="K79" s="87" t="s">
        <v>7</v>
      </c>
      <c r="L79" s="94">
        <f>J79*H79*F79*D79*C79</f>
        <v>34.48828125</v>
      </c>
      <c r="M79" s="100"/>
    </row>
    <row r="80" spans="1:13" ht="14.25" hidden="1">
      <c r="A80" s="83"/>
      <c r="B80" s="126" t="s">
        <v>64</v>
      </c>
      <c r="C80" s="83">
        <v>1</v>
      </c>
      <c r="D80" s="84">
        <v>2</v>
      </c>
      <c r="E80" s="85" t="s">
        <v>37</v>
      </c>
      <c r="F80" s="122">
        <v>5.625</v>
      </c>
      <c r="G80" s="84" t="s">
        <v>37</v>
      </c>
      <c r="H80" s="123">
        <v>1.125</v>
      </c>
      <c r="I80" s="87" t="s">
        <v>37</v>
      </c>
      <c r="J80" s="86">
        <v>0.75</v>
      </c>
      <c r="K80" s="87" t="s">
        <v>7</v>
      </c>
      <c r="L80" s="94">
        <f>J80*H80*F80*D80*C80</f>
        <v>9.4921875</v>
      </c>
      <c r="M80" s="100"/>
    </row>
    <row r="81" spans="1:13" ht="14.25" hidden="1" customHeight="1">
      <c r="A81" s="83"/>
      <c r="B81" s="126" t="s">
        <v>95</v>
      </c>
      <c r="C81" s="83">
        <v>1</v>
      </c>
      <c r="D81" s="260" t="s">
        <v>96</v>
      </c>
      <c r="E81" s="260"/>
      <c r="F81" s="260"/>
      <c r="G81" s="84" t="s">
        <v>37</v>
      </c>
      <c r="H81" s="85">
        <v>0.75</v>
      </c>
      <c r="I81" s="87" t="s">
        <v>37</v>
      </c>
      <c r="J81" s="86">
        <v>3.5</v>
      </c>
      <c r="K81" s="87" t="s">
        <v>7</v>
      </c>
      <c r="L81" s="94">
        <v>141</v>
      </c>
      <c r="M81" s="100"/>
    </row>
    <row r="82" spans="1:13" ht="14.25" hidden="1">
      <c r="A82" s="83"/>
      <c r="B82" s="126" t="s">
        <v>97</v>
      </c>
      <c r="C82" s="83">
        <v>1</v>
      </c>
      <c r="D82" s="84">
        <v>2</v>
      </c>
      <c r="E82" s="85" t="s">
        <v>37</v>
      </c>
      <c r="F82" s="85">
        <v>42.25</v>
      </c>
      <c r="G82" s="84" t="s">
        <v>37</v>
      </c>
      <c r="H82" s="86">
        <v>0.75</v>
      </c>
      <c r="I82" s="87" t="s">
        <v>37</v>
      </c>
      <c r="J82" s="86">
        <v>0.75</v>
      </c>
      <c r="K82" s="87" t="s">
        <v>7</v>
      </c>
      <c r="L82" s="94">
        <f t="shared" ref="L82:L91" si="2">J82*H82*F82*D82*C82</f>
        <v>47.53125</v>
      </c>
      <c r="M82" s="100"/>
    </row>
    <row r="83" spans="1:13" ht="14.25" hidden="1">
      <c r="A83" s="83"/>
      <c r="B83" s="126" t="s">
        <v>68</v>
      </c>
      <c r="C83" s="83">
        <v>1</v>
      </c>
      <c r="D83" s="84">
        <v>2</v>
      </c>
      <c r="E83" s="85" t="s">
        <v>37</v>
      </c>
      <c r="F83" s="122">
        <v>12.625</v>
      </c>
      <c r="G83" s="84" t="s">
        <v>37</v>
      </c>
      <c r="H83" s="123">
        <v>1.125</v>
      </c>
      <c r="I83" s="87" t="s">
        <v>37</v>
      </c>
      <c r="J83" s="86">
        <v>0.5</v>
      </c>
      <c r="K83" s="87" t="s">
        <v>7</v>
      </c>
      <c r="L83" s="94">
        <f t="shared" si="2"/>
        <v>14.203125</v>
      </c>
      <c r="M83" s="100"/>
    </row>
    <row r="84" spans="1:13" ht="14.25" hidden="1">
      <c r="A84" s="83"/>
      <c r="B84" s="126" t="s">
        <v>69</v>
      </c>
      <c r="C84" s="83">
        <v>1</v>
      </c>
      <c r="D84" s="84">
        <v>3</v>
      </c>
      <c r="E84" s="85" t="s">
        <v>37</v>
      </c>
      <c r="F84" s="122">
        <v>3.625</v>
      </c>
      <c r="G84" s="84" t="s">
        <v>37</v>
      </c>
      <c r="H84" s="123">
        <v>1.125</v>
      </c>
      <c r="I84" s="87" t="s">
        <v>37</v>
      </c>
      <c r="J84" s="86">
        <v>0.5</v>
      </c>
      <c r="K84" s="87" t="s">
        <v>7</v>
      </c>
      <c r="L84" s="94">
        <f t="shared" si="2"/>
        <v>6.1171875</v>
      </c>
      <c r="M84" s="100"/>
    </row>
    <row r="85" spans="1:13" ht="14.25" hidden="1">
      <c r="A85" s="83"/>
      <c r="B85" s="126" t="s">
        <v>98</v>
      </c>
      <c r="C85" s="83">
        <v>1</v>
      </c>
      <c r="D85" s="84">
        <v>1</v>
      </c>
      <c r="E85" s="85" t="s">
        <v>37</v>
      </c>
      <c r="F85" s="85">
        <v>14.25</v>
      </c>
      <c r="G85" s="84" t="s">
        <v>37</v>
      </c>
      <c r="H85" s="86">
        <v>0.75</v>
      </c>
      <c r="I85" s="87" t="s">
        <v>37</v>
      </c>
      <c r="J85" s="86">
        <v>0.75</v>
      </c>
      <c r="K85" s="87" t="s">
        <v>7</v>
      </c>
      <c r="L85" s="94">
        <f t="shared" si="2"/>
        <v>8.015625</v>
      </c>
      <c r="M85" s="100"/>
    </row>
    <row r="86" spans="1:13" ht="14.25" hidden="1">
      <c r="A86" s="83"/>
      <c r="B86" s="126" t="s">
        <v>99</v>
      </c>
      <c r="C86" s="83">
        <v>1</v>
      </c>
      <c r="D86" s="84">
        <v>1</v>
      </c>
      <c r="E86" s="85" t="s">
        <v>37</v>
      </c>
      <c r="F86" s="85">
        <v>14.25</v>
      </c>
      <c r="G86" s="84" t="s">
        <v>37</v>
      </c>
      <c r="H86" s="86">
        <v>7.5</v>
      </c>
      <c r="I86" s="87" t="s">
        <v>37</v>
      </c>
      <c r="J86" s="86">
        <v>0.375</v>
      </c>
      <c r="K86" s="87" t="s">
        <v>7</v>
      </c>
      <c r="L86" s="94">
        <f t="shared" si="2"/>
        <v>40.078125</v>
      </c>
      <c r="M86" s="100"/>
    </row>
    <row r="87" spans="1:13" ht="14.25" hidden="1">
      <c r="A87" s="83"/>
      <c r="B87" s="126" t="s">
        <v>100</v>
      </c>
      <c r="C87" s="83">
        <v>1</v>
      </c>
      <c r="D87" s="84">
        <v>1</v>
      </c>
      <c r="E87" s="85" t="s">
        <v>37</v>
      </c>
      <c r="F87" s="85">
        <v>270</v>
      </c>
      <c r="G87" s="84" t="s">
        <v>37</v>
      </c>
      <c r="H87" s="86">
        <v>0.75</v>
      </c>
      <c r="I87" s="87" t="s">
        <v>37</v>
      </c>
      <c r="J87" s="86">
        <v>0.5</v>
      </c>
      <c r="K87" s="87" t="s">
        <v>7</v>
      </c>
      <c r="L87" s="94">
        <f t="shared" si="2"/>
        <v>101.25</v>
      </c>
      <c r="M87" s="100"/>
    </row>
    <row r="88" spans="1:13" ht="14.25" hidden="1">
      <c r="A88" s="83"/>
      <c r="B88" s="131" t="s">
        <v>80</v>
      </c>
      <c r="C88" s="83">
        <v>1</v>
      </c>
      <c r="D88" s="84">
        <v>2</v>
      </c>
      <c r="E88" s="85" t="s">
        <v>37</v>
      </c>
      <c r="F88" s="85">
        <v>3</v>
      </c>
      <c r="G88" s="84" t="s">
        <v>37</v>
      </c>
      <c r="H88" s="86">
        <v>3</v>
      </c>
      <c r="I88" s="87" t="s">
        <v>37</v>
      </c>
      <c r="J88" s="86">
        <v>1</v>
      </c>
      <c r="K88" s="87" t="s">
        <v>7</v>
      </c>
      <c r="L88" s="94">
        <f t="shared" si="2"/>
        <v>18</v>
      </c>
      <c r="M88" s="100"/>
    </row>
    <row r="89" spans="1:13" ht="14.25" hidden="1">
      <c r="A89" s="83"/>
      <c r="B89" s="132" t="s">
        <v>101</v>
      </c>
      <c r="C89" s="83">
        <v>1</v>
      </c>
      <c r="D89" s="84">
        <v>2</v>
      </c>
      <c r="E89" s="85" t="s">
        <v>37</v>
      </c>
      <c r="F89" s="85">
        <v>2</v>
      </c>
      <c r="G89" s="84" t="s">
        <v>37</v>
      </c>
      <c r="H89" s="86">
        <v>2</v>
      </c>
      <c r="I89" s="87" t="s">
        <v>37</v>
      </c>
      <c r="J89" s="86">
        <v>3</v>
      </c>
      <c r="K89" s="87" t="s">
        <v>7</v>
      </c>
      <c r="L89" s="94">
        <f t="shared" si="2"/>
        <v>24</v>
      </c>
      <c r="M89" s="89"/>
    </row>
    <row r="90" spans="1:13" ht="14.25" hidden="1">
      <c r="A90" s="83"/>
      <c r="B90" s="133" t="s">
        <v>102</v>
      </c>
      <c r="C90" s="83">
        <v>1</v>
      </c>
      <c r="D90" s="84">
        <v>2</v>
      </c>
      <c r="E90" s="85" t="s">
        <v>37</v>
      </c>
      <c r="F90" s="85">
        <v>1.5</v>
      </c>
      <c r="G90" s="84" t="s">
        <v>37</v>
      </c>
      <c r="H90" s="86">
        <v>1.5</v>
      </c>
      <c r="I90" s="87" t="s">
        <v>37</v>
      </c>
      <c r="J90" s="86">
        <v>10.5</v>
      </c>
      <c r="K90" s="87" t="s">
        <v>7</v>
      </c>
      <c r="L90" s="94">
        <f t="shared" si="2"/>
        <v>47.25</v>
      </c>
      <c r="M90" s="89"/>
    </row>
    <row r="91" spans="1:13" ht="14.25" hidden="1">
      <c r="A91" s="134"/>
      <c r="B91" s="103" t="s">
        <v>103</v>
      </c>
      <c r="C91" s="83">
        <v>1</v>
      </c>
      <c r="D91" s="84">
        <v>1</v>
      </c>
      <c r="E91" s="85" t="s">
        <v>37</v>
      </c>
      <c r="F91" s="85">
        <v>8</v>
      </c>
      <c r="G91" s="84" t="s">
        <v>37</v>
      </c>
      <c r="H91" s="86">
        <v>1</v>
      </c>
      <c r="I91" s="87" t="s">
        <v>37</v>
      </c>
      <c r="J91" s="86">
        <v>3.5</v>
      </c>
      <c r="K91" s="87" t="s">
        <v>7</v>
      </c>
      <c r="L91" s="88">
        <f t="shared" si="2"/>
        <v>28</v>
      </c>
      <c r="M91" s="100"/>
    </row>
    <row r="92" spans="1:13" ht="14.25" hidden="1">
      <c r="A92" s="135"/>
      <c r="B92" s="121"/>
      <c r="C92" s="83"/>
      <c r="D92" s="84"/>
      <c r="E92" s="85"/>
      <c r="F92" s="85"/>
      <c r="G92" s="84"/>
      <c r="H92" s="106"/>
      <c r="I92" s="92"/>
      <c r="J92" s="106"/>
      <c r="K92" s="92" t="s">
        <v>7</v>
      </c>
      <c r="L92" s="94">
        <f>SUM(L78:L91)</f>
        <v>627.3203125</v>
      </c>
      <c r="M92" s="89"/>
    </row>
    <row r="93" spans="1:13" ht="14.25" hidden="1">
      <c r="A93" s="134"/>
      <c r="B93" s="108" t="s">
        <v>104</v>
      </c>
      <c r="C93" s="132"/>
      <c r="D93" s="132"/>
      <c r="E93" s="132"/>
      <c r="F93" s="132"/>
      <c r="G93" s="132"/>
      <c r="H93" s="132"/>
      <c r="I93" s="132"/>
      <c r="J93" s="132"/>
      <c r="K93" s="132"/>
      <c r="L93" s="115"/>
      <c r="M93" s="100"/>
    </row>
    <row r="94" spans="1:13" ht="14.25" hidden="1">
      <c r="A94" s="134"/>
      <c r="B94" s="121" t="s">
        <v>105</v>
      </c>
      <c r="C94" s="83">
        <v>1</v>
      </c>
      <c r="D94" s="84">
        <v>1</v>
      </c>
      <c r="E94" s="85" t="s">
        <v>37</v>
      </c>
      <c r="F94" s="85">
        <v>6.5</v>
      </c>
      <c r="G94" s="84" t="s">
        <v>37</v>
      </c>
      <c r="H94" s="86">
        <v>1</v>
      </c>
      <c r="I94" s="87" t="s">
        <v>37</v>
      </c>
      <c r="J94" s="86">
        <v>0.5</v>
      </c>
      <c r="K94" s="87" t="s">
        <v>7</v>
      </c>
      <c r="L94" s="94">
        <f t="shared" ref="L94:L99" si="3">J94*H94*F94*D94*C94</f>
        <v>3.25</v>
      </c>
      <c r="M94" s="100"/>
    </row>
    <row r="95" spans="1:13" ht="14.25" hidden="1">
      <c r="A95" s="134"/>
      <c r="B95" s="121" t="s">
        <v>106</v>
      </c>
      <c r="C95" s="83">
        <v>1</v>
      </c>
      <c r="D95" s="84">
        <v>0.5</v>
      </c>
      <c r="E95" s="85" t="s">
        <v>37</v>
      </c>
      <c r="F95" s="85">
        <v>6.5</v>
      </c>
      <c r="G95" s="84" t="s">
        <v>37</v>
      </c>
      <c r="H95" s="86">
        <v>1</v>
      </c>
      <c r="I95" s="87" t="s">
        <v>37</v>
      </c>
      <c r="J95" s="86">
        <v>1</v>
      </c>
      <c r="K95" s="87" t="s">
        <v>7</v>
      </c>
      <c r="L95" s="94">
        <f t="shared" si="3"/>
        <v>3.25</v>
      </c>
      <c r="M95" s="100"/>
    </row>
    <row r="96" spans="1:13" ht="14.25" hidden="1">
      <c r="A96" s="134"/>
      <c r="B96" s="121" t="s">
        <v>111</v>
      </c>
      <c r="C96" s="83">
        <v>1</v>
      </c>
      <c r="D96" s="84">
        <v>6</v>
      </c>
      <c r="E96" s="85" t="s">
        <v>37</v>
      </c>
      <c r="F96" s="85">
        <v>4.17</v>
      </c>
      <c r="G96" s="84" t="s">
        <v>37</v>
      </c>
      <c r="H96" s="86">
        <v>0.75</v>
      </c>
      <c r="I96" s="87" t="s">
        <v>37</v>
      </c>
      <c r="J96" s="86">
        <v>0.75</v>
      </c>
      <c r="K96" s="87" t="s">
        <v>7</v>
      </c>
      <c r="L96" s="94">
        <f t="shared" si="3"/>
        <v>14.07375</v>
      </c>
      <c r="M96" s="100"/>
    </row>
    <row r="97" spans="1:13" ht="14.25" hidden="1">
      <c r="A97" s="134"/>
      <c r="B97" s="121" t="s">
        <v>112</v>
      </c>
      <c r="C97" s="83">
        <v>6</v>
      </c>
      <c r="D97" s="127">
        <v>0.5</v>
      </c>
      <c r="E97" s="85" t="s">
        <v>37</v>
      </c>
      <c r="F97" s="85">
        <v>4.17</v>
      </c>
      <c r="G97" s="84" t="s">
        <v>37</v>
      </c>
      <c r="H97" s="86">
        <v>0.75</v>
      </c>
      <c r="I97" s="87" t="s">
        <v>37</v>
      </c>
      <c r="J97" s="86">
        <v>1</v>
      </c>
      <c r="K97" s="87" t="s">
        <v>7</v>
      </c>
      <c r="L97" s="94">
        <f t="shared" si="3"/>
        <v>9.3825000000000003</v>
      </c>
      <c r="M97" s="100"/>
    </row>
    <row r="98" spans="1:13" ht="14.25" hidden="1">
      <c r="A98" s="134"/>
      <c r="B98" s="121" t="s">
        <v>112</v>
      </c>
      <c r="C98" s="83">
        <v>1</v>
      </c>
      <c r="D98" s="127">
        <v>2</v>
      </c>
      <c r="E98" s="85" t="s">
        <v>37</v>
      </c>
      <c r="F98" s="85">
        <v>3.75</v>
      </c>
      <c r="G98" s="84" t="s">
        <v>37</v>
      </c>
      <c r="H98" s="86">
        <v>0.75</v>
      </c>
      <c r="I98" s="87" t="s">
        <v>37</v>
      </c>
      <c r="J98" s="86">
        <v>0.75</v>
      </c>
      <c r="K98" s="87" t="s">
        <v>7</v>
      </c>
      <c r="L98" s="94">
        <f t="shared" si="3"/>
        <v>4.21875</v>
      </c>
      <c r="M98" s="100"/>
    </row>
    <row r="99" spans="1:13" ht="14.25" hidden="1">
      <c r="A99" s="134"/>
      <c r="B99" s="121" t="s">
        <v>112</v>
      </c>
      <c r="C99" s="83">
        <v>2</v>
      </c>
      <c r="D99" s="127">
        <v>0.5</v>
      </c>
      <c r="E99" s="85" t="s">
        <v>37</v>
      </c>
      <c r="F99" s="85">
        <v>3.75</v>
      </c>
      <c r="G99" s="84" t="s">
        <v>37</v>
      </c>
      <c r="H99" s="86">
        <v>0.75</v>
      </c>
      <c r="I99" s="87" t="s">
        <v>37</v>
      </c>
      <c r="J99" s="86">
        <v>1</v>
      </c>
      <c r="K99" s="87" t="s">
        <v>7</v>
      </c>
      <c r="L99" s="88">
        <f t="shared" si="3"/>
        <v>2.8125</v>
      </c>
      <c r="M99" s="100"/>
    </row>
    <row r="100" spans="1:13" ht="14.25" hidden="1">
      <c r="A100" s="134"/>
      <c r="B100" s="108"/>
      <c r="C100" s="132"/>
      <c r="D100" s="246" t="s">
        <v>113</v>
      </c>
      <c r="E100" s="246"/>
      <c r="F100" s="246"/>
      <c r="G100" s="246"/>
      <c r="H100" s="246"/>
      <c r="I100" s="246"/>
      <c r="J100" s="246"/>
      <c r="K100" s="132" t="s">
        <v>7</v>
      </c>
      <c r="L100" s="136">
        <f>SUM(L94:L99)</f>
        <v>36.987499999999997</v>
      </c>
      <c r="M100" s="100"/>
    </row>
    <row r="101" spans="1:13" ht="14.25" hidden="1">
      <c r="A101" s="134"/>
      <c r="B101" s="108"/>
      <c r="C101" s="132"/>
      <c r="D101" s="111"/>
      <c r="E101" s="111"/>
      <c r="F101" s="111"/>
      <c r="G101" s="111"/>
      <c r="H101" s="111"/>
      <c r="I101" s="111"/>
      <c r="J101" s="111"/>
      <c r="K101" s="132"/>
      <c r="L101" s="125">
        <f>L92-L100</f>
        <v>590.33281250000005</v>
      </c>
      <c r="M101" s="100"/>
    </row>
    <row r="102" spans="1:13" ht="14.25">
      <c r="A102" s="134"/>
      <c r="B102" s="108"/>
      <c r="C102" s="132"/>
      <c r="D102" s="132"/>
      <c r="E102" s="132"/>
      <c r="F102" s="137">
        <v>585</v>
      </c>
      <c r="G102" s="112"/>
      <c r="H102" s="112">
        <v>337</v>
      </c>
      <c r="I102" s="112"/>
      <c r="J102" s="112" t="s">
        <v>107</v>
      </c>
      <c r="K102" s="112"/>
      <c r="L102" s="100"/>
      <c r="M102" s="100">
        <f>F102*H102</f>
        <v>197145</v>
      </c>
    </row>
    <row r="103" spans="1:13" ht="4.5" customHeight="1">
      <c r="A103" s="134"/>
      <c r="B103" s="108"/>
      <c r="C103" s="132"/>
      <c r="D103" s="132"/>
      <c r="E103" s="132"/>
      <c r="F103" s="132"/>
      <c r="G103" s="132"/>
      <c r="H103" s="132"/>
      <c r="I103" s="132"/>
      <c r="J103" s="132"/>
      <c r="K103" s="132"/>
      <c r="L103" s="115"/>
      <c r="M103" s="100"/>
    </row>
    <row r="104" spans="1:13" ht="60.75" customHeight="1">
      <c r="A104" s="134">
        <v>8</v>
      </c>
      <c r="B104" s="247" t="s">
        <v>108</v>
      </c>
      <c r="C104" s="247"/>
      <c r="D104" s="247"/>
      <c r="E104" s="247"/>
      <c r="F104" s="247"/>
      <c r="G104" s="247"/>
      <c r="H104" s="247"/>
      <c r="I104" s="247"/>
      <c r="J104" s="247"/>
      <c r="K104" s="247"/>
      <c r="L104" s="115"/>
      <c r="M104" s="100"/>
    </row>
    <row r="105" spans="1:13" ht="14.25" hidden="1">
      <c r="A105" s="134"/>
      <c r="B105" s="108"/>
      <c r="C105" s="248" t="s">
        <v>114</v>
      </c>
      <c r="D105" s="248"/>
      <c r="E105" s="248"/>
      <c r="F105" s="248"/>
      <c r="G105" s="248"/>
      <c r="H105" s="248"/>
      <c r="I105" s="248"/>
      <c r="J105" s="248"/>
      <c r="K105" s="132" t="s">
        <v>7</v>
      </c>
      <c r="L105" s="138">
        <v>26.33</v>
      </c>
      <c r="M105" s="100"/>
    </row>
    <row r="106" spans="1:13" ht="14.25" hidden="1">
      <c r="A106" s="134"/>
      <c r="B106" s="108"/>
      <c r="C106" s="132"/>
      <c r="D106" s="132"/>
      <c r="E106" s="132"/>
      <c r="F106" s="132"/>
      <c r="G106" s="132"/>
      <c r="H106" s="132"/>
      <c r="I106" s="132"/>
      <c r="J106" s="132"/>
      <c r="K106" s="132"/>
      <c r="L106" s="139">
        <v>26.33</v>
      </c>
      <c r="M106" s="100"/>
    </row>
    <row r="107" spans="1:13" ht="14.25" customHeight="1">
      <c r="A107" s="134"/>
      <c r="B107" s="108"/>
      <c r="C107" s="132"/>
      <c r="D107" s="132"/>
      <c r="E107" s="132"/>
      <c r="F107" s="112">
        <v>26.11</v>
      </c>
      <c r="G107" s="140"/>
      <c r="H107" s="97">
        <v>5001.7</v>
      </c>
      <c r="I107" s="140"/>
      <c r="J107" s="99" t="s">
        <v>58</v>
      </c>
      <c r="K107" s="140"/>
      <c r="L107" s="115"/>
      <c r="M107" s="100">
        <f>F107*H107</f>
        <v>130594.38699999999</v>
      </c>
    </row>
    <row r="108" spans="1:13" ht="6" customHeight="1">
      <c r="A108" s="134"/>
      <c r="B108" s="108"/>
      <c r="C108" s="132"/>
      <c r="D108" s="132"/>
      <c r="E108" s="132"/>
      <c r="F108" s="132"/>
      <c r="G108" s="132"/>
      <c r="H108" s="132"/>
      <c r="I108" s="132"/>
      <c r="J108" s="132"/>
      <c r="K108" s="132"/>
      <c r="L108" s="115"/>
      <c r="M108" s="100"/>
    </row>
    <row r="109" spans="1:13" s="81" customFormat="1" ht="31.5" customHeight="1">
      <c r="A109" s="134">
        <v>9</v>
      </c>
      <c r="B109" s="247" t="s">
        <v>109</v>
      </c>
      <c r="C109" s="247"/>
      <c r="D109" s="247"/>
      <c r="E109" s="247"/>
      <c r="F109" s="247"/>
      <c r="G109" s="247"/>
      <c r="H109" s="247"/>
      <c r="I109" s="247"/>
      <c r="J109" s="247"/>
      <c r="K109" s="247"/>
      <c r="L109" s="115"/>
      <c r="M109" s="100"/>
    </row>
    <row r="110" spans="1:13" s="81" customFormat="1" ht="14.25" hidden="1" customHeight="1">
      <c r="A110" s="134"/>
      <c r="B110" s="121" t="s">
        <v>62</v>
      </c>
      <c r="C110" s="83">
        <v>2</v>
      </c>
      <c r="D110" s="127">
        <v>42.25</v>
      </c>
      <c r="E110" s="85" t="s">
        <v>37</v>
      </c>
      <c r="F110" s="85">
        <v>0.75</v>
      </c>
      <c r="G110" s="84" t="s">
        <v>37</v>
      </c>
      <c r="H110" s="249" t="s">
        <v>110</v>
      </c>
      <c r="I110" s="249"/>
      <c r="J110" s="249"/>
      <c r="K110" s="87" t="s">
        <v>7</v>
      </c>
      <c r="L110" s="94">
        <v>713</v>
      </c>
      <c r="M110" s="100"/>
    </row>
    <row r="111" spans="1:13" s="81" customFormat="1" ht="14.25" hidden="1">
      <c r="A111" s="134"/>
      <c r="B111" s="121" t="s">
        <v>69</v>
      </c>
      <c r="C111" s="83">
        <v>3</v>
      </c>
      <c r="D111" s="127">
        <v>14</v>
      </c>
      <c r="E111" s="85" t="s">
        <v>37</v>
      </c>
      <c r="F111" s="85">
        <v>0.75</v>
      </c>
      <c r="G111" s="84" t="s">
        <v>37</v>
      </c>
      <c r="H111" s="249" t="s">
        <v>110</v>
      </c>
      <c r="I111" s="249"/>
      <c r="J111" s="249"/>
      <c r="K111" s="87" t="s">
        <v>7</v>
      </c>
      <c r="L111" s="94">
        <v>354</v>
      </c>
      <c r="M111" s="100"/>
    </row>
    <row r="112" spans="1:13" s="81" customFormat="1" ht="14.25" hidden="1">
      <c r="A112" s="134"/>
      <c r="B112" s="121" t="s">
        <v>115</v>
      </c>
      <c r="C112" s="83">
        <v>1</v>
      </c>
      <c r="D112" s="84">
        <v>2</v>
      </c>
      <c r="E112" s="85" t="s">
        <v>37</v>
      </c>
      <c r="F112" s="85">
        <v>1.5</v>
      </c>
      <c r="G112" s="84" t="s">
        <v>37</v>
      </c>
      <c r="H112" s="123">
        <v>1.125</v>
      </c>
      <c r="I112" s="87" t="s">
        <v>37</v>
      </c>
      <c r="J112" s="86">
        <v>8</v>
      </c>
      <c r="K112" s="87" t="s">
        <v>7</v>
      </c>
      <c r="L112" s="94">
        <f>J112*H112*F112*D112*C112</f>
        <v>27</v>
      </c>
      <c r="M112" s="100"/>
    </row>
    <row r="113" spans="1:13" s="81" customFormat="1" ht="14.25" hidden="1">
      <c r="A113" s="134"/>
      <c r="B113" s="121" t="s">
        <v>116</v>
      </c>
      <c r="C113" s="83">
        <v>1</v>
      </c>
      <c r="D113" s="84">
        <v>5</v>
      </c>
      <c r="E113" s="85" t="s">
        <v>37</v>
      </c>
      <c r="F113" s="122">
        <v>1.125</v>
      </c>
      <c r="G113" s="84" t="s">
        <v>37</v>
      </c>
      <c r="H113" s="123">
        <v>1.125</v>
      </c>
      <c r="I113" s="87" t="s">
        <v>37</v>
      </c>
      <c r="J113" s="86">
        <v>8</v>
      </c>
      <c r="K113" s="87" t="s">
        <v>7</v>
      </c>
      <c r="L113" s="94">
        <f>J113*H113*F113*D113*C113</f>
        <v>50.625</v>
      </c>
      <c r="M113" s="100"/>
    </row>
    <row r="114" spans="1:13" s="81" customFormat="1" ht="14.25" hidden="1">
      <c r="A114" s="134"/>
      <c r="B114" s="121" t="s">
        <v>116</v>
      </c>
      <c r="C114" s="83">
        <v>2</v>
      </c>
      <c r="D114" s="84">
        <v>2</v>
      </c>
      <c r="E114" s="85" t="s">
        <v>37</v>
      </c>
      <c r="F114" s="122">
        <v>0.375</v>
      </c>
      <c r="G114" s="84" t="s">
        <v>37</v>
      </c>
      <c r="H114" s="123">
        <v>1.125</v>
      </c>
      <c r="I114" s="87" t="s">
        <v>37</v>
      </c>
      <c r="J114" s="86">
        <v>8</v>
      </c>
      <c r="K114" s="87" t="s">
        <v>7</v>
      </c>
      <c r="L114" s="94">
        <f>J114*H114*F114*D114*C114</f>
        <v>13.5</v>
      </c>
      <c r="M114" s="100"/>
    </row>
    <row r="115" spans="1:13" s="81" customFormat="1" ht="14.25" hidden="1">
      <c r="A115" s="134"/>
      <c r="B115" s="121" t="s">
        <v>66</v>
      </c>
      <c r="C115" s="83">
        <v>2</v>
      </c>
      <c r="D115" s="250" t="s">
        <v>61</v>
      </c>
      <c r="E115" s="250"/>
      <c r="F115" s="250"/>
      <c r="G115" s="84" t="s">
        <v>37</v>
      </c>
      <c r="H115" s="86">
        <v>0.75</v>
      </c>
      <c r="I115" s="87" t="s">
        <v>37</v>
      </c>
      <c r="J115" s="86">
        <v>0.75</v>
      </c>
      <c r="K115" s="87" t="s">
        <v>7</v>
      </c>
      <c r="L115" s="94">
        <v>71</v>
      </c>
      <c r="M115" s="100"/>
    </row>
    <row r="116" spans="1:13" s="81" customFormat="1" ht="14.25" hidden="1">
      <c r="A116" s="134"/>
      <c r="B116" s="121" t="s">
        <v>95</v>
      </c>
      <c r="C116" s="83">
        <v>1</v>
      </c>
      <c r="D116" s="84">
        <v>1</v>
      </c>
      <c r="E116" s="85" t="s">
        <v>37</v>
      </c>
      <c r="F116" s="122">
        <v>42.25</v>
      </c>
      <c r="G116" s="84" t="s">
        <v>37</v>
      </c>
      <c r="H116" s="86">
        <v>0.75</v>
      </c>
      <c r="I116" s="87" t="s">
        <v>37</v>
      </c>
      <c r="J116" s="86">
        <v>0.5</v>
      </c>
      <c r="K116" s="87" t="s">
        <v>7</v>
      </c>
      <c r="L116" s="94">
        <f>J116*H116*F116*D116*C116</f>
        <v>15.84375</v>
      </c>
      <c r="M116" s="100"/>
    </row>
    <row r="117" spans="1:13" s="81" customFormat="1" ht="14.25" hidden="1">
      <c r="A117" s="134"/>
      <c r="B117" s="121" t="s">
        <v>69</v>
      </c>
      <c r="C117" s="83">
        <v>1</v>
      </c>
      <c r="D117" s="84">
        <v>2</v>
      </c>
      <c r="E117" s="85" t="s">
        <v>37</v>
      </c>
      <c r="F117" s="85">
        <v>6</v>
      </c>
      <c r="G117" s="84" t="s">
        <v>37</v>
      </c>
      <c r="H117" s="86">
        <v>0.75</v>
      </c>
      <c r="I117" s="87" t="s">
        <v>37</v>
      </c>
      <c r="J117" s="86">
        <v>0.5</v>
      </c>
      <c r="K117" s="87" t="s">
        <v>7</v>
      </c>
      <c r="L117" s="94">
        <f>J117*H117*F117*D117*C117</f>
        <v>4.5</v>
      </c>
      <c r="M117" s="100"/>
    </row>
    <row r="118" spans="1:13" s="81" customFormat="1" ht="14.25" hidden="1">
      <c r="A118" s="134"/>
      <c r="B118" s="121" t="s">
        <v>68</v>
      </c>
      <c r="C118" s="83">
        <v>2</v>
      </c>
      <c r="D118" s="127">
        <v>12.25</v>
      </c>
      <c r="E118" s="85" t="s">
        <v>37</v>
      </c>
      <c r="F118" s="85">
        <v>0.75</v>
      </c>
      <c r="G118" s="84" t="s">
        <v>37</v>
      </c>
      <c r="H118" s="249" t="s">
        <v>117</v>
      </c>
      <c r="I118" s="249"/>
      <c r="J118" s="249"/>
      <c r="K118" s="87" t="s">
        <v>7</v>
      </c>
      <c r="L118" s="94">
        <v>142</v>
      </c>
      <c r="M118" s="100"/>
    </row>
    <row r="119" spans="1:13" s="81" customFormat="1" ht="14.25" hidden="1">
      <c r="A119" s="134"/>
      <c r="B119" s="121" t="s">
        <v>69</v>
      </c>
      <c r="C119" s="83">
        <v>3</v>
      </c>
      <c r="D119" s="127">
        <v>4</v>
      </c>
      <c r="E119" s="85" t="s">
        <v>37</v>
      </c>
      <c r="F119" s="85">
        <v>0.75</v>
      </c>
      <c r="G119" s="84" t="s">
        <v>37</v>
      </c>
      <c r="H119" s="249" t="s">
        <v>117</v>
      </c>
      <c r="I119" s="249"/>
      <c r="J119" s="249"/>
      <c r="K119" s="87" t="s">
        <v>7</v>
      </c>
      <c r="L119" s="94">
        <v>70</v>
      </c>
      <c r="M119" s="100"/>
    </row>
    <row r="120" spans="1:13" s="81" customFormat="1" ht="15" hidden="1" customHeight="1">
      <c r="A120" s="134"/>
      <c r="B120" s="121" t="s">
        <v>71</v>
      </c>
      <c r="C120" s="83">
        <v>1</v>
      </c>
      <c r="D120" s="84">
        <v>1</v>
      </c>
      <c r="E120" s="85" t="s">
        <v>37</v>
      </c>
      <c r="F120" s="85">
        <v>270</v>
      </c>
      <c r="G120" s="84" t="s">
        <v>37</v>
      </c>
      <c r="H120" s="123">
        <v>0.375</v>
      </c>
      <c r="I120" s="87" t="s">
        <v>37</v>
      </c>
      <c r="J120" s="86">
        <v>4</v>
      </c>
      <c r="K120" s="87" t="s">
        <v>7</v>
      </c>
      <c r="L120" s="94">
        <f>J120*H120*F120*D120*C120</f>
        <v>405</v>
      </c>
      <c r="M120" s="100"/>
    </row>
    <row r="121" spans="1:13" s="81" customFormat="1" ht="14.25" hidden="1">
      <c r="A121" s="134"/>
      <c r="B121" s="121" t="s">
        <v>118</v>
      </c>
      <c r="C121" s="83">
        <v>1</v>
      </c>
      <c r="D121" s="84">
        <v>54</v>
      </c>
      <c r="E121" s="85" t="s">
        <v>37</v>
      </c>
      <c r="F121" s="85">
        <v>0.75</v>
      </c>
      <c r="G121" s="84" t="s">
        <v>37</v>
      </c>
      <c r="H121" s="123">
        <v>0.375</v>
      </c>
      <c r="I121" s="87" t="s">
        <v>37</v>
      </c>
      <c r="J121" s="86">
        <v>4</v>
      </c>
      <c r="K121" s="87" t="s">
        <v>7</v>
      </c>
      <c r="L121" s="88">
        <f>J121*H121*F121*D121*C121</f>
        <v>60.75</v>
      </c>
      <c r="M121" s="100"/>
    </row>
    <row r="122" spans="1:13" s="81" customFormat="1" ht="14.25" hidden="1">
      <c r="A122" s="134"/>
      <c r="B122" s="108"/>
      <c r="C122" s="132"/>
      <c r="D122" s="132"/>
      <c r="E122" s="132"/>
      <c r="F122" s="132"/>
      <c r="G122" s="132"/>
      <c r="H122" s="132"/>
      <c r="I122" s="132"/>
      <c r="J122" s="132"/>
      <c r="K122" s="132" t="s">
        <v>7</v>
      </c>
      <c r="L122" s="125">
        <f>SUM(L110:L121)</f>
        <v>1927.21875</v>
      </c>
      <c r="M122" s="100"/>
    </row>
    <row r="123" spans="1:13" s="81" customFormat="1" ht="14.25" hidden="1">
      <c r="A123" s="134"/>
      <c r="B123" s="108" t="s">
        <v>104</v>
      </c>
      <c r="C123" s="132"/>
      <c r="D123" s="132"/>
      <c r="E123" s="132"/>
      <c r="F123" s="132"/>
      <c r="G123" s="132"/>
      <c r="H123" s="132"/>
      <c r="I123" s="132"/>
      <c r="J123" s="132"/>
      <c r="K123" s="132"/>
      <c r="L123" s="115"/>
      <c r="M123" s="100"/>
    </row>
    <row r="124" spans="1:13" s="81" customFormat="1" ht="14.25" hidden="1" customHeight="1">
      <c r="A124" s="134"/>
      <c r="B124" s="121" t="s">
        <v>119</v>
      </c>
      <c r="C124" s="83">
        <v>1</v>
      </c>
      <c r="D124" s="84">
        <v>2</v>
      </c>
      <c r="E124" s="85" t="s">
        <v>37</v>
      </c>
      <c r="F124" s="85">
        <v>4</v>
      </c>
      <c r="G124" s="84" t="s">
        <v>37</v>
      </c>
      <c r="H124" s="86">
        <v>0.75</v>
      </c>
      <c r="I124" s="87" t="s">
        <v>37</v>
      </c>
      <c r="J124" s="86">
        <v>7</v>
      </c>
      <c r="K124" s="87" t="s">
        <v>7</v>
      </c>
      <c r="L124" s="94">
        <f>J124*H124*F124*D124*C124</f>
        <v>42</v>
      </c>
      <c r="M124" s="100"/>
    </row>
    <row r="125" spans="1:13" s="81" customFormat="1" ht="14.25" hidden="1">
      <c r="A125" s="134"/>
      <c r="B125" s="121" t="s">
        <v>120</v>
      </c>
      <c r="C125" s="83">
        <v>1</v>
      </c>
      <c r="D125" s="84">
        <v>6</v>
      </c>
      <c r="E125" s="85" t="s">
        <v>37</v>
      </c>
      <c r="F125" s="85">
        <v>4</v>
      </c>
      <c r="G125" s="84" t="s">
        <v>37</v>
      </c>
      <c r="H125" s="86">
        <v>0.75</v>
      </c>
      <c r="I125" s="87" t="s">
        <v>37</v>
      </c>
      <c r="J125" s="86">
        <v>4</v>
      </c>
      <c r="K125" s="87" t="s">
        <v>7</v>
      </c>
      <c r="L125" s="94">
        <f>J125*H125*F125*D125*C125</f>
        <v>72</v>
      </c>
      <c r="M125" s="100"/>
    </row>
    <row r="126" spans="1:13" s="81" customFormat="1" ht="14.25" hidden="1">
      <c r="A126" s="134"/>
      <c r="B126" s="121" t="s">
        <v>121</v>
      </c>
      <c r="C126" s="83">
        <v>1</v>
      </c>
      <c r="D126" s="84">
        <v>2</v>
      </c>
      <c r="E126" s="85" t="s">
        <v>37</v>
      </c>
      <c r="F126" s="85">
        <v>42.25</v>
      </c>
      <c r="G126" s="84" t="s">
        <v>37</v>
      </c>
      <c r="H126" s="86">
        <v>0.75</v>
      </c>
      <c r="I126" s="87" t="s">
        <v>37</v>
      </c>
      <c r="J126" s="86">
        <v>0.75</v>
      </c>
      <c r="K126" s="87" t="s">
        <v>7</v>
      </c>
      <c r="L126" s="94">
        <f>J126*H126*F126*D126*C126</f>
        <v>47.53125</v>
      </c>
      <c r="M126" s="100"/>
    </row>
    <row r="127" spans="1:13" s="81" customFormat="1" ht="14.25" hidden="1">
      <c r="A127" s="134"/>
      <c r="B127" s="121" t="s">
        <v>98</v>
      </c>
      <c r="C127" s="83">
        <v>1</v>
      </c>
      <c r="D127" s="84">
        <v>2</v>
      </c>
      <c r="E127" s="85" t="s">
        <v>37</v>
      </c>
      <c r="F127" s="85">
        <v>2.5</v>
      </c>
      <c r="G127" s="84" t="s">
        <v>37</v>
      </c>
      <c r="H127" s="86">
        <v>0.75</v>
      </c>
      <c r="I127" s="87" t="s">
        <v>37</v>
      </c>
      <c r="J127" s="86">
        <v>7.25</v>
      </c>
      <c r="K127" s="87" t="s">
        <v>7</v>
      </c>
      <c r="L127" s="94">
        <f>J127*H127*F127*D127*C127</f>
        <v>27.1875</v>
      </c>
      <c r="M127" s="100"/>
    </row>
    <row r="128" spans="1:13" s="81" customFormat="1" ht="14.25" hidden="1">
      <c r="A128" s="134"/>
      <c r="B128" s="121" t="s">
        <v>122</v>
      </c>
      <c r="C128" s="83">
        <v>1</v>
      </c>
      <c r="D128" s="84">
        <v>2</v>
      </c>
      <c r="E128" s="85" t="s">
        <v>37</v>
      </c>
      <c r="F128" s="85">
        <v>2</v>
      </c>
      <c r="G128" s="84" t="s">
        <v>37</v>
      </c>
      <c r="H128" s="86">
        <v>0.75</v>
      </c>
      <c r="I128" s="87" t="s">
        <v>37</v>
      </c>
      <c r="J128" s="86">
        <v>1.5</v>
      </c>
      <c r="K128" s="87" t="s">
        <v>7</v>
      </c>
      <c r="L128" s="94">
        <f>J128*H128*F128*D128*C128</f>
        <v>4.5</v>
      </c>
      <c r="M128" s="100"/>
    </row>
    <row r="129" spans="1:13" s="81" customFormat="1" ht="15" hidden="1" customHeight="1">
      <c r="A129" s="134"/>
      <c r="B129" s="121" t="s">
        <v>123</v>
      </c>
      <c r="C129" s="83">
        <v>1</v>
      </c>
      <c r="D129" s="84">
        <v>1</v>
      </c>
      <c r="E129" s="85" t="s">
        <v>37</v>
      </c>
      <c r="F129" s="85">
        <v>12.25</v>
      </c>
      <c r="G129" s="84" t="s">
        <v>37</v>
      </c>
      <c r="H129" s="86">
        <v>0.75</v>
      </c>
      <c r="I129" s="87" t="s">
        <v>37</v>
      </c>
      <c r="J129" s="86">
        <v>0.75</v>
      </c>
      <c r="K129" s="87" t="s">
        <v>7</v>
      </c>
      <c r="L129" s="88">
        <v>8</v>
      </c>
      <c r="M129" s="100"/>
    </row>
    <row r="130" spans="1:13" s="81" customFormat="1" ht="14.25" hidden="1">
      <c r="A130" s="134"/>
      <c r="B130" s="108"/>
      <c r="C130" s="132"/>
      <c r="D130" s="132"/>
      <c r="E130" s="132"/>
      <c r="F130" s="132"/>
      <c r="G130" s="132"/>
      <c r="H130" s="132"/>
      <c r="I130" s="132"/>
      <c r="J130" s="132"/>
      <c r="K130" s="132" t="s">
        <v>7</v>
      </c>
      <c r="L130" s="136">
        <f>SUM(L124:L129)</f>
        <v>201.21875</v>
      </c>
      <c r="M130" s="100"/>
    </row>
    <row r="131" spans="1:13" s="81" customFormat="1" ht="14.25" hidden="1">
      <c r="A131" s="134"/>
      <c r="B131" s="108"/>
      <c r="C131" s="132"/>
      <c r="D131" s="246" t="s">
        <v>124</v>
      </c>
      <c r="E131" s="246"/>
      <c r="F131" s="246"/>
      <c r="G131" s="246"/>
      <c r="H131" s="246"/>
      <c r="I131" s="246"/>
      <c r="J131" s="246"/>
      <c r="K131" s="132" t="s">
        <v>7</v>
      </c>
      <c r="L131" s="125">
        <f>L122-L130</f>
        <v>1726</v>
      </c>
      <c r="M131" s="100"/>
    </row>
    <row r="132" spans="1:13" s="81" customFormat="1" ht="14.25">
      <c r="A132" s="134"/>
      <c r="B132" s="108"/>
      <c r="C132" s="132"/>
      <c r="D132" s="132"/>
      <c r="E132" s="132"/>
      <c r="F132" s="137">
        <v>1726</v>
      </c>
      <c r="G132" s="140"/>
      <c r="H132" s="97">
        <v>12674.36</v>
      </c>
      <c r="I132" s="140"/>
      <c r="J132" s="99" t="s">
        <v>47</v>
      </c>
      <c r="K132" s="140"/>
      <c r="L132" s="115"/>
      <c r="M132" s="100">
        <f>F132*H132%</f>
        <v>218759.45360000001</v>
      </c>
    </row>
    <row r="133" spans="1:13" s="81" customFormat="1" ht="6.75" customHeight="1">
      <c r="A133" s="134"/>
      <c r="B133" s="108"/>
      <c r="C133" s="132"/>
      <c r="D133" s="132"/>
      <c r="E133" s="132"/>
      <c r="F133" s="132"/>
      <c r="G133" s="132"/>
      <c r="H133" s="132"/>
      <c r="I133" s="132"/>
      <c r="J133" s="132"/>
      <c r="K133" s="132"/>
      <c r="L133" s="115"/>
      <c r="M133" s="100"/>
    </row>
    <row r="134" spans="1:13" s="81" customFormat="1" ht="14.25">
      <c r="A134" s="134">
        <v>10</v>
      </c>
      <c r="B134" s="257" t="s">
        <v>125</v>
      </c>
      <c r="C134" s="257"/>
      <c r="D134" s="257"/>
      <c r="E134" s="257"/>
      <c r="F134" s="257"/>
      <c r="G134" s="257"/>
      <c r="H134" s="257"/>
      <c r="I134" s="257"/>
      <c r="J134" s="257"/>
      <c r="K134" s="257"/>
      <c r="L134" s="115"/>
      <c r="M134" s="100"/>
    </row>
    <row r="135" spans="1:13" s="81" customFormat="1" ht="14.25" hidden="1">
      <c r="A135" s="134"/>
      <c r="B135" s="121" t="s">
        <v>55</v>
      </c>
      <c r="C135" s="83">
        <v>1</v>
      </c>
      <c r="D135" s="84">
        <v>2</v>
      </c>
      <c r="E135" s="85" t="s">
        <v>37</v>
      </c>
      <c r="F135" s="91">
        <v>2</v>
      </c>
      <c r="G135" s="84" t="s">
        <v>37</v>
      </c>
      <c r="H135" s="86">
        <v>15.5</v>
      </c>
      <c r="I135" s="87" t="s">
        <v>37</v>
      </c>
      <c r="J135" s="86">
        <v>11</v>
      </c>
      <c r="K135" s="87" t="s">
        <v>7</v>
      </c>
      <c r="L135" s="94">
        <f>J135*H135*F135*D135*C135</f>
        <v>682</v>
      </c>
      <c r="M135" s="100"/>
    </row>
    <row r="136" spans="1:13" s="81" customFormat="1" ht="14.25" hidden="1">
      <c r="A136" s="134"/>
      <c r="B136" s="121" t="s">
        <v>56</v>
      </c>
      <c r="C136" s="83">
        <v>1</v>
      </c>
      <c r="D136" s="84">
        <v>1</v>
      </c>
      <c r="E136" s="85" t="s">
        <v>37</v>
      </c>
      <c r="F136" s="91">
        <v>5</v>
      </c>
      <c r="G136" s="84" t="s">
        <v>37</v>
      </c>
      <c r="H136" s="86">
        <v>7.5</v>
      </c>
      <c r="I136" s="87" t="s">
        <v>37</v>
      </c>
      <c r="J136" s="86">
        <v>8</v>
      </c>
      <c r="K136" s="87" t="s">
        <v>7</v>
      </c>
      <c r="L136" s="88">
        <f>J136*H136*F136*D136*C136</f>
        <v>300</v>
      </c>
      <c r="M136" s="100"/>
    </row>
    <row r="137" spans="1:13" s="81" customFormat="1" ht="14.25" hidden="1">
      <c r="A137" s="134"/>
      <c r="B137" s="108"/>
      <c r="C137" s="132"/>
      <c r="D137" s="132"/>
      <c r="E137" s="132"/>
      <c r="F137" s="132"/>
      <c r="G137" s="132"/>
      <c r="H137" s="132"/>
      <c r="I137" s="132"/>
      <c r="J137" s="132"/>
      <c r="K137" s="132" t="s">
        <v>7</v>
      </c>
      <c r="L137" s="136">
        <f>SUM(L135:L136)</f>
        <v>982</v>
      </c>
      <c r="M137" s="100"/>
    </row>
    <row r="138" spans="1:13" s="81" customFormat="1" ht="14.25" hidden="1">
      <c r="A138" s="134"/>
      <c r="B138" s="108"/>
      <c r="C138" s="132"/>
      <c r="D138" s="132"/>
      <c r="E138" s="132"/>
      <c r="F138" s="132"/>
      <c r="G138" s="132"/>
      <c r="H138" s="132"/>
      <c r="I138" s="132"/>
      <c r="J138" s="132"/>
      <c r="K138" s="132" t="s">
        <v>7</v>
      </c>
      <c r="L138" s="136">
        <v>112</v>
      </c>
      <c r="M138" s="100"/>
    </row>
    <row r="139" spans="1:13" s="81" customFormat="1" ht="14.25" hidden="1">
      <c r="A139" s="134"/>
      <c r="B139" s="108"/>
      <c r="C139" s="132"/>
      <c r="D139" s="132"/>
      <c r="E139" s="132"/>
      <c r="F139" s="132"/>
      <c r="G139" s="132"/>
      <c r="H139" s="132"/>
      <c r="I139" s="132"/>
      <c r="J139" s="132"/>
      <c r="K139" s="132" t="s">
        <v>7</v>
      </c>
      <c r="L139" s="139">
        <v>8.76</v>
      </c>
      <c r="M139" s="100"/>
    </row>
    <row r="140" spans="1:13" s="81" customFormat="1" ht="14.25">
      <c r="A140" s="134"/>
      <c r="B140" s="108"/>
      <c r="C140" s="132"/>
      <c r="D140" s="132"/>
      <c r="E140" s="132"/>
      <c r="F140" s="112">
        <v>8.76</v>
      </c>
      <c r="G140" s="140"/>
      <c r="H140" s="97">
        <v>3850</v>
      </c>
      <c r="I140" s="140"/>
      <c r="J140" s="99" t="s">
        <v>126</v>
      </c>
      <c r="K140" s="140"/>
      <c r="L140" s="115"/>
      <c r="M140" s="100">
        <f>F140*H140</f>
        <v>33726</v>
      </c>
    </row>
    <row r="141" spans="1:13" s="81" customFormat="1" ht="7.5" customHeight="1">
      <c r="A141" s="134"/>
      <c r="B141" s="108"/>
      <c r="C141" s="132"/>
      <c r="D141" s="132"/>
      <c r="E141" s="132"/>
      <c r="F141" s="132"/>
      <c r="G141" s="132"/>
      <c r="H141" s="132"/>
      <c r="I141" s="132"/>
      <c r="J141" s="132"/>
      <c r="K141" s="132"/>
      <c r="L141" s="115"/>
      <c r="M141" s="100"/>
    </row>
    <row r="142" spans="1:13" s="81" customFormat="1" ht="14.25">
      <c r="A142" s="134">
        <v>11</v>
      </c>
      <c r="B142" s="257" t="s">
        <v>127</v>
      </c>
      <c r="C142" s="257"/>
      <c r="D142" s="257"/>
      <c r="E142" s="257"/>
      <c r="F142" s="257"/>
      <c r="G142" s="257"/>
      <c r="H142" s="257"/>
      <c r="I142" s="257"/>
      <c r="J142" s="257"/>
      <c r="K142" s="257"/>
      <c r="L142" s="115"/>
      <c r="M142" s="100"/>
    </row>
    <row r="143" spans="1:13" s="81" customFormat="1" ht="14.25" hidden="1">
      <c r="A143" s="134"/>
      <c r="B143" s="121" t="s">
        <v>128</v>
      </c>
      <c r="C143" s="83">
        <v>1</v>
      </c>
      <c r="D143" s="84">
        <v>2</v>
      </c>
      <c r="E143" s="85" t="s">
        <v>37</v>
      </c>
      <c r="F143" s="91">
        <v>14</v>
      </c>
      <c r="G143" s="84" t="s">
        <v>37</v>
      </c>
      <c r="H143" s="86">
        <v>21</v>
      </c>
      <c r="I143" s="87" t="s">
        <v>37</v>
      </c>
      <c r="J143" s="86">
        <v>2.2400000000000002</v>
      </c>
      <c r="K143" s="87" t="s">
        <v>7</v>
      </c>
      <c r="L143" s="94">
        <f>J143*H143*F143*D143*C143</f>
        <v>1317.1200000000001</v>
      </c>
      <c r="M143" s="100"/>
    </row>
    <row r="144" spans="1:13" s="81" customFormat="1" ht="15" hidden="1" customHeight="1">
      <c r="A144" s="134"/>
      <c r="B144" s="121" t="s">
        <v>129</v>
      </c>
      <c r="C144" s="83">
        <v>1</v>
      </c>
      <c r="D144" s="84">
        <v>1</v>
      </c>
      <c r="E144" s="85" t="s">
        <v>37</v>
      </c>
      <c r="F144" s="91">
        <v>5</v>
      </c>
      <c r="G144" s="84" t="s">
        <v>37</v>
      </c>
      <c r="H144" s="86">
        <v>42</v>
      </c>
      <c r="I144" s="87" t="s">
        <v>37</v>
      </c>
      <c r="J144" s="86">
        <v>2.2400000000000002</v>
      </c>
      <c r="K144" s="87" t="s">
        <v>7</v>
      </c>
      <c r="L144" s="88">
        <f>J144*H144*F144*D144*C144</f>
        <v>470.40000000000009</v>
      </c>
      <c r="M144" s="100"/>
    </row>
    <row r="145" spans="1:13" s="81" customFormat="1" ht="14.25" hidden="1">
      <c r="A145" s="134"/>
      <c r="B145" s="108"/>
      <c r="C145" s="132"/>
      <c r="D145" s="132"/>
      <c r="E145" s="132"/>
      <c r="F145" s="132"/>
      <c r="G145" s="132"/>
      <c r="H145" s="132"/>
      <c r="I145" s="132"/>
      <c r="J145" s="132"/>
      <c r="K145" s="132" t="s">
        <v>7</v>
      </c>
      <c r="L145" s="136">
        <f>SUM(L143:L144)</f>
        <v>1787.5200000000002</v>
      </c>
      <c r="M145" s="100"/>
    </row>
    <row r="146" spans="1:13" s="81" customFormat="1" ht="14.25" hidden="1">
      <c r="A146" s="134"/>
      <c r="B146" s="108"/>
      <c r="C146" s="132"/>
      <c r="D146" s="132"/>
      <c r="E146" s="132"/>
      <c r="F146" s="132"/>
      <c r="G146" s="132"/>
      <c r="H146" s="132"/>
      <c r="I146" s="132"/>
      <c r="J146" s="132"/>
      <c r="K146" s="132" t="s">
        <v>7</v>
      </c>
      <c r="L146" s="136">
        <v>112</v>
      </c>
      <c r="M146" s="100"/>
    </row>
    <row r="147" spans="1:13" ht="14.25" hidden="1">
      <c r="A147" s="134"/>
      <c r="B147" s="108"/>
      <c r="C147" s="132"/>
      <c r="D147" s="132"/>
      <c r="E147" s="132"/>
      <c r="F147" s="132"/>
      <c r="G147" s="132"/>
      <c r="H147" s="132"/>
      <c r="I147" s="132"/>
      <c r="J147" s="132"/>
      <c r="K147" s="132" t="s">
        <v>7</v>
      </c>
      <c r="L147" s="139">
        <v>15.96</v>
      </c>
      <c r="M147" s="100"/>
    </row>
    <row r="148" spans="1:13" ht="14.25" customHeight="1">
      <c r="A148" s="134"/>
      <c r="B148" s="108"/>
      <c r="C148" s="132"/>
      <c r="D148" s="132"/>
      <c r="E148" s="132"/>
      <c r="F148" s="112">
        <v>15.96</v>
      </c>
      <c r="G148" s="140"/>
      <c r="H148" s="97">
        <v>3575</v>
      </c>
      <c r="I148" s="140"/>
      <c r="J148" s="99" t="s">
        <v>126</v>
      </c>
      <c r="K148" s="140"/>
      <c r="L148" s="115"/>
      <c r="M148" s="100">
        <f>F148*H148</f>
        <v>57057</v>
      </c>
    </row>
    <row r="149" spans="1:13" ht="5.25" customHeight="1">
      <c r="A149" s="134"/>
      <c r="B149" s="108"/>
      <c r="C149" s="132"/>
      <c r="D149" s="132"/>
      <c r="E149" s="132"/>
      <c r="F149" s="132"/>
      <c r="G149" s="132"/>
      <c r="H149" s="132"/>
      <c r="I149" s="132"/>
      <c r="J149" s="132"/>
      <c r="K149" s="132"/>
      <c r="L149" s="115"/>
      <c r="M149" s="100"/>
    </row>
    <row r="150" spans="1:13" ht="15" customHeight="1">
      <c r="A150" s="134">
        <v>12</v>
      </c>
      <c r="B150" s="257" t="s">
        <v>130</v>
      </c>
      <c r="C150" s="257"/>
      <c r="D150" s="257"/>
      <c r="E150" s="257"/>
      <c r="F150" s="257"/>
      <c r="G150" s="257"/>
      <c r="H150" s="257"/>
      <c r="I150" s="257"/>
      <c r="J150" s="257"/>
      <c r="K150" s="257"/>
      <c r="L150" s="115"/>
      <c r="M150" s="100"/>
    </row>
    <row r="151" spans="1:13" ht="14.25" hidden="1" customHeight="1">
      <c r="A151" s="134"/>
      <c r="B151" s="108"/>
      <c r="C151" s="132"/>
      <c r="D151" s="248"/>
      <c r="E151" s="248"/>
      <c r="F151" s="248"/>
      <c r="G151" s="248"/>
      <c r="H151" s="248"/>
      <c r="I151" s="248"/>
      <c r="J151" s="248"/>
      <c r="K151" s="141" t="s">
        <v>7</v>
      </c>
      <c r="L151" s="142">
        <v>24.72</v>
      </c>
      <c r="M151" s="100"/>
    </row>
    <row r="152" spans="1:13" ht="14.25" hidden="1">
      <c r="A152" s="134"/>
      <c r="B152" s="108"/>
      <c r="C152" s="132"/>
      <c r="D152" s="132"/>
      <c r="E152" s="132"/>
      <c r="F152" s="132"/>
      <c r="G152" s="132"/>
      <c r="H152" s="132"/>
      <c r="I152" s="132"/>
      <c r="J152" s="132"/>
      <c r="K152" s="132" t="s">
        <v>7</v>
      </c>
      <c r="L152" s="139">
        <v>24.75</v>
      </c>
      <c r="M152" s="100"/>
    </row>
    <row r="153" spans="1:13" ht="14.25">
      <c r="A153" s="134"/>
      <c r="B153" s="108"/>
      <c r="C153" s="132"/>
      <c r="D153" s="132"/>
      <c r="E153" s="132"/>
      <c r="F153" s="112">
        <v>24.72</v>
      </c>
      <c r="G153" s="140"/>
      <c r="H153" s="113">
        <v>186.34</v>
      </c>
      <c r="I153" s="140"/>
      <c r="J153" s="99" t="s">
        <v>58</v>
      </c>
      <c r="K153" s="140"/>
      <c r="L153" s="115"/>
      <c r="M153" s="100">
        <f>F153*H153</f>
        <v>4606.3248000000003</v>
      </c>
    </row>
    <row r="154" spans="1:13" ht="14.25">
      <c r="A154" s="134"/>
      <c r="B154" s="108"/>
      <c r="C154" s="132"/>
      <c r="D154" s="132"/>
      <c r="E154" s="132"/>
      <c r="F154" s="132"/>
      <c r="G154" s="132"/>
      <c r="H154" s="132"/>
      <c r="I154" s="132"/>
      <c r="J154" s="132"/>
      <c r="K154" s="132"/>
      <c r="L154" s="115"/>
      <c r="M154" s="100"/>
    </row>
    <row r="155" spans="1:13" ht="73.5" customHeight="1">
      <c r="A155" s="134">
        <v>13</v>
      </c>
      <c r="B155" s="247" t="s">
        <v>131</v>
      </c>
      <c r="C155" s="247"/>
      <c r="D155" s="247"/>
      <c r="E155" s="247"/>
      <c r="F155" s="247"/>
      <c r="G155" s="247"/>
      <c r="H155" s="247"/>
      <c r="I155" s="247"/>
      <c r="J155" s="247"/>
      <c r="K155" s="247"/>
      <c r="L155" s="115"/>
      <c r="M155" s="100"/>
    </row>
    <row r="156" spans="1:13" ht="14.25" hidden="1">
      <c r="A156" s="134"/>
      <c r="B156" s="121" t="s">
        <v>132</v>
      </c>
      <c r="C156" s="83">
        <v>1</v>
      </c>
      <c r="D156" s="84">
        <v>1</v>
      </c>
      <c r="E156" s="85" t="s">
        <v>37</v>
      </c>
      <c r="F156" s="91">
        <v>1</v>
      </c>
      <c r="G156" s="84" t="s">
        <v>37</v>
      </c>
      <c r="H156" s="86">
        <v>42.25</v>
      </c>
      <c r="I156" s="87" t="s">
        <v>37</v>
      </c>
      <c r="J156" s="86">
        <v>22.25</v>
      </c>
      <c r="K156" s="87" t="s">
        <v>7</v>
      </c>
      <c r="L156" s="88">
        <f>J156*H156*F156*D156*C156</f>
        <v>940.0625</v>
      </c>
      <c r="M156" s="100"/>
    </row>
    <row r="157" spans="1:13" ht="14.25" hidden="1">
      <c r="A157" s="134"/>
      <c r="B157" s="108"/>
      <c r="C157" s="132"/>
      <c r="D157" s="132"/>
      <c r="E157" s="132"/>
      <c r="F157" s="132"/>
      <c r="G157" s="132"/>
      <c r="H157" s="132"/>
      <c r="I157" s="132"/>
      <c r="J157" s="132"/>
      <c r="K157" s="132" t="s">
        <v>7</v>
      </c>
      <c r="L157" s="125">
        <v>940</v>
      </c>
      <c r="M157" s="100"/>
    </row>
    <row r="158" spans="1:13" ht="14.25">
      <c r="A158" s="134"/>
      <c r="B158" s="108"/>
      <c r="C158" s="132"/>
      <c r="D158" s="132"/>
      <c r="E158" s="132"/>
      <c r="F158" s="137">
        <v>940</v>
      </c>
      <c r="G158" s="140"/>
      <c r="H158" s="99">
        <v>7607.25</v>
      </c>
      <c r="I158" s="140"/>
      <c r="J158" s="99" t="s">
        <v>47</v>
      </c>
      <c r="K158" s="140"/>
      <c r="L158" s="115"/>
      <c r="M158" s="100">
        <f>F158*H158%</f>
        <v>71508.150000000009</v>
      </c>
    </row>
    <row r="159" spans="1:13" ht="6" customHeight="1">
      <c r="A159" s="134"/>
      <c r="B159" s="108"/>
      <c r="C159" s="132"/>
      <c r="D159" s="132"/>
      <c r="E159" s="132"/>
      <c r="F159" s="132"/>
      <c r="G159" s="132"/>
      <c r="H159" s="132"/>
      <c r="I159" s="132"/>
      <c r="J159" s="132"/>
      <c r="K159" s="132"/>
      <c r="L159" s="115"/>
      <c r="M159" s="100"/>
    </row>
    <row r="160" spans="1:13" ht="29.25" customHeight="1">
      <c r="A160" s="134">
        <v>14</v>
      </c>
      <c r="B160" s="247" t="s">
        <v>133</v>
      </c>
      <c r="C160" s="247"/>
      <c r="D160" s="247"/>
      <c r="E160" s="247"/>
      <c r="F160" s="247"/>
      <c r="G160" s="247"/>
      <c r="H160" s="247"/>
      <c r="I160" s="247"/>
      <c r="J160" s="247"/>
      <c r="K160" s="247"/>
      <c r="L160" s="115"/>
      <c r="M160" s="100"/>
    </row>
    <row r="161" spans="1:13" ht="14.25" hidden="1">
      <c r="A161" s="134"/>
      <c r="B161" s="121" t="s">
        <v>134</v>
      </c>
      <c r="C161" s="83">
        <v>1</v>
      </c>
      <c r="D161" s="84">
        <v>1</v>
      </c>
      <c r="E161" s="85" t="s">
        <v>37</v>
      </c>
      <c r="F161" s="91">
        <v>1</v>
      </c>
      <c r="G161" s="84" t="s">
        <v>37</v>
      </c>
      <c r="H161" s="86">
        <v>42.25</v>
      </c>
      <c r="I161" s="87" t="s">
        <v>37</v>
      </c>
      <c r="J161" s="86">
        <v>22.25</v>
      </c>
      <c r="K161" s="87" t="s">
        <v>7</v>
      </c>
      <c r="L161" s="88">
        <f>J161*H161*F161*D161*C161</f>
        <v>940.0625</v>
      </c>
      <c r="M161" s="100"/>
    </row>
    <row r="162" spans="1:13" ht="14.25" hidden="1">
      <c r="A162" s="134"/>
      <c r="B162" s="108"/>
      <c r="C162" s="132"/>
      <c r="D162" s="132"/>
      <c r="E162" s="132"/>
      <c r="F162" s="132"/>
      <c r="G162" s="132"/>
      <c r="H162" s="132"/>
      <c r="I162" s="132"/>
      <c r="J162" s="132"/>
      <c r="K162" s="132"/>
      <c r="L162" s="115"/>
      <c r="M162" s="100"/>
    </row>
    <row r="163" spans="1:13" ht="14.25" hidden="1">
      <c r="A163" s="134"/>
      <c r="B163" s="108"/>
      <c r="C163" s="132"/>
      <c r="D163" s="132"/>
      <c r="E163" s="132"/>
      <c r="F163" s="132"/>
      <c r="G163" s="132"/>
      <c r="H163" s="132"/>
      <c r="I163" s="132"/>
      <c r="J163" s="132"/>
      <c r="K163" s="132"/>
      <c r="L163" s="115"/>
      <c r="M163" s="100"/>
    </row>
    <row r="164" spans="1:13" ht="14.25" hidden="1">
      <c r="A164" s="134"/>
      <c r="B164" s="108"/>
      <c r="C164" s="132"/>
      <c r="D164" s="132"/>
      <c r="E164" s="132"/>
      <c r="F164" s="132"/>
      <c r="G164" s="132"/>
      <c r="H164" s="132"/>
      <c r="I164" s="132"/>
      <c r="J164" s="132"/>
      <c r="K164" s="132" t="s">
        <v>7</v>
      </c>
      <c r="L164" s="125">
        <v>940</v>
      </c>
      <c r="M164" s="100"/>
    </row>
    <row r="165" spans="1:13" ht="14.25">
      <c r="A165" s="134"/>
      <c r="B165" s="108"/>
      <c r="C165" s="132"/>
      <c r="D165" s="132"/>
      <c r="E165" s="132"/>
      <c r="F165" s="137">
        <v>940</v>
      </c>
      <c r="G165" s="140"/>
      <c r="H165" s="99">
        <v>1428.35</v>
      </c>
      <c r="I165" s="140"/>
      <c r="J165" s="99" t="s">
        <v>50</v>
      </c>
      <c r="K165" s="140"/>
      <c r="L165" s="115"/>
      <c r="M165" s="100">
        <f>F165*H165%</f>
        <v>13426.489999999998</v>
      </c>
    </row>
    <row r="166" spans="1:13" ht="6" customHeight="1">
      <c r="A166" s="134"/>
      <c r="B166" s="108"/>
      <c r="C166" s="132"/>
      <c r="D166" s="132"/>
      <c r="E166" s="132"/>
      <c r="F166" s="132"/>
      <c r="G166" s="132"/>
      <c r="H166" s="132"/>
      <c r="I166" s="132"/>
      <c r="J166" s="132"/>
      <c r="K166" s="132"/>
      <c r="L166" s="115"/>
      <c r="M166" s="100"/>
    </row>
    <row r="167" spans="1:13" ht="30" customHeight="1">
      <c r="A167" s="134">
        <v>15</v>
      </c>
      <c r="B167" s="247" t="s">
        <v>135</v>
      </c>
      <c r="C167" s="247"/>
      <c r="D167" s="247"/>
      <c r="E167" s="247"/>
      <c r="F167" s="247"/>
      <c r="G167" s="247"/>
      <c r="H167" s="247"/>
      <c r="I167" s="247"/>
      <c r="J167" s="247"/>
      <c r="K167" s="247"/>
      <c r="L167" s="115"/>
      <c r="M167" s="100"/>
    </row>
    <row r="168" spans="1:13" ht="14.25" hidden="1">
      <c r="A168" s="134"/>
      <c r="B168" s="108"/>
      <c r="C168" s="111">
        <v>5</v>
      </c>
      <c r="D168" s="132" t="s">
        <v>39</v>
      </c>
      <c r="E168" s="132"/>
      <c r="F168" s="132"/>
      <c r="G168" s="132"/>
      <c r="H168" s="132"/>
      <c r="I168" s="132"/>
      <c r="J168" s="132"/>
      <c r="K168" s="132" t="s">
        <v>7</v>
      </c>
      <c r="L168" s="143">
        <v>5</v>
      </c>
      <c r="M168" s="100"/>
    </row>
    <row r="169" spans="1:13" ht="14.25" hidden="1" customHeight="1">
      <c r="A169" s="134"/>
      <c r="B169" s="108"/>
      <c r="C169" s="132"/>
      <c r="D169" s="132"/>
      <c r="E169" s="132"/>
      <c r="F169" s="132"/>
      <c r="G169" s="132"/>
      <c r="H169" s="132"/>
      <c r="I169" s="132"/>
      <c r="J169" s="132"/>
      <c r="K169" s="132" t="s">
        <v>7</v>
      </c>
      <c r="L169" s="125">
        <v>5</v>
      </c>
      <c r="M169" s="100"/>
    </row>
    <row r="170" spans="1:13" ht="14.25">
      <c r="A170" s="134"/>
      <c r="B170" s="108"/>
      <c r="C170" s="132"/>
      <c r="D170" s="132"/>
      <c r="E170" s="132"/>
      <c r="F170" s="137">
        <v>5</v>
      </c>
      <c r="G170" s="140"/>
      <c r="H170" s="97">
        <v>261.25</v>
      </c>
      <c r="I170" s="140"/>
      <c r="J170" s="99" t="s">
        <v>136</v>
      </c>
      <c r="K170" s="140"/>
      <c r="L170" s="115"/>
      <c r="M170" s="100">
        <f>F170*H170</f>
        <v>1306.25</v>
      </c>
    </row>
    <row r="171" spans="1:13" ht="6" customHeight="1">
      <c r="A171" s="134"/>
      <c r="B171" s="108"/>
      <c r="C171" s="132"/>
      <c r="D171" s="132"/>
      <c r="E171" s="132"/>
      <c r="F171" s="132"/>
      <c r="G171" s="132"/>
      <c r="H171" s="132"/>
      <c r="I171" s="132"/>
      <c r="J171" s="132"/>
      <c r="K171" s="132"/>
      <c r="L171" s="115"/>
      <c r="M171" s="100"/>
    </row>
    <row r="172" spans="1:13" ht="57" customHeight="1">
      <c r="A172" s="134">
        <v>16</v>
      </c>
      <c r="B172" s="247" t="s">
        <v>137</v>
      </c>
      <c r="C172" s="247"/>
      <c r="D172" s="247"/>
      <c r="E172" s="247"/>
      <c r="F172" s="247"/>
      <c r="G172" s="247"/>
      <c r="H172" s="247"/>
      <c r="I172" s="247"/>
      <c r="J172" s="247"/>
      <c r="K172" s="247"/>
      <c r="L172" s="115"/>
      <c r="M172" s="100"/>
    </row>
    <row r="173" spans="1:13" ht="14.25">
      <c r="A173" s="144" t="s">
        <v>138</v>
      </c>
      <c r="B173" s="145" t="s">
        <v>139</v>
      </c>
      <c r="C173" s="132"/>
      <c r="D173" s="132"/>
      <c r="E173" s="132"/>
      <c r="F173" s="132"/>
      <c r="G173" s="132"/>
      <c r="H173" s="132"/>
      <c r="I173" s="132"/>
      <c r="J173" s="132"/>
      <c r="K173" s="132"/>
      <c r="L173" s="115"/>
      <c r="M173" s="100"/>
    </row>
    <row r="174" spans="1:13" ht="14.25" hidden="1">
      <c r="A174" s="134"/>
      <c r="B174" s="121" t="s">
        <v>119</v>
      </c>
      <c r="C174" s="83">
        <v>1</v>
      </c>
      <c r="D174" s="84">
        <v>1</v>
      </c>
      <c r="E174" s="85" t="s">
        <v>37</v>
      </c>
      <c r="F174" s="91">
        <v>2</v>
      </c>
      <c r="G174" s="84" t="s">
        <v>37</v>
      </c>
      <c r="H174" s="249" t="s">
        <v>140</v>
      </c>
      <c r="I174" s="249"/>
      <c r="J174" s="249"/>
      <c r="K174" s="87" t="s">
        <v>7</v>
      </c>
      <c r="L174" s="94">
        <v>36</v>
      </c>
      <c r="M174" s="100"/>
    </row>
    <row r="175" spans="1:13" ht="14.25" hidden="1">
      <c r="A175" s="134"/>
      <c r="B175" s="121" t="s">
        <v>98</v>
      </c>
      <c r="C175" s="83">
        <v>1</v>
      </c>
      <c r="D175" s="84">
        <v>1</v>
      </c>
      <c r="E175" s="85" t="s">
        <v>37</v>
      </c>
      <c r="F175" s="91">
        <v>2</v>
      </c>
      <c r="G175" s="84" t="s">
        <v>37</v>
      </c>
      <c r="H175" s="249" t="s">
        <v>141</v>
      </c>
      <c r="I175" s="249"/>
      <c r="J175" s="249"/>
      <c r="K175" s="87" t="s">
        <v>7</v>
      </c>
      <c r="L175" s="88">
        <v>33</v>
      </c>
      <c r="M175" s="100"/>
    </row>
    <row r="176" spans="1:13" ht="14.25" hidden="1">
      <c r="A176" s="134"/>
      <c r="B176" s="108"/>
      <c r="C176" s="132"/>
      <c r="D176" s="132"/>
      <c r="E176" s="132"/>
      <c r="F176" s="132"/>
      <c r="G176" s="132"/>
      <c r="H176" s="132"/>
      <c r="I176" s="132"/>
      <c r="J176" s="132"/>
      <c r="K176" s="132" t="s">
        <v>7</v>
      </c>
      <c r="L176" s="125">
        <f>SUM(L174:L175)</f>
        <v>69</v>
      </c>
      <c r="M176" s="100"/>
    </row>
    <row r="177" spans="1:13" ht="14.25">
      <c r="A177" s="134"/>
      <c r="B177" s="108"/>
      <c r="C177" s="132"/>
      <c r="D177" s="132"/>
      <c r="E177" s="132"/>
      <c r="F177" s="137">
        <v>69</v>
      </c>
      <c r="G177" s="140"/>
      <c r="H177" s="97">
        <v>228.9</v>
      </c>
      <c r="I177" s="140"/>
      <c r="J177" s="99" t="s">
        <v>142</v>
      </c>
      <c r="K177" s="140"/>
      <c r="L177" s="115"/>
      <c r="M177" s="100">
        <f>F177*H177</f>
        <v>15794.1</v>
      </c>
    </row>
    <row r="178" spans="1:13" ht="14.25">
      <c r="A178" s="144" t="s">
        <v>36</v>
      </c>
      <c r="B178" s="145" t="s">
        <v>143</v>
      </c>
      <c r="C178" s="132"/>
      <c r="D178" s="132"/>
      <c r="E178" s="132"/>
      <c r="F178" s="132"/>
      <c r="G178" s="132"/>
      <c r="H178" s="132"/>
      <c r="I178" s="132"/>
      <c r="J178" s="132"/>
      <c r="K178" s="132"/>
      <c r="L178" s="115"/>
      <c r="M178" s="100"/>
    </row>
    <row r="179" spans="1:13" ht="14.25" hidden="1">
      <c r="A179" s="134"/>
      <c r="B179" s="121" t="s">
        <v>144</v>
      </c>
      <c r="C179" s="83">
        <v>1</v>
      </c>
      <c r="D179" s="84">
        <v>1</v>
      </c>
      <c r="E179" s="85" t="s">
        <v>37</v>
      </c>
      <c r="F179" s="91">
        <v>6</v>
      </c>
      <c r="G179" s="84" t="s">
        <v>37</v>
      </c>
      <c r="H179" s="146">
        <v>6</v>
      </c>
      <c r="I179" s="87" t="s">
        <v>37</v>
      </c>
      <c r="J179" s="86">
        <v>3.67</v>
      </c>
      <c r="K179" s="87" t="s">
        <v>7</v>
      </c>
      <c r="L179" s="94">
        <f>J179*H179*F179*D179*C179</f>
        <v>132.12</v>
      </c>
      <c r="M179" s="100"/>
    </row>
    <row r="180" spans="1:13" ht="14.25" hidden="1">
      <c r="A180" s="134"/>
      <c r="B180" s="121" t="s">
        <v>112</v>
      </c>
      <c r="C180" s="83">
        <v>1</v>
      </c>
      <c r="D180" s="84">
        <v>1</v>
      </c>
      <c r="E180" s="85" t="s">
        <v>37</v>
      </c>
      <c r="F180" s="91">
        <v>6</v>
      </c>
      <c r="G180" s="84" t="s">
        <v>37</v>
      </c>
      <c r="H180" s="146">
        <v>2</v>
      </c>
      <c r="I180" s="87" t="s">
        <v>37</v>
      </c>
      <c r="J180" s="86">
        <v>4</v>
      </c>
      <c r="K180" s="87" t="s">
        <v>7</v>
      </c>
      <c r="L180" s="88">
        <f>J180*H180*F180*D180*C180</f>
        <v>48</v>
      </c>
      <c r="M180" s="100"/>
    </row>
    <row r="181" spans="1:13" ht="14.25" hidden="1">
      <c r="A181" s="134"/>
      <c r="B181" s="108"/>
      <c r="C181" s="132"/>
      <c r="D181" s="132"/>
      <c r="E181" s="132"/>
      <c r="F181" s="132"/>
      <c r="G181" s="132"/>
      <c r="H181" s="132"/>
      <c r="I181" s="132"/>
      <c r="J181" s="132"/>
      <c r="K181" s="132" t="s">
        <v>7</v>
      </c>
      <c r="L181" s="125">
        <f>SUM(L179:L180)</f>
        <v>180.12</v>
      </c>
      <c r="M181" s="100"/>
    </row>
    <row r="182" spans="1:13" ht="14.25">
      <c r="A182" s="134"/>
      <c r="B182" s="108"/>
      <c r="C182" s="132"/>
      <c r="D182" s="132"/>
      <c r="E182" s="132"/>
      <c r="F182" s="137">
        <v>180</v>
      </c>
      <c r="G182" s="140"/>
      <c r="H182" s="97">
        <v>240.5</v>
      </c>
      <c r="I182" s="140"/>
      <c r="J182" s="99" t="s">
        <v>142</v>
      </c>
      <c r="K182" s="140"/>
      <c r="L182" s="115"/>
      <c r="M182" s="100">
        <f>F182*H182</f>
        <v>43290</v>
      </c>
    </row>
    <row r="183" spans="1:13" ht="7.5" customHeight="1">
      <c r="A183" s="134"/>
      <c r="B183" s="108"/>
      <c r="C183" s="132"/>
      <c r="D183" s="132"/>
      <c r="E183" s="132"/>
      <c r="F183" s="132"/>
      <c r="G183" s="132"/>
      <c r="H183" s="132"/>
      <c r="I183" s="132"/>
      <c r="J183" s="132"/>
      <c r="K183" s="132"/>
      <c r="L183" s="115"/>
      <c r="M183" s="100"/>
    </row>
    <row r="184" spans="1:13" ht="42.75" customHeight="1">
      <c r="A184" s="134">
        <v>17</v>
      </c>
      <c r="B184" s="247" t="s">
        <v>145</v>
      </c>
      <c r="C184" s="247"/>
      <c r="D184" s="247"/>
      <c r="E184" s="247"/>
      <c r="F184" s="247"/>
      <c r="G184" s="247"/>
      <c r="H184" s="247"/>
      <c r="I184" s="247"/>
      <c r="J184" s="247"/>
      <c r="K184" s="247"/>
      <c r="L184" s="115"/>
      <c r="M184" s="100"/>
    </row>
    <row r="185" spans="1:13" ht="14.25" hidden="1">
      <c r="A185" s="134"/>
      <c r="B185" s="121" t="s">
        <v>146</v>
      </c>
      <c r="C185" s="83">
        <v>1</v>
      </c>
      <c r="D185" s="84">
        <v>6</v>
      </c>
      <c r="E185" s="85" t="s">
        <v>37</v>
      </c>
      <c r="F185" s="91">
        <v>3</v>
      </c>
      <c r="G185" s="84" t="s">
        <v>37</v>
      </c>
      <c r="H185" s="123">
        <v>1.125</v>
      </c>
      <c r="I185" s="87" t="s">
        <v>37</v>
      </c>
      <c r="J185" s="86">
        <v>3.67</v>
      </c>
      <c r="K185" s="87" t="s">
        <v>7</v>
      </c>
      <c r="L185" s="94">
        <f>J185*H185*F185*D185*C185</f>
        <v>74.317499999999995</v>
      </c>
      <c r="M185" s="100"/>
    </row>
    <row r="186" spans="1:13" ht="14.25" hidden="1" customHeight="1">
      <c r="A186" s="134"/>
      <c r="B186" s="121" t="s">
        <v>147</v>
      </c>
      <c r="C186" s="83">
        <v>1</v>
      </c>
      <c r="D186" s="84">
        <v>1</v>
      </c>
      <c r="E186" s="85" t="s">
        <v>37</v>
      </c>
      <c r="F186" s="91">
        <v>2</v>
      </c>
      <c r="G186" s="84" t="s">
        <v>37</v>
      </c>
      <c r="H186" s="86">
        <v>2</v>
      </c>
      <c r="I186" s="87" t="s">
        <v>37</v>
      </c>
      <c r="J186" s="86">
        <v>1.5</v>
      </c>
      <c r="K186" s="87" t="s">
        <v>7</v>
      </c>
      <c r="L186" s="88">
        <f>J186*H186*F186*D186*C186</f>
        <v>6</v>
      </c>
      <c r="M186" s="100"/>
    </row>
    <row r="187" spans="1:13" ht="14.25" hidden="1">
      <c r="A187" s="134"/>
      <c r="B187" s="108"/>
      <c r="C187" s="132"/>
      <c r="D187" s="132"/>
      <c r="E187" s="132"/>
      <c r="F187" s="132"/>
      <c r="G187" s="132"/>
      <c r="H187" s="132"/>
      <c r="I187" s="132"/>
      <c r="J187" s="132"/>
      <c r="K187" s="132" t="s">
        <v>7</v>
      </c>
      <c r="L187" s="125">
        <f>SUM(L185:L186)</f>
        <v>80.317499999999995</v>
      </c>
      <c r="M187" s="100"/>
    </row>
    <row r="188" spans="1:13" ht="14.25">
      <c r="A188" s="134"/>
      <c r="B188" s="108"/>
      <c r="C188" s="132"/>
      <c r="D188" s="132"/>
      <c r="E188" s="132"/>
      <c r="F188" s="137">
        <v>80</v>
      </c>
      <c r="G188" s="140"/>
      <c r="H188" s="97">
        <v>180.5</v>
      </c>
      <c r="I188" s="140"/>
      <c r="J188" s="99" t="s">
        <v>148</v>
      </c>
      <c r="K188" s="140"/>
      <c r="L188" s="115"/>
      <c r="M188" s="100">
        <f>F188*H188</f>
        <v>14440</v>
      </c>
    </row>
    <row r="189" spans="1:13" ht="3.75" customHeight="1">
      <c r="A189" s="134"/>
      <c r="B189" s="108"/>
      <c r="C189" s="132"/>
      <c r="D189" s="132"/>
      <c r="E189" s="132"/>
      <c r="F189" s="132"/>
      <c r="G189" s="132"/>
      <c r="H189" s="132"/>
      <c r="I189" s="132"/>
      <c r="J189" s="132"/>
      <c r="K189" s="132"/>
      <c r="L189" s="115"/>
      <c r="M189" s="100"/>
    </row>
    <row r="190" spans="1:13" ht="33.75" customHeight="1">
      <c r="A190" s="134">
        <v>18</v>
      </c>
      <c r="B190" s="247" t="s">
        <v>149</v>
      </c>
      <c r="C190" s="247"/>
      <c r="D190" s="247"/>
      <c r="E190" s="247"/>
      <c r="F190" s="247"/>
      <c r="G190" s="247"/>
      <c r="H190" s="247"/>
      <c r="I190" s="247"/>
      <c r="J190" s="247"/>
      <c r="K190" s="247"/>
      <c r="L190" s="115"/>
      <c r="M190" s="100"/>
    </row>
    <row r="191" spans="1:13" ht="14.25" hidden="1">
      <c r="A191" s="134"/>
      <c r="B191" s="121" t="s">
        <v>150</v>
      </c>
      <c r="C191" s="83">
        <v>1</v>
      </c>
      <c r="D191" s="84">
        <v>2</v>
      </c>
      <c r="E191" s="85" t="s">
        <v>37</v>
      </c>
      <c r="F191" s="122">
        <v>4.625</v>
      </c>
      <c r="G191" s="84" t="s">
        <v>37</v>
      </c>
      <c r="H191" s="123">
        <v>3.625</v>
      </c>
      <c r="I191" s="87" t="s">
        <v>37</v>
      </c>
      <c r="J191" s="86">
        <v>2.25</v>
      </c>
      <c r="K191" s="87" t="s">
        <v>7</v>
      </c>
      <c r="L191" s="94">
        <f>J191*H191*F191*D191*C191</f>
        <v>75.4453125</v>
      </c>
      <c r="M191" s="100"/>
    </row>
    <row r="192" spans="1:13" ht="14.25" hidden="1">
      <c r="A192" s="134"/>
      <c r="B192" s="121" t="s">
        <v>151</v>
      </c>
      <c r="C192" s="83">
        <v>1</v>
      </c>
      <c r="D192" s="84">
        <v>1</v>
      </c>
      <c r="E192" s="85" t="s">
        <v>37</v>
      </c>
      <c r="F192" s="85">
        <v>70</v>
      </c>
      <c r="G192" s="84" t="s">
        <v>37</v>
      </c>
      <c r="H192" s="86">
        <v>70</v>
      </c>
      <c r="I192" s="87" t="s">
        <v>37</v>
      </c>
      <c r="J192" s="86">
        <v>1.5</v>
      </c>
      <c r="K192" s="87" t="s">
        <v>7</v>
      </c>
      <c r="L192" s="94">
        <f>J192*H192*F192*D192*C192</f>
        <v>7350</v>
      </c>
      <c r="M192" s="100"/>
    </row>
    <row r="193" spans="1:13" ht="14.25" hidden="1">
      <c r="A193" s="134"/>
      <c r="B193" s="121" t="s">
        <v>152</v>
      </c>
      <c r="C193" s="83">
        <v>1</v>
      </c>
      <c r="D193" s="127">
        <v>0.5</v>
      </c>
      <c r="E193" s="85" t="s">
        <v>37</v>
      </c>
      <c r="F193" s="85">
        <v>9.5</v>
      </c>
      <c r="G193" s="84" t="s">
        <v>37</v>
      </c>
      <c r="H193" s="86">
        <v>10</v>
      </c>
      <c r="I193" s="87" t="s">
        <v>37</v>
      </c>
      <c r="J193" s="123">
        <v>1.125</v>
      </c>
      <c r="K193" s="87" t="s">
        <v>7</v>
      </c>
      <c r="L193" s="88">
        <f>J193*H193*F193*D193*C193</f>
        <v>53.4375</v>
      </c>
      <c r="M193" s="100"/>
    </row>
    <row r="194" spans="1:13" ht="14.25" hidden="1" customHeight="1">
      <c r="A194" s="134"/>
      <c r="B194" s="108"/>
      <c r="C194" s="132"/>
      <c r="D194" s="132"/>
      <c r="E194" s="132"/>
      <c r="F194" s="132"/>
      <c r="G194" s="132"/>
      <c r="H194" s="132"/>
      <c r="I194" s="132"/>
      <c r="J194" s="132"/>
      <c r="K194" s="132" t="s">
        <v>7</v>
      </c>
      <c r="L194" s="125">
        <f>SUM(L191:L193)</f>
        <v>7478.8828125</v>
      </c>
      <c r="M194" s="100"/>
    </row>
    <row r="195" spans="1:13" ht="14.25" hidden="1">
      <c r="A195" s="134"/>
      <c r="B195" s="108" t="s">
        <v>104</v>
      </c>
      <c r="C195" s="132"/>
      <c r="D195" s="132"/>
      <c r="E195" s="132"/>
      <c r="F195" s="132"/>
      <c r="G195" s="132"/>
      <c r="H195" s="132"/>
      <c r="I195" s="132"/>
      <c r="J195" s="132"/>
      <c r="K195" s="132"/>
      <c r="L195" s="115"/>
      <c r="M195" s="100"/>
    </row>
    <row r="196" spans="1:13" ht="14.25" hidden="1">
      <c r="A196" s="134"/>
      <c r="B196" s="121" t="s">
        <v>153</v>
      </c>
      <c r="C196" s="83">
        <v>1</v>
      </c>
      <c r="D196" s="84">
        <v>1</v>
      </c>
      <c r="E196" s="85" t="s">
        <v>37</v>
      </c>
      <c r="F196" s="85">
        <v>42.63</v>
      </c>
      <c r="G196" s="84" t="s">
        <v>37</v>
      </c>
      <c r="H196" s="86">
        <v>23.63</v>
      </c>
      <c r="I196" s="87" t="s">
        <v>37</v>
      </c>
      <c r="J196" s="86">
        <v>1.5</v>
      </c>
      <c r="K196" s="87" t="s">
        <v>7</v>
      </c>
      <c r="L196" s="94">
        <f>J196*H196*F196*D196*C196</f>
        <v>1511.02035</v>
      </c>
      <c r="M196" s="100"/>
    </row>
    <row r="197" spans="1:13" ht="14.25" hidden="1">
      <c r="A197" s="134"/>
      <c r="B197" s="121" t="s">
        <v>150</v>
      </c>
      <c r="C197" s="83">
        <v>1</v>
      </c>
      <c r="D197" s="84">
        <v>1</v>
      </c>
      <c r="E197" s="85" t="s">
        <v>37</v>
      </c>
      <c r="F197" s="85">
        <v>10.63</v>
      </c>
      <c r="G197" s="84" t="s">
        <v>37</v>
      </c>
      <c r="H197" s="86">
        <v>6.88</v>
      </c>
      <c r="I197" s="87" t="s">
        <v>37</v>
      </c>
      <c r="J197" s="86">
        <v>1.5</v>
      </c>
      <c r="K197" s="87" t="s">
        <v>7</v>
      </c>
      <c r="L197" s="88">
        <f>J197*H197*F197*D197*C197</f>
        <v>109.70160000000001</v>
      </c>
      <c r="M197" s="100"/>
    </row>
    <row r="198" spans="1:13" ht="14.25" hidden="1">
      <c r="A198" s="134"/>
      <c r="B198" s="108"/>
      <c r="C198" s="132"/>
      <c r="D198" s="132"/>
      <c r="E198" s="132"/>
      <c r="F198" s="132"/>
      <c r="G198" s="132"/>
      <c r="H198" s="132"/>
      <c r="I198" s="132"/>
      <c r="J198" s="132"/>
      <c r="K198" s="132" t="s">
        <v>7</v>
      </c>
      <c r="L198" s="136">
        <f>SUM(L196:L197)</f>
        <v>1620.7219500000001</v>
      </c>
      <c r="M198" s="100"/>
    </row>
    <row r="199" spans="1:13" ht="14.25" hidden="1" customHeight="1">
      <c r="A199" s="134"/>
      <c r="B199" s="108"/>
      <c r="C199" s="132"/>
      <c r="D199" s="246"/>
      <c r="E199" s="246"/>
      <c r="F199" s="246"/>
      <c r="G199" s="246"/>
      <c r="H199" s="246"/>
      <c r="I199" s="246"/>
      <c r="J199" s="246"/>
      <c r="K199" s="132" t="s">
        <v>7</v>
      </c>
      <c r="L199" s="125">
        <f>L194-L198</f>
        <v>5858.1608624999999</v>
      </c>
      <c r="M199" s="100"/>
    </row>
    <row r="200" spans="1:13" ht="14.25">
      <c r="A200" s="134"/>
      <c r="B200" s="108"/>
      <c r="C200" s="132"/>
      <c r="D200" s="132"/>
      <c r="E200" s="132"/>
      <c r="F200" s="137">
        <v>5857</v>
      </c>
      <c r="G200" s="140"/>
      <c r="H200" s="113">
        <v>3630</v>
      </c>
      <c r="I200" s="140"/>
      <c r="J200" s="99" t="s">
        <v>154</v>
      </c>
      <c r="K200" s="140"/>
      <c r="L200" s="115"/>
      <c r="M200" s="100">
        <f>F200*H200/1000</f>
        <v>21260.91</v>
      </c>
    </row>
    <row r="201" spans="1:13" ht="16.5" customHeight="1">
      <c r="A201" s="134">
        <v>19</v>
      </c>
      <c r="B201" s="257" t="s">
        <v>155</v>
      </c>
      <c r="C201" s="257"/>
      <c r="D201" s="257"/>
      <c r="E201" s="257"/>
      <c r="F201" s="257"/>
      <c r="G201" s="257"/>
      <c r="H201" s="257"/>
      <c r="I201" s="257"/>
      <c r="J201" s="257"/>
      <c r="K201" s="257"/>
      <c r="L201" s="115"/>
      <c r="M201" s="100"/>
    </row>
    <row r="202" spans="1:13" ht="15" hidden="1" customHeight="1">
      <c r="A202" s="134"/>
      <c r="B202" s="121" t="s">
        <v>150</v>
      </c>
      <c r="C202" s="83">
        <v>1</v>
      </c>
      <c r="D202" s="84">
        <v>2</v>
      </c>
      <c r="E202" s="85" t="s">
        <v>37</v>
      </c>
      <c r="F202" s="122">
        <v>4.625</v>
      </c>
      <c r="G202" s="84" t="s">
        <v>37</v>
      </c>
      <c r="H202" s="123">
        <v>3.625</v>
      </c>
      <c r="I202" s="87" t="s">
        <v>37</v>
      </c>
      <c r="J202" s="86">
        <v>0.5</v>
      </c>
      <c r="K202" s="87" t="s">
        <v>7</v>
      </c>
      <c r="L202" s="88">
        <f>J202*H202*F202*D202*C202</f>
        <v>16.765625</v>
      </c>
      <c r="M202" s="100"/>
    </row>
    <row r="203" spans="1:13" ht="14.25" hidden="1">
      <c r="A203" s="134"/>
      <c r="B203" s="108"/>
      <c r="C203" s="132"/>
      <c r="D203" s="132"/>
      <c r="E203" s="132"/>
      <c r="F203" s="132"/>
      <c r="G203" s="132"/>
      <c r="H203" s="132"/>
      <c r="I203" s="132"/>
      <c r="J203" s="132"/>
      <c r="K203" s="111" t="s">
        <v>7</v>
      </c>
      <c r="L203" s="125">
        <v>17</v>
      </c>
      <c r="M203" s="100"/>
    </row>
    <row r="204" spans="1:13" ht="14.25">
      <c r="A204" s="134"/>
      <c r="B204" s="108"/>
      <c r="C204" s="132"/>
      <c r="D204" s="132"/>
      <c r="E204" s="132"/>
      <c r="F204" s="137">
        <v>17</v>
      </c>
      <c r="G204" s="140"/>
      <c r="H204" s="97">
        <v>1141.25</v>
      </c>
      <c r="I204" s="140"/>
      <c r="J204" s="99" t="s">
        <v>47</v>
      </c>
      <c r="K204" s="140"/>
      <c r="L204" s="115"/>
      <c r="M204" s="100">
        <f>F204*H204%</f>
        <v>194.01249999999999</v>
      </c>
    </row>
    <row r="205" spans="1:13" ht="4.5" customHeight="1">
      <c r="A205" s="134"/>
      <c r="B205" s="108"/>
      <c r="C205" s="132"/>
      <c r="D205" s="132"/>
      <c r="E205" s="132"/>
      <c r="F205" s="132"/>
      <c r="G205" s="132"/>
      <c r="H205" s="132"/>
      <c r="I205" s="132"/>
      <c r="J205" s="132"/>
      <c r="K205" s="132"/>
      <c r="L205" s="115"/>
      <c r="M205" s="100"/>
    </row>
    <row r="206" spans="1:13" ht="14.25" customHeight="1">
      <c r="A206" s="134">
        <v>20</v>
      </c>
      <c r="B206" s="257" t="s">
        <v>156</v>
      </c>
      <c r="C206" s="257"/>
      <c r="D206" s="257"/>
      <c r="E206" s="257"/>
      <c r="F206" s="257"/>
      <c r="G206" s="257"/>
      <c r="H206" s="257"/>
      <c r="I206" s="257"/>
      <c r="J206" s="257"/>
      <c r="K206" s="257"/>
      <c r="L206" s="115"/>
      <c r="M206" s="100"/>
    </row>
    <row r="207" spans="1:13" ht="15" hidden="1" customHeight="1">
      <c r="A207" s="134"/>
      <c r="B207" s="121" t="s">
        <v>157</v>
      </c>
      <c r="C207" s="83">
        <v>2</v>
      </c>
      <c r="D207" s="84">
        <v>2</v>
      </c>
      <c r="E207" s="85" t="s">
        <v>37</v>
      </c>
      <c r="F207" s="85" t="s">
        <v>158</v>
      </c>
      <c r="G207" s="84" t="s">
        <v>37</v>
      </c>
      <c r="H207" s="86">
        <v>11.5</v>
      </c>
      <c r="I207" s="87" t="s">
        <v>37</v>
      </c>
      <c r="J207" s="86">
        <v>12</v>
      </c>
      <c r="K207" s="87" t="s">
        <v>7</v>
      </c>
      <c r="L207" s="94">
        <v>1530</v>
      </c>
      <c r="M207" s="100"/>
    </row>
    <row r="208" spans="1:13" ht="14.25" hidden="1">
      <c r="A208" s="134"/>
      <c r="B208" s="121" t="s">
        <v>159</v>
      </c>
      <c r="C208" s="83">
        <v>1</v>
      </c>
      <c r="D208" s="84">
        <v>2</v>
      </c>
      <c r="E208" s="85" t="s">
        <v>37</v>
      </c>
      <c r="F208" s="246" t="s">
        <v>160</v>
      </c>
      <c r="G208" s="246"/>
      <c r="H208" s="246"/>
      <c r="I208" s="87" t="s">
        <v>37</v>
      </c>
      <c r="J208" s="111">
        <v>12</v>
      </c>
      <c r="K208" s="132" t="s">
        <v>7</v>
      </c>
      <c r="L208" s="125">
        <v>1122</v>
      </c>
      <c r="M208" s="100"/>
    </row>
    <row r="209" spans="1:13" ht="14.25" hidden="1">
      <c r="A209" s="134"/>
      <c r="B209" s="121" t="s">
        <v>161</v>
      </c>
      <c r="C209" s="83">
        <v>1</v>
      </c>
      <c r="D209" s="84">
        <v>1</v>
      </c>
      <c r="E209" s="85" t="s">
        <v>37</v>
      </c>
      <c r="F209" s="91">
        <v>1</v>
      </c>
      <c r="G209" s="84" t="s">
        <v>37</v>
      </c>
      <c r="H209" s="86">
        <v>42.25</v>
      </c>
      <c r="I209" s="87" t="s">
        <v>37</v>
      </c>
      <c r="J209" s="86">
        <v>12</v>
      </c>
      <c r="K209" s="87" t="s">
        <v>7</v>
      </c>
      <c r="L209" s="94">
        <f>J209*H209*F209*D209*C209</f>
        <v>507</v>
      </c>
      <c r="M209" s="100"/>
    </row>
    <row r="210" spans="1:13" ht="14.25" hidden="1">
      <c r="A210" s="134"/>
      <c r="B210" s="121" t="s">
        <v>162</v>
      </c>
      <c r="C210" s="83">
        <v>1</v>
      </c>
      <c r="D210" s="84">
        <v>1</v>
      </c>
      <c r="E210" s="85" t="s">
        <v>37</v>
      </c>
      <c r="F210" s="91">
        <v>2</v>
      </c>
      <c r="G210" s="84" t="s">
        <v>37</v>
      </c>
      <c r="H210" s="86">
        <v>7.5</v>
      </c>
      <c r="I210" s="87" t="s">
        <v>37</v>
      </c>
      <c r="J210" s="86">
        <v>12</v>
      </c>
      <c r="K210" s="87" t="s">
        <v>7</v>
      </c>
      <c r="L210" s="94">
        <f>J210*H210*F210*D210*C210</f>
        <v>180</v>
      </c>
      <c r="M210" s="100"/>
    </row>
    <row r="211" spans="1:13" ht="14.25" hidden="1">
      <c r="A211" s="134"/>
      <c r="B211" s="121" t="s">
        <v>163</v>
      </c>
      <c r="C211" s="83">
        <v>1</v>
      </c>
      <c r="D211" s="84">
        <v>2</v>
      </c>
      <c r="E211" s="85" t="s">
        <v>37</v>
      </c>
      <c r="F211" s="246" t="s">
        <v>164</v>
      </c>
      <c r="G211" s="246"/>
      <c r="H211" s="246"/>
      <c r="I211" s="87" t="s">
        <v>37</v>
      </c>
      <c r="J211" s="111">
        <v>2.75</v>
      </c>
      <c r="K211" s="132" t="s">
        <v>7</v>
      </c>
      <c r="L211" s="125">
        <v>359</v>
      </c>
      <c r="M211" s="100"/>
    </row>
    <row r="212" spans="1:13" ht="14.25" hidden="1">
      <c r="A212" s="134"/>
      <c r="B212" s="121" t="s">
        <v>165</v>
      </c>
      <c r="C212" s="83">
        <v>1</v>
      </c>
      <c r="D212" s="84">
        <v>2</v>
      </c>
      <c r="E212" s="85" t="s">
        <v>37</v>
      </c>
      <c r="F212" s="246" t="s">
        <v>61</v>
      </c>
      <c r="G212" s="246"/>
      <c r="H212" s="246"/>
      <c r="I212" s="87" t="s">
        <v>37</v>
      </c>
      <c r="J212" s="111">
        <v>2.25</v>
      </c>
      <c r="K212" s="132" t="s">
        <v>7</v>
      </c>
      <c r="L212" s="125">
        <v>284</v>
      </c>
      <c r="M212" s="100"/>
    </row>
    <row r="213" spans="1:13" ht="14.25" hidden="1">
      <c r="A213" s="134"/>
      <c r="B213" s="121" t="s">
        <v>166</v>
      </c>
      <c r="C213" s="83">
        <v>1</v>
      </c>
      <c r="D213" s="84">
        <v>1</v>
      </c>
      <c r="E213" s="85" t="s">
        <v>37</v>
      </c>
      <c r="F213" s="91">
        <v>1</v>
      </c>
      <c r="G213" s="84" t="s">
        <v>37</v>
      </c>
      <c r="H213" s="86">
        <v>8</v>
      </c>
      <c r="I213" s="87" t="s">
        <v>37</v>
      </c>
      <c r="J213" s="86">
        <v>7.5</v>
      </c>
      <c r="K213" s="87" t="s">
        <v>7</v>
      </c>
      <c r="L213" s="94">
        <f>J213*H213*F213*D213*C213</f>
        <v>60</v>
      </c>
      <c r="M213" s="100"/>
    </row>
    <row r="214" spans="1:13" ht="15" hidden="1" customHeight="1">
      <c r="A214" s="134"/>
      <c r="B214" s="121" t="s">
        <v>167</v>
      </c>
      <c r="C214" s="83">
        <v>2</v>
      </c>
      <c r="D214" s="84">
        <v>2</v>
      </c>
      <c r="E214" s="85" t="s">
        <v>37</v>
      </c>
      <c r="F214" s="276" t="s">
        <v>168</v>
      </c>
      <c r="G214" s="276"/>
      <c r="H214" s="276"/>
      <c r="I214" s="276"/>
      <c r="J214" s="276"/>
      <c r="K214" s="87" t="s">
        <v>7</v>
      </c>
      <c r="L214" s="94">
        <v>279</v>
      </c>
      <c r="M214" s="100"/>
    </row>
    <row r="215" spans="1:13" ht="14.25" hidden="1">
      <c r="A215" s="134"/>
      <c r="B215" s="121" t="s">
        <v>169</v>
      </c>
      <c r="C215" s="83">
        <v>1</v>
      </c>
      <c r="D215" s="84">
        <v>1</v>
      </c>
      <c r="E215" s="85" t="s">
        <v>37</v>
      </c>
      <c r="F215" s="91">
        <v>1</v>
      </c>
      <c r="G215" s="84" t="s">
        <v>37</v>
      </c>
      <c r="H215" s="86">
        <v>12.25</v>
      </c>
      <c r="I215" s="87" t="s">
        <v>37</v>
      </c>
      <c r="J215" s="86">
        <v>8</v>
      </c>
      <c r="K215" s="87" t="s">
        <v>7</v>
      </c>
      <c r="L215" s="94">
        <f>J215*H215*F215*D215*C215</f>
        <v>98</v>
      </c>
      <c r="M215" s="100"/>
    </row>
    <row r="216" spans="1:13" ht="14.25" hidden="1">
      <c r="A216" s="134"/>
      <c r="B216" s="121" t="s">
        <v>170</v>
      </c>
      <c r="C216" s="83">
        <v>1</v>
      </c>
      <c r="D216" s="84">
        <v>2</v>
      </c>
      <c r="E216" s="85" t="s">
        <v>37</v>
      </c>
      <c r="F216" s="246" t="s">
        <v>171</v>
      </c>
      <c r="G216" s="246"/>
      <c r="H216" s="246"/>
      <c r="I216" s="87" t="s">
        <v>37</v>
      </c>
      <c r="J216" s="111">
        <v>2</v>
      </c>
      <c r="K216" s="132" t="s">
        <v>7</v>
      </c>
      <c r="L216" s="125">
        <v>74</v>
      </c>
      <c r="M216" s="100"/>
    </row>
    <row r="217" spans="1:13" ht="14.25" hidden="1">
      <c r="A217" s="134"/>
      <c r="B217" s="121" t="s">
        <v>70</v>
      </c>
      <c r="C217" s="83">
        <v>1</v>
      </c>
      <c r="D217" s="84">
        <v>1</v>
      </c>
      <c r="E217" s="85" t="s">
        <v>37</v>
      </c>
      <c r="F217" s="91">
        <v>1</v>
      </c>
      <c r="G217" s="84" t="s">
        <v>37</v>
      </c>
      <c r="H217" s="123">
        <v>10.625</v>
      </c>
      <c r="I217" s="87" t="s">
        <v>37</v>
      </c>
      <c r="J217" s="86">
        <v>6.5</v>
      </c>
      <c r="K217" s="87" t="s">
        <v>7</v>
      </c>
      <c r="L217" s="94">
        <f>J217*H217*F217*D217*C217</f>
        <v>69.0625</v>
      </c>
      <c r="M217" s="100"/>
    </row>
    <row r="218" spans="1:13" ht="14.25" hidden="1">
      <c r="A218" s="134"/>
      <c r="B218" s="121" t="s">
        <v>172</v>
      </c>
      <c r="C218" s="83">
        <v>1</v>
      </c>
      <c r="D218" s="84">
        <v>1</v>
      </c>
      <c r="E218" s="85" t="s">
        <v>37</v>
      </c>
      <c r="F218" s="91">
        <v>2</v>
      </c>
      <c r="G218" s="84" t="s">
        <v>37</v>
      </c>
      <c r="H218" s="86">
        <v>270</v>
      </c>
      <c r="I218" s="87" t="s">
        <v>37</v>
      </c>
      <c r="J218" s="86">
        <v>2.5</v>
      </c>
      <c r="K218" s="87" t="s">
        <v>7</v>
      </c>
      <c r="L218" s="94">
        <f>J218*H218*F218*D218*C218</f>
        <v>1350</v>
      </c>
      <c r="M218" s="100"/>
    </row>
    <row r="219" spans="1:13" ht="14.25" hidden="1">
      <c r="A219" s="134"/>
      <c r="B219" s="121" t="s">
        <v>173</v>
      </c>
      <c r="C219" s="83">
        <v>1</v>
      </c>
      <c r="D219" s="84">
        <v>1</v>
      </c>
      <c r="E219" s="85" t="s">
        <v>37</v>
      </c>
      <c r="F219" s="91">
        <v>1</v>
      </c>
      <c r="G219" s="84" t="s">
        <v>37</v>
      </c>
      <c r="H219" s="86">
        <v>270</v>
      </c>
      <c r="I219" s="87" t="s">
        <v>37</v>
      </c>
      <c r="J219" s="86">
        <v>4</v>
      </c>
      <c r="K219" s="87" t="s">
        <v>7</v>
      </c>
      <c r="L219" s="94">
        <f>J219*H219*F219*D219*C219</f>
        <v>1080</v>
      </c>
      <c r="M219" s="100"/>
    </row>
    <row r="220" spans="1:13" ht="14.25" hidden="1">
      <c r="A220" s="134"/>
      <c r="B220" s="121" t="s">
        <v>118</v>
      </c>
      <c r="C220" s="83">
        <v>1</v>
      </c>
      <c r="D220" s="84">
        <v>54</v>
      </c>
      <c r="E220" s="85" t="s">
        <v>37</v>
      </c>
      <c r="F220" s="91">
        <v>2</v>
      </c>
      <c r="G220" s="84" t="s">
        <v>37</v>
      </c>
      <c r="H220" s="123">
        <v>0.375</v>
      </c>
      <c r="I220" s="87" t="s">
        <v>37</v>
      </c>
      <c r="J220" s="86">
        <v>4</v>
      </c>
      <c r="K220" s="87" t="s">
        <v>7</v>
      </c>
      <c r="L220" s="94">
        <f>J220*H220*F220*D220*C220</f>
        <v>162</v>
      </c>
      <c r="M220" s="100"/>
    </row>
    <row r="221" spans="1:13" ht="14.25" hidden="1">
      <c r="A221" s="134"/>
      <c r="B221" s="121" t="s">
        <v>152</v>
      </c>
      <c r="C221" s="83">
        <v>1</v>
      </c>
      <c r="D221" s="84">
        <v>2</v>
      </c>
      <c r="E221" s="85" t="s">
        <v>37</v>
      </c>
      <c r="F221" s="85">
        <v>0.5</v>
      </c>
      <c r="G221" s="84" t="s">
        <v>37</v>
      </c>
      <c r="H221" s="86">
        <v>10</v>
      </c>
      <c r="I221" s="87" t="s">
        <v>37</v>
      </c>
      <c r="J221" s="86">
        <v>2</v>
      </c>
      <c r="K221" s="87" t="s">
        <v>7</v>
      </c>
      <c r="L221" s="88">
        <f>J221*H221*F221*D221*C221</f>
        <v>20</v>
      </c>
      <c r="M221" s="100"/>
    </row>
    <row r="222" spans="1:13" ht="14.25" hidden="1">
      <c r="A222" s="134"/>
      <c r="B222" s="108"/>
      <c r="C222" s="132"/>
      <c r="D222" s="132"/>
      <c r="E222" s="132"/>
      <c r="F222" s="132"/>
      <c r="G222" s="132"/>
      <c r="H222" s="132"/>
      <c r="I222" s="132"/>
      <c r="J222" s="132"/>
      <c r="K222" s="132" t="s">
        <v>7</v>
      </c>
      <c r="L222" s="125">
        <f>SUM(L207:L221)</f>
        <v>7174.0625</v>
      </c>
      <c r="M222" s="100"/>
    </row>
    <row r="223" spans="1:13" ht="14.25" hidden="1">
      <c r="A223" s="134"/>
      <c r="B223" s="108" t="s">
        <v>104</v>
      </c>
      <c r="C223" s="132"/>
      <c r="D223" s="132"/>
      <c r="E223" s="132"/>
      <c r="F223" s="132"/>
      <c r="G223" s="132"/>
      <c r="H223" s="132"/>
      <c r="I223" s="132"/>
      <c r="J223" s="132"/>
      <c r="K223" s="132"/>
      <c r="L223" s="115"/>
      <c r="M223" s="100"/>
    </row>
    <row r="224" spans="1:13" ht="14.25" hidden="1">
      <c r="A224" s="134"/>
      <c r="B224" s="121" t="s">
        <v>119</v>
      </c>
      <c r="C224" s="83">
        <v>1</v>
      </c>
      <c r="D224" s="84">
        <v>1</v>
      </c>
      <c r="E224" s="85" t="s">
        <v>37</v>
      </c>
      <c r="F224" s="91">
        <v>2</v>
      </c>
      <c r="G224" s="84" t="s">
        <v>37</v>
      </c>
      <c r="H224" s="86">
        <v>4</v>
      </c>
      <c r="I224" s="87" t="s">
        <v>37</v>
      </c>
      <c r="J224" s="86">
        <v>7</v>
      </c>
      <c r="K224" s="87" t="s">
        <v>7</v>
      </c>
      <c r="L224" s="94">
        <f>J224*H224*F224*D224*C224</f>
        <v>56</v>
      </c>
      <c r="M224" s="100"/>
    </row>
    <row r="225" spans="1:13" ht="14.25" hidden="1">
      <c r="A225" s="134"/>
      <c r="B225" s="121" t="s">
        <v>143</v>
      </c>
      <c r="C225" s="83">
        <v>1</v>
      </c>
      <c r="D225" s="84">
        <v>1</v>
      </c>
      <c r="E225" s="85" t="s">
        <v>37</v>
      </c>
      <c r="F225" s="91">
        <v>2</v>
      </c>
      <c r="G225" s="84" t="s">
        <v>37</v>
      </c>
      <c r="H225" s="86">
        <v>4</v>
      </c>
      <c r="I225" s="87" t="s">
        <v>37</v>
      </c>
      <c r="J225" s="86">
        <v>4</v>
      </c>
      <c r="K225" s="87" t="s">
        <v>7</v>
      </c>
      <c r="L225" s="94">
        <f>J225*H225*F225*D225*C225</f>
        <v>32</v>
      </c>
      <c r="M225" s="100"/>
    </row>
    <row r="226" spans="1:13" ht="14.25" hidden="1">
      <c r="A226" s="134"/>
      <c r="B226" s="121" t="s">
        <v>174</v>
      </c>
      <c r="C226" s="83">
        <v>1</v>
      </c>
      <c r="D226" s="84">
        <v>1</v>
      </c>
      <c r="E226" s="85" t="s">
        <v>37</v>
      </c>
      <c r="F226" s="91">
        <v>6</v>
      </c>
      <c r="G226" s="84" t="s">
        <v>37</v>
      </c>
      <c r="H226" s="86">
        <v>5.67</v>
      </c>
      <c r="I226" s="87" t="s">
        <v>37</v>
      </c>
      <c r="J226" s="86">
        <v>8</v>
      </c>
      <c r="K226" s="87" t="s">
        <v>7</v>
      </c>
      <c r="L226" s="94">
        <f>J226*H226*F226*D226*C226</f>
        <v>272.15999999999997</v>
      </c>
      <c r="M226" s="100"/>
    </row>
    <row r="227" spans="1:13" ht="14.25" hidden="1">
      <c r="A227" s="134"/>
      <c r="B227" s="121" t="s">
        <v>116</v>
      </c>
      <c r="C227" s="83">
        <v>1</v>
      </c>
      <c r="D227" s="84">
        <v>1</v>
      </c>
      <c r="E227" s="85" t="s">
        <v>37</v>
      </c>
      <c r="F227" s="91">
        <v>2</v>
      </c>
      <c r="G227" s="84" t="s">
        <v>37</v>
      </c>
      <c r="H227" s="86">
        <v>5.25</v>
      </c>
      <c r="I227" s="87" t="s">
        <v>37</v>
      </c>
      <c r="J227" s="86">
        <v>8</v>
      </c>
      <c r="K227" s="87" t="s">
        <v>7</v>
      </c>
      <c r="L227" s="94">
        <f>J227*H227*F227*D227*C227</f>
        <v>84</v>
      </c>
      <c r="M227" s="100"/>
    </row>
    <row r="228" spans="1:13" ht="14.25" hidden="1">
      <c r="A228" s="134"/>
      <c r="B228" s="121" t="s">
        <v>98</v>
      </c>
      <c r="C228" s="83">
        <v>1</v>
      </c>
      <c r="D228" s="84">
        <v>1</v>
      </c>
      <c r="E228" s="85" t="s">
        <v>37</v>
      </c>
      <c r="F228" s="91">
        <v>2</v>
      </c>
      <c r="G228" s="84" t="s">
        <v>37</v>
      </c>
      <c r="H228" s="86">
        <v>2.5</v>
      </c>
      <c r="I228" s="87" t="s">
        <v>37</v>
      </c>
      <c r="J228" s="86">
        <v>7</v>
      </c>
      <c r="K228" s="87" t="s">
        <v>7</v>
      </c>
      <c r="L228" s="88">
        <f>J228*H228*F228*D228*C228</f>
        <v>35</v>
      </c>
      <c r="M228" s="100"/>
    </row>
    <row r="229" spans="1:13" ht="14.25" hidden="1">
      <c r="A229" s="134"/>
      <c r="B229" s="108"/>
      <c r="C229" s="132"/>
      <c r="D229" s="132"/>
      <c r="E229" s="132"/>
      <c r="F229" s="132"/>
      <c r="G229" s="132"/>
      <c r="H229" s="132"/>
      <c r="I229" s="132"/>
      <c r="J229" s="132"/>
      <c r="K229" s="132" t="s">
        <v>7</v>
      </c>
      <c r="L229" s="136">
        <f>SUM(L224:L228)</f>
        <v>479.15999999999997</v>
      </c>
      <c r="M229" s="100"/>
    </row>
    <row r="230" spans="1:13" ht="14.25" hidden="1">
      <c r="A230" s="134"/>
      <c r="B230" s="108"/>
      <c r="C230" s="132"/>
      <c r="D230" s="246"/>
      <c r="E230" s="246"/>
      <c r="F230" s="246"/>
      <c r="G230" s="246"/>
      <c r="H230" s="246"/>
      <c r="I230" s="246"/>
      <c r="J230" s="132"/>
      <c r="K230" s="132" t="s">
        <v>7</v>
      </c>
      <c r="L230" s="125">
        <f>L222-L229</f>
        <v>6694.9025000000001</v>
      </c>
      <c r="M230" s="100"/>
    </row>
    <row r="231" spans="1:13" ht="14.25">
      <c r="A231" s="134"/>
      <c r="B231" s="108"/>
      <c r="C231" s="132"/>
      <c r="D231" s="132"/>
      <c r="E231" s="132"/>
      <c r="F231" s="137">
        <v>6695</v>
      </c>
      <c r="G231" s="140"/>
      <c r="H231" s="97">
        <v>2206.6</v>
      </c>
      <c r="I231" s="140"/>
      <c r="J231" s="99" t="s">
        <v>50</v>
      </c>
      <c r="K231" s="140"/>
      <c r="L231" s="115"/>
      <c r="M231" s="100">
        <f>F231*H231%</f>
        <v>147731.87</v>
      </c>
    </row>
    <row r="232" spans="1:13" ht="4.5" customHeight="1">
      <c r="A232" s="134"/>
      <c r="B232" s="108"/>
      <c r="C232" s="132"/>
      <c r="D232" s="132"/>
      <c r="E232" s="132"/>
      <c r="F232" s="132"/>
      <c r="G232" s="132"/>
      <c r="H232" s="132"/>
      <c r="I232" s="132"/>
      <c r="J232" s="132"/>
      <c r="K232" s="132"/>
      <c r="L232" s="115"/>
      <c r="M232" s="100"/>
    </row>
    <row r="233" spans="1:13" ht="14.25">
      <c r="A233" s="134">
        <v>21</v>
      </c>
      <c r="B233" s="257" t="s">
        <v>175</v>
      </c>
      <c r="C233" s="257"/>
      <c r="D233" s="257"/>
      <c r="E233" s="257"/>
      <c r="F233" s="257"/>
      <c r="G233" s="257"/>
      <c r="H233" s="257"/>
      <c r="I233" s="257"/>
      <c r="J233" s="257"/>
      <c r="K233" s="257"/>
      <c r="L233" s="115"/>
      <c r="M233" s="100"/>
    </row>
    <row r="234" spans="1:13" ht="14.25" hidden="1">
      <c r="A234" s="134"/>
      <c r="B234" s="108"/>
      <c r="C234" s="132"/>
      <c r="D234" s="248"/>
      <c r="E234" s="248"/>
      <c r="F234" s="248"/>
      <c r="G234" s="248"/>
      <c r="H234" s="248"/>
      <c r="I234" s="248"/>
      <c r="J234" s="248"/>
      <c r="K234" s="132" t="s">
        <v>7</v>
      </c>
      <c r="L234" s="143">
        <v>6695</v>
      </c>
      <c r="M234" s="100"/>
    </row>
    <row r="235" spans="1:13" ht="14.25" hidden="1">
      <c r="A235" s="134"/>
      <c r="B235" s="108"/>
      <c r="C235" s="132"/>
      <c r="D235" s="132"/>
      <c r="E235" s="132"/>
      <c r="F235" s="132"/>
      <c r="G235" s="132"/>
      <c r="H235" s="132"/>
      <c r="I235" s="132"/>
      <c r="J235" s="132"/>
      <c r="K235" s="132" t="s">
        <v>7</v>
      </c>
      <c r="L235" s="125">
        <v>6695</v>
      </c>
      <c r="M235" s="100"/>
    </row>
    <row r="236" spans="1:13" ht="14.25">
      <c r="A236" s="134"/>
      <c r="B236" s="108"/>
      <c r="C236" s="132"/>
      <c r="D236" s="132"/>
      <c r="E236" s="132"/>
      <c r="F236" s="137">
        <v>6695</v>
      </c>
      <c r="G236" s="140"/>
      <c r="H236" s="99">
        <v>2197.52</v>
      </c>
      <c r="I236" s="140"/>
      <c r="J236" s="99" t="s">
        <v>50</v>
      </c>
      <c r="K236" s="140"/>
      <c r="L236" s="115"/>
      <c r="M236" s="100">
        <f>F236*H236%</f>
        <v>147123.96400000001</v>
      </c>
    </row>
    <row r="237" spans="1:13" ht="3" customHeight="1">
      <c r="A237" s="134"/>
      <c r="B237" s="108"/>
      <c r="C237" s="132"/>
      <c r="D237" s="132"/>
      <c r="E237" s="132"/>
      <c r="F237" s="132"/>
      <c r="G237" s="132"/>
      <c r="H237" s="132"/>
      <c r="I237" s="132"/>
      <c r="J237" s="132"/>
      <c r="K237" s="132"/>
      <c r="L237" s="115"/>
      <c r="M237" s="100"/>
    </row>
    <row r="238" spans="1:13" ht="14.25">
      <c r="A238" s="134">
        <v>22</v>
      </c>
      <c r="B238" s="257" t="s">
        <v>176</v>
      </c>
      <c r="C238" s="257"/>
      <c r="D238" s="257"/>
      <c r="E238" s="257"/>
      <c r="F238" s="257"/>
      <c r="G238" s="257"/>
      <c r="H238" s="257"/>
      <c r="I238" s="257"/>
      <c r="J238" s="257"/>
      <c r="K238" s="257"/>
      <c r="L238" s="115"/>
      <c r="M238" s="100"/>
    </row>
    <row r="239" spans="1:13" ht="14.25" hidden="1">
      <c r="A239" s="134"/>
      <c r="B239" s="121" t="s">
        <v>157</v>
      </c>
      <c r="C239" s="83">
        <v>1</v>
      </c>
      <c r="D239" s="84">
        <v>1</v>
      </c>
      <c r="E239" s="85" t="s">
        <v>37</v>
      </c>
      <c r="F239" s="91">
        <v>2</v>
      </c>
      <c r="G239" s="84" t="s">
        <v>37</v>
      </c>
      <c r="H239" s="86">
        <v>8</v>
      </c>
      <c r="I239" s="87" t="s">
        <v>37</v>
      </c>
      <c r="J239" s="86">
        <v>4</v>
      </c>
      <c r="K239" s="87" t="s">
        <v>7</v>
      </c>
      <c r="L239" s="88">
        <f>J239*H239*F239*D239*C239</f>
        <v>64</v>
      </c>
      <c r="M239" s="100"/>
    </row>
    <row r="240" spans="1:13" ht="14.25" hidden="1" customHeight="1">
      <c r="A240" s="134"/>
      <c r="B240" s="108"/>
      <c r="C240" s="132"/>
      <c r="D240" s="132"/>
      <c r="E240" s="132"/>
      <c r="F240" s="132"/>
      <c r="G240" s="132"/>
      <c r="H240" s="132"/>
      <c r="I240" s="132"/>
      <c r="J240" s="132"/>
      <c r="K240" s="132" t="s">
        <v>7</v>
      </c>
      <c r="L240" s="125">
        <v>64</v>
      </c>
      <c r="M240" s="100"/>
    </row>
    <row r="241" spans="1:13" ht="14.25">
      <c r="A241" s="134"/>
      <c r="B241" s="108"/>
      <c r="C241" s="132"/>
      <c r="D241" s="132"/>
      <c r="E241" s="132"/>
      <c r="F241" s="137">
        <v>64</v>
      </c>
      <c r="G241" s="140"/>
      <c r="H241" s="99">
        <v>58.11</v>
      </c>
      <c r="I241" s="140"/>
      <c r="J241" s="99" t="s">
        <v>177</v>
      </c>
      <c r="K241" s="140"/>
      <c r="L241" s="115"/>
      <c r="M241" s="100">
        <f>F241*H241</f>
        <v>3719.04</v>
      </c>
    </row>
    <row r="242" spans="1:13" ht="2.25" customHeight="1">
      <c r="A242" s="134"/>
      <c r="B242" s="108"/>
      <c r="C242" s="132"/>
      <c r="D242" s="132"/>
      <c r="E242" s="132"/>
      <c r="F242" s="132"/>
      <c r="G242" s="132"/>
      <c r="H242" s="132"/>
      <c r="I242" s="132"/>
      <c r="J242" s="132"/>
      <c r="K242" s="132"/>
      <c r="L242" s="115"/>
      <c r="M242" s="100"/>
    </row>
    <row r="243" spans="1:13" ht="14.25">
      <c r="A243" s="134">
        <v>23</v>
      </c>
      <c r="B243" s="257" t="s">
        <v>178</v>
      </c>
      <c r="C243" s="257"/>
      <c r="D243" s="257"/>
      <c r="E243" s="257"/>
      <c r="F243" s="257"/>
      <c r="G243" s="257"/>
      <c r="H243" s="257"/>
      <c r="I243" s="257"/>
      <c r="J243" s="257"/>
      <c r="K243" s="257"/>
      <c r="L243" s="115"/>
      <c r="M243" s="100"/>
    </row>
    <row r="244" spans="1:13" ht="14.25" hidden="1">
      <c r="A244" s="134"/>
      <c r="B244" s="121" t="s">
        <v>157</v>
      </c>
      <c r="C244" s="83">
        <v>1</v>
      </c>
      <c r="D244" s="84">
        <v>1</v>
      </c>
      <c r="E244" s="85" t="s">
        <v>37</v>
      </c>
      <c r="F244" s="91">
        <v>1</v>
      </c>
      <c r="G244" s="84" t="s">
        <v>37</v>
      </c>
      <c r="H244" s="86">
        <v>41.25</v>
      </c>
      <c r="I244" s="87" t="s">
        <v>37</v>
      </c>
      <c r="J244" s="86">
        <v>11.5</v>
      </c>
      <c r="K244" s="87" t="s">
        <v>7</v>
      </c>
      <c r="L244" s="94">
        <f>J244*H244*F244*D244*C244</f>
        <v>474.375</v>
      </c>
      <c r="M244" s="100"/>
    </row>
    <row r="245" spans="1:13" ht="14.25" hidden="1">
      <c r="A245" s="134"/>
      <c r="B245" s="121" t="s">
        <v>69</v>
      </c>
      <c r="C245" s="83">
        <v>1</v>
      </c>
      <c r="D245" s="84">
        <v>2</v>
      </c>
      <c r="E245" s="85" t="s">
        <v>37</v>
      </c>
      <c r="F245" s="85">
        <v>14.5</v>
      </c>
      <c r="G245" s="84" t="s">
        <v>37</v>
      </c>
      <c r="H245" s="249" t="s">
        <v>179</v>
      </c>
      <c r="I245" s="249"/>
      <c r="J245" s="249"/>
      <c r="K245" s="87" t="s">
        <v>7</v>
      </c>
      <c r="L245" s="94">
        <v>326</v>
      </c>
      <c r="M245" s="100"/>
    </row>
    <row r="246" spans="1:13" ht="14.25" hidden="1">
      <c r="A246" s="134"/>
      <c r="B246" s="121" t="s">
        <v>180</v>
      </c>
      <c r="C246" s="83">
        <v>1</v>
      </c>
      <c r="D246" s="84">
        <v>1</v>
      </c>
      <c r="E246" s="85" t="s">
        <v>37</v>
      </c>
      <c r="F246" s="91">
        <v>1</v>
      </c>
      <c r="G246" s="84" t="s">
        <v>37</v>
      </c>
      <c r="H246" s="86">
        <v>11.25</v>
      </c>
      <c r="I246" s="87" t="s">
        <v>37</v>
      </c>
      <c r="J246" s="86">
        <v>7.5</v>
      </c>
      <c r="K246" s="87" t="s">
        <v>7</v>
      </c>
      <c r="L246" s="94">
        <f>J246*H246*F246*D246*C246</f>
        <v>84.375</v>
      </c>
      <c r="M246" s="100"/>
    </row>
    <row r="247" spans="1:13" ht="14.25" hidden="1">
      <c r="A247" s="134"/>
      <c r="B247" s="121" t="s">
        <v>69</v>
      </c>
      <c r="C247" s="83">
        <v>1</v>
      </c>
      <c r="D247" s="84">
        <v>2</v>
      </c>
      <c r="E247" s="85" t="s">
        <v>37</v>
      </c>
      <c r="F247" s="85">
        <v>4.5</v>
      </c>
      <c r="G247" s="84" t="s">
        <v>37</v>
      </c>
      <c r="H247" s="249" t="s">
        <v>181</v>
      </c>
      <c r="I247" s="249"/>
      <c r="J247" s="249"/>
      <c r="K247" s="87" t="s">
        <v>7</v>
      </c>
      <c r="L247" s="94">
        <v>70</v>
      </c>
      <c r="M247" s="100"/>
    </row>
    <row r="248" spans="1:13" ht="14.25" hidden="1">
      <c r="A248" s="134"/>
      <c r="B248" s="108"/>
      <c r="C248" s="83">
        <v>1</v>
      </c>
      <c r="D248" s="84">
        <v>1</v>
      </c>
      <c r="E248" s="85" t="s">
        <v>37</v>
      </c>
      <c r="F248" s="91">
        <v>1</v>
      </c>
      <c r="G248" s="84" t="s">
        <v>37</v>
      </c>
      <c r="H248" s="86">
        <v>270</v>
      </c>
      <c r="I248" s="87" t="s">
        <v>37</v>
      </c>
      <c r="J248" s="86">
        <v>3.5</v>
      </c>
      <c r="K248" s="87" t="s">
        <v>7</v>
      </c>
      <c r="L248" s="88">
        <f>J248*H248*F248*D248*C248</f>
        <v>945</v>
      </c>
      <c r="M248" s="100"/>
    </row>
    <row r="249" spans="1:13" ht="14.25" hidden="1">
      <c r="A249" s="134"/>
      <c r="B249" s="108"/>
      <c r="C249" s="132"/>
      <c r="D249" s="132"/>
      <c r="E249" s="132"/>
      <c r="F249" s="132"/>
      <c r="G249" s="132"/>
      <c r="H249" s="132"/>
      <c r="I249" s="132"/>
      <c r="J249" s="132"/>
      <c r="K249" s="132" t="s">
        <v>7</v>
      </c>
      <c r="L249" s="125">
        <f>SUM(L244:L248)</f>
        <v>1899.75</v>
      </c>
      <c r="M249" s="100"/>
    </row>
    <row r="250" spans="1:13" ht="14.25">
      <c r="A250" s="134"/>
      <c r="B250" s="108" t="s">
        <v>104</v>
      </c>
      <c r="C250" s="132"/>
      <c r="D250" s="132"/>
      <c r="E250" s="132"/>
      <c r="F250" s="132"/>
      <c r="G250" s="132"/>
      <c r="H250" s="132"/>
      <c r="I250" s="132"/>
      <c r="J250" s="132"/>
      <c r="K250" s="132"/>
      <c r="L250" s="115"/>
      <c r="M250" s="100"/>
    </row>
    <row r="251" spans="1:13" ht="14.25" hidden="1">
      <c r="A251" s="134"/>
      <c r="B251" s="121" t="s">
        <v>143</v>
      </c>
      <c r="C251" s="83">
        <v>1</v>
      </c>
      <c r="D251" s="84">
        <v>1</v>
      </c>
      <c r="E251" s="85" t="s">
        <v>37</v>
      </c>
      <c r="F251" s="91">
        <v>4</v>
      </c>
      <c r="G251" s="84" t="s">
        <v>37</v>
      </c>
      <c r="H251" s="86">
        <v>4.92</v>
      </c>
      <c r="I251" s="87" t="s">
        <v>37</v>
      </c>
      <c r="J251" s="86">
        <v>4.42</v>
      </c>
      <c r="K251" s="87" t="s">
        <v>7</v>
      </c>
      <c r="L251" s="94">
        <f>J251*H251*F251*D251*C251</f>
        <v>86.985599999999991</v>
      </c>
      <c r="M251" s="100"/>
    </row>
    <row r="252" spans="1:13" ht="14.25" hidden="1">
      <c r="A252" s="134"/>
      <c r="B252" s="121" t="s">
        <v>182</v>
      </c>
      <c r="C252" s="83">
        <v>1</v>
      </c>
      <c r="D252" s="84">
        <v>1</v>
      </c>
      <c r="E252" s="85" t="s">
        <v>37</v>
      </c>
      <c r="F252" s="91">
        <v>1</v>
      </c>
      <c r="G252" s="84" t="s">
        <v>37</v>
      </c>
      <c r="H252" s="86">
        <v>42.25</v>
      </c>
      <c r="I252" s="87" t="s">
        <v>37</v>
      </c>
      <c r="J252" s="86">
        <v>0.75</v>
      </c>
      <c r="K252" s="87" t="s">
        <v>7</v>
      </c>
      <c r="L252" s="94">
        <f>J252*H252*F252*D252*C252</f>
        <v>31.6875</v>
      </c>
      <c r="M252" s="100"/>
    </row>
    <row r="253" spans="1:13" ht="14.25" hidden="1">
      <c r="A253" s="134"/>
      <c r="B253" s="121" t="s">
        <v>183</v>
      </c>
      <c r="C253" s="83">
        <v>1</v>
      </c>
      <c r="D253" s="84">
        <v>1</v>
      </c>
      <c r="E253" s="85" t="s">
        <v>37</v>
      </c>
      <c r="F253" s="91">
        <v>2</v>
      </c>
      <c r="G253" s="84" t="s">
        <v>37</v>
      </c>
      <c r="H253" s="86">
        <v>2</v>
      </c>
      <c r="I253" s="87" t="s">
        <v>37</v>
      </c>
      <c r="J253" s="86">
        <v>1.5</v>
      </c>
      <c r="K253" s="87" t="s">
        <v>7</v>
      </c>
      <c r="L253" s="88">
        <f>J253*H253*F253*D253*C253</f>
        <v>6</v>
      </c>
      <c r="M253" s="100"/>
    </row>
    <row r="254" spans="1:13" ht="14.25" hidden="1">
      <c r="A254" s="134"/>
      <c r="B254" s="108"/>
      <c r="C254" s="132"/>
      <c r="D254" s="132"/>
      <c r="E254" s="132"/>
      <c r="F254" s="132"/>
      <c r="G254" s="132"/>
      <c r="H254" s="132"/>
      <c r="I254" s="132"/>
      <c r="J254" s="132"/>
      <c r="K254" s="132" t="s">
        <v>7</v>
      </c>
      <c r="L254" s="136">
        <f>SUM(L251:L253)</f>
        <v>124.67309999999999</v>
      </c>
      <c r="M254" s="100"/>
    </row>
    <row r="255" spans="1:13" ht="14.25" hidden="1">
      <c r="A255" s="134"/>
      <c r="B255" s="108"/>
      <c r="C255" s="132"/>
      <c r="D255" s="246" t="s">
        <v>184</v>
      </c>
      <c r="E255" s="246"/>
      <c r="F255" s="246"/>
      <c r="G255" s="246"/>
      <c r="H255" s="246"/>
      <c r="I255" s="246"/>
      <c r="J255" s="246"/>
      <c r="K255" s="132" t="s">
        <v>7</v>
      </c>
      <c r="L255" s="125">
        <f>L249-L254</f>
        <v>1775.0769</v>
      </c>
      <c r="M255" s="100"/>
    </row>
    <row r="256" spans="1:13" ht="14.25" customHeight="1">
      <c r="A256" s="134"/>
      <c r="B256" s="108"/>
      <c r="C256" s="132"/>
      <c r="D256" s="132"/>
      <c r="E256" s="132"/>
      <c r="F256" s="137">
        <v>1775</v>
      </c>
      <c r="G256" s="140"/>
      <c r="H256" s="99">
        <v>1287.44</v>
      </c>
      <c r="I256" s="140"/>
      <c r="J256" s="99" t="s">
        <v>50</v>
      </c>
      <c r="K256" s="140"/>
      <c r="L256" s="115"/>
      <c r="M256" s="100">
        <f>F256*H256%</f>
        <v>22852.06</v>
      </c>
    </row>
    <row r="257" spans="1:13" ht="14.25">
      <c r="A257" s="134"/>
      <c r="B257" s="108"/>
      <c r="C257" s="132"/>
      <c r="D257" s="132"/>
      <c r="E257" s="132"/>
      <c r="F257" s="132"/>
      <c r="G257" s="132"/>
      <c r="H257" s="132"/>
      <c r="I257" s="132"/>
      <c r="J257" s="132"/>
      <c r="K257" s="132"/>
      <c r="L257" s="115"/>
      <c r="M257" s="100"/>
    </row>
    <row r="258" spans="1:13" ht="60.75" customHeight="1">
      <c r="A258" s="134">
        <v>24</v>
      </c>
      <c r="B258" s="247" t="s">
        <v>185</v>
      </c>
      <c r="C258" s="247"/>
      <c r="D258" s="247"/>
      <c r="E258" s="247"/>
      <c r="F258" s="247"/>
      <c r="G258" s="247"/>
      <c r="H258" s="247"/>
      <c r="I258" s="247"/>
      <c r="J258" s="247"/>
      <c r="K258" s="247"/>
      <c r="L258" s="115"/>
      <c r="M258" s="100"/>
    </row>
    <row r="259" spans="1:13" ht="14.25" hidden="1">
      <c r="A259" s="134"/>
      <c r="B259" s="121" t="s">
        <v>119</v>
      </c>
      <c r="C259" s="83">
        <v>1</v>
      </c>
      <c r="D259" s="84">
        <v>1</v>
      </c>
      <c r="E259" s="85" t="s">
        <v>37</v>
      </c>
      <c r="F259" s="91">
        <v>2</v>
      </c>
      <c r="G259" s="84" t="s">
        <v>37</v>
      </c>
      <c r="H259" s="86">
        <v>4</v>
      </c>
      <c r="I259" s="87" t="s">
        <v>37</v>
      </c>
      <c r="J259" s="86">
        <v>7</v>
      </c>
      <c r="K259" s="87" t="s">
        <v>7</v>
      </c>
      <c r="L259" s="94">
        <f>J259*H259*F259*D259*C259</f>
        <v>56</v>
      </c>
      <c r="M259" s="100"/>
    </row>
    <row r="260" spans="1:13" ht="14.25" hidden="1" customHeight="1">
      <c r="A260" s="134"/>
      <c r="B260" s="121" t="s">
        <v>120</v>
      </c>
      <c r="C260" s="83">
        <v>1</v>
      </c>
      <c r="D260" s="84">
        <v>1</v>
      </c>
      <c r="E260" s="85" t="s">
        <v>37</v>
      </c>
      <c r="F260" s="91">
        <v>6</v>
      </c>
      <c r="G260" s="84" t="s">
        <v>37</v>
      </c>
      <c r="H260" s="86">
        <v>4</v>
      </c>
      <c r="I260" s="87" t="s">
        <v>37</v>
      </c>
      <c r="J260" s="86">
        <v>4</v>
      </c>
      <c r="K260" s="87" t="s">
        <v>7</v>
      </c>
      <c r="L260" s="94">
        <f>J260*H260*F260*D260*C260</f>
        <v>96</v>
      </c>
      <c r="M260" s="100"/>
    </row>
    <row r="261" spans="1:13" ht="15" hidden="1" customHeight="1">
      <c r="A261" s="134"/>
      <c r="B261" s="121" t="s">
        <v>98</v>
      </c>
      <c r="C261" s="83">
        <v>1</v>
      </c>
      <c r="D261" s="84">
        <v>1</v>
      </c>
      <c r="E261" s="85" t="s">
        <v>37</v>
      </c>
      <c r="F261" s="91">
        <v>2</v>
      </c>
      <c r="G261" s="84" t="s">
        <v>37</v>
      </c>
      <c r="H261" s="86">
        <v>2.5</v>
      </c>
      <c r="I261" s="87" t="s">
        <v>37</v>
      </c>
      <c r="J261" s="86">
        <v>7</v>
      </c>
      <c r="K261" s="87" t="s">
        <v>7</v>
      </c>
      <c r="L261" s="88">
        <f>J261*H261*F261*D261*C261</f>
        <v>35</v>
      </c>
      <c r="M261" s="100"/>
    </row>
    <row r="262" spans="1:13" ht="14.25" hidden="1">
      <c r="A262" s="134"/>
      <c r="B262" s="108"/>
      <c r="C262" s="132"/>
      <c r="D262" s="132"/>
      <c r="E262" s="132"/>
      <c r="F262" s="132"/>
      <c r="G262" s="132"/>
      <c r="H262" s="132"/>
      <c r="I262" s="132"/>
      <c r="J262" s="132"/>
      <c r="K262" s="132" t="s">
        <v>7</v>
      </c>
      <c r="L262" s="125">
        <f>SUM(L259:L261)</f>
        <v>187</v>
      </c>
      <c r="M262" s="100"/>
    </row>
    <row r="263" spans="1:13" ht="14.25">
      <c r="A263" s="134"/>
      <c r="B263" s="108"/>
      <c r="C263" s="132"/>
      <c r="D263" s="132"/>
      <c r="E263" s="132"/>
      <c r="F263" s="137">
        <v>187</v>
      </c>
      <c r="G263" s="140"/>
      <c r="H263" s="99">
        <v>902.93</v>
      </c>
      <c r="I263" s="140"/>
      <c r="J263" s="99" t="s">
        <v>186</v>
      </c>
      <c r="K263" s="140"/>
      <c r="L263" s="115"/>
      <c r="M263" s="100">
        <f>F263*H263</f>
        <v>168847.91</v>
      </c>
    </row>
    <row r="264" spans="1:13" ht="7.5" customHeight="1">
      <c r="A264" s="134"/>
      <c r="B264" s="108"/>
      <c r="C264" s="132"/>
      <c r="D264" s="132"/>
      <c r="E264" s="132"/>
      <c r="F264" s="132"/>
      <c r="G264" s="132"/>
      <c r="H264" s="132"/>
      <c r="I264" s="132"/>
      <c r="J264" s="132"/>
      <c r="K264" s="132"/>
      <c r="L264" s="115"/>
      <c r="M264" s="100"/>
    </row>
    <row r="265" spans="1:13" ht="57.75" customHeight="1">
      <c r="A265" s="134">
        <v>25</v>
      </c>
      <c r="B265" s="247" t="s">
        <v>187</v>
      </c>
      <c r="C265" s="247"/>
      <c r="D265" s="247"/>
      <c r="E265" s="247"/>
      <c r="F265" s="247"/>
      <c r="G265" s="247"/>
      <c r="H265" s="247"/>
      <c r="I265" s="247"/>
      <c r="J265" s="247"/>
      <c r="K265" s="247"/>
      <c r="L265" s="115"/>
      <c r="M265" s="100"/>
    </row>
    <row r="266" spans="1:13" ht="15" hidden="1" customHeight="1">
      <c r="A266" s="134"/>
      <c r="B266" s="121" t="s">
        <v>188</v>
      </c>
      <c r="C266" s="83">
        <v>1</v>
      </c>
      <c r="D266" s="84">
        <v>1</v>
      </c>
      <c r="E266" s="85" t="s">
        <v>37</v>
      </c>
      <c r="F266" s="91">
        <v>2</v>
      </c>
      <c r="G266" s="84" t="s">
        <v>37</v>
      </c>
      <c r="H266" s="146">
        <v>2</v>
      </c>
      <c r="I266" s="87" t="s">
        <v>37</v>
      </c>
      <c r="J266" s="86">
        <v>11.5</v>
      </c>
      <c r="K266" s="87" t="s">
        <v>7</v>
      </c>
      <c r="L266" s="94">
        <f>J266*H266*F266*D266*C266</f>
        <v>46</v>
      </c>
      <c r="M266" s="100"/>
    </row>
    <row r="267" spans="1:13" ht="14.25" hidden="1">
      <c r="A267" s="134"/>
      <c r="B267" s="121" t="s">
        <v>112</v>
      </c>
      <c r="C267" s="83">
        <v>1</v>
      </c>
      <c r="D267" s="84">
        <v>1</v>
      </c>
      <c r="E267" s="85" t="s">
        <v>37</v>
      </c>
      <c r="F267" s="91">
        <v>1</v>
      </c>
      <c r="G267" s="84" t="s">
        <v>37</v>
      </c>
      <c r="H267" s="146">
        <v>2</v>
      </c>
      <c r="I267" s="87" t="s">
        <v>37</v>
      </c>
      <c r="J267" s="86">
        <v>12</v>
      </c>
      <c r="K267" s="87" t="s">
        <v>7</v>
      </c>
      <c r="L267" s="94">
        <f>J267*H267*F267*D267*C267</f>
        <v>24</v>
      </c>
      <c r="M267" s="100"/>
    </row>
    <row r="268" spans="1:13" ht="14.25" hidden="1">
      <c r="A268" s="134"/>
      <c r="B268" s="121" t="s">
        <v>189</v>
      </c>
      <c r="C268" s="83">
        <v>1</v>
      </c>
      <c r="D268" s="84">
        <v>1</v>
      </c>
      <c r="E268" s="85" t="s">
        <v>37</v>
      </c>
      <c r="F268" s="91">
        <v>9</v>
      </c>
      <c r="G268" s="84" t="s">
        <v>37</v>
      </c>
      <c r="H268" s="146">
        <v>2</v>
      </c>
      <c r="I268" s="87" t="s">
        <v>37</v>
      </c>
      <c r="J268" s="86">
        <v>12</v>
      </c>
      <c r="K268" s="87" t="s">
        <v>7</v>
      </c>
      <c r="L268" s="94">
        <f>J268*H268*F268*D268*C268</f>
        <v>216</v>
      </c>
      <c r="M268" s="100"/>
    </row>
    <row r="269" spans="1:13" ht="14.25" hidden="1">
      <c r="A269" s="134"/>
      <c r="B269" s="121" t="s">
        <v>190</v>
      </c>
      <c r="C269" s="83">
        <v>1</v>
      </c>
      <c r="D269" s="84">
        <v>2</v>
      </c>
      <c r="E269" s="85" t="s">
        <v>37</v>
      </c>
      <c r="F269" s="91">
        <v>2</v>
      </c>
      <c r="G269" s="84" t="s">
        <v>37</v>
      </c>
      <c r="H269" s="249" t="s">
        <v>191</v>
      </c>
      <c r="I269" s="249"/>
      <c r="J269" s="249"/>
      <c r="K269" s="87" t="s">
        <v>7</v>
      </c>
      <c r="L269" s="94">
        <v>79</v>
      </c>
      <c r="M269" s="100"/>
    </row>
    <row r="270" spans="1:13" ht="14.25" hidden="1">
      <c r="A270" s="134"/>
      <c r="B270" s="121" t="s">
        <v>192</v>
      </c>
      <c r="C270" s="83">
        <v>1</v>
      </c>
      <c r="D270" s="84">
        <v>1</v>
      </c>
      <c r="E270" s="85" t="s">
        <v>37</v>
      </c>
      <c r="F270" s="91">
        <v>2</v>
      </c>
      <c r="G270" s="84" t="s">
        <v>37</v>
      </c>
      <c r="H270" s="146">
        <v>2</v>
      </c>
      <c r="I270" s="87" t="s">
        <v>37</v>
      </c>
      <c r="J270" s="86">
        <v>7.5</v>
      </c>
      <c r="K270" s="87" t="s">
        <v>7</v>
      </c>
      <c r="L270" s="94">
        <f>J270*H270*F270*D270*C270</f>
        <v>30</v>
      </c>
      <c r="M270" s="100"/>
    </row>
    <row r="271" spans="1:13" ht="14.25" hidden="1">
      <c r="A271" s="134"/>
      <c r="B271" s="121" t="s">
        <v>112</v>
      </c>
      <c r="C271" s="83">
        <v>1</v>
      </c>
      <c r="D271" s="84">
        <v>1</v>
      </c>
      <c r="E271" s="85" t="s">
        <v>37</v>
      </c>
      <c r="F271" s="91">
        <v>1</v>
      </c>
      <c r="G271" s="84" t="s">
        <v>37</v>
      </c>
      <c r="H271" s="146">
        <v>2</v>
      </c>
      <c r="I271" s="87" t="s">
        <v>37</v>
      </c>
      <c r="J271" s="86">
        <v>8</v>
      </c>
      <c r="K271" s="87" t="s">
        <v>7</v>
      </c>
      <c r="L271" s="94">
        <f>J271*H271*F271*D271*C271</f>
        <v>16</v>
      </c>
      <c r="M271" s="100"/>
    </row>
    <row r="272" spans="1:13" ht="14.25" hidden="1">
      <c r="A272" s="134"/>
      <c r="B272" s="121" t="s">
        <v>71</v>
      </c>
      <c r="C272" s="83">
        <v>1</v>
      </c>
      <c r="D272" s="84">
        <v>1</v>
      </c>
      <c r="E272" s="85" t="s">
        <v>37</v>
      </c>
      <c r="F272" s="91">
        <v>1</v>
      </c>
      <c r="G272" s="84" t="s">
        <v>37</v>
      </c>
      <c r="H272" s="146">
        <v>1</v>
      </c>
      <c r="I272" s="87" t="s">
        <v>37</v>
      </c>
      <c r="J272" s="86">
        <v>270</v>
      </c>
      <c r="K272" s="87" t="s">
        <v>7</v>
      </c>
      <c r="L272" s="88">
        <f>J272*H272*F272*D272*C272</f>
        <v>270</v>
      </c>
      <c r="M272" s="100"/>
    </row>
    <row r="273" spans="1:13" ht="14.25" hidden="1">
      <c r="A273" s="134"/>
      <c r="B273" s="108"/>
      <c r="C273" s="132"/>
      <c r="D273" s="132"/>
      <c r="E273" s="132"/>
      <c r="F273" s="132"/>
      <c r="G273" s="132"/>
      <c r="H273" s="132"/>
      <c r="I273" s="132"/>
      <c r="J273" s="132"/>
      <c r="K273" s="132" t="s">
        <v>7</v>
      </c>
      <c r="L273" s="125">
        <f>SUM(L266:L272)</f>
        <v>681</v>
      </c>
      <c r="M273" s="100"/>
    </row>
    <row r="274" spans="1:13" ht="14.25">
      <c r="A274" s="134"/>
      <c r="B274" s="108"/>
      <c r="C274" s="132"/>
      <c r="D274" s="132"/>
      <c r="E274" s="132"/>
      <c r="F274" s="137">
        <v>681</v>
      </c>
      <c r="G274" s="140"/>
      <c r="H274" s="99">
        <v>19.36</v>
      </c>
      <c r="I274" s="140"/>
      <c r="J274" s="99" t="s">
        <v>15</v>
      </c>
      <c r="K274" s="140"/>
      <c r="L274" s="115"/>
      <c r="M274" s="100">
        <f>F274*H274</f>
        <v>13184.16</v>
      </c>
    </row>
    <row r="275" spans="1:13" ht="5.25" customHeight="1">
      <c r="A275" s="134"/>
      <c r="B275" s="108"/>
      <c r="C275" s="132"/>
      <c r="D275" s="132"/>
      <c r="E275" s="132"/>
      <c r="F275" s="132"/>
      <c r="G275" s="132"/>
      <c r="H275" s="132"/>
      <c r="I275" s="132"/>
      <c r="J275" s="132"/>
      <c r="K275" s="132"/>
      <c r="L275" s="115"/>
      <c r="M275" s="100"/>
    </row>
    <row r="276" spans="1:13" ht="14.25">
      <c r="A276" s="134">
        <v>26</v>
      </c>
      <c r="B276" s="247" t="s">
        <v>193</v>
      </c>
      <c r="C276" s="247"/>
      <c r="D276" s="247"/>
      <c r="E276" s="247"/>
      <c r="F276" s="247"/>
      <c r="G276" s="247"/>
      <c r="H276" s="247"/>
      <c r="I276" s="247"/>
      <c r="J276" s="247"/>
      <c r="K276" s="247"/>
      <c r="L276" s="115"/>
      <c r="M276" s="100"/>
    </row>
    <row r="277" spans="1:13" ht="14.25">
      <c r="A277" s="134"/>
      <c r="B277" s="147" t="s">
        <v>194</v>
      </c>
      <c r="C277" s="132"/>
      <c r="D277" s="132"/>
      <c r="E277" s="132"/>
      <c r="F277" s="132"/>
      <c r="G277" s="132"/>
      <c r="H277" s="132"/>
      <c r="I277" s="132"/>
      <c r="J277" s="132"/>
      <c r="K277" s="132"/>
      <c r="L277" s="115"/>
      <c r="M277" s="100"/>
    </row>
    <row r="278" spans="1:13" ht="14.25" hidden="1">
      <c r="A278" s="134"/>
      <c r="B278" s="121" t="s">
        <v>195</v>
      </c>
      <c r="C278" s="83">
        <v>1</v>
      </c>
      <c r="D278" s="84">
        <v>1</v>
      </c>
      <c r="E278" s="85" t="s">
        <v>37</v>
      </c>
      <c r="F278" s="91">
        <v>1</v>
      </c>
      <c r="G278" s="84" t="s">
        <v>37</v>
      </c>
      <c r="H278" s="86">
        <v>12.25</v>
      </c>
      <c r="I278" s="87" t="s">
        <v>37</v>
      </c>
      <c r="J278" s="86">
        <v>7.5</v>
      </c>
      <c r="K278" s="87" t="s">
        <v>7</v>
      </c>
      <c r="L278" s="88">
        <f>J278*H278*F278*D278*C278</f>
        <v>91.875</v>
      </c>
      <c r="M278" s="100"/>
    </row>
    <row r="279" spans="1:13" ht="14.25" hidden="1">
      <c r="A279" s="134"/>
      <c r="B279" s="108"/>
      <c r="C279" s="132"/>
      <c r="D279" s="132"/>
      <c r="E279" s="132"/>
      <c r="F279" s="132"/>
      <c r="G279" s="132"/>
      <c r="H279" s="132"/>
      <c r="I279" s="132"/>
      <c r="J279" s="132"/>
      <c r="K279" s="132" t="s">
        <v>7</v>
      </c>
      <c r="L279" s="125">
        <v>92</v>
      </c>
      <c r="M279" s="100"/>
    </row>
    <row r="280" spans="1:13" ht="14.25">
      <c r="A280" s="134"/>
      <c r="B280" s="108"/>
      <c r="C280" s="132"/>
      <c r="D280" s="132"/>
      <c r="E280" s="132"/>
      <c r="F280" s="137">
        <v>92</v>
      </c>
      <c r="G280" s="140"/>
      <c r="H280" s="97">
        <v>2548.29</v>
      </c>
      <c r="I280" s="140"/>
      <c r="J280" s="99" t="s">
        <v>47</v>
      </c>
      <c r="K280" s="140"/>
      <c r="L280" s="115"/>
      <c r="M280" s="100">
        <f>F280*H280%</f>
        <v>2344.4268000000002</v>
      </c>
    </row>
    <row r="281" spans="1:13" ht="6" customHeight="1">
      <c r="A281" s="134"/>
      <c r="B281" s="108"/>
      <c r="C281" s="132"/>
      <c r="D281" s="132"/>
      <c r="E281" s="132"/>
      <c r="F281" s="132"/>
      <c r="G281" s="132"/>
      <c r="H281" s="132"/>
      <c r="I281" s="132"/>
      <c r="J281" s="132"/>
      <c r="K281" s="132"/>
      <c r="L281" s="115"/>
      <c r="M281" s="100"/>
    </row>
    <row r="282" spans="1:13" ht="29.25" customHeight="1">
      <c r="A282" s="134">
        <v>27</v>
      </c>
      <c r="B282" s="247" t="s">
        <v>196</v>
      </c>
      <c r="C282" s="247"/>
      <c r="D282" s="247"/>
      <c r="E282" s="247"/>
      <c r="F282" s="247"/>
      <c r="G282" s="247"/>
      <c r="H282" s="247"/>
      <c r="I282" s="247"/>
      <c r="J282" s="247"/>
      <c r="K282" s="247"/>
      <c r="L282" s="115"/>
      <c r="M282" s="100"/>
    </row>
    <row r="283" spans="1:13" ht="14.25" hidden="1">
      <c r="A283" s="134"/>
      <c r="B283" s="121" t="s">
        <v>157</v>
      </c>
      <c r="C283" s="83">
        <v>1</v>
      </c>
      <c r="D283" s="84">
        <v>1</v>
      </c>
      <c r="E283" s="85" t="s">
        <v>37</v>
      </c>
      <c r="F283" s="91">
        <v>2</v>
      </c>
      <c r="G283" s="84" t="s">
        <v>37</v>
      </c>
      <c r="H283" s="146">
        <v>20</v>
      </c>
      <c r="I283" s="87" t="s">
        <v>37</v>
      </c>
      <c r="J283" s="86">
        <v>14</v>
      </c>
      <c r="K283" s="87" t="s">
        <v>7</v>
      </c>
      <c r="L283" s="94">
        <f>J283*H283*F283*D283*C283</f>
        <v>560</v>
      </c>
      <c r="M283" s="100"/>
    </row>
    <row r="284" spans="1:13" ht="14.25" hidden="1">
      <c r="A284" s="134"/>
      <c r="B284" s="121" t="s">
        <v>159</v>
      </c>
      <c r="C284" s="83">
        <v>2</v>
      </c>
      <c r="D284" s="84">
        <v>2</v>
      </c>
      <c r="E284" s="85" t="s">
        <v>37</v>
      </c>
      <c r="F284" s="246" t="s">
        <v>197</v>
      </c>
      <c r="G284" s="246"/>
      <c r="H284" s="246"/>
      <c r="I284" s="87" t="s">
        <v>37</v>
      </c>
      <c r="J284" s="111">
        <v>0.67</v>
      </c>
      <c r="K284" s="132" t="s">
        <v>7</v>
      </c>
      <c r="L284" s="125">
        <v>91</v>
      </c>
      <c r="M284" s="100"/>
    </row>
    <row r="285" spans="1:13" ht="14.25" hidden="1" customHeight="1">
      <c r="A285" s="134"/>
      <c r="B285" s="121" t="s">
        <v>152</v>
      </c>
      <c r="C285" s="83">
        <v>1</v>
      </c>
      <c r="D285" s="84">
        <v>1</v>
      </c>
      <c r="E285" s="85" t="s">
        <v>37</v>
      </c>
      <c r="F285" s="91">
        <v>1</v>
      </c>
      <c r="G285" s="84" t="s">
        <v>37</v>
      </c>
      <c r="H285" s="86">
        <v>11</v>
      </c>
      <c r="I285" s="87" t="s">
        <v>37</v>
      </c>
      <c r="J285" s="86">
        <v>10</v>
      </c>
      <c r="K285" s="87" t="s">
        <v>7</v>
      </c>
      <c r="L285" s="88">
        <f>J285*H285*F285*D285*C285</f>
        <v>110</v>
      </c>
      <c r="M285" s="100"/>
    </row>
    <row r="286" spans="1:13" ht="14.25" hidden="1" customHeight="1">
      <c r="A286" s="134"/>
      <c r="B286" s="108"/>
      <c r="C286" s="132"/>
      <c r="D286" s="132"/>
      <c r="E286" s="132"/>
      <c r="F286" s="132"/>
      <c r="G286" s="132"/>
      <c r="H286" s="132"/>
      <c r="I286" s="132"/>
      <c r="J286" s="132"/>
      <c r="K286" s="132" t="s">
        <v>7</v>
      </c>
      <c r="L286" s="125">
        <f>SUM(L283:L285)</f>
        <v>761</v>
      </c>
      <c r="M286" s="100"/>
    </row>
    <row r="287" spans="1:13" ht="14.25">
      <c r="A287" s="134"/>
      <c r="B287" s="108"/>
      <c r="C287" s="132"/>
      <c r="D287" s="132"/>
      <c r="E287" s="132"/>
      <c r="F287" s="137">
        <v>761</v>
      </c>
      <c r="G287" s="140"/>
      <c r="H287" s="99">
        <v>10964.99</v>
      </c>
      <c r="I287" s="140"/>
      <c r="J287" s="99" t="s">
        <v>198</v>
      </c>
      <c r="K287" s="140"/>
      <c r="L287" s="115"/>
      <c r="M287" s="100">
        <f>F287*H287%</f>
        <v>83443.573900000003</v>
      </c>
    </row>
    <row r="288" spans="1:13" ht="3.75" customHeight="1">
      <c r="A288" s="134"/>
      <c r="B288" s="108"/>
      <c r="C288" s="132"/>
      <c r="D288" s="132"/>
      <c r="E288" s="132"/>
      <c r="F288" s="132"/>
      <c r="G288" s="132"/>
      <c r="H288" s="132"/>
      <c r="I288" s="132"/>
      <c r="J288" s="132"/>
      <c r="K288" s="132"/>
      <c r="L288" s="115"/>
      <c r="M288" s="100"/>
    </row>
    <row r="289" spans="1:13" ht="35.25" customHeight="1">
      <c r="A289" s="134">
        <v>28</v>
      </c>
      <c r="B289" s="247" t="s">
        <v>199</v>
      </c>
      <c r="C289" s="247"/>
      <c r="D289" s="247"/>
      <c r="E289" s="247"/>
      <c r="F289" s="247"/>
      <c r="G289" s="247"/>
      <c r="H289" s="247"/>
      <c r="I289" s="247"/>
      <c r="J289" s="247"/>
      <c r="K289" s="247"/>
      <c r="L289" s="115"/>
      <c r="M289" s="100"/>
    </row>
    <row r="290" spans="1:13" ht="14.25" hidden="1">
      <c r="A290" s="134"/>
      <c r="B290" s="121" t="s">
        <v>159</v>
      </c>
      <c r="C290" s="83">
        <v>1</v>
      </c>
      <c r="D290" s="84">
        <v>1</v>
      </c>
      <c r="E290" s="85" t="s">
        <v>37</v>
      </c>
      <c r="F290" s="91">
        <v>1</v>
      </c>
      <c r="G290" s="84" t="s">
        <v>37</v>
      </c>
      <c r="H290" s="86">
        <v>40.75</v>
      </c>
      <c r="I290" s="87" t="s">
        <v>37</v>
      </c>
      <c r="J290" s="86">
        <v>6</v>
      </c>
      <c r="K290" s="87" t="s">
        <v>7</v>
      </c>
      <c r="L290" s="94">
        <f>J290*H290*F290*D290*C290</f>
        <v>244.5</v>
      </c>
      <c r="M290" s="100"/>
    </row>
    <row r="291" spans="1:13" ht="14.25" hidden="1">
      <c r="A291" s="134"/>
      <c r="B291" s="121" t="s">
        <v>174</v>
      </c>
      <c r="C291" s="83">
        <v>1</v>
      </c>
      <c r="D291" s="84">
        <v>1</v>
      </c>
      <c r="E291" s="85" t="s">
        <v>37</v>
      </c>
      <c r="F291" s="91">
        <v>5</v>
      </c>
      <c r="G291" s="84" t="s">
        <v>37</v>
      </c>
      <c r="H291" s="86">
        <v>5.67</v>
      </c>
      <c r="I291" s="87" t="s">
        <v>37</v>
      </c>
      <c r="J291" s="86">
        <v>1.125</v>
      </c>
      <c r="K291" s="87" t="s">
        <v>7</v>
      </c>
      <c r="L291" s="94">
        <f>J291*H291*F291*D291*C291</f>
        <v>31.893750000000001</v>
      </c>
      <c r="M291" s="100"/>
    </row>
    <row r="292" spans="1:13" ht="14.25" hidden="1">
      <c r="A292" s="134"/>
      <c r="B292" s="121" t="s">
        <v>112</v>
      </c>
      <c r="C292" s="83">
        <v>1</v>
      </c>
      <c r="D292" s="84">
        <v>1</v>
      </c>
      <c r="E292" s="85" t="s">
        <v>37</v>
      </c>
      <c r="F292" s="91">
        <v>2</v>
      </c>
      <c r="G292" s="84" t="s">
        <v>37</v>
      </c>
      <c r="H292" s="86">
        <v>5.25</v>
      </c>
      <c r="I292" s="87" t="s">
        <v>37</v>
      </c>
      <c r="J292" s="86">
        <v>1.125</v>
      </c>
      <c r="K292" s="87" t="s">
        <v>7</v>
      </c>
      <c r="L292" s="94">
        <f>J292*H292*F292*D292*C292</f>
        <v>11.8125</v>
      </c>
      <c r="M292" s="100"/>
    </row>
    <row r="293" spans="1:13" ht="14.25" hidden="1" customHeight="1">
      <c r="A293" s="134"/>
      <c r="B293" s="121" t="s">
        <v>150</v>
      </c>
      <c r="C293" s="83">
        <v>1</v>
      </c>
      <c r="D293" s="84">
        <v>1</v>
      </c>
      <c r="E293" s="85" t="s">
        <v>37</v>
      </c>
      <c r="F293" s="91">
        <v>2</v>
      </c>
      <c r="G293" s="84" t="s">
        <v>37</v>
      </c>
      <c r="H293" s="86">
        <v>5</v>
      </c>
      <c r="I293" s="87" t="s">
        <v>37</v>
      </c>
      <c r="J293" s="86">
        <v>4</v>
      </c>
      <c r="K293" s="87" t="s">
        <v>7</v>
      </c>
      <c r="L293" s="88">
        <f>J293*H293*F293*D293*C293</f>
        <v>40</v>
      </c>
      <c r="M293" s="100"/>
    </row>
    <row r="294" spans="1:13" ht="14.25" hidden="1">
      <c r="A294" s="134"/>
      <c r="B294" s="108"/>
      <c r="C294" s="132"/>
      <c r="D294" s="132"/>
      <c r="E294" s="132"/>
      <c r="F294" s="132"/>
      <c r="G294" s="132"/>
      <c r="H294" s="132"/>
      <c r="I294" s="132"/>
      <c r="J294" s="132"/>
      <c r="K294" s="132" t="s">
        <v>7</v>
      </c>
      <c r="L294" s="125">
        <f>SUM(L290:L293)</f>
        <v>328.20625000000001</v>
      </c>
      <c r="M294" s="100"/>
    </row>
    <row r="295" spans="1:13" ht="14.25">
      <c r="A295" s="134"/>
      <c r="B295" s="108"/>
      <c r="C295" s="132"/>
      <c r="D295" s="132"/>
      <c r="E295" s="132"/>
      <c r="F295" s="137">
        <v>40</v>
      </c>
      <c r="G295" s="140"/>
      <c r="H295" s="97">
        <v>27747.06</v>
      </c>
      <c r="I295" s="140"/>
      <c r="J295" s="99" t="s">
        <v>92</v>
      </c>
      <c r="K295" s="140"/>
      <c r="L295" s="115"/>
      <c r="M295" s="100">
        <f>F295*H295%</f>
        <v>11098.824000000001</v>
      </c>
    </row>
    <row r="296" spans="1:13" ht="9.75" customHeight="1">
      <c r="A296" s="134"/>
      <c r="B296" s="108"/>
      <c r="C296" s="132"/>
      <c r="D296" s="132"/>
      <c r="E296" s="132"/>
      <c r="F296" s="132"/>
      <c r="G296" s="132"/>
      <c r="H296" s="132"/>
      <c r="I296" s="132"/>
      <c r="J296" s="132"/>
      <c r="K296" s="132"/>
      <c r="L296" s="115"/>
      <c r="M296" s="100"/>
    </row>
    <row r="297" spans="1:13" ht="29.25" customHeight="1">
      <c r="A297" s="134">
        <v>29</v>
      </c>
      <c r="B297" s="247" t="s">
        <v>200</v>
      </c>
      <c r="C297" s="247"/>
      <c r="D297" s="247"/>
      <c r="E297" s="247"/>
      <c r="F297" s="247"/>
      <c r="G297" s="247"/>
      <c r="H297" s="247"/>
      <c r="I297" s="247"/>
      <c r="J297" s="247"/>
      <c r="K297" s="247"/>
      <c r="L297" s="115"/>
      <c r="M297" s="100"/>
    </row>
    <row r="298" spans="1:13" ht="14.25" hidden="1">
      <c r="A298" s="134"/>
      <c r="B298" s="121" t="s">
        <v>159</v>
      </c>
      <c r="C298" s="83">
        <v>1</v>
      </c>
      <c r="D298" s="84">
        <v>2</v>
      </c>
      <c r="E298" s="85" t="s">
        <v>37</v>
      </c>
      <c r="F298" s="246" t="s">
        <v>160</v>
      </c>
      <c r="G298" s="246"/>
      <c r="H298" s="246"/>
      <c r="I298" s="87" t="s">
        <v>37</v>
      </c>
      <c r="J298" s="148">
        <v>0.5</v>
      </c>
      <c r="K298" s="132" t="s">
        <v>7</v>
      </c>
      <c r="L298" s="125">
        <v>47</v>
      </c>
      <c r="M298" s="100"/>
    </row>
    <row r="299" spans="1:13" ht="14.25" hidden="1" customHeight="1">
      <c r="A299" s="134"/>
      <c r="B299" s="121" t="s">
        <v>150</v>
      </c>
      <c r="C299" s="83">
        <v>2</v>
      </c>
      <c r="D299" s="84">
        <v>2</v>
      </c>
      <c r="E299" s="85" t="s">
        <v>37</v>
      </c>
      <c r="F299" s="246" t="s">
        <v>201</v>
      </c>
      <c r="G299" s="246"/>
      <c r="H299" s="246"/>
      <c r="I299" s="87" t="s">
        <v>37</v>
      </c>
      <c r="J299" s="148">
        <v>4</v>
      </c>
      <c r="K299" s="132" t="s">
        <v>7</v>
      </c>
      <c r="L299" s="143">
        <v>144</v>
      </c>
      <c r="M299" s="100"/>
    </row>
    <row r="300" spans="1:13" ht="14.25" hidden="1">
      <c r="A300" s="134"/>
      <c r="B300" s="108"/>
      <c r="C300" s="132"/>
      <c r="D300" s="132"/>
      <c r="E300" s="132"/>
      <c r="F300" s="132"/>
      <c r="G300" s="132"/>
      <c r="H300" s="132"/>
      <c r="I300" s="132"/>
      <c r="J300" s="132"/>
      <c r="K300" s="132" t="s">
        <v>7</v>
      </c>
      <c r="L300" s="125">
        <f>SUM(L298:L299)</f>
        <v>191</v>
      </c>
      <c r="M300" s="100"/>
    </row>
    <row r="301" spans="1:13" ht="14.25">
      <c r="A301" s="134"/>
      <c r="B301" s="108"/>
      <c r="C301" s="132"/>
      <c r="D301" s="132"/>
      <c r="E301" s="132"/>
      <c r="F301" s="137">
        <v>144</v>
      </c>
      <c r="G301" s="140"/>
      <c r="H301" s="97">
        <v>28299.3</v>
      </c>
      <c r="I301" s="140"/>
      <c r="J301" s="99" t="s">
        <v>202</v>
      </c>
      <c r="K301" s="140"/>
      <c r="L301" s="115"/>
      <c r="M301" s="100">
        <f>F301*H301%</f>
        <v>40750.991999999998</v>
      </c>
    </row>
    <row r="302" spans="1:13" ht="14.25">
      <c r="A302" s="134">
        <v>30</v>
      </c>
      <c r="B302" s="247" t="s">
        <v>241</v>
      </c>
      <c r="C302" s="247"/>
      <c r="D302" s="247"/>
      <c r="E302" s="247"/>
      <c r="F302" s="247"/>
      <c r="G302" s="247"/>
      <c r="H302" s="247"/>
      <c r="I302" s="247"/>
      <c r="J302" s="247"/>
      <c r="K302" s="247"/>
      <c r="L302" s="115"/>
      <c r="M302" s="100"/>
    </row>
    <row r="303" spans="1:13" ht="14.25">
      <c r="A303" s="134"/>
      <c r="B303" s="108"/>
      <c r="C303" s="132"/>
      <c r="D303" s="132"/>
      <c r="E303" s="132"/>
      <c r="F303" s="137">
        <v>245</v>
      </c>
      <c r="G303" s="140"/>
      <c r="H303" s="97">
        <v>310.43</v>
      </c>
      <c r="I303" s="140"/>
      <c r="J303" s="99" t="s">
        <v>186</v>
      </c>
      <c r="K303" s="140"/>
      <c r="L303" s="115"/>
      <c r="M303" s="100">
        <f>F303*H303</f>
        <v>76055.350000000006</v>
      </c>
    </row>
    <row r="304" spans="1:13" ht="14.25">
      <c r="A304" s="134">
        <v>31</v>
      </c>
      <c r="B304" s="247" t="s">
        <v>242</v>
      </c>
      <c r="C304" s="247"/>
      <c r="D304" s="247"/>
      <c r="E304" s="247"/>
      <c r="F304" s="247"/>
      <c r="G304" s="247"/>
      <c r="H304" s="247"/>
      <c r="I304" s="247"/>
      <c r="J304" s="247"/>
      <c r="K304" s="247"/>
      <c r="L304" s="115"/>
      <c r="M304" s="100"/>
    </row>
    <row r="305" spans="1:13" ht="14.25">
      <c r="A305" s="134"/>
      <c r="B305" s="108"/>
      <c r="C305" s="132"/>
      <c r="D305" s="132"/>
      <c r="E305" s="132"/>
      <c r="F305" s="137">
        <v>47</v>
      </c>
      <c r="G305" s="140"/>
      <c r="H305" s="97">
        <v>186.04</v>
      </c>
      <c r="I305" s="140"/>
      <c r="J305" s="99" t="s">
        <v>186</v>
      </c>
      <c r="K305" s="140"/>
      <c r="L305" s="115"/>
      <c r="M305" s="100">
        <f>F305*H305</f>
        <v>8743.8799999999992</v>
      </c>
    </row>
    <row r="306" spans="1:13" ht="14.25" customHeight="1">
      <c r="A306" s="134"/>
      <c r="B306" s="108"/>
      <c r="C306" s="132"/>
      <c r="D306" s="132"/>
      <c r="E306" s="132"/>
      <c r="F306" s="132"/>
      <c r="G306" s="132"/>
      <c r="H306" s="132"/>
      <c r="I306" s="132"/>
      <c r="J306" s="132"/>
      <c r="K306" s="132"/>
      <c r="L306" s="115"/>
      <c r="M306" s="100"/>
    </row>
    <row r="307" spans="1:13" ht="88.5" customHeight="1">
      <c r="A307" s="134">
        <v>32</v>
      </c>
      <c r="B307" s="247" t="s">
        <v>203</v>
      </c>
      <c r="C307" s="247"/>
      <c r="D307" s="247"/>
      <c r="E307" s="247"/>
      <c r="F307" s="247"/>
      <c r="G307" s="247"/>
      <c r="H307" s="247"/>
      <c r="I307" s="247"/>
      <c r="J307" s="247"/>
      <c r="K307" s="247"/>
      <c r="L307" s="115"/>
      <c r="M307" s="100"/>
    </row>
    <row r="308" spans="1:13" ht="14.25" hidden="1">
      <c r="A308" s="134"/>
      <c r="B308" s="121" t="s">
        <v>115</v>
      </c>
      <c r="C308" s="83">
        <v>1</v>
      </c>
      <c r="D308" s="84">
        <v>2</v>
      </c>
      <c r="E308" s="85" t="s">
        <v>37</v>
      </c>
      <c r="F308" s="91">
        <v>2</v>
      </c>
      <c r="G308" s="84" t="s">
        <v>37</v>
      </c>
      <c r="H308" s="86">
        <v>1.33</v>
      </c>
      <c r="I308" s="87" t="s">
        <v>37</v>
      </c>
      <c r="J308" s="86">
        <v>12</v>
      </c>
      <c r="K308" s="87" t="s">
        <v>7</v>
      </c>
      <c r="L308" s="94">
        <f>J308*H308*F308*D308*C308</f>
        <v>63.84</v>
      </c>
      <c r="M308" s="100"/>
    </row>
    <row r="309" spans="1:13" ht="14.25" hidden="1">
      <c r="A309" s="134"/>
      <c r="B309" s="121" t="s">
        <v>112</v>
      </c>
      <c r="C309" s="83">
        <v>1</v>
      </c>
      <c r="D309" s="84">
        <v>1</v>
      </c>
      <c r="E309" s="85" t="s">
        <v>37</v>
      </c>
      <c r="F309" s="91">
        <v>5</v>
      </c>
      <c r="G309" s="84" t="s">
        <v>37</v>
      </c>
      <c r="H309" s="86">
        <v>0.67</v>
      </c>
      <c r="I309" s="87" t="s">
        <v>37</v>
      </c>
      <c r="J309" s="86">
        <v>12</v>
      </c>
      <c r="K309" s="87" t="s">
        <v>7</v>
      </c>
      <c r="L309" s="94">
        <f>J309*H309*F309*D309*C309</f>
        <v>40.200000000000003</v>
      </c>
      <c r="M309" s="100"/>
    </row>
    <row r="310" spans="1:13" ht="14.25" hidden="1" customHeight="1">
      <c r="A310" s="134"/>
      <c r="B310" s="121" t="s">
        <v>204</v>
      </c>
      <c r="C310" s="83">
        <v>1</v>
      </c>
      <c r="D310" s="84">
        <v>1</v>
      </c>
      <c r="E310" s="85" t="s">
        <v>37</v>
      </c>
      <c r="F310" s="91">
        <v>2</v>
      </c>
      <c r="G310" s="84" t="s">
        <v>37</v>
      </c>
      <c r="H310" s="86">
        <v>1.33</v>
      </c>
      <c r="I310" s="87" t="s">
        <v>37</v>
      </c>
      <c r="J310" s="86">
        <v>10.5</v>
      </c>
      <c r="K310" s="87" t="s">
        <v>7</v>
      </c>
      <c r="L310" s="88">
        <f>J310*H310*F310*D310*C310</f>
        <v>27.93</v>
      </c>
      <c r="M310" s="100"/>
    </row>
    <row r="311" spans="1:13" ht="14.25" hidden="1">
      <c r="A311" s="134"/>
      <c r="B311" s="108"/>
      <c r="C311" s="132"/>
      <c r="D311" s="132"/>
      <c r="E311" s="132"/>
      <c r="F311" s="132"/>
      <c r="G311" s="132"/>
      <c r="H311" s="132"/>
      <c r="I311" s="132"/>
      <c r="J311" s="132"/>
      <c r="K311" s="132" t="s">
        <v>7</v>
      </c>
      <c r="L311" s="125">
        <f>SUM(L308:L310)</f>
        <v>131.97</v>
      </c>
      <c r="M311" s="100"/>
    </row>
    <row r="312" spans="1:13" ht="14.25" customHeight="1">
      <c r="A312" s="134"/>
      <c r="B312" s="108"/>
      <c r="C312" s="132"/>
      <c r="D312" s="132"/>
      <c r="E312" s="132"/>
      <c r="F312" s="137">
        <v>132</v>
      </c>
      <c r="G312" s="140"/>
      <c r="H312" s="99">
        <v>34520.31</v>
      </c>
      <c r="I312" s="140"/>
      <c r="J312" s="99" t="s">
        <v>50</v>
      </c>
      <c r="K312" s="140"/>
      <c r="L312" s="115"/>
      <c r="M312" s="100">
        <f>F312*H312%</f>
        <v>45566.809199999996</v>
      </c>
    </row>
    <row r="313" spans="1:13" ht="14.25">
      <c r="A313" s="134"/>
      <c r="B313" s="108"/>
      <c r="C313" s="132"/>
      <c r="D313" s="132"/>
      <c r="E313" s="132"/>
      <c r="F313" s="132"/>
      <c r="G313" s="132"/>
      <c r="H313" s="132"/>
      <c r="I313" s="132"/>
      <c r="J313" s="132"/>
      <c r="K313" s="132"/>
      <c r="L313" s="115"/>
      <c r="M313" s="100"/>
    </row>
    <row r="314" spans="1:13" ht="43.5" customHeight="1">
      <c r="A314" s="134">
        <v>33</v>
      </c>
      <c r="B314" s="247" t="s">
        <v>205</v>
      </c>
      <c r="C314" s="247"/>
      <c r="D314" s="247"/>
      <c r="E314" s="247"/>
      <c r="F314" s="247"/>
      <c r="G314" s="247"/>
      <c r="H314" s="247"/>
      <c r="I314" s="247"/>
      <c r="J314" s="247"/>
      <c r="K314" s="247"/>
      <c r="L314" s="115"/>
      <c r="M314" s="100"/>
    </row>
    <row r="315" spans="1:13" ht="14.25" hidden="1" customHeight="1">
      <c r="A315" s="134"/>
      <c r="B315" s="121" t="s">
        <v>206</v>
      </c>
      <c r="C315" s="83">
        <v>1</v>
      </c>
      <c r="D315" s="84">
        <v>1</v>
      </c>
      <c r="E315" s="85" t="s">
        <v>37</v>
      </c>
      <c r="F315" s="91">
        <v>1</v>
      </c>
      <c r="G315" s="84" t="s">
        <v>37</v>
      </c>
      <c r="H315" s="86">
        <v>8</v>
      </c>
      <c r="I315" s="87" t="s">
        <v>37</v>
      </c>
      <c r="J315" s="86">
        <v>6</v>
      </c>
      <c r="K315" s="87" t="s">
        <v>7</v>
      </c>
      <c r="L315" s="88">
        <f>J315*H315*F315*D315*C315</f>
        <v>48</v>
      </c>
      <c r="M315" s="100"/>
    </row>
    <row r="316" spans="1:13" ht="14.25" hidden="1">
      <c r="A316" s="134"/>
      <c r="B316" s="108"/>
      <c r="C316" s="132"/>
      <c r="D316" s="132"/>
      <c r="E316" s="132"/>
      <c r="F316" s="132"/>
      <c r="G316" s="132"/>
      <c r="H316" s="132"/>
      <c r="I316" s="132"/>
      <c r="J316" s="132"/>
      <c r="K316" s="132" t="s">
        <v>7</v>
      </c>
      <c r="L316" s="125">
        <v>48</v>
      </c>
      <c r="M316" s="100"/>
    </row>
    <row r="317" spans="1:13" ht="14.25">
      <c r="A317" s="134"/>
      <c r="B317" s="108"/>
      <c r="C317" s="132"/>
      <c r="D317" s="132"/>
      <c r="E317" s="132"/>
      <c r="F317" s="137">
        <v>48</v>
      </c>
      <c r="G317" s="140"/>
      <c r="H317" s="99">
        <v>726.72</v>
      </c>
      <c r="I317" s="140"/>
      <c r="J317" s="99" t="s">
        <v>177</v>
      </c>
      <c r="K317" s="140"/>
      <c r="L317" s="115"/>
      <c r="M317" s="100">
        <f>F317*H317</f>
        <v>34882.559999999998</v>
      </c>
    </row>
    <row r="318" spans="1:13" ht="14.25">
      <c r="A318" s="134"/>
      <c r="B318" s="108"/>
      <c r="C318" s="132"/>
      <c r="D318" s="132"/>
      <c r="E318" s="132"/>
      <c r="F318" s="132"/>
      <c r="G318" s="132"/>
      <c r="H318" s="132"/>
      <c r="I318" s="132"/>
      <c r="J318" s="132"/>
      <c r="K318" s="132"/>
      <c r="L318" s="115"/>
      <c r="M318" s="100"/>
    </row>
    <row r="319" spans="1:13" ht="14.25">
      <c r="A319" s="134">
        <v>34</v>
      </c>
      <c r="B319" s="257" t="s">
        <v>207</v>
      </c>
      <c r="C319" s="257"/>
      <c r="D319" s="257"/>
      <c r="E319" s="257"/>
      <c r="F319" s="257"/>
      <c r="G319" s="257"/>
      <c r="H319" s="257"/>
      <c r="I319" s="257"/>
      <c r="J319" s="257"/>
      <c r="K319" s="257"/>
      <c r="L319" s="115"/>
      <c r="M319" s="100"/>
    </row>
    <row r="320" spans="1:13" ht="14.25" hidden="1">
      <c r="A320" s="134"/>
      <c r="B320" s="121" t="s">
        <v>208</v>
      </c>
      <c r="C320" s="83">
        <v>1</v>
      </c>
      <c r="D320" s="84">
        <v>1</v>
      </c>
      <c r="E320" s="85" t="s">
        <v>37</v>
      </c>
      <c r="F320" s="91">
        <v>2</v>
      </c>
      <c r="G320" s="84" t="s">
        <v>37</v>
      </c>
      <c r="H320" s="86">
        <v>2</v>
      </c>
      <c r="I320" s="87" t="s">
        <v>37</v>
      </c>
      <c r="J320" s="86">
        <v>14</v>
      </c>
      <c r="K320" s="87" t="s">
        <v>7</v>
      </c>
      <c r="L320" s="94">
        <f>J320*H320*F320*D320*C320</f>
        <v>56</v>
      </c>
      <c r="M320" s="100"/>
    </row>
    <row r="321" spans="1:13" ht="14.25" hidden="1">
      <c r="A321" s="134"/>
      <c r="B321" s="121" t="s">
        <v>56</v>
      </c>
      <c r="C321" s="83">
        <v>1</v>
      </c>
      <c r="D321" s="84">
        <v>1</v>
      </c>
      <c r="E321" s="85" t="s">
        <v>37</v>
      </c>
      <c r="F321" s="91">
        <v>1</v>
      </c>
      <c r="G321" s="84" t="s">
        <v>37</v>
      </c>
      <c r="H321" s="86">
        <v>40.75</v>
      </c>
      <c r="I321" s="87" t="s">
        <v>37</v>
      </c>
      <c r="J321" s="86">
        <v>6</v>
      </c>
      <c r="K321" s="87" t="s">
        <v>7</v>
      </c>
      <c r="L321" s="94">
        <f>J321*H321*F321*D321*C321</f>
        <v>244.5</v>
      </c>
      <c r="M321" s="100"/>
    </row>
    <row r="322" spans="1:13" ht="14.25" hidden="1">
      <c r="A322" s="134"/>
      <c r="B322" s="121" t="s">
        <v>150</v>
      </c>
      <c r="C322" s="83">
        <v>1</v>
      </c>
      <c r="D322" s="84">
        <v>1</v>
      </c>
      <c r="E322" s="85" t="s">
        <v>37</v>
      </c>
      <c r="F322" s="91">
        <v>2</v>
      </c>
      <c r="G322" s="84" t="s">
        <v>37</v>
      </c>
      <c r="H322" s="86">
        <v>5</v>
      </c>
      <c r="I322" s="87" t="s">
        <v>37</v>
      </c>
      <c r="J322" s="86">
        <v>4</v>
      </c>
      <c r="K322" s="87" t="s">
        <v>7</v>
      </c>
      <c r="L322" s="94">
        <f>J322*H322*F322*D322*C322</f>
        <v>40</v>
      </c>
      <c r="M322" s="100"/>
    </row>
    <row r="323" spans="1:13" ht="14.25" hidden="1">
      <c r="A323" s="134"/>
      <c r="B323" s="121" t="s">
        <v>209</v>
      </c>
      <c r="C323" s="83">
        <v>1</v>
      </c>
      <c r="D323" s="84">
        <v>2</v>
      </c>
      <c r="E323" s="85" t="s">
        <v>37</v>
      </c>
      <c r="F323" s="246" t="s">
        <v>210</v>
      </c>
      <c r="G323" s="246"/>
      <c r="H323" s="246"/>
      <c r="I323" s="87" t="s">
        <v>37</v>
      </c>
      <c r="J323" s="148">
        <v>1.5</v>
      </c>
      <c r="K323" s="132" t="s">
        <v>7</v>
      </c>
      <c r="L323" s="143">
        <v>59</v>
      </c>
      <c r="M323" s="100"/>
    </row>
    <row r="324" spans="1:13" ht="14.25" hidden="1">
      <c r="A324" s="134"/>
      <c r="B324" s="108"/>
      <c r="C324" s="132"/>
      <c r="D324" s="132"/>
      <c r="E324" s="132"/>
      <c r="F324" s="132"/>
      <c r="G324" s="132"/>
      <c r="H324" s="132"/>
      <c r="I324" s="132"/>
      <c r="J324" s="132"/>
      <c r="K324" s="132" t="s">
        <v>7</v>
      </c>
      <c r="L324" s="125">
        <f>SUM(L320:L323)</f>
        <v>399.5</v>
      </c>
      <c r="M324" s="100"/>
    </row>
    <row r="325" spans="1:13" ht="14.25">
      <c r="A325" s="134"/>
      <c r="B325" s="108"/>
      <c r="C325" s="132"/>
      <c r="D325" s="132"/>
      <c r="E325" s="132"/>
      <c r="F325" s="137">
        <v>904</v>
      </c>
      <c r="G325" s="140"/>
      <c r="H325" s="99">
        <v>829.95</v>
      </c>
      <c r="I325" s="140"/>
      <c r="J325" s="99" t="s">
        <v>92</v>
      </c>
      <c r="K325" s="140"/>
      <c r="L325" s="115"/>
      <c r="M325" s="100">
        <f>F325*H325%</f>
        <v>7502.7480000000005</v>
      </c>
    </row>
    <row r="326" spans="1:13" ht="14.25">
      <c r="A326" s="134"/>
      <c r="B326" s="108"/>
      <c r="C326" s="132"/>
      <c r="D326" s="132"/>
      <c r="E326" s="132"/>
      <c r="F326" s="132"/>
      <c r="G326" s="132"/>
      <c r="H326" s="132"/>
      <c r="I326" s="132"/>
      <c r="J326" s="132"/>
      <c r="K326" s="132"/>
      <c r="L326" s="115"/>
      <c r="M326" s="100"/>
    </row>
    <row r="327" spans="1:13" ht="14.25">
      <c r="A327" s="134">
        <v>35</v>
      </c>
      <c r="B327" s="257" t="s">
        <v>211</v>
      </c>
      <c r="C327" s="257"/>
      <c r="D327" s="257"/>
      <c r="E327" s="257"/>
      <c r="F327" s="257"/>
      <c r="G327" s="257"/>
      <c r="H327" s="257"/>
      <c r="I327" s="257"/>
      <c r="J327" s="257"/>
      <c r="K327" s="257"/>
      <c r="L327" s="115"/>
      <c r="M327" s="100"/>
    </row>
    <row r="328" spans="1:13" ht="14.25" hidden="1">
      <c r="A328" s="134"/>
      <c r="B328" s="121" t="s">
        <v>157</v>
      </c>
      <c r="C328" s="83">
        <v>2</v>
      </c>
      <c r="D328" s="84">
        <v>2</v>
      </c>
      <c r="E328" s="85" t="s">
        <v>37</v>
      </c>
      <c r="F328" s="260" t="s">
        <v>212</v>
      </c>
      <c r="G328" s="260"/>
      <c r="H328" s="260"/>
      <c r="I328" s="260"/>
      <c r="J328" s="260"/>
      <c r="K328" s="87" t="s">
        <v>7</v>
      </c>
      <c r="L328" s="94">
        <v>1530</v>
      </c>
      <c r="M328" s="100"/>
    </row>
    <row r="329" spans="1:13" ht="14.25" hidden="1">
      <c r="A329" s="134"/>
      <c r="B329" s="121" t="s">
        <v>159</v>
      </c>
      <c r="C329" s="83">
        <v>1</v>
      </c>
      <c r="D329" s="84">
        <v>2</v>
      </c>
      <c r="E329" s="85" t="s">
        <v>37</v>
      </c>
      <c r="F329" s="246" t="s">
        <v>160</v>
      </c>
      <c r="G329" s="246"/>
      <c r="H329" s="246"/>
      <c r="I329" s="87" t="s">
        <v>37</v>
      </c>
      <c r="J329" s="148">
        <v>11.5</v>
      </c>
      <c r="K329" s="132" t="s">
        <v>7</v>
      </c>
      <c r="L329" s="125">
        <v>1075</v>
      </c>
      <c r="M329" s="100"/>
    </row>
    <row r="330" spans="1:13" ht="14.25" hidden="1">
      <c r="A330" s="134"/>
      <c r="B330" s="121" t="s">
        <v>213</v>
      </c>
      <c r="C330" s="83">
        <v>1</v>
      </c>
      <c r="D330" s="84">
        <v>1</v>
      </c>
      <c r="E330" s="85" t="s">
        <v>37</v>
      </c>
      <c r="F330" s="91">
        <v>1</v>
      </c>
      <c r="G330" s="84" t="s">
        <v>37</v>
      </c>
      <c r="H330" s="86">
        <v>42.25</v>
      </c>
      <c r="I330" s="87" t="s">
        <v>37</v>
      </c>
      <c r="J330" s="86">
        <v>12</v>
      </c>
      <c r="K330" s="87" t="s">
        <v>7</v>
      </c>
      <c r="L330" s="94">
        <f>J330*H330*F330*D330*C330</f>
        <v>507</v>
      </c>
      <c r="M330" s="100"/>
    </row>
    <row r="331" spans="1:13" ht="14.25" hidden="1">
      <c r="A331" s="134"/>
      <c r="B331" s="121" t="s">
        <v>214</v>
      </c>
      <c r="C331" s="83">
        <v>1</v>
      </c>
      <c r="D331" s="84">
        <v>1</v>
      </c>
      <c r="E331" s="85" t="s">
        <v>37</v>
      </c>
      <c r="F331" s="91">
        <v>2</v>
      </c>
      <c r="G331" s="84" t="s">
        <v>37</v>
      </c>
      <c r="H331" s="86">
        <v>7.5</v>
      </c>
      <c r="I331" s="87" t="s">
        <v>37</v>
      </c>
      <c r="J331" s="86">
        <v>12</v>
      </c>
      <c r="K331" s="87" t="s">
        <v>7</v>
      </c>
      <c r="L331" s="94">
        <f>J331*H331*F331*D331*C331</f>
        <v>180</v>
      </c>
      <c r="M331" s="100"/>
    </row>
    <row r="332" spans="1:13" ht="14.25" hidden="1">
      <c r="A332" s="134"/>
      <c r="B332" s="121" t="s">
        <v>167</v>
      </c>
      <c r="C332" s="83">
        <v>2</v>
      </c>
      <c r="D332" s="84">
        <v>2</v>
      </c>
      <c r="E332" s="85" t="s">
        <v>37</v>
      </c>
      <c r="F332" s="276" t="s">
        <v>168</v>
      </c>
      <c r="G332" s="276"/>
      <c r="H332" s="276"/>
      <c r="I332" s="276"/>
      <c r="J332" s="276"/>
      <c r="K332" s="87" t="s">
        <v>7</v>
      </c>
      <c r="L332" s="94">
        <v>279</v>
      </c>
      <c r="M332" s="100"/>
    </row>
    <row r="333" spans="1:13" ht="14.25" hidden="1">
      <c r="A333" s="134"/>
      <c r="B333" s="121" t="s">
        <v>169</v>
      </c>
      <c r="C333" s="83">
        <v>1</v>
      </c>
      <c r="D333" s="84">
        <v>1</v>
      </c>
      <c r="E333" s="85" t="s">
        <v>37</v>
      </c>
      <c r="F333" s="91">
        <v>1</v>
      </c>
      <c r="G333" s="84" t="s">
        <v>37</v>
      </c>
      <c r="H333" s="86">
        <v>12.25</v>
      </c>
      <c r="I333" s="87" t="s">
        <v>37</v>
      </c>
      <c r="J333" s="86">
        <v>8</v>
      </c>
      <c r="K333" s="87" t="s">
        <v>7</v>
      </c>
      <c r="L333" s="94">
        <f>J333*H333*F333*D333*C333</f>
        <v>98</v>
      </c>
      <c r="M333" s="100"/>
    </row>
    <row r="334" spans="1:13" ht="14.25" hidden="1">
      <c r="A334" s="134"/>
      <c r="B334" s="121" t="s">
        <v>170</v>
      </c>
      <c r="C334" s="83">
        <v>1</v>
      </c>
      <c r="D334" s="84">
        <v>2</v>
      </c>
      <c r="E334" s="85" t="s">
        <v>37</v>
      </c>
      <c r="F334" s="246" t="s">
        <v>171</v>
      </c>
      <c r="G334" s="246"/>
      <c r="H334" s="246"/>
      <c r="I334" s="87" t="s">
        <v>37</v>
      </c>
      <c r="J334" s="111">
        <v>2</v>
      </c>
      <c r="K334" s="132" t="s">
        <v>7</v>
      </c>
      <c r="L334" s="125">
        <v>74</v>
      </c>
      <c r="M334" s="100"/>
    </row>
    <row r="335" spans="1:13" ht="14.25" hidden="1">
      <c r="A335" s="134"/>
      <c r="B335" s="121" t="s">
        <v>70</v>
      </c>
      <c r="C335" s="83">
        <v>1</v>
      </c>
      <c r="D335" s="84">
        <v>1</v>
      </c>
      <c r="E335" s="85" t="s">
        <v>37</v>
      </c>
      <c r="F335" s="91">
        <v>1</v>
      </c>
      <c r="G335" s="84" t="s">
        <v>37</v>
      </c>
      <c r="H335" s="123">
        <v>10.625</v>
      </c>
      <c r="I335" s="87" t="s">
        <v>37</v>
      </c>
      <c r="J335" s="86">
        <v>6.5</v>
      </c>
      <c r="K335" s="87" t="s">
        <v>7</v>
      </c>
      <c r="L335" s="88">
        <f>J335*H335*F335*D335*C335</f>
        <v>69.0625</v>
      </c>
      <c r="M335" s="100"/>
    </row>
    <row r="336" spans="1:13" ht="14.25" hidden="1">
      <c r="A336" s="134"/>
      <c r="B336" s="108"/>
      <c r="C336" s="132"/>
      <c r="D336" s="132"/>
      <c r="E336" s="132"/>
      <c r="F336" s="132"/>
      <c r="G336" s="132"/>
      <c r="H336" s="132"/>
      <c r="I336" s="132"/>
      <c r="J336" s="132"/>
      <c r="K336" s="132" t="s">
        <v>7</v>
      </c>
      <c r="L336" s="125">
        <f>SUM(L328:L335)</f>
        <v>3812.0625</v>
      </c>
      <c r="M336" s="100"/>
    </row>
    <row r="337" spans="1:13" ht="14.25" hidden="1">
      <c r="A337" s="134"/>
      <c r="B337" s="108" t="s">
        <v>104</v>
      </c>
      <c r="C337" s="132"/>
      <c r="D337" s="132"/>
      <c r="E337" s="132"/>
      <c r="F337" s="132"/>
      <c r="G337" s="132"/>
      <c r="H337" s="132"/>
      <c r="I337" s="132"/>
      <c r="J337" s="132"/>
      <c r="K337" s="132"/>
      <c r="L337" s="115"/>
      <c r="M337" s="100"/>
    </row>
    <row r="338" spans="1:13" ht="14.25" hidden="1">
      <c r="A338" s="134"/>
      <c r="B338" s="121" t="s">
        <v>215</v>
      </c>
      <c r="C338" s="83">
        <v>1</v>
      </c>
      <c r="D338" s="84">
        <v>1</v>
      </c>
      <c r="E338" s="85" t="s">
        <v>37</v>
      </c>
      <c r="F338" s="91">
        <v>2</v>
      </c>
      <c r="G338" s="84" t="s">
        <v>37</v>
      </c>
      <c r="H338" s="86">
        <v>8</v>
      </c>
      <c r="I338" s="87" t="s">
        <v>37</v>
      </c>
      <c r="J338" s="86">
        <v>4</v>
      </c>
      <c r="K338" s="87" t="s">
        <v>7</v>
      </c>
      <c r="L338" s="94">
        <f t="shared" ref="L338:L343" si="4">J338*H338*F338*D338*C338</f>
        <v>64</v>
      </c>
      <c r="M338" s="100"/>
    </row>
    <row r="339" spans="1:13" ht="14.25" hidden="1">
      <c r="A339" s="134"/>
      <c r="B339" s="121" t="s">
        <v>119</v>
      </c>
      <c r="C339" s="83">
        <v>1</v>
      </c>
      <c r="D339" s="84">
        <v>1</v>
      </c>
      <c r="E339" s="85" t="s">
        <v>37</v>
      </c>
      <c r="F339" s="91">
        <v>2</v>
      </c>
      <c r="G339" s="84" t="s">
        <v>37</v>
      </c>
      <c r="H339" s="86">
        <v>4</v>
      </c>
      <c r="I339" s="87" t="s">
        <v>37</v>
      </c>
      <c r="J339" s="86">
        <v>7</v>
      </c>
      <c r="K339" s="87" t="s">
        <v>7</v>
      </c>
      <c r="L339" s="94">
        <f t="shared" si="4"/>
        <v>56</v>
      </c>
      <c r="M339" s="100"/>
    </row>
    <row r="340" spans="1:13" ht="14.25" hidden="1">
      <c r="A340" s="134"/>
      <c r="B340" s="121" t="s">
        <v>120</v>
      </c>
      <c r="C340" s="83">
        <v>1</v>
      </c>
      <c r="D340" s="84">
        <v>1</v>
      </c>
      <c r="E340" s="85" t="s">
        <v>37</v>
      </c>
      <c r="F340" s="91">
        <v>2</v>
      </c>
      <c r="G340" s="84" t="s">
        <v>37</v>
      </c>
      <c r="H340" s="86">
        <v>4</v>
      </c>
      <c r="I340" s="87" t="s">
        <v>37</v>
      </c>
      <c r="J340" s="86">
        <v>4</v>
      </c>
      <c r="K340" s="87" t="s">
        <v>7</v>
      </c>
      <c r="L340" s="94">
        <f t="shared" si="4"/>
        <v>32</v>
      </c>
      <c r="M340" s="100"/>
    </row>
    <row r="341" spans="1:13" ht="14.25" hidden="1">
      <c r="A341" s="134"/>
      <c r="B341" s="121" t="s">
        <v>174</v>
      </c>
      <c r="C341" s="83">
        <v>1</v>
      </c>
      <c r="D341" s="84">
        <v>1</v>
      </c>
      <c r="E341" s="85" t="s">
        <v>37</v>
      </c>
      <c r="F341" s="91">
        <v>5</v>
      </c>
      <c r="G341" s="84" t="s">
        <v>37</v>
      </c>
      <c r="H341" s="86">
        <v>5.67</v>
      </c>
      <c r="I341" s="87" t="s">
        <v>37</v>
      </c>
      <c r="J341" s="86">
        <v>8</v>
      </c>
      <c r="K341" s="87" t="s">
        <v>7</v>
      </c>
      <c r="L341" s="94">
        <f t="shared" si="4"/>
        <v>226.8</v>
      </c>
      <c r="M341" s="100"/>
    </row>
    <row r="342" spans="1:13" ht="14.25" hidden="1">
      <c r="A342" s="134"/>
      <c r="B342" s="121" t="s">
        <v>116</v>
      </c>
      <c r="C342" s="83">
        <v>1</v>
      </c>
      <c r="D342" s="84">
        <v>1</v>
      </c>
      <c r="E342" s="85" t="s">
        <v>37</v>
      </c>
      <c r="F342" s="91">
        <v>2</v>
      </c>
      <c r="G342" s="84" t="s">
        <v>37</v>
      </c>
      <c r="H342" s="86">
        <v>5.25</v>
      </c>
      <c r="I342" s="87" t="s">
        <v>37</v>
      </c>
      <c r="J342" s="86">
        <v>8</v>
      </c>
      <c r="K342" s="87" t="s">
        <v>7</v>
      </c>
      <c r="L342" s="94">
        <f t="shared" si="4"/>
        <v>84</v>
      </c>
      <c r="M342" s="100"/>
    </row>
    <row r="343" spans="1:13" ht="14.25" hidden="1">
      <c r="A343" s="134"/>
      <c r="B343" s="121" t="s">
        <v>98</v>
      </c>
      <c r="C343" s="83">
        <v>1</v>
      </c>
      <c r="D343" s="84">
        <v>1</v>
      </c>
      <c r="E343" s="85" t="s">
        <v>37</v>
      </c>
      <c r="F343" s="91">
        <v>2</v>
      </c>
      <c r="G343" s="84" t="s">
        <v>37</v>
      </c>
      <c r="H343" s="86">
        <v>2.5</v>
      </c>
      <c r="I343" s="87" t="s">
        <v>37</v>
      </c>
      <c r="J343" s="86">
        <v>7</v>
      </c>
      <c r="K343" s="87" t="s">
        <v>7</v>
      </c>
      <c r="L343" s="88">
        <f t="shared" si="4"/>
        <v>35</v>
      </c>
      <c r="M343" s="100"/>
    </row>
    <row r="344" spans="1:13" ht="14.25" hidden="1">
      <c r="A344" s="134"/>
      <c r="B344" s="108"/>
      <c r="C344" s="132"/>
      <c r="D344" s="132"/>
      <c r="E344" s="132"/>
      <c r="F344" s="132"/>
      <c r="G344" s="132"/>
      <c r="H344" s="132"/>
      <c r="I344" s="132"/>
      <c r="J344" s="132"/>
      <c r="K344" s="132" t="s">
        <v>7</v>
      </c>
      <c r="L344" s="136">
        <f>SUM(L338:L343)</f>
        <v>497.8</v>
      </c>
      <c r="M344" s="100"/>
    </row>
    <row r="345" spans="1:13" ht="14.25" hidden="1">
      <c r="A345" s="134"/>
      <c r="B345" s="108"/>
      <c r="C345" s="132"/>
      <c r="D345" s="246"/>
      <c r="E345" s="246"/>
      <c r="F345" s="246"/>
      <c r="G345" s="246"/>
      <c r="H345" s="246"/>
      <c r="I345" s="246"/>
      <c r="J345" s="132"/>
      <c r="K345" s="132" t="s">
        <v>7</v>
      </c>
      <c r="L345" s="125">
        <f>L336-L344</f>
        <v>3314.2624999999998</v>
      </c>
      <c r="M345" s="100"/>
    </row>
    <row r="346" spans="1:13" ht="14.25">
      <c r="A346" s="134"/>
      <c r="B346" s="108"/>
      <c r="C346" s="132"/>
      <c r="D346" s="132"/>
      <c r="E346" s="132"/>
      <c r="F346" s="137">
        <v>3314</v>
      </c>
      <c r="G346" s="140"/>
      <c r="H346" s="99">
        <v>442.75</v>
      </c>
      <c r="I346" s="140"/>
      <c r="J346" s="99" t="s">
        <v>50</v>
      </c>
      <c r="K346" s="140"/>
      <c r="L346" s="115"/>
      <c r="M346" s="100">
        <f>F346*H346%</f>
        <v>14672.735000000001</v>
      </c>
    </row>
    <row r="347" spans="1:13" ht="14.25">
      <c r="A347" s="134"/>
      <c r="B347" s="108"/>
      <c r="C347" s="132"/>
      <c r="D347" s="132"/>
      <c r="E347" s="132"/>
      <c r="F347" s="132"/>
      <c r="G347" s="132"/>
      <c r="H347" s="132"/>
      <c r="I347" s="132"/>
      <c r="J347" s="132"/>
      <c r="K347" s="132"/>
      <c r="L347" s="115"/>
      <c r="M347" s="100"/>
    </row>
    <row r="348" spans="1:13" ht="14.25">
      <c r="A348" s="134">
        <v>36</v>
      </c>
      <c r="B348" s="257" t="s">
        <v>216</v>
      </c>
      <c r="C348" s="257"/>
      <c r="D348" s="257"/>
      <c r="E348" s="257"/>
      <c r="F348" s="257"/>
      <c r="G348" s="257"/>
      <c r="H348" s="257"/>
      <c r="I348" s="257"/>
      <c r="J348" s="257"/>
      <c r="K348" s="257"/>
      <c r="L348" s="115"/>
      <c r="M348" s="100"/>
    </row>
    <row r="349" spans="1:13" ht="14.25" hidden="1">
      <c r="A349" s="134"/>
      <c r="B349" s="108"/>
      <c r="C349" s="132"/>
      <c r="D349" s="248"/>
      <c r="E349" s="248"/>
      <c r="F349" s="248"/>
      <c r="G349" s="248"/>
      <c r="H349" s="248"/>
      <c r="I349" s="248"/>
      <c r="J349" s="248"/>
      <c r="K349" s="132" t="s">
        <v>7</v>
      </c>
      <c r="L349" s="143">
        <v>3314</v>
      </c>
      <c r="M349" s="100"/>
    </row>
    <row r="350" spans="1:13" ht="14.25" hidden="1">
      <c r="A350" s="134"/>
      <c r="B350" s="108"/>
      <c r="C350" s="132"/>
      <c r="D350" s="132"/>
      <c r="E350" s="132"/>
      <c r="F350" s="132"/>
      <c r="G350" s="132"/>
      <c r="H350" s="132"/>
      <c r="I350" s="132"/>
      <c r="J350" s="132"/>
      <c r="K350" s="132" t="s">
        <v>7</v>
      </c>
      <c r="L350" s="125">
        <v>3314</v>
      </c>
      <c r="M350" s="100"/>
    </row>
    <row r="351" spans="1:13" ht="14.25">
      <c r="A351" s="134"/>
      <c r="B351" s="108"/>
      <c r="C351" s="132"/>
      <c r="D351" s="132"/>
      <c r="E351" s="132"/>
      <c r="F351" s="137">
        <v>3314</v>
      </c>
      <c r="G351" s="140"/>
      <c r="H351" s="97">
        <v>1079.6500000000001</v>
      </c>
      <c r="I351" s="140"/>
      <c r="J351" s="99" t="s">
        <v>92</v>
      </c>
      <c r="K351" s="140"/>
      <c r="L351" s="115"/>
      <c r="M351" s="100">
        <f>F351*H351%</f>
        <v>35779.601000000002</v>
      </c>
    </row>
    <row r="352" spans="1:13" ht="14.25">
      <c r="A352" s="134"/>
      <c r="B352" s="108"/>
      <c r="C352" s="132"/>
      <c r="D352" s="132"/>
      <c r="E352" s="132"/>
      <c r="F352" s="132"/>
      <c r="G352" s="132"/>
      <c r="H352" s="132"/>
      <c r="I352" s="132"/>
      <c r="J352" s="132"/>
      <c r="K352" s="132"/>
      <c r="L352" s="115"/>
      <c r="M352" s="100"/>
    </row>
    <row r="353" spans="1:13" ht="15" customHeight="1">
      <c r="A353" s="134"/>
      <c r="B353" s="108"/>
      <c r="C353" s="132"/>
      <c r="D353" s="132"/>
      <c r="E353" s="132"/>
      <c r="F353" s="132"/>
      <c r="G353" s="132"/>
      <c r="H353" s="132"/>
      <c r="I353" s="132"/>
      <c r="J353" s="132"/>
      <c r="K353" s="132"/>
      <c r="L353" s="115"/>
      <c r="M353" s="100"/>
    </row>
    <row r="354" spans="1:13" ht="14.25">
      <c r="A354" s="149">
        <v>37</v>
      </c>
      <c r="B354" s="284" t="s">
        <v>218</v>
      </c>
      <c r="C354" s="284"/>
      <c r="D354" s="284"/>
      <c r="E354" s="284"/>
      <c r="F354" s="284"/>
      <c r="G354" s="284"/>
      <c r="H354" s="284"/>
      <c r="I354" s="284"/>
      <c r="J354" s="284"/>
      <c r="K354" s="284"/>
      <c r="L354" s="115"/>
      <c r="M354" s="100"/>
    </row>
    <row r="355" spans="1:13" ht="14.25" hidden="1">
      <c r="A355" s="134"/>
      <c r="B355" s="108"/>
      <c r="C355" s="248" t="s">
        <v>219</v>
      </c>
      <c r="D355" s="248"/>
      <c r="E355" s="248"/>
      <c r="F355" s="248"/>
      <c r="G355" s="248"/>
      <c r="H355" s="248"/>
      <c r="I355" s="248"/>
      <c r="J355" s="132"/>
      <c r="K355" s="132" t="s">
        <v>7</v>
      </c>
      <c r="L355" s="143">
        <v>6696</v>
      </c>
      <c r="M355" s="100"/>
    </row>
    <row r="356" spans="1:13" ht="14.25" hidden="1">
      <c r="A356" s="134"/>
      <c r="B356" s="108"/>
      <c r="C356" s="132"/>
      <c r="D356" s="132"/>
      <c r="E356" s="132"/>
      <c r="F356" s="140"/>
      <c r="G356" s="140"/>
      <c r="H356" s="140"/>
      <c r="I356" s="140"/>
      <c r="J356" s="140"/>
      <c r="K356" s="132" t="s">
        <v>7</v>
      </c>
      <c r="L356" s="125">
        <v>6695</v>
      </c>
      <c r="M356" s="100"/>
    </row>
    <row r="357" spans="1:13" ht="14.25">
      <c r="A357" s="134"/>
      <c r="B357" s="108"/>
      <c r="C357" s="132"/>
      <c r="D357" s="132"/>
      <c r="E357" s="132"/>
      <c r="F357" s="137">
        <v>6695</v>
      </c>
      <c r="G357" s="140"/>
      <c r="H357" s="99">
        <v>425.84</v>
      </c>
      <c r="I357" s="140"/>
      <c r="J357" s="99" t="s">
        <v>50</v>
      </c>
      <c r="K357" s="140"/>
      <c r="L357" s="115"/>
      <c r="M357" s="100">
        <f>F357*H357%</f>
        <v>28509.988000000001</v>
      </c>
    </row>
    <row r="358" spans="1:13" ht="6.75" customHeight="1">
      <c r="A358" s="134"/>
      <c r="B358" s="108"/>
      <c r="C358" s="132"/>
      <c r="D358" s="132"/>
      <c r="E358" s="132"/>
      <c r="F358" s="132"/>
      <c r="G358" s="132"/>
      <c r="H358" s="132"/>
      <c r="I358" s="132"/>
      <c r="J358" s="132"/>
      <c r="K358" s="132"/>
      <c r="L358" s="115"/>
      <c r="M358" s="100"/>
    </row>
    <row r="359" spans="1:13" ht="14.25">
      <c r="A359" s="134">
        <v>38</v>
      </c>
      <c r="B359" s="257" t="s">
        <v>217</v>
      </c>
      <c r="C359" s="257"/>
      <c r="D359" s="257"/>
      <c r="E359" s="257"/>
      <c r="F359" s="257"/>
      <c r="G359" s="257"/>
      <c r="H359" s="257"/>
      <c r="I359" s="257"/>
      <c r="J359" s="257"/>
      <c r="K359" s="257"/>
      <c r="L359" s="115"/>
      <c r="M359" s="100"/>
    </row>
    <row r="360" spans="1:13" ht="14.25" hidden="1">
      <c r="A360" s="134"/>
      <c r="B360" s="108"/>
      <c r="C360" s="248" t="s">
        <v>220</v>
      </c>
      <c r="D360" s="248"/>
      <c r="E360" s="248"/>
      <c r="F360" s="248"/>
      <c r="G360" s="248"/>
      <c r="H360" s="248"/>
      <c r="I360" s="248"/>
      <c r="J360" s="132"/>
      <c r="K360" s="132" t="s">
        <v>7</v>
      </c>
      <c r="L360" s="125">
        <v>6695</v>
      </c>
      <c r="M360" s="100"/>
    </row>
    <row r="361" spans="1:13" ht="14.25" hidden="1">
      <c r="A361" s="134"/>
      <c r="B361" s="108"/>
      <c r="C361" s="248" t="s">
        <v>221</v>
      </c>
      <c r="D361" s="248"/>
      <c r="E361" s="248"/>
      <c r="F361" s="248"/>
      <c r="G361" s="248"/>
      <c r="H361" s="248"/>
      <c r="I361" s="248"/>
      <c r="J361" s="132"/>
      <c r="K361" s="132" t="s">
        <v>7</v>
      </c>
      <c r="L361" s="143">
        <v>1775</v>
      </c>
      <c r="M361" s="100"/>
    </row>
    <row r="362" spans="1:13" ht="14.25" hidden="1">
      <c r="A362" s="134"/>
      <c r="B362" s="108"/>
      <c r="C362" s="132"/>
      <c r="D362" s="132"/>
      <c r="E362" s="132"/>
      <c r="F362" s="132"/>
      <c r="G362" s="132"/>
      <c r="H362" s="132"/>
      <c r="I362" s="132"/>
      <c r="J362" s="132"/>
      <c r="K362" s="132" t="s">
        <v>7</v>
      </c>
      <c r="L362" s="125">
        <f>SUM(L360:L361)</f>
        <v>8470</v>
      </c>
      <c r="M362" s="100"/>
    </row>
    <row r="363" spans="1:13" ht="14.25">
      <c r="A363" s="134"/>
      <c r="B363" s="108"/>
      <c r="C363" s="132"/>
      <c r="D363" s="132"/>
      <c r="E363" s="132"/>
      <c r="F363" s="137">
        <v>8470</v>
      </c>
      <c r="G363" s="140"/>
      <c r="H363" s="97">
        <v>859.9</v>
      </c>
      <c r="I363" s="140"/>
      <c r="J363" s="99" t="s">
        <v>50</v>
      </c>
      <c r="K363" s="140"/>
      <c r="L363" s="115"/>
      <c r="M363" s="100">
        <f>F363*H363%</f>
        <v>72833.53</v>
      </c>
    </row>
    <row r="364" spans="1:13" ht="8.25" customHeight="1">
      <c r="A364" s="134"/>
      <c r="B364" s="108"/>
      <c r="C364" s="132"/>
      <c r="D364" s="132"/>
      <c r="E364" s="132"/>
      <c r="F364" s="132"/>
      <c r="G364" s="132"/>
      <c r="H364" s="132"/>
      <c r="I364" s="132"/>
      <c r="J364" s="132"/>
      <c r="K364" s="132"/>
      <c r="L364" s="115"/>
      <c r="M364" s="100"/>
    </row>
    <row r="365" spans="1:13" ht="33" customHeight="1">
      <c r="A365" s="134">
        <v>39</v>
      </c>
      <c r="B365" s="247" t="s">
        <v>222</v>
      </c>
      <c r="C365" s="247"/>
      <c r="D365" s="247"/>
      <c r="E365" s="247"/>
      <c r="F365" s="247"/>
      <c r="G365" s="247"/>
      <c r="H365" s="247"/>
      <c r="I365" s="247"/>
      <c r="J365" s="247"/>
      <c r="K365" s="247"/>
      <c r="L365" s="115"/>
      <c r="M365" s="100"/>
    </row>
    <row r="366" spans="1:13" ht="14.25" hidden="1">
      <c r="B366" s="121" t="s">
        <v>119</v>
      </c>
      <c r="C366" s="83">
        <v>1</v>
      </c>
      <c r="D366" s="84">
        <v>2</v>
      </c>
      <c r="E366" s="85" t="s">
        <v>37</v>
      </c>
      <c r="F366" s="91">
        <v>2</v>
      </c>
      <c r="G366" s="84" t="s">
        <v>37</v>
      </c>
      <c r="H366" s="86">
        <v>4</v>
      </c>
      <c r="I366" s="87" t="s">
        <v>37</v>
      </c>
      <c r="J366" s="86">
        <v>7</v>
      </c>
      <c r="K366" s="87" t="s">
        <v>7</v>
      </c>
      <c r="L366" s="94">
        <f>J366*H366*F366*D366*C366</f>
        <v>112</v>
      </c>
      <c r="M366" s="100"/>
    </row>
    <row r="367" spans="1:13" ht="14.25" hidden="1">
      <c r="A367" s="134"/>
      <c r="B367" s="121" t="s">
        <v>223</v>
      </c>
      <c r="C367" s="83">
        <v>1</v>
      </c>
      <c r="D367" s="84">
        <v>1</v>
      </c>
      <c r="E367" s="85" t="s">
        <v>37</v>
      </c>
      <c r="F367" s="91">
        <v>6</v>
      </c>
      <c r="G367" s="84" t="s">
        <v>37</v>
      </c>
      <c r="H367" s="86">
        <v>4</v>
      </c>
      <c r="I367" s="87" t="s">
        <v>37</v>
      </c>
      <c r="J367" s="86">
        <v>4</v>
      </c>
      <c r="K367" s="87" t="s">
        <v>7</v>
      </c>
      <c r="L367" s="94">
        <f>J367*H367*F367*D367*C367</f>
        <v>96</v>
      </c>
      <c r="M367" s="100"/>
    </row>
    <row r="368" spans="1:13" ht="14.25" hidden="1">
      <c r="A368" s="134"/>
      <c r="B368" s="121" t="s">
        <v>98</v>
      </c>
      <c r="C368" s="83">
        <v>1</v>
      </c>
      <c r="D368" s="84">
        <v>1</v>
      </c>
      <c r="E368" s="85" t="s">
        <v>37</v>
      </c>
      <c r="F368" s="91">
        <v>2</v>
      </c>
      <c r="G368" s="84" t="s">
        <v>37</v>
      </c>
      <c r="H368" s="86">
        <v>2.5</v>
      </c>
      <c r="I368" s="87" t="s">
        <v>37</v>
      </c>
      <c r="J368" s="86">
        <v>7</v>
      </c>
      <c r="K368" s="87" t="s">
        <v>7</v>
      </c>
      <c r="L368" s="94">
        <f>J368*H368*F368*D368*C368</f>
        <v>35</v>
      </c>
      <c r="M368" s="100"/>
    </row>
    <row r="369" spans="1:13" ht="14.25" hidden="1">
      <c r="A369" s="134"/>
      <c r="B369" s="121" t="s">
        <v>224</v>
      </c>
      <c r="C369" s="83">
        <v>1</v>
      </c>
      <c r="D369" s="84">
        <v>1</v>
      </c>
      <c r="E369" s="85" t="s">
        <v>37</v>
      </c>
      <c r="F369" s="91">
        <v>2</v>
      </c>
      <c r="G369" s="84" t="s">
        <v>37</v>
      </c>
      <c r="H369" s="86">
        <v>8</v>
      </c>
      <c r="I369" s="87" t="s">
        <v>37</v>
      </c>
      <c r="J369" s="86">
        <v>6</v>
      </c>
      <c r="K369" s="87" t="s">
        <v>7</v>
      </c>
      <c r="L369" s="88">
        <f>J369*H369*F369*D369*C369</f>
        <v>96</v>
      </c>
      <c r="M369" s="100"/>
    </row>
    <row r="370" spans="1:13" ht="14.25" hidden="1">
      <c r="A370" s="134"/>
      <c r="B370" s="108"/>
      <c r="C370" s="132"/>
      <c r="D370" s="132"/>
      <c r="E370" s="132"/>
      <c r="F370" s="132"/>
      <c r="G370" s="132"/>
      <c r="H370" s="132"/>
      <c r="I370" s="132"/>
      <c r="J370" s="132"/>
      <c r="K370" s="132"/>
      <c r="L370" s="125">
        <f>SUM(L366:L369)</f>
        <v>339</v>
      </c>
      <c r="M370" s="100"/>
    </row>
    <row r="371" spans="1:13" ht="14.25">
      <c r="A371" s="134"/>
      <c r="B371" s="108"/>
      <c r="C371" s="132"/>
      <c r="D371" s="132"/>
      <c r="E371" s="132"/>
      <c r="F371" s="137">
        <v>374</v>
      </c>
      <c r="G371" s="140"/>
      <c r="H371" s="150">
        <v>2116.41</v>
      </c>
      <c r="I371" s="140"/>
      <c r="J371" s="150" t="s">
        <v>92</v>
      </c>
      <c r="K371" s="140"/>
      <c r="L371" s="115"/>
      <c r="M371" s="100">
        <f>F371*H371%</f>
        <v>7915.3733999999995</v>
      </c>
    </row>
    <row r="372" spans="1:13" ht="7.5" customHeight="1">
      <c r="A372" s="134"/>
      <c r="B372" s="108"/>
      <c r="C372" s="132"/>
      <c r="D372" s="132"/>
      <c r="E372" s="132"/>
      <c r="F372" s="132"/>
      <c r="G372" s="132"/>
      <c r="H372" s="132"/>
      <c r="I372" s="132"/>
      <c r="J372" s="132"/>
      <c r="K372" s="132"/>
      <c r="L372" s="115"/>
      <c r="M372" s="100"/>
    </row>
    <row r="373" spans="1:13" ht="45" customHeight="1">
      <c r="A373" s="149">
        <v>40</v>
      </c>
      <c r="B373" s="283" t="s">
        <v>229</v>
      </c>
      <c r="C373" s="283"/>
      <c r="D373" s="283"/>
      <c r="E373" s="283"/>
      <c r="F373" s="283"/>
      <c r="G373" s="283"/>
      <c r="H373" s="283"/>
      <c r="I373" s="283"/>
      <c r="J373" s="283"/>
      <c r="K373" s="283"/>
      <c r="L373" s="115"/>
      <c r="M373" s="100"/>
    </row>
    <row r="374" spans="1:13" ht="15" hidden="1" customHeight="1">
      <c r="B374" s="121" t="s">
        <v>55</v>
      </c>
      <c r="C374" s="83">
        <v>1</v>
      </c>
      <c r="D374" s="84">
        <v>2</v>
      </c>
      <c r="E374" s="85" t="s">
        <v>37</v>
      </c>
      <c r="F374" s="91">
        <v>2</v>
      </c>
      <c r="G374" s="84" t="s">
        <v>37</v>
      </c>
      <c r="H374" s="86">
        <v>14</v>
      </c>
      <c r="I374" s="87" t="s">
        <v>37</v>
      </c>
      <c r="J374" s="86">
        <v>2.33</v>
      </c>
      <c r="K374" s="87" t="s">
        <v>7</v>
      </c>
      <c r="L374" s="94">
        <f>J374*H374*F374*D374*C374</f>
        <v>130.48000000000002</v>
      </c>
      <c r="M374" s="100"/>
    </row>
    <row r="375" spans="1:13" ht="14.25" hidden="1">
      <c r="B375" s="121" t="s">
        <v>227</v>
      </c>
      <c r="C375" s="83">
        <v>1</v>
      </c>
      <c r="D375" s="84">
        <v>1</v>
      </c>
      <c r="E375" s="85" t="s">
        <v>37</v>
      </c>
      <c r="F375" s="91">
        <v>5</v>
      </c>
      <c r="G375" s="84" t="s">
        <v>37</v>
      </c>
      <c r="H375" s="86">
        <v>6</v>
      </c>
      <c r="I375" s="87" t="s">
        <v>37</v>
      </c>
      <c r="J375" s="86">
        <v>2.33</v>
      </c>
      <c r="K375" s="87" t="s">
        <v>7</v>
      </c>
      <c r="L375" s="94">
        <f>J375*H375*F375*D375*C375</f>
        <v>69.900000000000006</v>
      </c>
      <c r="M375" s="100"/>
    </row>
    <row r="376" spans="1:13" ht="14.25" hidden="1">
      <c r="A376" s="134"/>
      <c r="B376" s="121" t="s">
        <v>128</v>
      </c>
      <c r="C376" s="83">
        <v>1</v>
      </c>
      <c r="D376" s="84">
        <v>2</v>
      </c>
      <c r="E376" s="85" t="s">
        <v>37</v>
      </c>
      <c r="F376" s="91">
        <v>14</v>
      </c>
      <c r="G376" s="84" t="s">
        <v>37</v>
      </c>
      <c r="H376" s="86">
        <v>20</v>
      </c>
      <c r="I376" s="87" t="s">
        <v>37</v>
      </c>
      <c r="J376" s="86">
        <v>0.17</v>
      </c>
      <c r="K376" s="87" t="s">
        <v>7</v>
      </c>
      <c r="L376" s="94">
        <f>J376*H376*F376*D376*C376</f>
        <v>95.200000000000017</v>
      </c>
      <c r="M376" s="100"/>
    </row>
    <row r="377" spans="1:13" ht="14.25" hidden="1">
      <c r="A377" s="134"/>
      <c r="B377" s="121" t="s">
        <v>129</v>
      </c>
      <c r="C377" s="83">
        <v>1</v>
      </c>
      <c r="D377" s="84">
        <v>1</v>
      </c>
      <c r="E377" s="85" t="s">
        <v>37</v>
      </c>
      <c r="F377" s="91">
        <v>5</v>
      </c>
      <c r="G377" s="84" t="s">
        <v>37</v>
      </c>
      <c r="H377" s="86">
        <v>40.75</v>
      </c>
      <c r="I377" s="87" t="s">
        <v>37</v>
      </c>
      <c r="J377" s="86">
        <v>0.17</v>
      </c>
      <c r="K377" s="87" t="s">
        <v>7</v>
      </c>
      <c r="L377" s="88">
        <f>J377*H377*F377*D377*C377</f>
        <v>34.637500000000003</v>
      </c>
      <c r="M377" s="100"/>
    </row>
    <row r="378" spans="1:13" ht="14.25" hidden="1">
      <c r="A378" s="134"/>
      <c r="B378" s="108"/>
      <c r="C378" s="132"/>
      <c r="D378" s="132"/>
      <c r="E378" s="132"/>
      <c r="F378" s="132"/>
      <c r="G378" s="132"/>
      <c r="H378" s="132"/>
      <c r="I378" s="132"/>
      <c r="J378" s="132"/>
      <c r="K378" s="132" t="s">
        <v>7</v>
      </c>
      <c r="L378" s="125">
        <f>SUM(L374:L377)</f>
        <v>330.21750000000003</v>
      </c>
      <c r="M378" s="100"/>
    </row>
    <row r="379" spans="1:13" ht="14.25">
      <c r="A379" s="134"/>
      <c r="B379" s="108"/>
      <c r="C379" s="132"/>
      <c r="D379" s="132"/>
      <c r="E379" s="132"/>
      <c r="F379" s="137">
        <v>426</v>
      </c>
      <c r="G379" s="140"/>
      <c r="H379" s="99">
        <v>1270.83</v>
      </c>
      <c r="I379" s="140"/>
      <c r="J379" s="150" t="s">
        <v>92</v>
      </c>
      <c r="K379" s="140"/>
      <c r="L379" s="115"/>
      <c r="M379" s="100">
        <f>F379*H379%</f>
        <v>5413.7357999999995</v>
      </c>
    </row>
    <row r="380" spans="1:13" ht="7.5" customHeight="1">
      <c r="A380" s="134"/>
      <c r="B380" s="108"/>
      <c r="C380" s="132"/>
      <c r="D380" s="132"/>
      <c r="E380" s="132"/>
      <c r="F380" s="132"/>
      <c r="G380" s="132"/>
      <c r="H380" s="132"/>
      <c r="I380" s="132"/>
      <c r="J380" s="132"/>
      <c r="K380" s="132"/>
      <c r="L380" s="115"/>
      <c r="M380" s="100"/>
    </row>
    <row r="381" spans="1:13" ht="43.5" customHeight="1">
      <c r="A381" s="134">
        <v>41</v>
      </c>
      <c r="B381" s="247" t="s">
        <v>225</v>
      </c>
      <c r="C381" s="247"/>
      <c r="D381" s="247"/>
      <c r="E381" s="247"/>
      <c r="F381" s="247"/>
      <c r="G381" s="247"/>
      <c r="H381" s="247"/>
      <c r="I381" s="247"/>
      <c r="J381" s="247"/>
      <c r="K381" s="247"/>
      <c r="L381" s="115"/>
      <c r="M381" s="100"/>
    </row>
    <row r="382" spans="1:13" ht="14.25" hidden="1">
      <c r="A382" s="134"/>
      <c r="B382" s="121" t="s">
        <v>226</v>
      </c>
      <c r="C382" s="83">
        <v>1</v>
      </c>
      <c r="D382" s="84">
        <v>2</v>
      </c>
      <c r="E382" s="85" t="s">
        <v>37</v>
      </c>
      <c r="F382" s="91">
        <v>2</v>
      </c>
      <c r="G382" s="84" t="s">
        <v>37</v>
      </c>
      <c r="H382" s="86">
        <v>14</v>
      </c>
      <c r="I382" s="87" t="s">
        <v>37</v>
      </c>
      <c r="J382" s="86">
        <v>2.33</v>
      </c>
      <c r="K382" s="87" t="s">
        <v>7</v>
      </c>
      <c r="L382" s="94">
        <f>J382*H382*F382*D382*C382</f>
        <v>130.48000000000002</v>
      </c>
      <c r="M382" s="100"/>
    </row>
    <row r="383" spans="1:13" ht="14.25" hidden="1">
      <c r="A383" s="134"/>
      <c r="B383" s="121" t="s">
        <v>227</v>
      </c>
      <c r="C383" s="83">
        <v>1</v>
      </c>
      <c r="D383" s="84">
        <v>1</v>
      </c>
      <c r="E383" s="85" t="s">
        <v>37</v>
      </c>
      <c r="F383" s="91">
        <v>4</v>
      </c>
      <c r="G383" s="84" t="s">
        <v>37</v>
      </c>
      <c r="H383" s="86">
        <v>6</v>
      </c>
      <c r="I383" s="87" t="s">
        <v>37</v>
      </c>
      <c r="J383" s="86">
        <v>1.75</v>
      </c>
      <c r="K383" s="87" t="s">
        <v>7</v>
      </c>
      <c r="L383" s="88">
        <f>J383*H383*F383*D383*C383</f>
        <v>42</v>
      </c>
      <c r="M383" s="100"/>
    </row>
    <row r="384" spans="1:13" ht="14.25" hidden="1">
      <c r="A384" s="134"/>
      <c r="B384" s="132"/>
      <c r="C384" s="132"/>
      <c r="D384" s="132"/>
      <c r="E384" s="132"/>
      <c r="F384" s="132"/>
      <c r="G384" s="132"/>
      <c r="H384" s="132"/>
      <c r="I384" s="132"/>
      <c r="J384" s="132"/>
      <c r="K384" s="132" t="s">
        <v>7</v>
      </c>
      <c r="L384" s="125">
        <f>SUM(L382:L383)</f>
        <v>172.48000000000002</v>
      </c>
      <c r="M384" s="100"/>
    </row>
    <row r="385" spans="1:13" ht="14.25">
      <c r="A385" s="134"/>
      <c r="B385" s="132"/>
      <c r="C385" s="132"/>
      <c r="D385" s="132"/>
      <c r="E385" s="132"/>
      <c r="F385" s="137">
        <v>172</v>
      </c>
      <c r="G385" s="140"/>
      <c r="H385" s="97">
        <v>674.6</v>
      </c>
      <c r="I385" s="140"/>
      <c r="J385" s="150" t="s">
        <v>92</v>
      </c>
      <c r="K385" s="140"/>
      <c r="L385" s="115"/>
      <c r="M385" s="100">
        <f>F385*H385%</f>
        <v>1160.3120000000001</v>
      </c>
    </row>
    <row r="386" spans="1:13" ht="6.75" customHeight="1">
      <c r="A386" s="134"/>
      <c r="B386" s="132"/>
      <c r="C386" s="132"/>
      <c r="D386" s="132"/>
      <c r="E386" s="132"/>
      <c r="F386" s="132"/>
      <c r="G386" s="132"/>
      <c r="H386" s="132"/>
      <c r="I386" s="132"/>
      <c r="J386" s="132"/>
      <c r="K386" s="132"/>
      <c r="L386" s="115"/>
      <c r="M386" s="100"/>
    </row>
    <row r="387" spans="1:13" ht="58.5" customHeight="1">
      <c r="A387" s="134">
        <v>42</v>
      </c>
      <c r="B387" s="247" t="s">
        <v>228</v>
      </c>
      <c r="C387" s="247"/>
      <c r="D387" s="247"/>
      <c r="E387" s="247"/>
      <c r="F387" s="247"/>
      <c r="G387" s="247"/>
      <c r="H387" s="247"/>
      <c r="I387" s="247"/>
      <c r="J387" s="247"/>
      <c r="K387" s="247"/>
      <c r="L387" s="115"/>
      <c r="M387" s="100"/>
    </row>
    <row r="388" spans="1:13" ht="14.25" hidden="1">
      <c r="A388" s="134"/>
      <c r="B388" s="132"/>
      <c r="C388" s="132"/>
      <c r="D388" s="248"/>
      <c r="E388" s="248"/>
      <c r="F388" s="248"/>
      <c r="G388" s="248"/>
      <c r="H388" s="248"/>
      <c r="I388" s="248"/>
      <c r="J388" s="248"/>
      <c r="K388" s="132" t="s">
        <v>7</v>
      </c>
      <c r="L388" s="143">
        <v>681</v>
      </c>
      <c r="M388" s="100"/>
    </row>
    <row r="389" spans="1:13" ht="14.25" hidden="1">
      <c r="A389" s="134"/>
      <c r="B389" s="132"/>
      <c r="C389" s="132"/>
      <c r="D389" s="132"/>
      <c r="E389" s="132"/>
      <c r="F389" s="132"/>
      <c r="G389" s="132"/>
      <c r="H389" s="132"/>
      <c r="I389" s="132"/>
      <c r="J389" s="132"/>
      <c r="K389" s="132" t="s">
        <v>7</v>
      </c>
      <c r="L389" s="125">
        <v>681</v>
      </c>
      <c r="M389" s="100"/>
    </row>
    <row r="390" spans="1:13" ht="15">
      <c r="A390" s="134"/>
      <c r="B390" s="132"/>
      <c r="C390" s="132"/>
      <c r="D390" s="132"/>
      <c r="E390" s="132"/>
      <c r="F390" s="137">
        <v>681</v>
      </c>
      <c r="G390" s="140"/>
      <c r="H390" s="151">
        <v>2567.9499999999998</v>
      </c>
      <c r="I390" s="140"/>
      <c r="J390" s="151" t="s">
        <v>92</v>
      </c>
      <c r="K390" s="140"/>
      <c r="L390" s="115"/>
      <c r="M390" s="100">
        <f>F390*H390%</f>
        <v>17487.7395</v>
      </c>
    </row>
    <row r="391" spans="1:13" ht="7.5" customHeight="1">
      <c r="A391" s="134"/>
      <c r="B391" s="132"/>
      <c r="C391" s="132"/>
      <c r="D391" s="132"/>
      <c r="E391" s="132"/>
      <c r="F391" s="132"/>
      <c r="G391" s="132"/>
      <c r="H391" s="132"/>
      <c r="I391" s="132"/>
      <c r="J391" s="132"/>
      <c r="K391" s="132"/>
      <c r="L391" s="115"/>
      <c r="M391" s="100"/>
    </row>
    <row r="392" spans="1:13" ht="76.5" customHeight="1">
      <c r="A392" s="134">
        <v>43</v>
      </c>
      <c r="B392" s="247" t="s">
        <v>230</v>
      </c>
      <c r="C392" s="247"/>
      <c r="D392" s="247"/>
      <c r="E392" s="247"/>
      <c r="F392" s="247"/>
      <c r="G392" s="247"/>
      <c r="H392" s="247"/>
      <c r="I392" s="247"/>
      <c r="J392" s="247"/>
      <c r="K392" s="247"/>
      <c r="L392" s="115"/>
      <c r="M392" s="100"/>
    </row>
    <row r="393" spans="1:13" ht="14.25" hidden="1">
      <c r="A393" s="134"/>
      <c r="B393" s="132" t="s">
        <v>231</v>
      </c>
      <c r="C393" s="132"/>
      <c r="D393" s="132" t="s">
        <v>232</v>
      </c>
      <c r="E393" s="132"/>
      <c r="F393" s="132"/>
      <c r="G393" s="132"/>
      <c r="H393" s="132"/>
      <c r="I393" s="132"/>
      <c r="J393" s="132"/>
      <c r="K393" s="132" t="s">
        <v>7</v>
      </c>
      <c r="L393" s="143">
        <v>64</v>
      </c>
      <c r="M393" s="100"/>
    </row>
    <row r="394" spans="1:13" ht="14.25" hidden="1">
      <c r="A394" s="134"/>
      <c r="B394" s="132"/>
      <c r="C394" s="132"/>
      <c r="D394" s="132"/>
      <c r="E394" s="132"/>
      <c r="F394" s="132"/>
      <c r="G394" s="132"/>
      <c r="H394" s="132"/>
      <c r="I394" s="132"/>
      <c r="J394" s="132"/>
      <c r="K394" s="132"/>
      <c r="L394" s="125">
        <v>64</v>
      </c>
      <c r="M394" s="100"/>
    </row>
    <row r="395" spans="1:13" ht="14.25">
      <c r="A395" s="134"/>
      <c r="B395" s="132"/>
      <c r="C395" s="132"/>
      <c r="D395" s="132"/>
      <c r="E395" s="132"/>
      <c r="F395" s="137">
        <v>64</v>
      </c>
      <c r="G395" s="140"/>
      <c r="H395" s="99">
        <v>222</v>
      </c>
      <c r="I395" s="140"/>
      <c r="J395" s="99" t="s">
        <v>233</v>
      </c>
      <c r="K395" s="140"/>
      <c r="L395" s="115"/>
      <c r="M395" s="100">
        <f>F395*H395</f>
        <v>14208</v>
      </c>
    </row>
    <row r="396" spans="1:13" ht="14.25">
      <c r="A396" s="134"/>
      <c r="B396" s="132"/>
      <c r="C396" s="132"/>
      <c r="D396" s="132"/>
      <c r="E396" s="132"/>
      <c r="F396" s="132"/>
      <c r="G396" s="132"/>
      <c r="H396" s="132"/>
      <c r="I396" s="132"/>
      <c r="J396" s="132"/>
      <c r="K396" s="132"/>
      <c r="L396" s="115"/>
      <c r="M396" s="100"/>
    </row>
    <row r="397" spans="1:13" ht="14.25">
      <c r="A397" s="134"/>
      <c r="B397" s="132"/>
      <c r="C397" s="132"/>
      <c r="D397" s="132"/>
      <c r="E397" s="132"/>
      <c r="F397" s="132"/>
      <c r="G397" s="132"/>
      <c r="H397" s="132"/>
      <c r="I397" s="132"/>
      <c r="J397" s="132"/>
      <c r="K397" s="132"/>
      <c r="L397" s="115"/>
      <c r="M397" s="100"/>
    </row>
    <row r="398" spans="1:13" ht="14.25">
      <c r="A398" s="102">
        <v>44</v>
      </c>
      <c r="B398" s="282" t="s">
        <v>45</v>
      </c>
      <c r="C398" s="282"/>
      <c r="D398" s="282"/>
      <c r="E398" s="282"/>
      <c r="F398" s="282"/>
      <c r="G398" s="282"/>
      <c r="H398" s="86"/>
      <c r="I398" s="87"/>
      <c r="J398" s="86"/>
      <c r="K398" s="87"/>
      <c r="L398" s="152"/>
      <c r="M398" s="100"/>
    </row>
    <row r="399" spans="1:13" ht="14.25" hidden="1">
      <c r="A399" s="102" t="s">
        <v>41</v>
      </c>
      <c r="B399" s="282" t="s">
        <v>234</v>
      </c>
      <c r="C399" s="282"/>
      <c r="D399" s="282"/>
      <c r="E399" s="282"/>
      <c r="F399" s="282"/>
      <c r="G399" s="84"/>
      <c r="H399" s="86"/>
      <c r="I399" s="87"/>
      <c r="J399" s="86"/>
      <c r="K399" s="87" t="s">
        <v>7</v>
      </c>
      <c r="L399" s="152">
        <v>104</v>
      </c>
      <c r="M399" s="100"/>
    </row>
    <row r="400" spans="1:13" ht="14.25" hidden="1">
      <c r="A400" s="102" t="s">
        <v>42</v>
      </c>
      <c r="B400" s="282" t="s">
        <v>235</v>
      </c>
      <c r="C400" s="282"/>
      <c r="D400" s="282"/>
      <c r="E400" s="282"/>
      <c r="F400" s="282"/>
      <c r="G400" s="84"/>
      <c r="H400" s="86"/>
      <c r="I400" s="87"/>
      <c r="J400" s="86"/>
      <c r="K400" s="87" t="s">
        <v>7</v>
      </c>
      <c r="L400" s="152">
        <v>67</v>
      </c>
      <c r="M400" s="100"/>
    </row>
    <row r="401" spans="1:13" ht="14.25" hidden="1">
      <c r="A401" s="102" t="s">
        <v>43</v>
      </c>
      <c r="B401" s="282" t="s">
        <v>236</v>
      </c>
      <c r="C401" s="282"/>
      <c r="D401" s="282"/>
      <c r="E401" s="282"/>
      <c r="F401" s="282"/>
      <c r="G401" s="282"/>
      <c r="H401" s="282"/>
      <c r="I401" s="282"/>
      <c r="J401" s="86"/>
      <c r="K401" s="87" t="s">
        <v>7</v>
      </c>
      <c r="L401" s="153">
        <v>60</v>
      </c>
      <c r="M401" s="100"/>
    </row>
    <row r="402" spans="1:13" ht="14.25" hidden="1">
      <c r="A402" s="102"/>
      <c r="B402" s="104"/>
      <c r="C402" s="83"/>
      <c r="D402" s="84"/>
      <c r="E402" s="85"/>
      <c r="F402" s="91"/>
      <c r="G402" s="84"/>
      <c r="H402" s="86"/>
      <c r="I402" s="87"/>
      <c r="J402" s="86"/>
      <c r="K402" s="87" t="s">
        <v>7</v>
      </c>
      <c r="L402" s="152">
        <f>SUM(L399:L401)</f>
        <v>231</v>
      </c>
      <c r="M402" s="100"/>
    </row>
    <row r="403" spans="1:13" ht="14.25">
      <c r="A403" s="134"/>
      <c r="B403" s="108"/>
      <c r="C403" s="132"/>
      <c r="D403" s="132"/>
      <c r="E403" s="132"/>
      <c r="F403" s="137">
        <v>219</v>
      </c>
      <c r="G403" s="140"/>
      <c r="H403" s="154">
        <v>40</v>
      </c>
      <c r="I403" s="140"/>
      <c r="J403" s="112" t="s">
        <v>44</v>
      </c>
      <c r="K403" s="140"/>
      <c r="L403" s="115"/>
      <c r="M403" s="100">
        <f>F403*H403</f>
        <v>8760</v>
      </c>
    </row>
    <row r="404" spans="1:13" ht="14.25">
      <c r="A404" s="134"/>
      <c r="B404" s="108"/>
      <c r="C404" s="132"/>
      <c r="D404" s="132"/>
      <c r="E404" s="132"/>
      <c r="F404" s="132"/>
      <c r="G404" s="132"/>
      <c r="H404" s="132"/>
      <c r="I404" s="132"/>
      <c r="J404" s="132"/>
      <c r="K404" s="155"/>
      <c r="L404" s="156"/>
      <c r="M404" s="157"/>
    </row>
    <row r="405" spans="1:13" ht="15">
      <c r="A405" s="134"/>
      <c r="B405" s="131"/>
      <c r="C405" s="83"/>
      <c r="D405" s="84"/>
      <c r="E405" s="85"/>
      <c r="F405" s="85"/>
      <c r="G405" s="84"/>
      <c r="H405" s="106"/>
      <c r="I405" s="92"/>
      <c r="J405" s="106"/>
      <c r="K405" s="256" t="s">
        <v>9</v>
      </c>
      <c r="L405" s="256"/>
      <c r="M405" s="158">
        <v>2146822</v>
      </c>
    </row>
    <row r="406" spans="1:13" ht="14.25">
      <c r="A406" s="134"/>
      <c r="B406" s="159"/>
      <c r="C406" s="83"/>
      <c r="D406" s="84"/>
      <c r="E406" s="85"/>
      <c r="F406" s="95"/>
      <c r="G406" s="96"/>
      <c r="H406" s="113"/>
      <c r="I406" s="98"/>
      <c r="J406" s="150"/>
      <c r="K406" s="98"/>
      <c r="L406" s="115"/>
      <c r="M406" s="100"/>
    </row>
    <row r="407" spans="1:13" ht="14.25">
      <c r="A407" s="134"/>
      <c r="B407" s="159"/>
      <c r="C407" s="83"/>
      <c r="D407" s="84"/>
      <c r="E407" s="85"/>
      <c r="F407" s="95"/>
      <c r="G407" s="96"/>
      <c r="H407" s="113"/>
      <c r="I407" s="98"/>
      <c r="J407" s="150"/>
      <c r="K407" s="98"/>
      <c r="L407" s="100" t="s">
        <v>48</v>
      </c>
      <c r="M407" s="100">
        <v>90108</v>
      </c>
    </row>
    <row r="408" spans="1:13" ht="14.25">
      <c r="A408" s="134"/>
      <c r="B408" s="159"/>
      <c r="C408" s="83"/>
      <c r="D408" s="84"/>
      <c r="E408" s="85"/>
      <c r="F408" s="95"/>
      <c r="G408" s="96"/>
      <c r="H408" s="113"/>
      <c r="I408" s="98"/>
      <c r="J408" s="150"/>
      <c r="K408" s="98"/>
      <c r="L408" s="115"/>
      <c r="M408" s="100"/>
    </row>
    <row r="409" spans="1:13" ht="14.25">
      <c r="A409" s="134"/>
      <c r="B409" s="159"/>
      <c r="C409" s="83"/>
      <c r="D409" s="84"/>
      <c r="E409" s="85"/>
      <c r="F409" s="95"/>
      <c r="G409" s="96"/>
      <c r="H409" s="113"/>
      <c r="I409" s="98"/>
      <c r="J409" s="150"/>
      <c r="K409" s="98"/>
      <c r="L409" s="100" t="s">
        <v>49</v>
      </c>
      <c r="M409" s="100">
        <f>M405-M407</f>
        <v>2056714</v>
      </c>
    </row>
    <row r="410" spans="1:13" ht="14.25">
      <c r="A410" s="134"/>
      <c r="B410" s="159"/>
      <c r="C410" s="83"/>
      <c r="D410" s="84"/>
      <c r="E410" s="85"/>
      <c r="F410" s="95"/>
      <c r="G410" s="96"/>
      <c r="H410" s="113"/>
      <c r="I410" s="98"/>
      <c r="J410" s="150"/>
      <c r="K410" s="98"/>
      <c r="L410" s="100"/>
      <c r="M410" s="100"/>
    </row>
    <row r="411" spans="1:13" ht="14.25">
      <c r="A411" s="134"/>
      <c r="B411" s="159"/>
      <c r="C411" s="83"/>
      <c r="D411" s="84"/>
      <c r="E411" s="85"/>
      <c r="F411" s="95"/>
      <c r="G411" s="96"/>
      <c r="H411" s="113"/>
      <c r="I411" s="98"/>
      <c r="J411" s="150"/>
      <c r="K411" s="98"/>
      <c r="L411" s="100"/>
      <c r="M411" s="100"/>
    </row>
    <row r="412" spans="1:13" s="162" customFormat="1">
      <c r="A412" s="160" t="s">
        <v>243</v>
      </c>
      <c r="B412" s="161"/>
      <c r="J412" s="162" t="s">
        <v>244</v>
      </c>
    </row>
    <row r="413" spans="1:13" s="162" customFormat="1">
      <c r="A413" s="161"/>
      <c r="B413" s="161"/>
      <c r="J413" s="162" t="s">
        <v>245</v>
      </c>
    </row>
    <row r="414" spans="1:13" s="162" customFormat="1" ht="21" customHeight="1">
      <c r="A414" s="160"/>
      <c r="B414" s="163" t="s">
        <v>246</v>
      </c>
    </row>
    <row r="415" spans="1:13" s="162" customFormat="1" ht="21" customHeight="1">
      <c r="A415" s="160"/>
      <c r="B415" s="163" t="s">
        <v>247</v>
      </c>
    </row>
    <row r="416" spans="1:13" s="162" customFormat="1" ht="21" customHeight="1">
      <c r="A416" s="161"/>
      <c r="B416" s="163" t="s">
        <v>248</v>
      </c>
    </row>
    <row r="417" spans="1:13" s="162" customFormat="1">
      <c r="A417" s="161"/>
      <c r="B417" s="163"/>
    </row>
    <row r="418" spans="1:13" s="162" customFormat="1">
      <c r="A418" s="161"/>
      <c r="B418" s="163"/>
    </row>
    <row r="419" spans="1:13" s="162" customFormat="1">
      <c r="A419" s="161"/>
      <c r="B419" s="161"/>
    </row>
    <row r="420" spans="1:13" s="162" customFormat="1">
      <c r="A420" s="161"/>
      <c r="B420" s="161"/>
      <c r="K420" s="164" t="s">
        <v>0</v>
      </c>
    </row>
    <row r="421" spans="1:13" s="162" customFormat="1">
      <c r="A421" s="161"/>
      <c r="B421" s="161" t="s">
        <v>249</v>
      </c>
      <c r="D421" s="164"/>
      <c r="F421" s="164"/>
      <c r="K421" s="164" t="s">
        <v>250</v>
      </c>
    </row>
    <row r="422" spans="1:13" s="162" customFormat="1">
      <c r="A422" s="161"/>
      <c r="B422" s="161"/>
      <c r="D422" s="164"/>
      <c r="F422" s="164"/>
      <c r="K422" s="164" t="s">
        <v>251</v>
      </c>
    </row>
    <row r="423" spans="1:13" s="162" customFormat="1">
      <c r="A423" s="161"/>
      <c r="B423" s="161"/>
    </row>
    <row r="424" spans="1:13" ht="14.25">
      <c r="A424" s="102"/>
      <c r="B424" s="254"/>
      <c r="C424" s="254"/>
      <c r="D424" s="254"/>
      <c r="E424" s="254"/>
      <c r="F424" s="254"/>
      <c r="G424" s="254"/>
      <c r="H424" s="254"/>
      <c r="I424" s="254"/>
      <c r="J424" s="254"/>
      <c r="K424" s="254"/>
      <c r="L424" s="94"/>
      <c r="M424" s="89"/>
    </row>
    <row r="425" spans="1:13" ht="14.25">
      <c r="A425" s="102"/>
      <c r="B425" s="147"/>
      <c r="C425" s="110"/>
      <c r="D425" s="165"/>
      <c r="E425" s="165"/>
      <c r="F425" s="165"/>
      <c r="G425" s="165"/>
      <c r="H425" s="118"/>
      <c r="I425" s="118"/>
      <c r="J425" s="118"/>
      <c r="K425" s="118"/>
      <c r="L425" s="94"/>
      <c r="M425" s="101"/>
    </row>
    <row r="426" spans="1:13" ht="14.25">
      <c r="A426" s="102"/>
      <c r="B426" s="108"/>
      <c r="C426" s="83"/>
      <c r="D426" s="84"/>
      <c r="E426" s="85"/>
      <c r="F426" s="91"/>
      <c r="G426" s="84"/>
      <c r="H426" s="106"/>
      <c r="I426" s="92"/>
      <c r="J426" s="106"/>
      <c r="K426" s="92"/>
      <c r="L426" s="94"/>
      <c r="M426" s="101"/>
    </row>
    <row r="427" spans="1:13" ht="14.25">
      <c r="A427" s="102"/>
      <c r="B427" s="116"/>
      <c r="C427" s="83"/>
      <c r="D427" s="84"/>
      <c r="E427" s="85"/>
      <c r="F427" s="85"/>
      <c r="G427" s="84"/>
      <c r="H427" s="106"/>
      <c r="I427" s="92"/>
      <c r="J427" s="106"/>
      <c r="K427" s="92"/>
      <c r="L427" s="94"/>
      <c r="M427" s="89"/>
    </row>
    <row r="428" spans="1:13" ht="14.25">
      <c r="A428" s="102"/>
      <c r="B428" s="116"/>
      <c r="C428" s="83"/>
      <c r="D428" s="84"/>
      <c r="E428" s="85"/>
      <c r="F428" s="95"/>
      <c r="G428" s="166"/>
      <c r="H428" s="113"/>
      <c r="I428" s="98"/>
      <c r="J428" s="150"/>
      <c r="K428" s="98"/>
      <c r="L428" s="114"/>
      <c r="M428" s="100"/>
    </row>
    <row r="429" spans="1:13" ht="14.25">
      <c r="A429" s="102"/>
      <c r="B429" s="116"/>
      <c r="C429" s="83"/>
      <c r="D429" s="84"/>
      <c r="E429" s="85"/>
      <c r="F429" s="85"/>
      <c r="G429" s="84"/>
      <c r="H429" s="106"/>
      <c r="I429" s="92"/>
      <c r="J429" s="106"/>
      <c r="K429" s="92"/>
      <c r="L429" s="94"/>
      <c r="M429" s="89"/>
    </row>
    <row r="430" spans="1:13" ht="14.25">
      <c r="A430" s="102"/>
      <c r="B430" s="254"/>
      <c r="C430" s="254"/>
      <c r="D430" s="254"/>
      <c r="E430" s="254"/>
      <c r="F430" s="254"/>
      <c r="G430" s="254"/>
      <c r="H430" s="254"/>
      <c r="I430" s="254"/>
      <c r="J430" s="254"/>
      <c r="K430" s="254"/>
      <c r="L430" s="94"/>
      <c r="M430" s="100"/>
    </row>
    <row r="431" spans="1:13" ht="14.25">
      <c r="A431" s="102"/>
      <c r="B431" s="116"/>
      <c r="C431" s="83"/>
      <c r="D431" s="84"/>
      <c r="E431" s="85"/>
      <c r="F431" s="91"/>
      <c r="G431" s="84"/>
      <c r="H431" s="106"/>
      <c r="I431" s="92"/>
      <c r="J431" s="106"/>
      <c r="K431" s="92"/>
      <c r="L431" s="94"/>
      <c r="M431" s="105"/>
    </row>
    <row r="432" spans="1:13" ht="14.25">
      <c r="A432" s="102"/>
      <c r="B432" s="132"/>
      <c r="C432" s="83"/>
      <c r="D432" s="84"/>
      <c r="E432" s="85"/>
      <c r="F432" s="276"/>
      <c r="G432" s="276"/>
      <c r="H432" s="276"/>
      <c r="I432" s="92"/>
      <c r="J432" s="106"/>
      <c r="K432" s="92"/>
      <c r="L432" s="94"/>
      <c r="M432" s="89"/>
    </row>
    <row r="433" spans="1:13" ht="14.25">
      <c r="A433" s="102"/>
      <c r="B433" s="167"/>
      <c r="C433" s="83"/>
      <c r="D433" s="84"/>
      <c r="E433" s="85"/>
      <c r="F433" s="95"/>
      <c r="G433" s="96"/>
      <c r="H433" s="113"/>
      <c r="I433" s="98"/>
      <c r="J433" s="150"/>
      <c r="K433" s="98"/>
      <c r="L433" s="115"/>
      <c r="M433" s="100"/>
    </row>
    <row r="434" spans="1:13" ht="14.25">
      <c r="A434" s="102"/>
      <c r="B434" s="116"/>
      <c r="C434" s="83"/>
      <c r="D434" s="84"/>
      <c r="E434" s="85"/>
      <c r="F434" s="85"/>
      <c r="G434" s="84"/>
      <c r="H434" s="106"/>
      <c r="I434" s="92"/>
      <c r="J434" s="106"/>
      <c r="K434" s="92"/>
      <c r="L434" s="94"/>
      <c r="M434" s="101"/>
    </row>
    <row r="435" spans="1:13" ht="14.25">
      <c r="A435" s="102"/>
      <c r="B435" s="254"/>
      <c r="C435" s="254"/>
      <c r="D435" s="254"/>
      <c r="E435" s="254"/>
      <c r="F435" s="254"/>
      <c r="G435" s="254"/>
      <c r="H435" s="254"/>
      <c r="I435" s="254"/>
      <c r="J435" s="254"/>
      <c r="K435" s="254"/>
      <c r="L435" s="94"/>
      <c r="M435" s="118"/>
    </row>
    <row r="436" spans="1:13" ht="14.25">
      <c r="A436" s="102"/>
      <c r="B436" s="116"/>
      <c r="C436" s="83"/>
      <c r="D436" s="84"/>
      <c r="E436" s="85"/>
      <c r="F436" s="91"/>
      <c r="G436" s="84"/>
      <c r="H436" s="106"/>
      <c r="I436" s="92"/>
      <c r="J436" s="106"/>
      <c r="K436" s="92"/>
      <c r="L436" s="94"/>
      <c r="M436" s="89"/>
    </row>
    <row r="437" spans="1:13" ht="14.25">
      <c r="A437" s="83"/>
      <c r="B437" s="121"/>
      <c r="C437" s="83"/>
      <c r="D437" s="84"/>
      <c r="E437" s="85"/>
      <c r="F437" s="91"/>
      <c r="G437" s="84"/>
      <c r="H437" s="106"/>
      <c r="I437" s="92"/>
      <c r="J437" s="168"/>
      <c r="K437" s="92"/>
      <c r="L437" s="94"/>
      <c r="M437" s="118"/>
    </row>
    <row r="438" spans="1:13" ht="14.25">
      <c r="A438" s="83"/>
      <c r="B438" s="169"/>
      <c r="C438" s="83"/>
      <c r="D438" s="84"/>
      <c r="E438" s="85"/>
      <c r="F438" s="85"/>
      <c r="G438" s="84"/>
      <c r="H438" s="106"/>
      <c r="I438" s="92"/>
      <c r="J438" s="168"/>
      <c r="K438" s="92"/>
      <c r="L438" s="94"/>
      <c r="M438" s="118"/>
    </row>
    <row r="439" spans="1:13" ht="14.25">
      <c r="A439" s="83"/>
      <c r="B439" s="116"/>
      <c r="C439" s="83"/>
      <c r="D439" s="84"/>
      <c r="E439" s="85"/>
      <c r="F439" s="170"/>
      <c r="G439" s="171"/>
      <c r="H439" s="172"/>
      <c r="I439" s="124"/>
      <c r="J439" s="172"/>
      <c r="K439" s="124"/>
      <c r="L439" s="125"/>
      <c r="M439" s="118"/>
    </row>
    <row r="440" spans="1:13" ht="14.25">
      <c r="A440" s="83"/>
      <c r="B440" s="104"/>
      <c r="C440" s="104"/>
      <c r="D440" s="104"/>
      <c r="E440" s="104"/>
      <c r="F440" s="173"/>
      <c r="G440" s="174"/>
      <c r="H440" s="173"/>
      <c r="I440" s="174"/>
      <c r="J440" s="150"/>
      <c r="K440" s="174"/>
      <c r="L440" s="115"/>
      <c r="M440" s="98"/>
    </row>
    <row r="441" spans="1:13" ht="14.25">
      <c r="A441" s="80"/>
      <c r="B441" s="175"/>
      <c r="C441" s="83"/>
      <c r="D441" s="84"/>
      <c r="E441" s="85"/>
      <c r="F441" s="122"/>
      <c r="G441" s="84"/>
      <c r="H441" s="168"/>
      <c r="I441" s="92"/>
      <c r="J441" s="106"/>
      <c r="K441" s="92"/>
      <c r="L441" s="94"/>
      <c r="M441" s="118"/>
    </row>
    <row r="442" spans="1:13" ht="14.25">
      <c r="A442" s="80"/>
      <c r="B442" s="116"/>
      <c r="C442" s="83"/>
      <c r="D442" s="84"/>
      <c r="E442" s="85"/>
      <c r="F442" s="85"/>
      <c r="G442" s="84"/>
      <c r="H442" s="106"/>
      <c r="I442" s="92"/>
      <c r="J442" s="106"/>
      <c r="K442" s="92"/>
      <c r="L442" s="176"/>
      <c r="M442" s="100"/>
    </row>
    <row r="443" spans="1:13" ht="14.25">
      <c r="A443" s="80"/>
      <c r="B443" s="116"/>
      <c r="C443" s="83"/>
      <c r="D443" s="84"/>
      <c r="E443" s="85"/>
      <c r="F443" s="85"/>
      <c r="G443" s="84"/>
      <c r="H443" s="106"/>
      <c r="I443" s="92"/>
      <c r="J443" s="106"/>
      <c r="K443" s="92"/>
      <c r="L443" s="94"/>
      <c r="M443" s="100"/>
    </row>
    <row r="444" spans="1:13" ht="14.25">
      <c r="A444" s="80"/>
      <c r="B444" s="116"/>
      <c r="C444" s="83"/>
      <c r="D444" s="84"/>
      <c r="E444" s="85"/>
      <c r="F444" s="85"/>
      <c r="G444" s="84"/>
      <c r="H444" s="106"/>
      <c r="I444" s="92"/>
      <c r="J444" s="106"/>
      <c r="K444" s="92"/>
      <c r="L444" s="94"/>
      <c r="M444" s="100"/>
    </row>
    <row r="445" spans="1:13" ht="14.25">
      <c r="A445" s="80"/>
      <c r="B445" s="116"/>
      <c r="C445" s="83"/>
      <c r="D445" s="84"/>
      <c r="E445" s="85"/>
      <c r="F445" s="85"/>
      <c r="G445" s="84"/>
      <c r="H445" s="106"/>
      <c r="I445" s="92"/>
      <c r="J445" s="106"/>
      <c r="K445" s="92"/>
      <c r="L445" s="94"/>
      <c r="M445" s="100"/>
    </row>
    <row r="446" spans="1:13" ht="14.25">
      <c r="A446" s="80"/>
      <c r="B446" s="116"/>
      <c r="C446" s="83"/>
      <c r="D446" s="84"/>
      <c r="E446" s="85"/>
      <c r="F446" s="85"/>
      <c r="G446" s="84"/>
      <c r="H446" s="106"/>
      <c r="I446" s="92"/>
      <c r="J446" s="106"/>
      <c r="K446" s="92"/>
      <c r="L446" s="94"/>
      <c r="M446" s="100"/>
    </row>
    <row r="447" spans="1:13" ht="14.25">
      <c r="A447" s="80"/>
      <c r="B447" s="116"/>
      <c r="C447" s="83"/>
      <c r="D447" s="84"/>
      <c r="E447" s="85"/>
      <c r="F447" s="85"/>
      <c r="G447" s="84"/>
      <c r="H447" s="106"/>
      <c r="I447" s="92"/>
      <c r="J447" s="106"/>
      <c r="K447" s="92"/>
      <c r="L447" s="94"/>
      <c r="M447" s="89"/>
    </row>
    <row r="448" spans="1:13" ht="14.25">
      <c r="A448" s="102"/>
      <c r="B448" s="108"/>
      <c r="C448" s="121"/>
      <c r="D448" s="121"/>
      <c r="E448" s="121"/>
      <c r="F448" s="177"/>
      <c r="G448" s="145"/>
      <c r="H448" s="113"/>
      <c r="I448" s="145"/>
      <c r="J448" s="150"/>
      <c r="K448" s="145"/>
      <c r="L448" s="178"/>
      <c r="M448" s="179"/>
    </row>
    <row r="449" spans="1:13" ht="14.25">
      <c r="A449" s="102"/>
      <c r="B449" s="116"/>
      <c r="C449" s="83"/>
      <c r="D449" s="84"/>
      <c r="E449" s="85"/>
      <c r="F449" s="85"/>
      <c r="G449" s="84"/>
      <c r="H449" s="106"/>
      <c r="I449" s="92"/>
      <c r="J449" s="106"/>
      <c r="K449" s="92"/>
      <c r="L449" s="94"/>
      <c r="M449" s="89"/>
    </row>
    <row r="450" spans="1:13" ht="14.25">
      <c r="A450" s="102"/>
      <c r="B450" s="116"/>
      <c r="C450" s="83"/>
      <c r="D450" s="84"/>
      <c r="E450" s="85"/>
      <c r="F450" s="85"/>
      <c r="G450" s="84"/>
      <c r="H450" s="106"/>
      <c r="I450" s="92"/>
      <c r="J450" s="106"/>
      <c r="K450" s="92"/>
      <c r="L450" s="94"/>
      <c r="M450" s="118"/>
    </row>
    <row r="451" spans="1:13" ht="15">
      <c r="A451" s="102"/>
      <c r="B451" s="180"/>
      <c r="C451" s="180"/>
      <c r="D451" s="181"/>
      <c r="E451" s="165"/>
      <c r="F451" s="165"/>
      <c r="G451" s="182"/>
      <c r="H451" s="278"/>
      <c r="I451" s="278"/>
      <c r="J451" s="278"/>
      <c r="K451" s="278"/>
      <c r="L451" s="278"/>
      <c r="M451" s="278"/>
    </row>
    <row r="452" spans="1:13" ht="15">
      <c r="A452" s="102"/>
      <c r="B452" s="102"/>
      <c r="C452" s="183"/>
      <c r="D452" s="181"/>
      <c r="E452" s="165"/>
      <c r="F452" s="165"/>
      <c r="G452" s="184"/>
      <c r="H452" s="278"/>
      <c r="I452" s="278"/>
      <c r="J452" s="278"/>
      <c r="K452" s="278"/>
      <c r="L452" s="278"/>
      <c r="M452" s="278"/>
    </row>
    <row r="453" spans="1:13" ht="15">
      <c r="A453" s="102"/>
      <c r="B453" s="102"/>
      <c r="C453" s="183"/>
      <c r="D453" s="181"/>
      <c r="E453" s="165"/>
      <c r="F453" s="165"/>
      <c r="G453" s="184"/>
      <c r="H453" s="278"/>
      <c r="I453" s="278"/>
      <c r="J453" s="278"/>
      <c r="K453" s="278"/>
      <c r="L453" s="278"/>
      <c r="M453" s="278"/>
    </row>
    <row r="454" spans="1:13" ht="14.25">
      <c r="A454" s="102"/>
      <c r="B454" s="117"/>
      <c r="C454" s="83"/>
      <c r="D454" s="84"/>
      <c r="E454" s="85"/>
      <c r="F454" s="85"/>
      <c r="G454" s="84"/>
      <c r="H454" s="106"/>
      <c r="I454" s="92"/>
      <c r="J454" s="106"/>
      <c r="K454" s="92"/>
      <c r="L454" s="94"/>
      <c r="M454" s="159"/>
    </row>
    <row r="455" spans="1:13" ht="14.25">
      <c r="A455" s="102"/>
      <c r="B455" s="104"/>
      <c r="C455" s="83"/>
      <c r="D455" s="84"/>
      <c r="E455" s="85"/>
      <c r="F455" s="85"/>
      <c r="G455" s="84"/>
      <c r="H455" s="106"/>
      <c r="I455" s="92"/>
      <c r="J455" s="106"/>
      <c r="K455" s="92"/>
      <c r="L455" s="94"/>
      <c r="M455" s="89"/>
    </row>
    <row r="456" spans="1:13" ht="14.25">
      <c r="A456" s="102"/>
      <c r="B456" s="104"/>
      <c r="C456" s="83"/>
      <c r="D456" s="84"/>
      <c r="E456" s="85"/>
      <c r="F456" s="85"/>
      <c r="G456" s="84"/>
      <c r="H456" s="106"/>
      <c r="I456" s="92"/>
      <c r="J456" s="106"/>
      <c r="K456" s="92"/>
      <c r="L456" s="94"/>
      <c r="M456" s="159"/>
    </row>
    <row r="457" spans="1:13" ht="14.25">
      <c r="A457" s="102"/>
      <c r="B457" s="104"/>
      <c r="C457" s="83"/>
      <c r="D457" s="84"/>
      <c r="E457" s="85"/>
      <c r="F457" s="85"/>
      <c r="G457" s="84"/>
      <c r="H457" s="106"/>
      <c r="I457" s="92"/>
      <c r="J457" s="106"/>
      <c r="K457" s="92"/>
      <c r="L457" s="94"/>
      <c r="M457" s="159"/>
    </row>
    <row r="458" spans="1:13" ht="14.25">
      <c r="A458" s="102"/>
      <c r="B458" s="121"/>
      <c r="C458" s="83"/>
      <c r="D458" s="84"/>
      <c r="E458" s="85"/>
      <c r="F458" s="85"/>
      <c r="G458" s="84"/>
      <c r="H458" s="168"/>
      <c r="I458" s="92"/>
      <c r="J458" s="106"/>
      <c r="K458" s="92"/>
      <c r="L458" s="94"/>
      <c r="M458" s="89"/>
    </row>
    <row r="459" spans="1:13" ht="14.25">
      <c r="A459" s="102"/>
      <c r="B459" s="116"/>
      <c r="C459" s="83"/>
      <c r="D459" s="84"/>
      <c r="E459" s="85"/>
      <c r="F459" s="95"/>
      <c r="G459" s="96"/>
      <c r="H459" s="113"/>
      <c r="I459" s="98"/>
      <c r="J459" s="150"/>
      <c r="K459" s="98"/>
      <c r="L459" s="115"/>
      <c r="M459" s="98"/>
    </row>
    <row r="460" spans="1:13" ht="14.25">
      <c r="A460" s="102"/>
      <c r="B460" s="121"/>
      <c r="C460" s="121"/>
      <c r="D460" s="111"/>
      <c r="E460" s="111"/>
      <c r="F460" s="111"/>
      <c r="G460" s="111"/>
      <c r="H460" s="111"/>
      <c r="I460" s="111"/>
      <c r="J460" s="121"/>
      <c r="K460" s="121"/>
      <c r="L460" s="125"/>
      <c r="M460" s="105"/>
    </row>
    <row r="461" spans="1:13" ht="14.25">
      <c r="A461" s="102"/>
      <c r="B461" s="248"/>
      <c r="C461" s="248"/>
      <c r="D461" s="248"/>
      <c r="E461" s="248"/>
      <c r="F461" s="248"/>
      <c r="G461" s="248"/>
      <c r="H461" s="248"/>
      <c r="I461" s="248"/>
      <c r="J461" s="248"/>
      <c r="K461" s="248"/>
      <c r="L461" s="150"/>
      <c r="M461" s="100"/>
    </row>
    <row r="462" spans="1:13" ht="14.25">
      <c r="A462" s="102"/>
      <c r="B462" s="121"/>
      <c r="C462" s="248"/>
      <c r="D462" s="248"/>
      <c r="E462" s="248"/>
      <c r="F462" s="248"/>
      <c r="G462" s="248"/>
      <c r="H462" s="248"/>
      <c r="I462" s="248"/>
      <c r="J462" s="248"/>
      <c r="K462" s="92"/>
      <c r="L462" s="109"/>
      <c r="M462" s="118"/>
    </row>
    <row r="463" spans="1:13" ht="14.25">
      <c r="A463" s="102"/>
      <c r="B463" s="185"/>
      <c r="C463" s="185"/>
      <c r="D463" s="185"/>
      <c r="E463" s="185"/>
      <c r="F463" s="185"/>
      <c r="G463" s="185"/>
      <c r="H463" s="185"/>
      <c r="I463" s="185"/>
      <c r="J463" s="185"/>
      <c r="K463" s="185"/>
      <c r="L463" s="109"/>
      <c r="M463" s="118"/>
    </row>
    <row r="464" spans="1:13" ht="14.25">
      <c r="A464" s="102"/>
      <c r="B464" s="121"/>
      <c r="C464" s="141"/>
      <c r="D464" s="141"/>
      <c r="E464" s="141"/>
      <c r="F464" s="186"/>
      <c r="G464" s="186"/>
      <c r="H464" s="113"/>
      <c r="I464" s="186"/>
      <c r="J464" s="150"/>
      <c r="K464" s="98"/>
      <c r="L464" s="187"/>
      <c r="M464" s="100"/>
    </row>
    <row r="465" spans="1:13" ht="14.25">
      <c r="A465" s="102"/>
      <c r="B465" s="188"/>
      <c r="C465" s="83"/>
      <c r="D465" s="84"/>
      <c r="E465" s="85"/>
      <c r="F465" s="85"/>
      <c r="G465" s="84"/>
      <c r="H465" s="106"/>
      <c r="I465" s="92"/>
      <c r="J465" s="106"/>
      <c r="K465" s="92"/>
      <c r="L465" s="109"/>
      <c r="M465" s="118"/>
    </row>
    <row r="466" spans="1:13" ht="14.25">
      <c r="A466" s="102"/>
      <c r="B466" s="247"/>
      <c r="C466" s="247"/>
      <c r="D466" s="247"/>
      <c r="E466" s="247"/>
      <c r="F466" s="247"/>
      <c r="G466" s="247"/>
      <c r="H466" s="247"/>
      <c r="I466" s="247"/>
      <c r="J466" s="247"/>
      <c r="K466" s="247"/>
      <c r="L466" s="115"/>
      <c r="M466" s="100"/>
    </row>
    <row r="467" spans="1:13" ht="14.25">
      <c r="A467" s="102"/>
      <c r="B467" s="121"/>
      <c r="C467" s="253"/>
      <c r="D467" s="253"/>
      <c r="E467" s="253"/>
      <c r="F467" s="253"/>
      <c r="G467" s="253"/>
      <c r="H467" s="253"/>
      <c r="I467" s="253"/>
      <c r="J467" s="253"/>
      <c r="K467" s="92"/>
      <c r="L467" s="94"/>
      <c r="M467" s="118"/>
    </row>
    <row r="468" spans="1:13" ht="14.25">
      <c r="A468" s="102"/>
      <c r="B468" s="116"/>
      <c r="C468" s="83"/>
      <c r="D468" s="84"/>
      <c r="E468" s="85"/>
      <c r="F468" s="85"/>
      <c r="G468" s="84"/>
      <c r="H468" s="106"/>
      <c r="I468" s="92"/>
      <c r="J468" s="106"/>
      <c r="K468" s="92"/>
      <c r="L468" s="94"/>
      <c r="M468" s="118"/>
    </row>
    <row r="469" spans="1:13" ht="14.25">
      <c r="A469" s="102"/>
      <c r="B469" s="117"/>
      <c r="C469" s="117"/>
      <c r="D469" s="117"/>
      <c r="E469" s="117"/>
      <c r="F469" s="189"/>
      <c r="G469" s="190"/>
      <c r="H469" s="113"/>
      <c r="I469" s="190"/>
      <c r="J469" s="150"/>
      <c r="K469" s="190"/>
      <c r="L469" s="115"/>
      <c r="M469" s="98"/>
    </row>
    <row r="470" spans="1:13" ht="14.25">
      <c r="A470" s="135"/>
      <c r="B470" s="116"/>
      <c r="C470" s="83"/>
      <c r="D470" s="84"/>
      <c r="E470" s="85"/>
      <c r="F470" s="85"/>
      <c r="G470" s="84"/>
      <c r="H470" s="106"/>
      <c r="I470" s="92"/>
      <c r="J470" s="106"/>
      <c r="K470" s="92"/>
      <c r="L470" s="94"/>
      <c r="M470" s="118"/>
    </row>
    <row r="471" spans="1:13" ht="14.25">
      <c r="A471" s="80"/>
      <c r="B471" s="110"/>
      <c r="C471" s="110"/>
      <c r="D471" s="165"/>
      <c r="E471" s="165"/>
      <c r="F471" s="165"/>
      <c r="G471" s="165"/>
      <c r="H471" s="118"/>
      <c r="I471" s="118"/>
      <c r="J471" s="118"/>
      <c r="K471" s="118"/>
      <c r="L471" s="94"/>
      <c r="M471" s="159"/>
    </row>
    <row r="472" spans="1:13" ht="14.25">
      <c r="A472" s="80"/>
      <c r="B472" s="116"/>
      <c r="C472" s="83"/>
      <c r="D472" s="84"/>
      <c r="E472" s="85"/>
      <c r="F472" s="85"/>
      <c r="G472" s="84"/>
      <c r="H472" s="106"/>
      <c r="I472" s="92"/>
      <c r="J472" s="106"/>
      <c r="K472" s="92"/>
      <c r="L472" s="94"/>
      <c r="M472" s="159"/>
    </row>
    <row r="473" spans="1:13" ht="14.25">
      <c r="A473" s="80"/>
      <c r="B473" s="159"/>
      <c r="C473" s="83"/>
      <c r="D473" s="84"/>
      <c r="E473" s="85"/>
      <c r="F473" s="85"/>
      <c r="G473" s="84"/>
      <c r="H473" s="106"/>
      <c r="I473" s="92"/>
      <c r="J473" s="106"/>
      <c r="K473" s="92"/>
      <c r="L473" s="94"/>
      <c r="M473" s="118"/>
    </row>
    <row r="474" spans="1:13" ht="14.25">
      <c r="A474" s="80"/>
      <c r="B474" s="82"/>
      <c r="C474" s="83"/>
      <c r="D474" s="84"/>
      <c r="E474" s="85"/>
      <c r="F474" s="85"/>
      <c r="G474" s="84"/>
      <c r="H474" s="106"/>
      <c r="I474" s="92"/>
      <c r="J474" s="106"/>
      <c r="K474" s="92"/>
      <c r="L474" s="94"/>
      <c r="M474" s="159"/>
    </row>
    <row r="475" spans="1:13" ht="14.25">
      <c r="A475" s="80"/>
      <c r="B475" s="121"/>
      <c r="C475" s="83"/>
      <c r="D475" s="84"/>
      <c r="E475" s="85"/>
      <c r="F475" s="85"/>
      <c r="G475" s="84"/>
      <c r="H475" s="106"/>
      <c r="I475" s="92"/>
      <c r="J475" s="106"/>
      <c r="K475" s="92"/>
      <c r="L475" s="94"/>
      <c r="M475" s="89"/>
    </row>
    <row r="476" spans="1:13" ht="14.25">
      <c r="A476" s="80"/>
      <c r="B476" s="116"/>
      <c r="C476" s="83"/>
      <c r="D476" s="84"/>
      <c r="E476" s="85"/>
      <c r="F476" s="85"/>
      <c r="G476" s="84"/>
      <c r="H476" s="106"/>
      <c r="I476" s="92"/>
      <c r="J476" s="106"/>
      <c r="K476" s="92"/>
      <c r="L476" s="94"/>
      <c r="M476" s="118"/>
    </row>
    <row r="477" spans="1:13" ht="14.25">
      <c r="A477" s="80"/>
      <c r="B477" s="121"/>
      <c r="C477" s="83"/>
      <c r="D477" s="84"/>
      <c r="E477" s="85"/>
      <c r="F477" s="85"/>
      <c r="G477" s="84"/>
      <c r="H477" s="106"/>
      <c r="I477" s="92"/>
      <c r="J477" s="106"/>
      <c r="K477" s="92"/>
      <c r="L477" s="94"/>
      <c r="M477" s="191"/>
    </row>
    <row r="478" spans="1:13" ht="14.25">
      <c r="A478" s="80"/>
      <c r="B478" s="108"/>
      <c r="C478" s="83"/>
      <c r="D478" s="84"/>
      <c r="E478" s="85"/>
      <c r="F478" s="85"/>
      <c r="G478" s="84"/>
      <c r="H478" s="106"/>
      <c r="I478" s="92"/>
      <c r="J478" s="106"/>
      <c r="K478" s="92"/>
      <c r="L478" s="94"/>
      <c r="M478" s="191"/>
    </row>
    <row r="479" spans="1:13" ht="14.25">
      <c r="A479" s="159"/>
      <c r="B479" s="108"/>
      <c r="C479" s="253"/>
      <c r="D479" s="253"/>
      <c r="E479" s="253"/>
      <c r="F479" s="253"/>
      <c r="G479" s="253"/>
      <c r="H479" s="253"/>
      <c r="I479" s="253"/>
      <c r="J479" s="253"/>
      <c r="K479" s="92"/>
      <c r="L479" s="94"/>
      <c r="M479" s="118"/>
    </row>
    <row r="480" spans="1:13" ht="14.25">
      <c r="A480" s="102"/>
      <c r="B480" s="116"/>
      <c r="C480" s="83"/>
      <c r="D480" s="246"/>
      <c r="E480" s="246"/>
      <c r="F480" s="246"/>
      <c r="G480" s="246"/>
      <c r="H480" s="246"/>
      <c r="I480" s="246"/>
      <c r="J480" s="246"/>
      <c r="K480" s="92"/>
      <c r="L480" s="94"/>
      <c r="M480" s="159"/>
    </row>
    <row r="481" spans="1:13" ht="14.25">
      <c r="A481" s="80"/>
      <c r="B481" s="192"/>
      <c r="C481" s="83"/>
      <c r="D481" s="127"/>
      <c r="E481" s="85"/>
      <c r="F481" s="165"/>
      <c r="G481" s="165"/>
      <c r="H481" s="118"/>
      <c r="I481" s="118"/>
      <c r="J481" s="118"/>
      <c r="K481" s="118"/>
      <c r="L481" s="118"/>
      <c r="M481" s="118"/>
    </row>
    <row r="482" spans="1:13" ht="14.25">
      <c r="A482" s="83"/>
      <c r="B482" s="90"/>
      <c r="C482" s="90"/>
      <c r="D482" s="90"/>
      <c r="E482" s="90"/>
      <c r="F482" s="90"/>
      <c r="G482" s="90"/>
      <c r="H482" s="90"/>
      <c r="I482" s="90"/>
      <c r="J482" s="90"/>
      <c r="K482" s="92"/>
      <c r="L482" s="94"/>
      <c r="M482" s="118"/>
    </row>
    <row r="483" spans="1:13" ht="14.25">
      <c r="A483" s="83"/>
      <c r="B483" s="275"/>
      <c r="C483" s="275"/>
      <c r="D483" s="275"/>
      <c r="E483" s="275"/>
      <c r="F483" s="275"/>
      <c r="G483" s="275"/>
      <c r="H483" s="275"/>
      <c r="I483" s="275"/>
      <c r="J483" s="275"/>
      <c r="K483" s="275"/>
      <c r="L483" s="94"/>
      <c r="M483" s="89"/>
    </row>
    <row r="484" spans="1:13" ht="14.25">
      <c r="A484" s="83"/>
      <c r="B484" s="131"/>
      <c r="C484" s="83"/>
      <c r="D484" s="84"/>
      <c r="E484" s="85"/>
      <c r="F484" s="91"/>
      <c r="G484" s="84"/>
      <c r="H484" s="106"/>
      <c r="I484" s="92"/>
      <c r="J484" s="106"/>
      <c r="K484" s="92"/>
      <c r="L484" s="94"/>
      <c r="M484" s="98"/>
    </row>
    <row r="485" spans="1:13" ht="14.25">
      <c r="A485" s="83"/>
      <c r="B485" s="132"/>
      <c r="C485" s="83"/>
      <c r="D485" s="84"/>
      <c r="E485" s="85"/>
      <c r="F485" s="91"/>
      <c r="G485" s="84"/>
      <c r="H485" s="106"/>
      <c r="I485" s="92"/>
      <c r="J485" s="106"/>
      <c r="K485" s="92"/>
      <c r="L485" s="94"/>
      <c r="M485" s="191"/>
    </row>
    <row r="486" spans="1:13" ht="14.25">
      <c r="A486" s="134"/>
      <c r="B486" s="159"/>
      <c r="C486" s="83"/>
      <c r="D486" s="84"/>
      <c r="E486" s="85"/>
      <c r="F486" s="85"/>
      <c r="G486" s="84"/>
      <c r="H486" s="106"/>
      <c r="I486" s="92"/>
      <c r="J486" s="106"/>
      <c r="K486" s="92"/>
      <c r="L486" s="94"/>
      <c r="M486" s="118"/>
    </row>
    <row r="487" spans="1:13" ht="14.25">
      <c r="A487" s="135"/>
      <c r="B487" s="121"/>
      <c r="C487" s="83"/>
      <c r="D487" s="84"/>
      <c r="E487" s="85"/>
      <c r="F487" s="85"/>
      <c r="G487" s="84"/>
      <c r="H487" s="106"/>
      <c r="I487" s="92"/>
      <c r="J487" s="106"/>
      <c r="K487" s="92"/>
      <c r="L487" s="152"/>
      <c r="M487" s="89"/>
    </row>
    <row r="488" spans="1:13" ht="14.25">
      <c r="A488" s="134"/>
      <c r="B488" s="90"/>
      <c r="C488" s="141"/>
      <c r="D488" s="141"/>
      <c r="E488" s="141"/>
      <c r="F488" s="130"/>
      <c r="G488" s="186"/>
      <c r="H488" s="113"/>
      <c r="I488" s="186"/>
      <c r="J488" s="150"/>
      <c r="K488" s="98"/>
      <c r="L488" s="193"/>
      <c r="M488" s="100"/>
    </row>
    <row r="489" spans="1:13" ht="14.25">
      <c r="A489" s="134"/>
      <c r="B489" s="194"/>
      <c r="C489" s="83"/>
      <c r="D489" s="84"/>
      <c r="E489" s="85"/>
      <c r="F489" s="195"/>
      <c r="G489" s="96"/>
      <c r="H489" s="113"/>
      <c r="I489" s="98"/>
      <c r="J489" s="150"/>
      <c r="K489" s="98"/>
      <c r="L489" s="115"/>
      <c r="M489" s="100"/>
    </row>
    <row r="490" spans="1:13" ht="14.25">
      <c r="A490" s="134"/>
      <c r="B490" s="280"/>
      <c r="C490" s="280"/>
      <c r="D490" s="280"/>
      <c r="E490" s="280"/>
      <c r="F490" s="280"/>
      <c r="G490" s="280"/>
      <c r="H490" s="280"/>
      <c r="I490" s="280"/>
      <c r="J490" s="280"/>
      <c r="K490" s="280"/>
      <c r="L490" s="94"/>
      <c r="M490" s="118"/>
    </row>
    <row r="491" spans="1:13" ht="14.25">
      <c r="A491" s="134"/>
      <c r="B491" s="133"/>
      <c r="C491" s="83"/>
      <c r="D491" s="84"/>
      <c r="E491" s="85"/>
      <c r="F491" s="91"/>
      <c r="G491" s="84"/>
      <c r="H491" s="106"/>
      <c r="I491" s="92"/>
      <c r="J491" s="106"/>
      <c r="K491" s="92"/>
      <c r="L491" s="94"/>
      <c r="M491" s="118"/>
    </row>
    <row r="492" spans="1:13" ht="14.25">
      <c r="A492" s="134"/>
      <c r="B492" s="121"/>
      <c r="C492" s="83"/>
      <c r="D492" s="84"/>
      <c r="E492" s="85"/>
      <c r="F492" s="91"/>
      <c r="G492" s="84"/>
      <c r="H492" s="106"/>
      <c r="I492" s="92"/>
      <c r="J492" s="106"/>
      <c r="K492" s="92"/>
      <c r="L492" s="94"/>
      <c r="M492" s="191"/>
    </row>
    <row r="493" spans="1:13" ht="14.25">
      <c r="A493" s="134"/>
      <c r="B493" s="194"/>
      <c r="C493" s="83"/>
      <c r="D493" s="84"/>
      <c r="E493" s="85"/>
      <c r="F493" s="85"/>
      <c r="G493" s="84"/>
      <c r="H493" s="106"/>
      <c r="I493" s="92"/>
      <c r="J493" s="106"/>
      <c r="K493" s="92"/>
      <c r="L493" s="94"/>
      <c r="M493" s="89"/>
    </row>
    <row r="494" spans="1:13" ht="14.25">
      <c r="A494" s="80"/>
      <c r="B494" s="108"/>
      <c r="C494" s="90"/>
      <c r="D494" s="90"/>
      <c r="E494" s="90"/>
      <c r="F494" s="90"/>
      <c r="G494" s="90"/>
      <c r="H494" s="90"/>
      <c r="I494" s="90"/>
      <c r="J494" s="90"/>
      <c r="K494" s="92"/>
      <c r="L494" s="94"/>
      <c r="M494" s="159"/>
    </row>
    <row r="495" spans="1:13" ht="14.25">
      <c r="A495" s="80"/>
      <c r="B495" s="121"/>
      <c r="C495" s="83"/>
      <c r="D495" s="84"/>
      <c r="E495" s="85"/>
      <c r="F495" s="196"/>
      <c r="G495" s="96"/>
      <c r="H495" s="113"/>
      <c r="I495" s="98"/>
      <c r="J495" s="150"/>
      <c r="K495" s="98"/>
      <c r="L495" s="115"/>
      <c r="M495" s="100"/>
    </row>
    <row r="496" spans="1:13" ht="14.25">
      <c r="A496" s="80"/>
      <c r="B496" s="104"/>
      <c r="C496" s="83"/>
      <c r="D496" s="84"/>
      <c r="E496" s="85"/>
      <c r="F496" s="85"/>
      <c r="G496" s="84"/>
      <c r="H496" s="106"/>
      <c r="I496" s="92"/>
      <c r="J496" s="106"/>
      <c r="K496" s="92"/>
      <c r="L496" s="94"/>
      <c r="M496" s="159"/>
    </row>
    <row r="497" spans="1:13" ht="14.25">
      <c r="A497" s="80"/>
      <c r="B497" s="254"/>
      <c r="C497" s="254"/>
      <c r="D497" s="254"/>
      <c r="E497" s="254"/>
      <c r="F497" s="254"/>
      <c r="G497" s="254"/>
      <c r="H497" s="254"/>
      <c r="I497" s="254"/>
      <c r="J497" s="254"/>
      <c r="K497" s="254"/>
      <c r="L497" s="94"/>
      <c r="M497" s="159"/>
    </row>
    <row r="498" spans="1:13" ht="14.25">
      <c r="A498" s="197"/>
      <c r="B498" s="147"/>
      <c r="C498" s="253"/>
      <c r="D498" s="253"/>
      <c r="E498" s="253"/>
      <c r="F498" s="253"/>
      <c r="G498" s="253"/>
      <c r="H498" s="253"/>
      <c r="I498" s="253"/>
      <c r="J498" s="253"/>
      <c r="K498" s="92"/>
      <c r="L498" s="109"/>
      <c r="M498" s="159"/>
    </row>
    <row r="499" spans="1:13" ht="14.25">
      <c r="A499" s="80"/>
      <c r="B499" s="116"/>
      <c r="C499" s="83"/>
      <c r="D499" s="84"/>
      <c r="E499" s="85"/>
      <c r="F499" s="91"/>
      <c r="G499" s="84"/>
      <c r="H499" s="106"/>
      <c r="I499" s="92"/>
      <c r="J499" s="106"/>
      <c r="K499" s="92"/>
      <c r="L499" s="109"/>
      <c r="M499" s="89"/>
    </row>
    <row r="500" spans="1:13" ht="14.25">
      <c r="A500" s="80"/>
      <c r="B500" s="116"/>
      <c r="C500" s="83"/>
      <c r="D500" s="111"/>
      <c r="E500" s="111"/>
      <c r="F500" s="112"/>
      <c r="G500" s="112"/>
      <c r="H500" s="113"/>
      <c r="I500" s="112"/>
      <c r="J500" s="150"/>
      <c r="K500" s="98"/>
      <c r="L500" s="115"/>
      <c r="M500" s="100"/>
    </row>
    <row r="501" spans="1:13" ht="14.25">
      <c r="A501" s="80"/>
      <c r="B501" s="116"/>
      <c r="C501" s="83"/>
      <c r="D501" s="84"/>
      <c r="E501" s="85"/>
      <c r="F501" s="95"/>
      <c r="G501" s="166"/>
      <c r="H501" s="113"/>
      <c r="I501" s="98"/>
      <c r="J501" s="150"/>
      <c r="K501" s="98"/>
      <c r="L501" s="114"/>
      <c r="M501" s="100"/>
    </row>
    <row r="502" spans="1:13" ht="14.25">
      <c r="A502" s="198"/>
      <c r="B502" s="251"/>
      <c r="C502" s="251"/>
      <c r="D502" s="251"/>
      <c r="E502" s="251"/>
      <c r="F502" s="251"/>
      <c r="G502" s="251"/>
      <c r="H502" s="251"/>
      <c r="I502" s="251"/>
      <c r="J502" s="251"/>
      <c r="K502" s="251"/>
      <c r="L502" s="94"/>
      <c r="M502" s="159"/>
    </row>
    <row r="503" spans="1:13" ht="14.25">
      <c r="A503" s="80"/>
      <c r="B503" s="121"/>
      <c r="C503" s="83"/>
      <c r="D503" s="84"/>
      <c r="E503" s="85"/>
      <c r="F503" s="91"/>
      <c r="G503" s="84"/>
      <c r="H503" s="106"/>
      <c r="I503" s="92"/>
      <c r="J503" s="106"/>
      <c r="K503" s="92"/>
      <c r="L503" s="94"/>
      <c r="M503" s="159"/>
    </row>
    <row r="504" spans="1:13" ht="14.25">
      <c r="A504" s="199"/>
      <c r="B504" s="121"/>
      <c r="C504" s="83"/>
      <c r="D504" s="84"/>
      <c r="E504" s="85"/>
      <c r="F504" s="91"/>
      <c r="G504" s="84"/>
      <c r="H504" s="106"/>
      <c r="I504" s="92"/>
      <c r="J504" s="106"/>
      <c r="K504" s="92"/>
      <c r="L504" s="94"/>
      <c r="M504" s="159"/>
    </row>
    <row r="505" spans="1:13" ht="14.25">
      <c r="A505" s="199"/>
      <c r="B505" s="121"/>
      <c r="C505" s="121"/>
      <c r="D505" s="121"/>
      <c r="E505" s="121"/>
      <c r="F505" s="177"/>
      <c r="G505" s="145"/>
      <c r="H505" s="150"/>
      <c r="I505" s="145"/>
      <c r="J505" s="150"/>
      <c r="K505" s="98"/>
      <c r="L505" s="115"/>
      <c r="M505" s="100"/>
    </row>
    <row r="506" spans="1:13" ht="14.25">
      <c r="A506" s="199"/>
      <c r="B506" s="108"/>
      <c r="C506" s="83"/>
      <c r="D506" s="84"/>
      <c r="E506" s="85"/>
      <c r="F506" s="95"/>
      <c r="G506" s="96"/>
      <c r="H506" s="113"/>
      <c r="I506" s="98"/>
      <c r="J506" s="150"/>
      <c r="K506" s="98"/>
      <c r="L506" s="115"/>
      <c r="M506" s="100"/>
    </row>
    <row r="507" spans="1:13" ht="14.25">
      <c r="A507" s="199"/>
      <c r="B507" s="247"/>
      <c r="C507" s="247"/>
      <c r="D507" s="247"/>
      <c r="E507" s="247"/>
      <c r="F507" s="247"/>
      <c r="G507" s="247"/>
      <c r="H507" s="247"/>
      <c r="I507" s="247"/>
      <c r="J507" s="247"/>
      <c r="K507" s="247"/>
      <c r="L507" s="94"/>
      <c r="M507" s="89"/>
    </row>
    <row r="508" spans="1:13" ht="14.25">
      <c r="A508" s="159"/>
      <c r="B508" s="159"/>
      <c r="C508" s="83"/>
      <c r="D508" s="84"/>
      <c r="E508" s="85"/>
      <c r="F508" s="91"/>
      <c r="G508" s="84"/>
      <c r="H508" s="106"/>
      <c r="I508" s="92"/>
      <c r="J508" s="106"/>
      <c r="K508" s="92"/>
      <c r="L508" s="94"/>
      <c r="M508" s="100"/>
    </row>
    <row r="509" spans="1:13" ht="14.25">
      <c r="A509" s="200"/>
      <c r="B509" s="201"/>
      <c r="C509" s="201"/>
      <c r="D509" s="201"/>
      <c r="E509" s="201"/>
      <c r="F509" s="201"/>
      <c r="G509" s="201"/>
      <c r="H509" s="201"/>
      <c r="I509" s="201"/>
      <c r="J509" s="201"/>
      <c r="K509" s="201"/>
      <c r="L509" s="94"/>
      <c r="M509" s="159"/>
    </row>
    <row r="510" spans="1:13" ht="14.25">
      <c r="A510" s="200"/>
      <c r="B510" s="121"/>
      <c r="C510" s="83"/>
      <c r="D510" s="84"/>
      <c r="E510" s="85"/>
      <c r="F510" s="95"/>
      <c r="G510" s="96"/>
      <c r="H510" s="150"/>
      <c r="I510" s="98"/>
      <c r="J510" s="150"/>
      <c r="K510" s="98"/>
      <c r="L510" s="115"/>
      <c r="M510" s="100"/>
    </row>
    <row r="511" spans="1:13" ht="14.25">
      <c r="A511" s="124"/>
      <c r="B511" s="119"/>
      <c r="C511" s="83"/>
      <c r="D511" s="84"/>
      <c r="E511" s="85"/>
      <c r="F511" s="122"/>
      <c r="G511" s="84"/>
      <c r="H511" s="168"/>
      <c r="I511" s="92"/>
      <c r="J511" s="106"/>
      <c r="K511" s="92"/>
      <c r="L511" s="94"/>
      <c r="M511" s="159"/>
    </row>
    <row r="512" spans="1:13" ht="14.25">
      <c r="A512" s="80"/>
      <c r="B512" s="255"/>
      <c r="C512" s="255"/>
      <c r="D512" s="255"/>
      <c r="E512" s="255"/>
      <c r="F512" s="255"/>
      <c r="G512" s="255"/>
      <c r="H512" s="255"/>
      <c r="I512" s="255"/>
      <c r="J512" s="255"/>
      <c r="K512" s="255"/>
      <c r="L512" s="94"/>
      <c r="M512" s="202"/>
    </row>
    <row r="513" spans="1:13" ht="14.25">
      <c r="A513" s="80"/>
      <c r="B513" s="121"/>
      <c r="C513" s="83"/>
      <c r="D513" s="84"/>
      <c r="E513" s="85"/>
      <c r="F513" s="85"/>
      <c r="G513" s="84"/>
      <c r="H513" s="106"/>
      <c r="I513" s="92"/>
      <c r="J513" s="106"/>
      <c r="K513" s="92"/>
      <c r="L513" s="94"/>
      <c r="M513" s="100"/>
    </row>
    <row r="514" spans="1:13" ht="14.25">
      <c r="A514" s="80"/>
      <c r="B514" s="159"/>
      <c r="C514" s="83"/>
      <c r="D514" s="84"/>
      <c r="E514" s="85"/>
      <c r="F514" s="85"/>
      <c r="G514" s="84"/>
      <c r="H514" s="106"/>
      <c r="I514" s="92"/>
      <c r="J514" s="106"/>
      <c r="K514" s="92"/>
      <c r="L514" s="94"/>
      <c r="M514" s="98"/>
    </row>
    <row r="515" spans="1:13" ht="14.25">
      <c r="A515" s="159"/>
      <c r="B515" s="159"/>
      <c r="C515" s="83"/>
      <c r="D515" s="84"/>
      <c r="E515" s="85"/>
      <c r="F515" s="85"/>
      <c r="G515" s="84"/>
      <c r="H515" s="106"/>
      <c r="I515" s="92"/>
      <c r="J515" s="106"/>
      <c r="K515" s="92"/>
      <c r="L515" s="94"/>
      <c r="M515" s="92"/>
    </row>
    <row r="516" spans="1:13" ht="14.25">
      <c r="A516" s="200"/>
      <c r="B516" s="203"/>
      <c r="C516" s="83"/>
      <c r="D516" s="250"/>
      <c r="E516" s="250"/>
      <c r="F516" s="250"/>
      <c r="G516" s="84"/>
      <c r="H516" s="106"/>
      <c r="I516" s="92"/>
      <c r="J516" s="106"/>
      <c r="K516" s="92"/>
      <c r="L516" s="94"/>
      <c r="M516" s="159"/>
    </row>
    <row r="517" spans="1:13" ht="14.25">
      <c r="A517" s="92"/>
      <c r="B517" s="159"/>
      <c r="C517" s="83"/>
      <c r="D517" s="84"/>
      <c r="E517" s="85"/>
      <c r="F517" s="277"/>
      <c r="G517" s="277"/>
      <c r="H517" s="277"/>
      <c r="I517" s="277"/>
      <c r="J517" s="277"/>
      <c r="K517" s="92"/>
      <c r="L517" s="204"/>
      <c r="M517" s="159"/>
    </row>
    <row r="518" spans="1:13" ht="14.25">
      <c r="A518" s="159"/>
      <c r="B518" s="159"/>
      <c r="C518" s="83"/>
      <c r="D518" s="84"/>
      <c r="E518" s="85"/>
      <c r="F518" s="277"/>
      <c r="G518" s="277"/>
      <c r="H518" s="277"/>
      <c r="I518" s="277"/>
      <c r="J518" s="277"/>
      <c r="K518" s="92"/>
      <c r="L518" s="159"/>
      <c r="M518" s="89"/>
    </row>
    <row r="519" spans="1:13" ht="14.25">
      <c r="A519" s="159"/>
      <c r="B519" s="108"/>
      <c r="C519" s="159"/>
      <c r="D519" s="159"/>
      <c r="E519" s="159"/>
      <c r="F519" s="159"/>
      <c r="G519" s="159"/>
      <c r="H519" s="130"/>
      <c r="I519" s="114"/>
      <c r="J519" s="113"/>
      <c r="K519" s="191"/>
      <c r="L519" s="205"/>
      <c r="M519" s="100"/>
    </row>
    <row r="520" spans="1:13" ht="14.25">
      <c r="A520" s="159"/>
      <c r="B520" s="89"/>
      <c r="C520" s="83"/>
      <c r="D520" s="84"/>
      <c r="E520" s="85"/>
      <c r="F520" s="85"/>
      <c r="G520" s="84"/>
      <c r="H520" s="106"/>
      <c r="I520" s="92"/>
      <c r="J520" s="106"/>
      <c r="K520" s="92"/>
      <c r="L520" s="94"/>
      <c r="M520" s="100"/>
    </row>
    <row r="521" spans="1:13" ht="14.25">
      <c r="A521" s="80"/>
      <c r="B521" s="206"/>
      <c r="C521" s="83"/>
      <c r="D521" s="84"/>
      <c r="E521" s="85"/>
      <c r="F521" s="85"/>
      <c r="G521" s="84"/>
      <c r="H521" s="106"/>
      <c r="I521" s="92"/>
      <c r="J521" s="106"/>
      <c r="K521" s="92"/>
      <c r="L521" s="94"/>
      <c r="M521" s="159"/>
    </row>
    <row r="522" spans="1:13" ht="14.25">
      <c r="A522" s="80"/>
      <c r="B522" s="207"/>
      <c r="C522" s="83"/>
      <c r="D522" s="84"/>
      <c r="E522" s="85"/>
      <c r="F522" s="85"/>
      <c r="G522" s="84"/>
      <c r="H522" s="106"/>
      <c r="I522" s="92"/>
      <c r="J522" s="106"/>
      <c r="K522" s="92"/>
      <c r="L522" s="94"/>
      <c r="M522" s="159"/>
    </row>
    <row r="523" spans="1:13" ht="14.25">
      <c r="A523" s="80"/>
      <c r="B523" s="192"/>
      <c r="C523" s="83"/>
      <c r="D523" s="84"/>
      <c r="E523" s="85"/>
      <c r="F523" s="91"/>
      <c r="G523" s="84"/>
      <c r="H523" s="106"/>
      <c r="I523" s="92"/>
      <c r="J523" s="106"/>
      <c r="K523" s="92"/>
      <c r="L523" s="94"/>
      <c r="M523" s="89"/>
    </row>
    <row r="524" spans="1:13" ht="14.25">
      <c r="A524" s="80"/>
      <c r="B524" s="192"/>
      <c r="C524" s="83"/>
      <c r="D524" s="84"/>
      <c r="E524" s="85"/>
      <c r="F524" s="85"/>
      <c r="G524" s="84"/>
      <c r="H524" s="106"/>
      <c r="I524" s="92"/>
      <c r="J524" s="106"/>
      <c r="K524" s="92"/>
      <c r="L524" s="94"/>
      <c r="M524" s="100"/>
    </row>
    <row r="525" spans="1:13" ht="14.25">
      <c r="A525" s="80"/>
      <c r="B525" s="90"/>
      <c r="C525" s="83"/>
      <c r="D525" s="84"/>
      <c r="E525" s="85"/>
      <c r="F525" s="85"/>
      <c r="G525" s="84"/>
      <c r="H525" s="106"/>
      <c r="I525" s="92"/>
      <c r="J525" s="106"/>
      <c r="K525" s="92"/>
      <c r="L525" s="94"/>
      <c r="M525" s="100"/>
    </row>
    <row r="526" spans="1:13" ht="14.25">
      <c r="A526" s="80"/>
      <c r="B526" s="90"/>
      <c r="C526" s="83"/>
      <c r="D526" s="84"/>
      <c r="E526" s="85"/>
      <c r="F526" s="85"/>
      <c r="G526" s="84"/>
      <c r="H526" s="106"/>
      <c r="I526" s="92"/>
      <c r="J526" s="106"/>
      <c r="K526" s="92"/>
      <c r="L526" s="94"/>
      <c r="M526" s="159"/>
    </row>
    <row r="527" spans="1:13" ht="14.25">
      <c r="A527" s="80"/>
      <c r="B527" s="132"/>
      <c r="C527" s="132"/>
      <c r="D527" s="132"/>
      <c r="E527" s="132"/>
      <c r="F527" s="132"/>
      <c r="G527" s="132"/>
      <c r="H527" s="132"/>
      <c r="I527" s="132"/>
      <c r="J527" s="132"/>
      <c r="K527" s="132"/>
      <c r="L527" s="204"/>
      <c r="M527" s="159"/>
    </row>
    <row r="528" spans="1:13" ht="14.25">
      <c r="A528" s="80"/>
      <c r="B528" s="90"/>
      <c r="C528" s="83"/>
      <c r="D528" s="246"/>
      <c r="E528" s="246"/>
      <c r="F528" s="246"/>
      <c r="G528" s="246"/>
      <c r="H528" s="246"/>
      <c r="I528" s="246"/>
      <c r="J528" s="246"/>
      <c r="K528" s="92"/>
      <c r="L528" s="94"/>
      <c r="M528" s="159"/>
    </row>
    <row r="529" spans="1:13" ht="14.25">
      <c r="A529" s="80"/>
      <c r="B529" s="116"/>
      <c r="C529" s="83"/>
      <c r="D529" s="84"/>
      <c r="E529" s="85"/>
      <c r="F529" s="95"/>
      <c r="G529" s="96"/>
      <c r="H529" s="113"/>
      <c r="I529" s="98"/>
      <c r="J529" s="150"/>
      <c r="K529" s="98"/>
      <c r="L529" s="115"/>
      <c r="M529" s="100"/>
    </row>
    <row r="530" spans="1:13" ht="14.25">
      <c r="A530" s="80"/>
      <c r="B530" s="169"/>
      <c r="C530" s="83"/>
      <c r="D530" s="84"/>
      <c r="E530" s="85"/>
      <c r="F530" s="165"/>
      <c r="G530" s="165"/>
      <c r="H530" s="118"/>
      <c r="I530" s="118"/>
      <c r="J530" s="118"/>
      <c r="K530" s="118"/>
      <c r="L530" s="118"/>
      <c r="M530" s="118"/>
    </row>
    <row r="531" spans="1:13" ht="14.25">
      <c r="A531" s="80"/>
      <c r="B531" s="255"/>
      <c r="C531" s="255"/>
      <c r="D531" s="255"/>
      <c r="E531" s="255"/>
      <c r="F531" s="255"/>
      <c r="G531" s="255"/>
      <c r="H531" s="255"/>
      <c r="I531" s="255"/>
      <c r="J531" s="255"/>
      <c r="K531" s="255"/>
      <c r="L531" s="115"/>
      <c r="M531" s="100"/>
    </row>
    <row r="532" spans="1:13" ht="14.25">
      <c r="A532" s="80"/>
      <c r="B532" s="90"/>
      <c r="C532" s="83"/>
      <c r="D532" s="84"/>
      <c r="E532" s="85"/>
      <c r="F532" s="91"/>
      <c r="G532" s="84"/>
      <c r="H532" s="261"/>
      <c r="I532" s="261"/>
      <c r="J532" s="261"/>
      <c r="K532" s="92"/>
      <c r="L532" s="94"/>
      <c r="M532" s="159"/>
    </row>
    <row r="533" spans="1:13" ht="14.25">
      <c r="A533" s="80"/>
      <c r="B533" s="90"/>
      <c r="C533" s="90"/>
      <c r="D533" s="90"/>
      <c r="E533" s="90"/>
      <c r="F533" s="90"/>
      <c r="G533" s="90"/>
      <c r="H533" s="90"/>
      <c r="I533" s="90"/>
      <c r="J533" s="90"/>
      <c r="K533" s="90"/>
      <c r="L533" s="94"/>
      <c r="M533" s="159"/>
    </row>
    <row r="534" spans="1:13" ht="14.25">
      <c r="A534" s="80"/>
      <c r="B534" s="121"/>
      <c r="C534" s="83"/>
      <c r="D534" s="84"/>
      <c r="E534" s="85"/>
      <c r="F534" s="95"/>
      <c r="G534" s="96"/>
      <c r="H534" s="113"/>
      <c r="I534" s="98"/>
      <c r="J534" s="150"/>
      <c r="K534" s="98"/>
      <c r="L534" s="115"/>
      <c r="M534" s="100"/>
    </row>
    <row r="535" spans="1:13" ht="14.25">
      <c r="A535" s="80"/>
      <c r="B535" s="121"/>
      <c r="C535" s="83"/>
      <c r="D535" s="84"/>
      <c r="E535" s="85"/>
      <c r="F535" s="91"/>
      <c r="G535" s="84"/>
      <c r="H535" s="106"/>
      <c r="I535" s="92"/>
      <c r="J535" s="106"/>
      <c r="K535" s="92"/>
      <c r="L535" s="94"/>
      <c r="M535" s="159"/>
    </row>
    <row r="536" spans="1:13" ht="14.25">
      <c r="A536" s="198"/>
      <c r="B536" s="208"/>
      <c r="C536" s="83"/>
      <c r="D536" s="84"/>
      <c r="E536" s="85"/>
      <c r="F536" s="91"/>
      <c r="G536" s="84"/>
      <c r="H536" s="106"/>
      <c r="I536" s="92"/>
      <c r="J536" s="106"/>
      <c r="K536" s="92"/>
      <c r="L536" s="94"/>
      <c r="M536" s="159"/>
    </row>
    <row r="537" spans="1:13" ht="14.25">
      <c r="A537" s="198"/>
      <c r="B537" s="108"/>
      <c r="C537" s="83"/>
      <c r="D537" s="84"/>
      <c r="E537" s="85"/>
      <c r="F537" s="91"/>
      <c r="G537" s="84"/>
      <c r="H537" s="106"/>
      <c r="I537" s="92"/>
      <c r="J537" s="106"/>
      <c r="K537" s="92"/>
      <c r="L537" s="94"/>
      <c r="M537" s="89"/>
    </row>
    <row r="538" spans="1:13" ht="14.25">
      <c r="A538" s="198"/>
      <c r="B538" s="132"/>
      <c r="C538" s="83"/>
      <c r="D538" s="84"/>
      <c r="E538" s="85"/>
      <c r="F538" s="91"/>
      <c r="G538" s="84"/>
      <c r="H538" s="106"/>
      <c r="I538" s="92"/>
      <c r="J538" s="106"/>
      <c r="K538" s="92"/>
      <c r="L538" s="94"/>
      <c r="M538" s="159"/>
    </row>
    <row r="539" spans="1:13" ht="14.25">
      <c r="A539" s="198"/>
      <c r="B539" s="209"/>
      <c r="C539" s="83"/>
      <c r="D539" s="246"/>
      <c r="E539" s="246"/>
      <c r="F539" s="246"/>
      <c r="G539" s="246"/>
      <c r="H539" s="246"/>
      <c r="I539" s="246"/>
      <c r="J539" s="246"/>
      <c r="K539" s="92"/>
      <c r="L539" s="94"/>
      <c r="M539" s="89"/>
    </row>
    <row r="540" spans="1:13" ht="14.25">
      <c r="A540" s="198"/>
      <c r="B540" s="209"/>
      <c r="C540" s="83"/>
      <c r="D540" s="111"/>
      <c r="E540" s="111"/>
      <c r="F540" s="130"/>
      <c r="G540" s="112"/>
      <c r="H540" s="113"/>
      <c r="I540" s="112"/>
      <c r="J540" s="150"/>
      <c r="K540" s="98"/>
      <c r="L540" s="150"/>
      <c r="M540" s="100"/>
    </row>
    <row r="541" spans="1:13" ht="14.25">
      <c r="A541" s="210"/>
      <c r="B541" s="211"/>
      <c r="C541" s="83"/>
      <c r="D541" s="84"/>
      <c r="E541" s="85"/>
      <c r="F541" s="212"/>
      <c r="G541" s="212"/>
      <c r="H541" s="212"/>
      <c r="I541" s="212"/>
      <c r="J541" s="212"/>
      <c r="K541" s="92"/>
      <c r="L541" s="94"/>
      <c r="M541" s="159"/>
    </row>
    <row r="542" spans="1:13" ht="14.25">
      <c r="A542" s="198"/>
      <c r="B542" s="247"/>
      <c r="C542" s="247"/>
      <c r="D542" s="247"/>
      <c r="E542" s="247"/>
      <c r="F542" s="247"/>
      <c r="G542" s="247"/>
      <c r="H542" s="247"/>
      <c r="I542" s="247"/>
      <c r="J542" s="247"/>
      <c r="K542" s="247"/>
      <c r="L542" s="94"/>
      <c r="M542" s="159"/>
    </row>
    <row r="543" spans="1:13" ht="14.25">
      <c r="A543" s="198"/>
      <c r="B543" s="116"/>
      <c r="C543" s="83"/>
      <c r="D543" s="84"/>
      <c r="E543" s="85"/>
      <c r="F543" s="91"/>
      <c r="G543" s="84"/>
      <c r="H543" s="106"/>
      <c r="I543" s="92"/>
      <c r="J543" s="106"/>
      <c r="K543" s="92"/>
      <c r="L543" s="94"/>
      <c r="M543" s="159"/>
    </row>
    <row r="544" spans="1:13" ht="14.25">
      <c r="A544" s="198"/>
      <c r="B544" s="132"/>
      <c r="C544" s="83"/>
      <c r="D544" s="84"/>
      <c r="E544" s="85"/>
      <c r="F544" s="91"/>
      <c r="G544" s="84"/>
      <c r="H544" s="106"/>
      <c r="I544" s="92"/>
      <c r="J544" s="106"/>
      <c r="K544" s="92"/>
      <c r="L544" s="94"/>
      <c r="M544" s="89"/>
    </row>
    <row r="545" spans="1:13" ht="14.25">
      <c r="A545" s="198"/>
      <c r="B545" s="132"/>
      <c r="C545" s="83"/>
      <c r="D545" s="84"/>
      <c r="E545" s="85"/>
      <c r="F545" s="95"/>
      <c r="G545" s="166"/>
      <c r="H545" s="113"/>
      <c r="I545" s="166"/>
      <c r="J545" s="150"/>
      <c r="K545" s="98"/>
      <c r="L545" s="115"/>
      <c r="M545" s="100"/>
    </row>
    <row r="546" spans="1:13" ht="14.25">
      <c r="A546" s="198"/>
      <c r="B546" s="132"/>
      <c r="C546" s="83"/>
      <c r="D546" s="84"/>
      <c r="E546" s="85"/>
      <c r="F546" s="122"/>
      <c r="G546" s="122"/>
      <c r="H546" s="122"/>
      <c r="I546" s="92"/>
      <c r="J546" s="106"/>
      <c r="K546" s="92"/>
      <c r="L546" s="94"/>
      <c r="M546" s="89"/>
    </row>
    <row r="547" spans="1:13" ht="14.25">
      <c r="A547" s="198"/>
      <c r="B547" s="254"/>
      <c r="C547" s="254"/>
      <c r="D547" s="254"/>
      <c r="E547" s="254"/>
      <c r="F547" s="254"/>
      <c r="G547" s="254"/>
      <c r="H547" s="254"/>
      <c r="I547" s="254"/>
      <c r="J547" s="254"/>
      <c r="K547" s="254"/>
      <c r="L547" s="94"/>
      <c r="M547" s="118"/>
    </row>
    <row r="548" spans="1:13" ht="14.25">
      <c r="A548" s="198"/>
      <c r="B548" s="132"/>
      <c r="C548" s="83"/>
      <c r="D548" s="84"/>
      <c r="E548" s="85"/>
      <c r="F548" s="91"/>
      <c r="G548" s="84"/>
      <c r="H548" s="106"/>
      <c r="I548" s="92"/>
      <c r="J548" s="106"/>
      <c r="K548" s="92"/>
      <c r="L548" s="94"/>
      <c r="M548" s="118"/>
    </row>
    <row r="549" spans="1:13" ht="14.25">
      <c r="A549" s="198"/>
      <c r="B549" s="132"/>
      <c r="C549" s="83"/>
      <c r="D549" s="84"/>
      <c r="E549" s="85"/>
      <c r="F549" s="91"/>
      <c r="G549" s="84"/>
      <c r="H549" s="213"/>
      <c r="I549" s="92"/>
      <c r="J549" s="106"/>
      <c r="K549" s="92"/>
      <c r="L549" s="94"/>
      <c r="M549" s="159"/>
    </row>
    <row r="550" spans="1:13" ht="14.25">
      <c r="A550" s="198"/>
      <c r="B550" s="108"/>
      <c r="C550" s="83"/>
      <c r="D550" s="84"/>
      <c r="E550" s="84"/>
      <c r="F550" s="84"/>
      <c r="G550" s="84"/>
      <c r="H550" s="84"/>
      <c r="I550" s="92"/>
      <c r="J550" s="85"/>
      <c r="K550" s="159"/>
      <c r="L550" s="94"/>
      <c r="M550" s="89"/>
    </row>
    <row r="551" spans="1:13" ht="14.25">
      <c r="A551" s="198"/>
      <c r="B551" s="132"/>
      <c r="C551" s="83"/>
      <c r="D551" s="84"/>
      <c r="E551" s="85"/>
      <c r="F551" s="91"/>
      <c r="G551" s="84"/>
      <c r="H551" s="106"/>
      <c r="I551" s="92"/>
      <c r="J551" s="106"/>
      <c r="K551" s="92"/>
      <c r="L551" s="94"/>
      <c r="M551" s="118"/>
    </row>
    <row r="552" spans="1:13" ht="14.25">
      <c r="A552" s="198"/>
      <c r="B552" s="104"/>
      <c r="C552" s="83"/>
      <c r="D552" s="84"/>
      <c r="E552" s="85"/>
      <c r="F552" s="91"/>
      <c r="G552" s="84"/>
      <c r="H552" s="106"/>
      <c r="I552" s="92"/>
      <c r="J552" s="106"/>
      <c r="K552" s="92"/>
      <c r="L552" s="94"/>
      <c r="M552" s="118"/>
    </row>
    <row r="553" spans="1:13" ht="14.25">
      <c r="A553" s="102"/>
      <c r="B553" s="110"/>
      <c r="C553" s="83"/>
      <c r="D553" s="84"/>
      <c r="E553" s="85"/>
      <c r="F553" s="91"/>
      <c r="G553" s="84"/>
      <c r="H553" s="106"/>
      <c r="I553" s="92"/>
      <c r="J553" s="106"/>
      <c r="K553" s="92"/>
      <c r="L553" s="94"/>
      <c r="M553" s="118"/>
    </row>
    <row r="554" spans="1:13" ht="14.25">
      <c r="A554" s="102"/>
      <c r="B554" s="121"/>
      <c r="C554" s="83"/>
      <c r="D554" s="84"/>
      <c r="E554" s="85"/>
      <c r="F554" s="260"/>
      <c r="G554" s="260"/>
      <c r="H554" s="260"/>
      <c r="I554" s="92"/>
      <c r="J554" s="106"/>
      <c r="K554" s="92"/>
      <c r="L554" s="94"/>
      <c r="M554" s="89"/>
    </row>
    <row r="555" spans="1:13" ht="14.25">
      <c r="A555" s="102"/>
      <c r="B555" s="121"/>
      <c r="C555" s="83"/>
      <c r="D555" s="246"/>
      <c r="E555" s="246"/>
      <c r="F555" s="246"/>
      <c r="G555" s="246"/>
      <c r="H555" s="246"/>
      <c r="I555" s="246"/>
      <c r="J555" s="150"/>
      <c r="K555" s="124"/>
      <c r="L555" s="214"/>
      <c r="M555" s="100"/>
    </row>
    <row r="556" spans="1:13" ht="14.25">
      <c r="A556" s="215"/>
      <c r="B556" s="216"/>
      <c r="C556" s="83"/>
      <c r="D556" s="84"/>
      <c r="E556" s="85"/>
      <c r="F556" s="95"/>
      <c r="G556" s="96"/>
      <c r="H556" s="113"/>
      <c r="I556" s="98"/>
      <c r="J556" s="150"/>
      <c r="K556" s="98"/>
      <c r="L556" s="115"/>
      <c r="M556" s="100"/>
    </row>
    <row r="557" spans="1:13" ht="14.25">
      <c r="A557" s="102"/>
      <c r="B557" s="132"/>
      <c r="C557" s="132"/>
      <c r="D557" s="132"/>
      <c r="E557" s="132"/>
      <c r="F557" s="132"/>
      <c r="G557" s="132"/>
      <c r="H557" s="132"/>
      <c r="I557" s="132"/>
      <c r="J557" s="132"/>
      <c r="K557" s="132"/>
      <c r="L557" s="94"/>
      <c r="M557" s="159"/>
    </row>
    <row r="558" spans="1:13" ht="14.25">
      <c r="A558" s="102"/>
      <c r="B558" s="252"/>
      <c r="C558" s="252"/>
      <c r="D558" s="252"/>
      <c r="E558" s="252"/>
      <c r="F558" s="252"/>
      <c r="G558" s="252"/>
      <c r="H558" s="252"/>
      <c r="I558" s="252"/>
      <c r="J558" s="252"/>
      <c r="K558" s="252"/>
      <c r="L558" s="94"/>
      <c r="M558" s="191"/>
    </row>
    <row r="559" spans="1:13" ht="14.25">
      <c r="A559" s="135"/>
      <c r="B559" s="217"/>
      <c r="C559" s="253"/>
      <c r="D559" s="253"/>
      <c r="E559" s="253"/>
      <c r="F559" s="253"/>
      <c r="G559" s="253"/>
      <c r="H559" s="253"/>
      <c r="I559" s="253"/>
      <c r="J559" s="253"/>
      <c r="K559" s="217"/>
      <c r="L559" s="218"/>
      <c r="M559" s="89"/>
    </row>
    <row r="560" spans="1:13" ht="14.25">
      <c r="A560" s="135"/>
      <c r="B560" s="108"/>
      <c r="C560" s="83"/>
      <c r="D560" s="84"/>
      <c r="E560" s="85"/>
      <c r="F560" s="95"/>
      <c r="G560" s="96"/>
      <c r="H560" s="150"/>
      <c r="I560" s="98"/>
      <c r="J560" s="150"/>
      <c r="K560" s="98"/>
      <c r="L560" s="115"/>
      <c r="M560" s="100"/>
    </row>
    <row r="561" spans="1:13" ht="14.25">
      <c r="A561" s="135"/>
      <c r="B561" s="108"/>
      <c r="C561" s="83"/>
      <c r="D561" s="84"/>
      <c r="E561" s="85"/>
      <c r="F561" s="95"/>
      <c r="G561" s="96"/>
      <c r="H561" s="150"/>
      <c r="I561" s="98"/>
      <c r="J561" s="150"/>
      <c r="K561" s="98"/>
      <c r="L561" s="115"/>
      <c r="M561" s="100"/>
    </row>
    <row r="562" spans="1:13" ht="14.25">
      <c r="A562" s="135"/>
      <c r="B562" s="108"/>
      <c r="C562" s="83"/>
      <c r="D562" s="84"/>
      <c r="E562" s="85"/>
      <c r="F562" s="95"/>
      <c r="G562" s="96"/>
      <c r="H562" s="150"/>
      <c r="I562" s="98"/>
      <c r="J562" s="150"/>
      <c r="K562" s="98"/>
      <c r="L562" s="115"/>
      <c r="M562" s="100"/>
    </row>
    <row r="563" spans="1:13" ht="14.25">
      <c r="A563" s="135"/>
      <c r="B563" s="108"/>
      <c r="C563" s="83"/>
      <c r="D563" s="84"/>
      <c r="E563" s="85"/>
      <c r="F563" s="95"/>
      <c r="G563" s="96"/>
      <c r="H563" s="150"/>
      <c r="I563" s="98"/>
      <c r="J563" s="150"/>
      <c r="K563" s="98"/>
      <c r="L563" s="115"/>
      <c r="M563" s="100"/>
    </row>
    <row r="564" spans="1:13" ht="14.25">
      <c r="A564" s="135"/>
      <c r="B564" s="108"/>
      <c r="C564" s="83"/>
      <c r="D564" s="84"/>
      <c r="E564" s="85"/>
      <c r="F564" s="95"/>
      <c r="G564" s="96"/>
      <c r="H564" s="150"/>
      <c r="I564" s="98"/>
      <c r="J564" s="150"/>
      <c r="K564" s="98"/>
      <c r="L564" s="115"/>
      <c r="M564" s="100"/>
    </row>
    <row r="565" spans="1:13" ht="14.25">
      <c r="A565" s="135"/>
      <c r="B565" s="257"/>
      <c r="C565" s="257"/>
      <c r="D565" s="257"/>
      <c r="E565" s="257"/>
      <c r="F565" s="257"/>
      <c r="G565" s="257"/>
      <c r="H565" s="257"/>
      <c r="I565" s="257"/>
      <c r="J565" s="257"/>
      <c r="K565" s="257"/>
      <c r="L565" s="115"/>
      <c r="M565" s="100"/>
    </row>
    <row r="566" spans="1:13" ht="14.25">
      <c r="A566" s="135"/>
      <c r="B566" s="121"/>
      <c r="C566" s="83"/>
      <c r="D566" s="84"/>
      <c r="E566" s="85"/>
      <c r="F566" s="91"/>
      <c r="G566" s="84"/>
      <c r="H566" s="106"/>
      <c r="I566" s="92"/>
      <c r="J566" s="106"/>
      <c r="K566" s="92"/>
      <c r="L566" s="94"/>
      <c r="M566" s="100"/>
    </row>
    <row r="567" spans="1:13" ht="14.25">
      <c r="A567" s="135"/>
      <c r="B567" s="121"/>
      <c r="C567" s="83"/>
      <c r="D567" s="84"/>
      <c r="E567" s="85"/>
      <c r="F567" s="91"/>
      <c r="G567" s="84"/>
      <c r="H567" s="261"/>
      <c r="I567" s="261"/>
      <c r="J567" s="261"/>
      <c r="K567" s="92"/>
      <c r="L567" s="94"/>
      <c r="M567" s="100"/>
    </row>
    <row r="568" spans="1:13" ht="14.25">
      <c r="A568" s="135"/>
      <c r="B568" s="108"/>
      <c r="C568" s="83"/>
      <c r="D568" s="84"/>
      <c r="E568" s="85"/>
      <c r="F568" s="91"/>
      <c r="G568" s="84"/>
      <c r="H568" s="106"/>
      <c r="I568" s="92"/>
      <c r="J568" s="106"/>
      <c r="K568" s="92"/>
      <c r="L568" s="94"/>
      <c r="M568" s="100"/>
    </row>
    <row r="569" spans="1:13" ht="14.25">
      <c r="A569" s="135"/>
      <c r="B569" s="108"/>
      <c r="C569" s="83"/>
      <c r="D569" s="84"/>
      <c r="E569" s="85"/>
      <c r="F569" s="91"/>
      <c r="G569" s="84"/>
      <c r="H569" s="106"/>
      <c r="I569" s="92"/>
      <c r="J569" s="106"/>
      <c r="K569" s="92"/>
      <c r="L569" s="94"/>
      <c r="M569" s="100"/>
    </row>
    <row r="570" spans="1:13" ht="14.25">
      <c r="A570" s="135"/>
      <c r="B570" s="108"/>
      <c r="C570" s="83"/>
      <c r="D570" s="84"/>
      <c r="E570" s="85"/>
      <c r="F570" s="91"/>
      <c r="G570" s="84"/>
      <c r="H570" s="106"/>
      <c r="I570" s="92"/>
      <c r="J570" s="106"/>
      <c r="K570" s="92"/>
      <c r="L570" s="94"/>
      <c r="M570" s="100"/>
    </row>
    <row r="571" spans="1:13" ht="14.25">
      <c r="A571" s="135"/>
      <c r="B571" s="108"/>
      <c r="C571" s="83"/>
      <c r="D571" s="84"/>
      <c r="E571" s="85"/>
      <c r="F571" s="91"/>
      <c r="G571" s="84"/>
      <c r="H571" s="106"/>
      <c r="I571" s="92"/>
      <c r="J571" s="106"/>
      <c r="K571" s="92"/>
      <c r="L571" s="94"/>
      <c r="M571" s="100"/>
    </row>
    <row r="572" spans="1:13" ht="14.25">
      <c r="A572" s="135"/>
      <c r="B572" s="108"/>
      <c r="C572" s="83"/>
      <c r="D572" s="246"/>
      <c r="E572" s="246"/>
      <c r="F572" s="246"/>
      <c r="G572" s="246"/>
      <c r="H572" s="246"/>
      <c r="I572" s="246"/>
      <c r="J572" s="246"/>
      <c r="K572" s="92"/>
      <c r="L572" s="94"/>
      <c r="M572" s="100"/>
    </row>
    <row r="573" spans="1:13" ht="14.25">
      <c r="A573" s="135"/>
      <c r="B573" s="108"/>
      <c r="C573" s="83"/>
      <c r="D573" s="84"/>
      <c r="E573" s="85"/>
      <c r="F573" s="95"/>
      <c r="G573" s="96"/>
      <c r="H573" s="150"/>
      <c r="I573" s="98"/>
      <c r="J573" s="150"/>
      <c r="K573" s="98"/>
      <c r="L573" s="115"/>
      <c r="M573" s="100"/>
    </row>
    <row r="574" spans="1:13" ht="14.25">
      <c r="A574" s="102"/>
      <c r="B574" s="103"/>
      <c r="C574" s="83"/>
      <c r="D574" s="84"/>
      <c r="E574" s="85"/>
      <c r="F574" s="91"/>
      <c r="G574" s="84"/>
      <c r="H574" s="106"/>
      <c r="I574" s="92"/>
      <c r="J574" s="106"/>
      <c r="K574" s="92"/>
      <c r="L574" s="94"/>
      <c r="M574" s="118"/>
    </row>
    <row r="575" spans="1:13" ht="14.25">
      <c r="A575" s="102"/>
      <c r="B575" s="247"/>
      <c r="C575" s="247"/>
      <c r="D575" s="247"/>
      <c r="E575" s="247"/>
      <c r="F575" s="247"/>
      <c r="G575" s="247"/>
      <c r="H575" s="247"/>
      <c r="I575" s="247"/>
      <c r="J575" s="247"/>
      <c r="K575" s="247"/>
      <c r="L575" s="94"/>
      <c r="M575" s="89"/>
    </row>
    <row r="576" spans="1:13" ht="14.25">
      <c r="A576" s="102"/>
      <c r="B576" s="121"/>
      <c r="C576" s="83"/>
      <c r="D576" s="84"/>
      <c r="E576" s="85"/>
      <c r="F576" s="91"/>
      <c r="G576" s="84"/>
      <c r="H576" s="106"/>
      <c r="I576" s="92"/>
      <c r="J576" s="106"/>
      <c r="K576" s="92"/>
      <c r="L576" s="94"/>
      <c r="M576" s="100"/>
    </row>
    <row r="577" spans="1:13" ht="14.25">
      <c r="A577" s="102"/>
      <c r="B577" s="104"/>
      <c r="C577" s="83"/>
      <c r="D577" s="84"/>
      <c r="E577" s="85"/>
      <c r="F577" s="91"/>
      <c r="G577" s="84"/>
      <c r="H577" s="106"/>
      <c r="I577" s="92"/>
      <c r="J577" s="106"/>
      <c r="K577" s="92"/>
      <c r="L577" s="94"/>
      <c r="M577" s="159"/>
    </row>
    <row r="578" spans="1:13" ht="14.25">
      <c r="A578" s="102"/>
      <c r="B578" s="103"/>
      <c r="C578" s="83"/>
      <c r="D578" s="84"/>
      <c r="E578" s="85"/>
      <c r="F578" s="91"/>
      <c r="G578" s="84"/>
      <c r="H578" s="106"/>
      <c r="I578" s="92"/>
      <c r="J578" s="106"/>
      <c r="K578" s="92"/>
      <c r="L578" s="94"/>
      <c r="M578" s="103"/>
    </row>
    <row r="579" spans="1:13" ht="14.25">
      <c r="A579" s="102"/>
      <c r="B579" s="103"/>
      <c r="C579" s="83"/>
      <c r="D579" s="84"/>
      <c r="E579" s="85"/>
      <c r="F579" s="85"/>
      <c r="G579" s="84"/>
      <c r="H579" s="106"/>
      <c r="I579" s="92"/>
      <c r="J579" s="106"/>
      <c r="K579" s="92"/>
      <c r="L579" s="94"/>
      <c r="M579" s="103"/>
    </row>
    <row r="580" spans="1:13" ht="14.25">
      <c r="A580" s="102"/>
      <c r="B580" s="103"/>
      <c r="C580" s="83"/>
      <c r="D580" s="84"/>
      <c r="E580" s="85"/>
      <c r="F580" s="85"/>
      <c r="G580" s="84"/>
      <c r="H580" s="261"/>
      <c r="I580" s="261"/>
      <c r="J580" s="261"/>
      <c r="K580" s="92"/>
      <c r="L580" s="94"/>
      <c r="M580" s="159"/>
    </row>
    <row r="581" spans="1:13" ht="14.25">
      <c r="A581" s="102"/>
      <c r="B581" s="104"/>
      <c r="C581" s="83"/>
      <c r="D581" s="84"/>
      <c r="E581" s="85"/>
      <c r="F581" s="95"/>
      <c r="G581" s="96"/>
      <c r="H581" s="150"/>
      <c r="I581" s="98"/>
      <c r="J581" s="150"/>
      <c r="K581" s="98"/>
      <c r="L581" s="115"/>
      <c r="M581" s="219"/>
    </row>
    <row r="582" spans="1:13" ht="14.25">
      <c r="A582" s="102"/>
      <c r="B582" s="103"/>
      <c r="C582" s="83"/>
      <c r="D582" s="84"/>
      <c r="E582" s="85"/>
      <c r="F582" s="91"/>
      <c r="G582" s="84"/>
      <c r="H582" s="106"/>
      <c r="I582" s="92"/>
      <c r="J582" s="106"/>
      <c r="K582" s="92"/>
      <c r="L582" s="94"/>
      <c r="M582" s="159"/>
    </row>
    <row r="583" spans="1:13" ht="14.25">
      <c r="A583" s="102"/>
      <c r="B583" s="254"/>
      <c r="C583" s="254"/>
      <c r="D583" s="254"/>
      <c r="E583" s="254"/>
      <c r="F583" s="254"/>
      <c r="G583" s="254"/>
      <c r="H583" s="254"/>
      <c r="I583" s="254"/>
      <c r="J583" s="254"/>
      <c r="K583" s="254"/>
      <c r="L583" s="94"/>
      <c r="M583" s="159"/>
    </row>
    <row r="584" spans="1:13" ht="14.25">
      <c r="A584" s="102"/>
      <c r="B584" s="103"/>
      <c r="C584" s="83"/>
      <c r="D584" s="84"/>
      <c r="E584" s="85"/>
      <c r="F584" s="260"/>
      <c r="G584" s="260"/>
      <c r="H584" s="260"/>
      <c r="I584" s="92"/>
      <c r="J584" s="106"/>
      <c r="K584" s="92"/>
      <c r="L584" s="94"/>
      <c r="M584" s="159"/>
    </row>
    <row r="585" spans="1:13" ht="14.25">
      <c r="A585" s="102"/>
      <c r="B585" s="103"/>
      <c r="C585" s="83"/>
      <c r="D585" s="84"/>
      <c r="E585" s="85"/>
      <c r="F585" s="260"/>
      <c r="G585" s="260"/>
      <c r="H585" s="260"/>
      <c r="I585" s="92"/>
      <c r="J585" s="106"/>
      <c r="K585" s="92"/>
      <c r="L585" s="94"/>
      <c r="M585" s="159"/>
    </row>
    <row r="586" spans="1:13" ht="14.25">
      <c r="A586" s="102"/>
      <c r="B586" s="116"/>
      <c r="C586" s="83"/>
      <c r="D586" s="84"/>
      <c r="E586" s="85"/>
      <c r="F586" s="260"/>
      <c r="G586" s="260"/>
      <c r="H586" s="260"/>
      <c r="I586" s="92"/>
      <c r="J586" s="106"/>
      <c r="K586" s="92"/>
      <c r="L586" s="94"/>
      <c r="M586" s="159"/>
    </row>
    <row r="587" spans="1:13" ht="14.25">
      <c r="A587" s="102"/>
      <c r="B587" s="108"/>
      <c r="C587" s="83"/>
      <c r="D587" s="84"/>
      <c r="E587" s="85"/>
      <c r="F587" s="260"/>
      <c r="G587" s="260"/>
      <c r="H587" s="260"/>
      <c r="I587" s="92"/>
      <c r="J587" s="106"/>
      <c r="K587" s="92"/>
      <c r="L587" s="94"/>
      <c r="M587" s="159"/>
    </row>
    <row r="588" spans="1:13" ht="14.25">
      <c r="A588" s="102"/>
      <c r="B588" s="116"/>
      <c r="C588" s="83"/>
      <c r="D588" s="84"/>
      <c r="E588" s="85"/>
      <c r="F588" s="91"/>
      <c r="G588" s="84"/>
      <c r="H588" s="106"/>
      <c r="I588" s="92"/>
      <c r="J588" s="106"/>
      <c r="K588" s="92"/>
      <c r="L588" s="94"/>
      <c r="M588" s="159"/>
    </row>
    <row r="589" spans="1:13" ht="14.25">
      <c r="A589" s="102"/>
      <c r="B589" s="108"/>
      <c r="C589" s="83"/>
      <c r="D589" s="84"/>
      <c r="E589" s="85"/>
      <c r="F589" s="91"/>
      <c r="G589" s="84"/>
      <c r="H589" s="106"/>
      <c r="I589" s="92"/>
      <c r="J589" s="106"/>
      <c r="K589" s="92"/>
      <c r="L589" s="94"/>
      <c r="M589" s="159"/>
    </row>
    <row r="590" spans="1:13" ht="14.25">
      <c r="A590" s="102"/>
      <c r="B590" s="103"/>
      <c r="C590" s="83"/>
      <c r="D590" s="84"/>
      <c r="E590" s="85"/>
      <c r="F590" s="91"/>
      <c r="G590" s="84"/>
      <c r="H590" s="106"/>
      <c r="I590" s="92"/>
      <c r="J590" s="106"/>
      <c r="K590" s="92"/>
      <c r="L590" s="94"/>
      <c r="M590" s="159"/>
    </row>
    <row r="591" spans="1:13" ht="14.25">
      <c r="A591" s="102"/>
      <c r="B591" s="103"/>
      <c r="C591" s="83"/>
      <c r="D591" s="84"/>
      <c r="E591" s="85"/>
      <c r="F591" s="91"/>
      <c r="G591" s="84"/>
      <c r="H591" s="106"/>
      <c r="I591" s="92"/>
      <c r="J591" s="106"/>
      <c r="K591" s="92"/>
      <c r="L591" s="94"/>
      <c r="M591" s="118"/>
    </row>
    <row r="592" spans="1:13" ht="14.25">
      <c r="A592" s="102"/>
      <c r="B592" s="119"/>
      <c r="C592" s="110"/>
      <c r="D592" s="165"/>
      <c r="E592" s="165"/>
      <c r="F592" s="165"/>
      <c r="G592" s="165"/>
      <c r="H592" s="118"/>
      <c r="I592" s="92"/>
      <c r="J592" s="106"/>
      <c r="K592" s="92"/>
      <c r="L592" s="94"/>
      <c r="M592" s="103"/>
    </row>
    <row r="593" spans="1:13" ht="14.25">
      <c r="A593" s="102"/>
      <c r="B593" s="119"/>
      <c r="C593" s="246"/>
      <c r="D593" s="246"/>
      <c r="E593" s="246"/>
      <c r="F593" s="246"/>
      <c r="G593" s="246"/>
      <c r="H593" s="246"/>
      <c r="I593" s="92"/>
      <c r="J593" s="106"/>
      <c r="K593" s="92"/>
      <c r="L593" s="94"/>
      <c r="M593" s="89"/>
    </row>
    <row r="594" spans="1:13" ht="14.25">
      <c r="A594" s="102"/>
      <c r="B594" s="119"/>
      <c r="C594" s="111"/>
      <c r="D594" s="111"/>
      <c r="E594" s="111"/>
      <c r="F594" s="137"/>
      <c r="G594" s="112"/>
      <c r="H594" s="113"/>
      <c r="I594" s="98"/>
      <c r="J594" s="150"/>
      <c r="K594" s="98"/>
      <c r="L594" s="150"/>
      <c r="M594" s="100"/>
    </row>
    <row r="595" spans="1:13" ht="14.25">
      <c r="A595" s="102"/>
      <c r="B595" s="119"/>
      <c r="C595" s="111"/>
      <c r="D595" s="111"/>
      <c r="E595" s="111"/>
      <c r="F595" s="111"/>
      <c r="G595" s="111"/>
      <c r="H595" s="148"/>
      <c r="I595" s="92"/>
      <c r="J595" s="106"/>
      <c r="K595" s="92"/>
      <c r="L595" s="94"/>
      <c r="M595" s="89"/>
    </row>
    <row r="596" spans="1:13" ht="14.25">
      <c r="A596" s="102"/>
      <c r="B596" s="251"/>
      <c r="C596" s="251"/>
      <c r="D596" s="251"/>
      <c r="E596" s="251"/>
      <c r="F596" s="251"/>
      <c r="G596" s="251"/>
      <c r="H596" s="251"/>
      <c r="I596" s="251"/>
      <c r="J596" s="251"/>
      <c r="K596" s="251"/>
      <c r="L596" s="220"/>
      <c r="M596" s="159"/>
    </row>
    <row r="597" spans="1:13" ht="14.25">
      <c r="A597" s="102"/>
      <c r="B597" s="119"/>
      <c r="C597" s="83"/>
      <c r="D597" s="84"/>
      <c r="E597" s="85"/>
      <c r="F597" s="91"/>
      <c r="G597" s="84"/>
      <c r="H597" s="106"/>
      <c r="I597" s="92"/>
      <c r="J597" s="106"/>
      <c r="K597" s="92"/>
      <c r="L597" s="94"/>
      <c r="M597" s="159"/>
    </row>
    <row r="598" spans="1:13" ht="14.25">
      <c r="A598" s="102"/>
      <c r="B598" s="119"/>
      <c r="C598" s="83"/>
      <c r="D598" s="84"/>
      <c r="E598" s="85"/>
      <c r="F598" s="262"/>
      <c r="G598" s="262"/>
      <c r="H598" s="262"/>
      <c r="I598" s="92"/>
      <c r="J598" s="106"/>
      <c r="K598" s="92"/>
      <c r="L598" s="94"/>
      <c r="M598" s="159"/>
    </row>
    <row r="599" spans="1:13" ht="14.25">
      <c r="A599" s="102"/>
      <c r="B599" s="119"/>
      <c r="C599" s="83"/>
      <c r="D599" s="84"/>
      <c r="E599" s="85"/>
      <c r="F599" s="91"/>
      <c r="G599" s="84"/>
      <c r="H599" s="106"/>
      <c r="I599" s="92"/>
      <c r="J599" s="106"/>
      <c r="K599" s="92"/>
      <c r="L599" s="94"/>
      <c r="M599" s="159"/>
    </row>
    <row r="600" spans="1:13" ht="15">
      <c r="A600" s="102"/>
      <c r="B600" s="119"/>
      <c r="C600" s="103"/>
      <c r="D600" s="221"/>
      <c r="E600" s="222"/>
      <c r="F600" s="113"/>
      <c r="G600" s="100"/>
      <c r="H600" s="150"/>
      <c r="I600" s="114"/>
      <c r="J600" s="150"/>
      <c r="K600" s="114"/>
      <c r="L600" s="223"/>
      <c r="M600" s="100"/>
    </row>
    <row r="601" spans="1:13" ht="15">
      <c r="A601" s="102"/>
      <c r="B601" s="119"/>
      <c r="C601" s="103"/>
      <c r="D601" s="221"/>
      <c r="E601" s="222"/>
      <c r="F601" s="184"/>
      <c r="G601" s="224"/>
      <c r="H601" s="98"/>
      <c r="I601" s="114"/>
      <c r="J601" s="225"/>
      <c r="K601" s="114"/>
      <c r="L601" s="225"/>
      <c r="M601" s="100"/>
    </row>
    <row r="602" spans="1:13" ht="14.25">
      <c r="A602" s="102"/>
      <c r="B602" s="251"/>
      <c r="C602" s="251"/>
      <c r="D602" s="251"/>
      <c r="E602" s="251"/>
      <c r="F602" s="251"/>
      <c r="G602" s="251"/>
      <c r="H602" s="251"/>
      <c r="I602" s="251"/>
      <c r="J602" s="251"/>
      <c r="K602" s="251"/>
      <c r="L602" s="220"/>
      <c r="M602" s="159"/>
    </row>
    <row r="603" spans="1:13" ht="14.25">
      <c r="A603" s="215"/>
      <c r="B603" s="226"/>
      <c r="C603" s="83"/>
      <c r="D603" s="84"/>
      <c r="E603" s="85"/>
      <c r="F603" s="91"/>
      <c r="G603" s="84"/>
      <c r="H603" s="106"/>
      <c r="I603" s="92"/>
      <c r="J603" s="106"/>
      <c r="K603" s="92"/>
      <c r="L603" s="94"/>
      <c r="M603" s="159"/>
    </row>
    <row r="604" spans="1:13" ht="14.25">
      <c r="A604" s="215"/>
      <c r="B604" s="119"/>
      <c r="C604" s="83"/>
      <c r="D604" s="84"/>
      <c r="E604" s="85"/>
      <c r="F604" s="91"/>
      <c r="G604" s="84"/>
      <c r="H604" s="106"/>
      <c r="I604" s="92"/>
      <c r="J604" s="106"/>
      <c r="K604" s="92"/>
      <c r="L604" s="94"/>
      <c r="M604" s="159"/>
    </row>
    <row r="605" spans="1:13" ht="14.25">
      <c r="A605" s="215"/>
      <c r="B605" s="119"/>
      <c r="C605" s="83"/>
      <c r="D605" s="84"/>
      <c r="E605" s="85"/>
      <c r="F605" s="91"/>
      <c r="G605" s="84"/>
      <c r="H605" s="106"/>
      <c r="I605" s="92"/>
      <c r="J605" s="106"/>
      <c r="K605" s="92"/>
      <c r="L605" s="94"/>
      <c r="M605" s="89"/>
    </row>
    <row r="606" spans="1:13" ht="14.25">
      <c r="A606" s="102"/>
      <c r="B606" s="119"/>
      <c r="C606" s="83"/>
      <c r="D606" s="84"/>
      <c r="E606" s="85"/>
      <c r="F606" s="91"/>
      <c r="G606" s="84"/>
      <c r="H606" s="106"/>
      <c r="I606" s="92"/>
      <c r="J606" s="106"/>
      <c r="K606" s="92"/>
      <c r="L606" s="94"/>
      <c r="M606" s="100"/>
    </row>
    <row r="607" spans="1:13" ht="14.25">
      <c r="A607" s="102"/>
      <c r="B607" s="119"/>
      <c r="C607" s="83"/>
      <c r="D607" s="84"/>
      <c r="E607" s="85"/>
      <c r="F607" s="91"/>
      <c r="G607" s="84"/>
      <c r="H607" s="106"/>
      <c r="I607" s="92"/>
      <c r="J607" s="106"/>
      <c r="K607" s="92"/>
      <c r="L607" s="94"/>
      <c r="M607" s="159"/>
    </row>
    <row r="608" spans="1:13" ht="14.25">
      <c r="A608" s="102"/>
      <c r="B608" s="226"/>
      <c r="C608" s="83"/>
      <c r="D608" s="84"/>
      <c r="E608" s="85"/>
      <c r="F608" s="91"/>
      <c r="G608" s="84"/>
      <c r="H608" s="106"/>
      <c r="I608" s="92"/>
      <c r="J608" s="106"/>
      <c r="K608" s="92"/>
      <c r="L608" s="94"/>
      <c r="M608" s="159"/>
    </row>
    <row r="609" spans="1:13" ht="14.25">
      <c r="A609" s="102"/>
      <c r="B609" s="119"/>
      <c r="C609" s="83"/>
      <c r="D609" s="84"/>
      <c r="E609" s="85"/>
      <c r="F609" s="91"/>
      <c r="G609" s="84"/>
      <c r="H609" s="106"/>
      <c r="I609" s="92"/>
      <c r="J609" s="106"/>
      <c r="K609" s="92"/>
      <c r="L609" s="94"/>
      <c r="M609" s="159"/>
    </row>
    <row r="610" spans="1:13" ht="14.25">
      <c r="A610" s="102"/>
      <c r="B610" s="119"/>
      <c r="C610" s="83"/>
      <c r="D610" s="84"/>
      <c r="E610" s="85"/>
      <c r="F610" s="91"/>
      <c r="G610" s="84"/>
      <c r="H610" s="106"/>
      <c r="I610" s="92"/>
      <c r="J610" s="106"/>
      <c r="K610" s="92"/>
      <c r="L610" s="94"/>
      <c r="M610" s="89"/>
    </row>
    <row r="611" spans="1:13" ht="14.25">
      <c r="A611" s="102"/>
      <c r="B611" s="119"/>
      <c r="C611" s="83"/>
      <c r="D611" s="84"/>
      <c r="E611" s="85"/>
      <c r="F611" s="91"/>
      <c r="G611" s="84"/>
      <c r="H611" s="106"/>
      <c r="I611" s="92"/>
      <c r="J611" s="106"/>
      <c r="K611" s="92"/>
      <c r="L611" s="94"/>
      <c r="M611" s="98"/>
    </row>
    <row r="612" spans="1:13" ht="15">
      <c r="A612" s="102"/>
      <c r="B612" s="119"/>
      <c r="C612" s="103"/>
      <c r="D612" s="221"/>
      <c r="E612" s="222"/>
      <c r="F612" s="113"/>
      <c r="G612" s="100"/>
      <c r="H612" s="225"/>
      <c r="I612" s="114"/>
      <c r="J612" s="225"/>
      <c r="K612" s="114"/>
      <c r="L612" s="223"/>
      <c r="M612" s="100"/>
    </row>
    <row r="613" spans="1:13" ht="14.25">
      <c r="A613" s="102"/>
      <c r="B613" s="251"/>
      <c r="C613" s="251"/>
      <c r="D613" s="251"/>
      <c r="E613" s="251"/>
      <c r="F613" s="251"/>
      <c r="G613" s="251"/>
      <c r="H613" s="251"/>
      <c r="I613" s="251"/>
      <c r="J613" s="251"/>
      <c r="K613" s="251"/>
      <c r="L613" s="220"/>
      <c r="M613" s="159"/>
    </row>
    <row r="614" spans="1:13" ht="14.25">
      <c r="A614" s="102"/>
      <c r="B614" s="251"/>
      <c r="C614" s="251"/>
      <c r="D614" s="251"/>
      <c r="E614" s="251"/>
      <c r="F614" s="251"/>
      <c r="G614" s="251"/>
      <c r="H614" s="251"/>
      <c r="I614" s="251"/>
      <c r="J614" s="251"/>
      <c r="K614" s="251"/>
      <c r="L614" s="94"/>
      <c r="M614" s="159"/>
    </row>
    <row r="615" spans="1:13" ht="14.25">
      <c r="A615" s="102"/>
      <c r="B615" s="119"/>
      <c r="C615" s="253"/>
      <c r="D615" s="253"/>
      <c r="E615" s="253"/>
      <c r="F615" s="253"/>
      <c r="G615" s="253"/>
      <c r="H615" s="253"/>
      <c r="I615" s="253"/>
      <c r="J615" s="253"/>
      <c r="K615" s="118"/>
      <c r="L615" s="220"/>
      <c r="M615" s="89"/>
    </row>
    <row r="616" spans="1:13" ht="15">
      <c r="A616" s="102"/>
      <c r="B616" s="119"/>
      <c r="C616" s="103"/>
      <c r="D616" s="221"/>
      <c r="E616" s="222"/>
      <c r="F616" s="184"/>
      <c r="G616" s="224"/>
      <c r="H616" s="130"/>
      <c r="I616" s="114"/>
      <c r="J616" s="150"/>
      <c r="K616" s="191"/>
      <c r="L616" s="205"/>
      <c r="M616" s="100"/>
    </row>
    <row r="617" spans="1:13" ht="15">
      <c r="A617" s="102"/>
      <c r="B617" s="119"/>
      <c r="C617" s="103"/>
      <c r="D617" s="221"/>
      <c r="E617" s="222"/>
      <c r="F617" s="113"/>
      <c r="G617" s="100"/>
      <c r="H617" s="225"/>
      <c r="I617" s="114"/>
      <c r="J617" s="225"/>
      <c r="K617" s="114"/>
      <c r="L617" s="223"/>
      <c r="M617" s="100"/>
    </row>
    <row r="618" spans="1:13" ht="14.25">
      <c r="A618" s="102"/>
      <c r="B618" s="251"/>
      <c r="C618" s="251"/>
      <c r="D618" s="251"/>
      <c r="E618" s="251"/>
      <c r="F618" s="251"/>
      <c r="G618" s="251"/>
      <c r="H618" s="251"/>
      <c r="I618" s="251"/>
      <c r="J618" s="251"/>
      <c r="K618" s="251"/>
      <c r="L618" s="220"/>
      <c r="M618" s="89"/>
    </row>
    <row r="619" spans="1:13" ht="14.25">
      <c r="A619" s="102"/>
      <c r="B619" s="251"/>
      <c r="C619" s="251"/>
      <c r="D619" s="251"/>
      <c r="E619" s="251"/>
      <c r="F619" s="251"/>
      <c r="G619" s="251"/>
      <c r="H619" s="251"/>
      <c r="I619" s="251"/>
      <c r="J619" s="251"/>
      <c r="K619" s="251"/>
      <c r="L619" s="94"/>
      <c r="M619" s="89"/>
    </row>
    <row r="620" spans="1:13" ht="14.25">
      <c r="A620" s="102"/>
      <c r="B620" s="119"/>
      <c r="C620" s="83"/>
      <c r="D620" s="84"/>
      <c r="E620" s="85"/>
      <c r="F620" s="91"/>
      <c r="G620" s="84"/>
      <c r="H620" s="106"/>
      <c r="I620" s="92"/>
      <c r="J620" s="106"/>
      <c r="K620" s="92"/>
      <c r="L620" s="94"/>
      <c r="M620" s="159"/>
    </row>
    <row r="621" spans="1:13" ht="14.25">
      <c r="A621" s="102"/>
      <c r="B621" s="119"/>
      <c r="C621" s="83"/>
      <c r="D621" s="84"/>
      <c r="E621" s="85"/>
      <c r="F621" s="258"/>
      <c r="G621" s="258"/>
      <c r="H621" s="258"/>
      <c r="I621" s="98"/>
      <c r="J621" s="130"/>
      <c r="K621" s="124"/>
      <c r="L621" s="220"/>
      <c r="M621" s="114"/>
    </row>
    <row r="622" spans="1:13" ht="14.25">
      <c r="A622" s="102"/>
      <c r="B622" s="119"/>
      <c r="C622" s="83"/>
      <c r="D622" s="84"/>
      <c r="E622" s="85"/>
      <c r="F622" s="227"/>
      <c r="G622" s="96"/>
      <c r="H622" s="113"/>
      <c r="I622" s="98"/>
      <c r="J622" s="150"/>
      <c r="K622" s="98"/>
      <c r="L622" s="115"/>
      <c r="M622" s="100"/>
    </row>
    <row r="623" spans="1:13" ht="14.25">
      <c r="A623" s="102"/>
      <c r="B623" s="119"/>
      <c r="C623" s="83"/>
      <c r="D623" s="84"/>
      <c r="E623" s="85"/>
      <c r="F623" s="91"/>
      <c r="G623" s="84"/>
      <c r="H623" s="106"/>
      <c r="I623" s="92"/>
      <c r="J623" s="106"/>
      <c r="K623" s="92"/>
      <c r="L623" s="94"/>
      <c r="M623" s="159"/>
    </row>
    <row r="624" spans="1:13" ht="14.25">
      <c r="A624" s="102"/>
      <c r="B624" s="254"/>
      <c r="C624" s="254"/>
      <c r="D624" s="254"/>
      <c r="E624" s="254"/>
      <c r="F624" s="254"/>
      <c r="G624" s="254"/>
      <c r="H624" s="254"/>
      <c r="I624" s="254"/>
      <c r="J624" s="254"/>
      <c r="K624" s="254"/>
      <c r="L624" s="94"/>
      <c r="M624" s="118"/>
    </row>
    <row r="625" spans="1:13" ht="14.25">
      <c r="A625" s="102"/>
      <c r="B625" s="103"/>
      <c r="C625" s="253"/>
      <c r="D625" s="253"/>
      <c r="E625" s="253"/>
      <c r="F625" s="253"/>
      <c r="G625" s="253"/>
      <c r="H625" s="253"/>
      <c r="I625" s="253"/>
      <c r="J625" s="253"/>
      <c r="K625" s="124"/>
      <c r="L625" s="125"/>
      <c r="M625" s="118"/>
    </row>
    <row r="626" spans="1:13" ht="14.25">
      <c r="A626" s="102"/>
      <c r="B626" s="103"/>
      <c r="C626" s="111"/>
      <c r="D626" s="171"/>
      <c r="E626" s="170"/>
      <c r="F626" s="228"/>
      <c r="G626" s="171"/>
      <c r="H626" s="172"/>
      <c r="I626" s="124"/>
      <c r="J626" s="172"/>
      <c r="K626" s="124"/>
      <c r="L626" s="125"/>
      <c r="M626" s="105"/>
    </row>
    <row r="627" spans="1:13" ht="14.25">
      <c r="A627" s="102"/>
      <c r="B627" s="103"/>
      <c r="C627" s="111"/>
      <c r="D627" s="171"/>
      <c r="E627" s="170"/>
      <c r="F627" s="95"/>
      <c r="G627" s="96"/>
      <c r="H627" s="113"/>
      <c r="I627" s="98"/>
      <c r="J627" s="150"/>
      <c r="K627" s="98"/>
      <c r="L627" s="225"/>
      <c r="M627" s="100"/>
    </row>
    <row r="628" spans="1:13" ht="14.25">
      <c r="A628" s="102"/>
      <c r="B628" s="103"/>
      <c r="C628" s="83"/>
      <c r="D628" s="84"/>
      <c r="E628" s="85"/>
      <c r="F628" s="91"/>
      <c r="G628" s="84"/>
      <c r="H628" s="106"/>
      <c r="I628" s="92"/>
      <c r="J628" s="106"/>
      <c r="K628" s="92"/>
      <c r="L628" s="94"/>
      <c r="M628" s="89"/>
    </row>
    <row r="629" spans="1:13" ht="14.25">
      <c r="A629" s="102"/>
      <c r="B629" s="259"/>
      <c r="C629" s="259"/>
      <c r="D629" s="259"/>
      <c r="E629" s="259"/>
      <c r="F629" s="259"/>
      <c r="G629" s="259"/>
      <c r="H629" s="259"/>
      <c r="I629" s="259"/>
      <c r="J629" s="259"/>
      <c r="K629" s="259"/>
      <c r="L629" s="94"/>
      <c r="M629" s="118"/>
    </row>
    <row r="630" spans="1:13" ht="14.25">
      <c r="A630" s="102"/>
      <c r="B630" s="103"/>
      <c r="C630" s="83"/>
      <c r="D630" s="84"/>
      <c r="E630" s="85"/>
      <c r="F630" s="260"/>
      <c r="G630" s="260"/>
      <c r="H630" s="260"/>
      <c r="I630" s="260"/>
      <c r="J630" s="260"/>
      <c r="K630" s="92"/>
      <c r="L630" s="94"/>
      <c r="M630" s="118"/>
    </row>
    <row r="631" spans="1:13" ht="14.25">
      <c r="A631" s="102"/>
      <c r="B631" s="103"/>
      <c r="C631" s="83"/>
      <c r="D631" s="84"/>
      <c r="E631" s="85"/>
      <c r="F631" s="260"/>
      <c r="G631" s="260"/>
      <c r="H631" s="260"/>
      <c r="I631" s="92"/>
      <c r="J631" s="93"/>
      <c r="K631" s="92"/>
      <c r="L631" s="94"/>
      <c r="M631" s="118"/>
    </row>
    <row r="632" spans="1:13" ht="14.25">
      <c r="A632" s="102"/>
      <c r="B632" s="103"/>
      <c r="C632" s="83"/>
      <c r="D632" s="84"/>
      <c r="E632" s="85"/>
      <c r="F632" s="95"/>
      <c r="G632" s="166"/>
      <c r="H632" s="150"/>
      <c r="I632" s="98"/>
      <c r="J632" s="150"/>
      <c r="K632" s="98"/>
      <c r="L632" s="115"/>
      <c r="M632" s="100"/>
    </row>
    <row r="633" spans="1:13" ht="14.25">
      <c r="A633" s="102"/>
      <c r="B633" s="103"/>
      <c r="C633" s="83"/>
      <c r="D633" s="84"/>
      <c r="E633" s="85"/>
      <c r="F633" s="91"/>
      <c r="G633" s="84"/>
      <c r="H633" s="106"/>
      <c r="I633" s="92"/>
      <c r="J633" s="106"/>
      <c r="K633" s="92"/>
      <c r="L633" s="94"/>
      <c r="M633" s="89"/>
    </row>
    <row r="634" spans="1:13" ht="14.25">
      <c r="A634" s="102"/>
      <c r="B634" s="254"/>
      <c r="C634" s="254"/>
      <c r="D634" s="254"/>
      <c r="E634" s="254"/>
      <c r="F634" s="254"/>
      <c r="G634" s="254"/>
      <c r="H634" s="254"/>
      <c r="I634" s="254"/>
      <c r="J634" s="254"/>
      <c r="K634" s="254"/>
      <c r="L634" s="150"/>
      <c r="M634" s="100"/>
    </row>
    <row r="635" spans="1:13" ht="14.25">
      <c r="A635" s="102"/>
      <c r="B635" s="103"/>
      <c r="C635" s="83"/>
      <c r="D635" s="84"/>
      <c r="E635" s="85"/>
      <c r="F635" s="262"/>
      <c r="G635" s="262"/>
      <c r="H635" s="262"/>
      <c r="I635" s="92"/>
      <c r="J635" s="106"/>
      <c r="K635" s="92"/>
      <c r="L635" s="94"/>
      <c r="M635" s="118"/>
    </row>
    <row r="636" spans="1:13" ht="14.25">
      <c r="A636" s="102"/>
      <c r="B636" s="117"/>
      <c r="C636" s="117"/>
      <c r="D636" s="117"/>
      <c r="E636" s="117"/>
      <c r="F636" s="117"/>
      <c r="G636" s="117"/>
      <c r="H636" s="117"/>
      <c r="I636" s="117"/>
      <c r="J636" s="117"/>
      <c r="K636" s="229"/>
      <c r="L636" s="94"/>
      <c r="M636" s="118"/>
    </row>
    <row r="637" spans="1:13" ht="14.25">
      <c r="A637" s="102"/>
      <c r="B637" s="103"/>
      <c r="C637" s="83"/>
      <c r="D637" s="84"/>
      <c r="E637" s="85"/>
      <c r="F637" s="95"/>
      <c r="G637" s="96"/>
      <c r="H637" s="150"/>
      <c r="I637" s="98"/>
      <c r="J637" s="150"/>
      <c r="K637" s="98"/>
      <c r="L637" s="115"/>
      <c r="M637" s="100"/>
    </row>
    <row r="638" spans="1:13" ht="14.25">
      <c r="A638" s="102"/>
      <c r="B638" s="103"/>
      <c r="C638" s="83"/>
      <c r="D638" s="84"/>
      <c r="E638" s="85"/>
      <c r="F638" s="91"/>
      <c r="G638" s="84"/>
      <c r="H638" s="106"/>
      <c r="I638" s="92"/>
      <c r="J638" s="106"/>
      <c r="K638" s="92"/>
      <c r="L638" s="94"/>
      <c r="M638" s="89"/>
    </row>
    <row r="639" spans="1:13" ht="14.25">
      <c r="A639" s="102"/>
      <c r="B639" s="254"/>
      <c r="C639" s="254"/>
      <c r="D639" s="254"/>
      <c r="E639" s="254"/>
      <c r="F639" s="254"/>
      <c r="G639" s="254"/>
      <c r="H639" s="254"/>
      <c r="I639" s="254"/>
      <c r="J639" s="254"/>
      <c r="K639" s="254"/>
      <c r="L639" s="150"/>
      <c r="M639" s="100"/>
    </row>
    <row r="640" spans="1:13" ht="14.25">
      <c r="A640" s="102"/>
      <c r="B640" s="279"/>
      <c r="C640" s="279"/>
      <c r="D640" s="279"/>
      <c r="E640" s="279"/>
      <c r="F640" s="279"/>
      <c r="G640" s="279"/>
      <c r="H640" s="279"/>
      <c r="I640" s="279"/>
      <c r="J640" s="279"/>
      <c r="K640" s="279"/>
      <c r="L640" s="94"/>
      <c r="M640" s="118"/>
    </row>
    <row r="641" spans="1:13" ht="14.25">
      <c r="A641" s="102"/>
      <c r="B641" s="230"/>
      <c r="C641" s="83"/>
      <c r="D641" s="84"/>
      <c r="E641" s="85"/>
      <c r="F641" s="91"/>
      <c r="G641" s="84"/>
      <c r="H641" s="106"/>
      <c r="I641" s="92"/>
      <c r="J641" s="106"/>
      <c r="K641" s="92"/>
      <c r="L641" s="94"/>
      <c r="M641" s="118"/>
    </row>
    <row r="642" spans="1:13" ht="14.25">
      <c r="A642" s="102"/>
      <c r="B642" s="103"/>
      <c r="C642" s="83"/>
      <c r="D642" s="84"/>
      <c r="E642" s="85"/>
      <c r="F642" s="91"/>
      <c r="G642" s="84"/>
      <c r="H642" s="106"/>
      <c r="I642" s="92"/>
      <c r="J642" s="106"/>
      <c r="K642" s="92"/>
      <c r="L642" s="94"/>
      <c r="M642" s="118"/>
    </row>
    <row r="643" spans="1:13" ht="14.25">
      <c r="A643" s="102"/>
      <c r="B643" s="103"/>
      <c r="C643" s="83"/>
      <c r="D643" s="84"/>
      <c r="E643" s="85"/>
      <c r="F643" s="166"/>
      <c r="G643" s="96"/>
      <c r="H643" s="150"/>
      <c r="I643" s="98"/>
      <c r="J643" s="150"/>
      <c r="K643" s="98"/>
      <c r="L643" s="115"/>
      <c r="M643" s="98"/>
    </row>
    <row r="644" spans="1:13" ht="14.25">
      <c r="A644" s="102"/>
      <c r="B644" s="103"/>
      <c r="C644" s="83"/>
      <c r="D644" s="84"/>
      <c r="E644" s="85"/>
      <c r="F644" s="91"/>
      <c r="G644" s="84"/>
      <c r="H644" s="106"/>
      <c r="I644" s="92"/>
      <c r="J644" s="106"/>
      <c r="K644" s="92"/>
      <c r="L644" s="94"/>
      <c r="M644" s="118"/>
    </row>
    <row r="645" spans="1:13" ht="14.25">
      <c r="A645" s="102"/>
      <c r="B645" s="252"/>
      <c r="C645" s="252"/>
      <c r="D645" s="252"/>
      <c r="E645" s="252"/>
      <c r="F645" s="252"/>
      <c r="G645" s="252"/>
      <c r="H645" s="252"/>
      <c r="I645" s="252"/>
      <c r="J645" s="252"/>
      <c r="K645" s="252"/>
      <c r="L645" s="94"/>
      <c r="M645" s="118"/>
    </row>
    <row r="646" spans="1:13" ht="14.25">
      <c r="A646" s="102"/>
      <c r="B646" s="103"/>
      <c r="C646" s="253"/>
      <c r="D646" s="253"/>
      <c r="E646" s="253"/>
      <c r="F646" s="253"/>
      <c r="G646" s="253"/>
      <c r="H646" s="253"/>
      <c r="I646" s="253"/>
      <c r="J646" s="253"/>
      <c r="K646" s="103"/>
      <c r="L646" s="94"/>
      <c r="M646" s="118"/>
    </row>
    <row r="647" spans="1:13" ht="14.25">
      <c r="A647" s="102"/>
      <c r="B647" s="103"/>
      <c r="C647" s="83"/>
      <c r="D647" s="84"/>
      <c r="E647" s="85"/>
      <c r="F647" s="91"/>
      <c r="G647" s="84"/>
      <c r="H647" s="106"/>
      <c r="I647" s="92"/>
      <c r="J647" s="106"/>
      <c r="K647" s="92"/>
      <c r="L647" s="94"/>
      <c r="M647" s="118"/>
    </row>
    <row r="648" spans="1:13" ht="14.25">
      <c r="A648" s="102"/>
      <c r="B648" s="103"/>
      <c r="C648" s="83"/>
      <c r="D648" s="84"/>
      <c r="E648" s="85"/>
      <c r="F648" s="91"/>
      <c r="G648" s="84"/>
      <c r="H648" s="106"/>
      <c r="I648" s="92"/>
      <c r="J648" s="106"/>
      <c r="K648" s="92"/>
      <c r="L648" s="94"/>
      <c r="M648" s="118"/>
    </row>
    <row r="649" spans="1:13" ht="14.25">
      <c r="A649" s="102"/>
      <c r="B649" s="103"/>
      <c r="C649" s="83"/>
      <c r="D649" s="84"/>
      <c r="E649" s="85"/>
      <c r="F649" s="91"/>
      <c r="G649" s="84"/>
      <c r="H649" s="106"/>
      <c r="I649" s="92"/>
      <c r="J649" s="106"/>
      <c r="K649" s="92"/>
      <c r="L649" s="94"/>
      <c r="M649" s="89"/>
    </row>
    <row r="650" spans="1:13" ht="14.25">
      <c r="A650" s="102"/>
      <c r="B650" s="103"/>
      <c r="C650" s="83"/>
      <c r="D650" s="84"/>
      <c r="E650" s="85"/>
      <c r="F650" s="91"/>
      <c r="G650" s="84"/>
      <c r="H650" s="106"/>
      <c r="I650" s="92"/>
      <c r="J650" s="106"/>
      <c r="K650" s="92"/>
      <c r="L650" s="94"/>
      <c r="M650" s="100"/>
    </row>
    <row r="651" spans="1:13" ht="14.25">
      <c r="A651" s="102"/>
      <c r="B651" s="103"/>
      <c r="C651" s="83"/>
      <c r="D651" s="84"/>
      <c r="E651" s="85"/>
      <c r="F651" s="91"/>
      <c r="G651" s="84"/>
      <c r="H651" s="106"/>
      <c r="I651" s="92"/>
      <c r="J651" s="106"/>
      <c r="K651" s="92"/>
      <c r="L651" s="94"/>
      <c r="M651" s="118"/>
    </row>
    <row r="652" spans="1:13" ht="14.25">
      <c r="A652" s="102"/>
      <c r="B652" s="117"/>
      <c r="C652" s="117"/>
      <c r="D652" s="117"/>
      <c r="E652" s="117"/>
      <c r="F652" s="189"/>
      <c r="G652" s="190"/>
      <c r="H652" s="150"/>
      <c r="I652" s="190"/>
      <c r="J652" s="150"/>
      <c r="K652" s="190"/>
      <c r="L652" s="115"/>
      <c r="M652" s="100"/>
    </row>
    <row r="653" spans="1:13" ht="14.25">
      <c r="A653" s="102"/>
      <c r="B653" s="103"/>
      <c r="C653" s="83"/>
      <c r="D653" s="84"/>
      <c r="E653" s="85"/>
      <c r="F653" s="91"/>
      <c r="G653" s="84"/>
      <c r="H653" s="106"/>
      <c r="I653" s="92"/>
      <c r="J653" s="106"/>
      <c r="K653" s="92"/>
      <c r="L653" s="94"/>
      <c r="M653" s="231"/>
    </row>
    <row r="654" spans="1:13" ht="14.25">
      <c r="A654" s="102"/>
      <c r="B654" s="252"/>
      <c r="C654" s="252"/>
      <c r="D654" s="252"/>
      <c r="E654" s="252"/>
      <c r="F654" s="252"/>
      <c r="G654" s="252"/>
      <c r="H654" s="252"/>
      <c r="I654" s="252"/>
      <c r="J654" s="252"/>
      <c r="K654" s="252"/>
      <c r="L654" s="94"/>
      <c r="M654" s="89"/>
    </row>
    <row r="655" spans="1:13" ht="14.25">
      <c r="A655" s="102"/>
      <c r="B655" s="103"/>
      <c r="C655" s="83"/>
      <c r="D655" s="84"/>
      <c r="E655" s="85"/>
      <c r="F655" s="91"/>
      <c r="G655" s="84"/>
      <c r="H655" s="106"/>
      <c r="I655" s="92"/>
      <c r="J655" s="106"/>
      <c r="K655" s="92"/>
      <c r="L655" s="94"/>
      <c r="M655" s="100"/>
    </row>
    <row r="656" spans="1:13" ht="14.25">
      <c r="A656" s="102"/>
      <c r="B656" s="103"/>
      <c r="C656" s="83"/>
      <c r="D656" s="84"/>
      <c r="E656" s="85"/>
      <c r="F656" s="260"/>
      <c r="G656" s="260"/>
      <c r="H656" s="260"/>
      <c r="I656" s="92"/>
      <c r="J656" s="106"/>
      <c r="K656" s="92"/>
      <c r="L656" s="94"/>
      <c r="M656" s="118"/>
    </row>
    <row r="657" spans="1:13" ht="14.25">
      <c r="A657" s="102"/>
      <c r="B657" s="103"/>
      <c r="C657" s="103"/>
      <c r="D657" s="103"/>
      <c r="E657" s="103"/>
      <c r="F657" s="103"/>
      <c r="G657" s="103"/>
      <c r="H657" s="103"/>
      <c r="I657" s="103"/>
      <c r="J657" s="103"/>
      <c r="K657" s="103"/>
      <c r="L657" s="94"/>
      <c r="M657" s="118"/>
    </row>
    <row r="658" spans="1:13" ht="14.25">
      <c r="A658" s="102"/>
      <c r="B658" s="103"/>
      <c r="C658" s="83"/>
      <c r="D658" s="84"/>
      <c r="E658" s="85"/>
      <c r="F658" s="130"/>
      <c r="G658" s="96"/>
      <c r="H658" s="150"/>
      <c r="I658" s="98"/>
      <c r="J658" s="150"/>
      <c r="K658" s="98"/>
      <c r="L658" s="115"/>
      <c r="M658" s="100"/>
    </row>
    <row r="659" spans="1:13" ht="14.25">
      <c r="A659" s="102"/>
      <c r="B659" s="103"/>
      <c r="C659" s="83"/>
      <c r="D659" s="84"/>
      <c r="E659" s="85"/>
      <c r="F659" s="91"/>
      <c r="G659" s="84"/>
      <c r="H659" s="106"/>
      <c r="I659" s="92"/>
      <c r="J659" s="106"/>
      <c r="K659" s="92"/>
      <c r="L659" s="94"/>
      <c r="M659" s="118"/>
    </row>
    <row r="660" spans="1:13" ht="14.25">
      <c r="A660" s="102"/>
      <c r="B660" s="251"/>
      <c r="C660" s="251"/>
      <c r="D660" s="251"/>
      <c r="E660" s="251"/>
      <c r="F660" s="251"/>
      <c r="G660" s="251"/>
      <c r="H660" s="251"/>
      <c r="I660" s="251"/>
      <c r="J660" s="251"/>
      <c r="K660" s="251"/>
      <c r="L660" s="94"/>
      <c r="M660" s="89"/>
    </row>
    <row r="661" spans="1:13" ht="14.25">
      <c r="A661" s="102"/>
      <c r="B661" s="119"/>
      <c r="C661" s="253"/>
      <c r="D661" s="253"/>
      <c r="E661" s="253"/>
      <c r="F661" s="253"/>
      <c r="G661" s="253"/>
      <c r="H661" s="253"/>
      <c r="I661" s="253"/>
      <c r="J661" s="253"/>
      <c r="K661" s="92"/>
      <c r="L661" s="94"/>
      <c r="M661" s="89"/>
    </row>
    <row r="662" spans="1:13" ht="14.25">
      <c r="A662" s="102"/>
      <c r="B662" s="119"/>
      <c r="C662" s="83"/>
      <c r="D662" s="84"/>
      <c r="E662" s="85"/>
      <c r="F662" s="91"/>
      <c r="G662" s="84"/>
      <c r="H662" s="130"/>
      <c r="I662" s="98"/>
      <c r="J662" s="150"/>
      <c r="K662" s="124"/>
      <c r="L662" s="205"/>
      <c r="M662" s="100"/>
    </row>
    <row r="663" spans="1:13" ht="14.25">
      <c r="A663" s="102"/>
      <c r="B663" s="116"/>
      <c r="C663" s="83"/>
      <c r="D663" s="84"/>
      <c r="E663" s="85"/>
      <c r="F663" s="95"/>
      <c r="G663" s="96"/>
      <c r="H663" s="113"/>
      <c r="I663" s="98"/>
      <c r="J663" s="150"/>
      <c r="K663" s="98"/>
      <c r="L663" s="115"/>
      <c r="M663" s="100"/>
    </row>
    <row r="664" spans="1:13" ht="14.25">
      <c r="A664" s="102"/>
      <c r="B664" s="252"/>
      <c r="C664" s="252"/>
      <c r="D664" s="252"/>
      <c r="E664" s="252"/>
      <c r="F664" s="252"/>
      <c r="G664" s="252"/>
      <c r="H664" s="252"/>
      <c r="I664" s="252"/>
      <c r="J664" s="252"/>
      <c r="K664" s="252"/>
      <c r="L664" s="220"/>
      <c r="M664" s="159"/>
    </row>
    <row r="665" spans="1:13" ht="14.25">
      <c r="A665" s="102"/>
      <c r="B665" s="252"/>
      <c r="C665" s="252"/>
      <c r="D665" s="252"/>
      <c r="E665" s="252"/>
      <c r="F665" s="252"/>
      <c r="G665" s="252"/>
      <c r="H665" s="252"/>
      <c r="I665" s="252"/>
      <c r="J665" s="252"/>
      <c r="K665" s="252"/>
      <c r="L665" s="94"/>
      <c r="M665" s="159"/>
    </row>
    <row r="666" spans="1:13" ht="14.25">
      <c r="A666" s="102"/>
      <c r="B666" s="103"/>
      <c r="C666" s="83"/>
      <c r="D666" s="84"/>
      <c r="E666" s="85"/>
      <c r="F666" s="260"/>
      <c r="G666" s="260"/>
      <c r="H666" s="260"/>
      <c r="I666" s="260"/>
      <c r="J666" s="260"/>
      <c r="K666" s="92"/>
      <c r="L666" s="94"/>
      <c r="M666" s="159"/>
    </row>
    <row r="667" spans="1:13" ht="14.25">
      <c r="A667" s="102"/>
      <c r="B667" s="103"/>
      <c r="C667" s="83"/>
      <c r="D667" s="84"/>
      <c r="E667" s="85"/>
      <c r="F667" s="262"/>
      <c r="G667" s="262"/>
      <c r="H667" s="262"/>
      <c r="I667" s="92"/>
      <c r="J667" s="106"/>
      <c r="K667" s="92"/>
      <c r="L667" s="94"/>
      <c r="M667" s="89"/>
    </row>
    <row r="668" spans="1:13" ht="14.25">
      <c r="A668" s="102"/>
      <c r="B668" s="102"/>
      <c r="C668" s="102"/>
      <c r="D668" s="102"/>
      <c r="E668" s="102"/>
      <c r="F668" s="102"/>
      <c r="G668" s="102"/>
      <c r="H668" s="232"/>
      <c r="I668" s="233"/>
      <c r="J668" s="150"/>
      <c r="K668" s="102"/>
      <c r="L668" s="214"/>
      <c r="M668" s="100"/>
    </row>
    <row r="669" spans="1:13" ht="14.25">
      <c r="A669" s="102"/>
      <c r="B669" s="102"/>
      <c r="C669" s="102"/>
      <c r="D669" s="102"/>
      <c r="E669" s="102"/>
      <c r="F669" s="232"/>
      <c r="G669" s="233"/>
      <c r="H669" s="150"/>
      <c r="I669" s="233"/>
      <c r="J669" s="150"/>
      <c r="K669" s="233"/>
      <c r="L669" s="223"/>
      <c r="M669" s="100"/>
    </row>
    <row r="670" spans="1:13" ht="14.25">
      <c r="A670" s="102"/>
      <c r="B670" s="252"/>
      <c r="C670" s="252"/>
      <c r="D670" s="252"/>
      <c r="E670" s="252"/>
      <c r="F670" s="252"/>
      <c r="G670" s="252"/>
      <c r="H670" s="252"/>
      <c r="I670" s="252"/>
      <c r="J670" s="252"/>
      <c r="K670" s="252"/>
      <c r="L670" s="220"/>
      <c r="M670" s="159"/>
    </row>
    <row r="671" spans="1:13" ht="14.25">
      <c r="A671" s="102"/>
      <c r="B671" s="252"/>
      <c r="C671" s="252"/>
      <c r="D671" s="252"/>
      <c r="E671" s="252"/>
      <c r="F671" s="252"/>
      <c r="G671" s="252"/>
      <c r="H671" s="252"/>
      <c r="I671" s="252"/>
      <c r="J671" s="252"/>
      <c r="K671" s="252"/>
      <c r="L671" s="220"/>
      <c r="M671" s="159"/>
    </row>
    <row r="672" spans="1:13" ht="14.25">
      <c r="A672" s="102"/>
      <c r="B672" s="102"/>
      <c r="C672" s="253"/>
      <c r="D672" s="253"/>
      <c r="E672" s="253"/>
      <c r="F672" s="253"/>
      <c r="G672" s="253"/>
      <c r="H672" s="253"/>
      <c r="I672" s="253"/>
      <c r="J672" s="253"/>
      <c r="K672" s="102"/>
      <c r="L672" s="234"/>
      <c r="M672" s="89"/>
    </row>
    <row r="673" spans="1:13" ht="14.25">
      <c r="A673" s="102"/>
      <c r="B673" s="102"/>
      <c r="C673" s="102"/>
      <c r="D673" s="102"/>
      <c r="E673" s="102"/>
      <c r="F673" s="102"/>
      <c r="G673" s="102"/>
      <c r="H673" s="232"/>
      <c r="I673" s="233"/>
      <c r="J673" s="113"/>
      <c r="K673" s="102"/>
      <c r="L673" s="205"/>
      <c r="M673" s="100"/>
    </row>
    <row r="674" spans="1:13" ht="14.25">
      <c r="A674" s="102"/>
      <c r="B674" s="102"/>
      <c r="C674" s="102"/>
      <c r="D674" s="102"/>
      <c r="E674" s="102"/>
      <c r="F674" s="232"/>
      <c r="G674" s="233"/>
      <c r="H674" s="113"/>
      <c r="I674" s="233"/>
      <c r="J674" s="150"/>
      <c r="K674" s="233"/>
      <c r="L674" s="223"/>
      <c r="M674" s="100"/>
    </row>
    <row r="675" spans="1:13" ht="14.25">
      <c r="A675" s="102"/>
      <c r="B675" s="117"/>
      <c r="C675" s="117"/>
      <c r="D675" s="117"/>
      <c r="E675" s="117"/>
      <c r="F675" s="117"/>
      <c r="G675" s="117"/>
      <c r="H675" s="117"/>
      <c r="I675" s="117"/>
      <c r="J675" s="117"/>
      <c r="K675" s="117"/>
      <c r="L675" s="220"/>
      <c r="M675" s="159"/>
    </row>
    <row r="676" spans="1:13" ht="14.25">
      <c r="A676" s="102"/>
      <c r="B676" s="252"/>
      <c r="C676" s="252"/>
      <c r="D676" s="252"/>
      <c r="E676" s="252"/>
      <c r="F676" s="252"/>
      <c r="G676" s="252"/>
      <c r="H676" s="252"/>
      <c r="I676" s="252"/>
      <c r="J676" s="252"/>
      <c r="K676" s="252"/>
      <c r="L676" s="220"/>
      <c r="M676" s="159"/>
    </row>
    <row r="677" spans="1:13" ht="14.25">
      <c r="A677" s="102"/>
      <c r="B677" s="102"/>
      <c r="C677" s="253"/>
      <c r="D677" s="253"/>
      <c r="E677" s="253"/>
      <c r="F677" s="253"/>
      <c r="G677" s="253"/>
      <c r="H677" s="253"/>
      <c r="I677" s="253"/>
      <c r="J677" s="253"/>
      <c r="K677" s="102"/>
      <c r="L677" s="220"/>
      <c r="M677" s="159"/>
    </row>
    <row r="678" spans="1:13" ht="14.25">
      <c r="A678" s="102"/>
      <c r="B678" s="102"/>
      <c r="C678" s="102"/>
      <c r="D678" s="102"/>
      <c r="E678" s="102"/>
      <c r="F678" s="263"/>
      <c r="G678" s="263"/>
      <c r="H678" s="263"/>
      <c r="I678" s="102"/>
      <c r="J678" s="102"/>
      <c r="K678" s="102"/>
      <c r="L678" s="220"/>
      <c r="M678" s="118"/>
    </row>
    <row r="679" spans="1:13" ht="15">
      <c r="A679" s="102"/>
      <c r="B679" s="102"/>
      <c r="C679" s="102"/>
      <c r="D679" s="102"/>
      <c r="E679" s="102"/>
      <c r="F679" s="235"/>
      <c r="G679" s="236"/>
      <c r="H679" s="237"/>
      <c r="I679" s="236"/>
      <c r="J679" s="238"/>
      <c r="K679" s="239"/>
      <c r="L679" s="240"/>
      <c r="M679" s="241"/>
    </row>
    <row r="680" spans="1:13" ht="14.25">
      <c r="A680" s="102"/>
      <c r="B680" s="102"/>
      <c r="C680" s="102"/>
      <c r="D680" s="102"/>
      <c r="E680" s="102"/>
      <c r="F680" s="242"/>
      <c r="G680" s="242"/>
      <c r="H680" s="232"/>
      <c r="I680" s="243"/>
      <c r="J680" s="150"/>
      <c r="K680" s="233"/>
      <c r="L680" s="150"/>
      <c r="M680" s="100"/>
    </row>
    <row r="681" spans="1:13" ht="14.25">
      <c r="A681" s="102"/>
      <c r="B681" s="254"/>
      <c r="C681" s="254"/>
      <c r="D681" s="254"/>
      <c r="E681" s="254"/>
      <c r="F681" s="254"/>
      <c r="G681" s="254"/>
      <c r="H681" s="254"/>
      <c r="I681" s="254"/>
      <c r="J681" s="254"/>
      <c r="K681" s="254"/>
      <c r="L681" s="220"/>
      <c r="M681" s="159"/>
    </row>
    <row r="682" spans="1:13" ht="14.25">
      <c r="A682" s="102"/>
      <c r="B682" s="117"/>
      <c r="C682" s="253"/>
      <c r="D682" s="253"/>
      <c r="E682" s="253"/>
      <c r="F682" s="253"/>
      <c r="G682" s="253"/>
      <c r="H682" s="253"/>
      <c r="I682" s="253"/>
      <c r="J682" s="253"/>
      <c r="K682" s="117"/>
      <c r="L682" s="220"/>
      <c r="M682" s="159"/>
    </row>
    <row r="683" spans="1:13" ht="14.25">
      <c r="A683" s="102"/>
      <c r="B683" s="103"/>
      <c r="C683" s="83"/>
      <c r="D683" s="84"/>
      <c r="E683" s="85"/>
      <c r="F683" s="260"/>
      <c r="G683" s="260"/>
      <c r="H683" s="260"/>
      <c r="I683" s="92"/>
      <c r="J683" s="106"/>
      <c r="K683" s="92"/>
      <c r="L683" s="94"/>
      <c r="M683" s="159"/>
    </row>
    <row r="684" spans="1:13" ht="14.25">
      <c r="A684" s="102"/>
      <c r="B684" s="102"/>
      <c r="C684" s="102"/>
      <c r="D684" s="102"/>
      <c r="E684" s="102"/>
      <c r="F684" s="102"/>
      <c r="G684" s="102"/>
      <c r="H684" s="102"/>
      <c r="I684" s="102"/>
      <c r="J684" s="102"/>
      <c r="K684" s="102"/>
      <c r="L684" s="220"/>
      <c r="M684" s="89"/>
    </row>
    <row r="685" spans="1:13" ht="14.25">
      <c r="A685" s="102"/>
      <c r="B685" s="102"/>
      <c r="C685" s="102"/>
      <c r="D685" s="102"/>
      <c r="E685" s="102"/>
      <c r="F685" s="232"/>
      <c r="G685" s="233"/>
      <c r="H685" s="150"/>
      <c r="I685" s="233"/>
      <c r="J685" s="150"/>
      <c r="K685" s="233"/>
      <c r="L685" s="150"/>
      <c r="M685" s="100"/>
    </row>
    <row r="686" spans="1:13" ht="14.25">
      <c r="A686" s="102"/>
      <c r="B686" s="102"/>
      <c r="C686" s="102"/>
      <c r="D686" s="102"/>
      <c r="E686" s="102"/>
      <c r="F686" s="102"/>
      <c r="G686" s="102"/>
      <c r="H686" s="102"/>
      <c r="I686" s="102"/>
      <c r="J686" s="102"/>
      <c r="K686" s="102"/>
      <c r="L686" s="220"/>
      <c r="M686" s="159"/>
    </row>
    <row r="687" spans="1:13" ht="14.25">
      <c r="A687" s="102"/>
      <c r="B687" s="254"/>
      <c r="C687" s="254"/>
      <c r="D687" s="254"/>
      <c r="E687" s="254"/>
      <c r="F687" s="254"/>
      <c r="G687" s="254"/>
      <c r="H687" s="254"/>
      <c r="I687" s="254"/>
      <c r="J687" s="254"/>
      <c r="K687" s="254"/>
      <c r="L687" s="220"/>
      <c r="M687" s="159"/>
    </row>
    <row r="688" spans="1:13" ht="14.25">
      <c r="A688" s="102"/>
      <c r="B688" s="103"/>
      <c r="C688" s="83"/>
      <c r="D688" s="84"/>
      <c r="E688" s="85"/>
      <c r="F688" s="91"/>
      <c r="G688" s="84"/>
      <c r="H688" s="106"/>
      <c r="I688" s="92"/>
      <c r="J688" s="106"/>
      <c r="K688" s="92"/>
      <c r="L688" s="94"/>
      <c r="M688" s="159"/>
    </row>
    <row r="689" spans="1:13" ht="14.25">
      <c r="A689" s="102"/>
      <c r="B689" s="103"/>
      <c r="C689" s="83"/>
      <c r="D689" s="84"/>
      <c r="E689" s="85"/>
      <c r="F689" s="91"/>
      <c r="G689" s="84"/>
      <c r="H689" s="106"/>
      <c r="I689" s="92"/>
      <c r="J689" s="106"/>
      <c r="K689" s="92"/>
      <c r="L689" s="94"/>
      <c r="M689" s="159"/>
    </row>
    <row r="690" spans="1:13" ht="14.25">
      <c r="A690" s="102"/>
      <c r="B690" s="103"/>
      <c r="C690" s="83"/>
      <c r="D690" s="84"/>
      <c r="E690" s="85"/>
      <c r="F690" s="91"/>
      <c r="G690" s="84"/>
      <c r="H690" s="106"/>
      <c r="I690" s="92"/>
      <c r="J690" s="106"/>
      <c r="K690" s="92"/>
      <c r="L690" s="94"/>
      <c r="M690" s="159"/>
    </row>
    <row r="691" spans="1:13" ht="14.25">
      <c r="A691" s="102"/>
      <c r="B691" s="103"/>
      <c r="C691" s="83"/>
      <c r="D691" s="84"/>
      <c r="E691" s="85"/>
      <c r="F691" s="91"/>
      <c r="G691" s="84"/>
      <c r="H691" s="106"/>
      <c r="I691" s="92"/>
      <c r="J691" s="106"/>
      <c r="K691" s="92"/>
      <c r="L691" s="94"/>
      <c r="M691" s="159"/>
    </row>
    <row r="692" spans="1:13" ht="14.25">
      <c r="A692" s="102"/>
      <c r="B692" s="103"/>
      <c r="C692" s="83"/>
      <c r="D692" s="84"/>
      <c r="E692" s="85"/>
      <c r="F692" s="91"/>
      <c r="G692" s="84"/>
      <c r="H692" s="106"/>
      <c r="I692" s="92"/>
      <c r="J692" s="106"/>
      <c r="K692" s="92"/>
      <c r="L692" s="94"/>
      <c r="M692" s="159"/>
    </row>
    <row r="693" spans="1:13" ht="14.25">
      <c r="A693" s="102"/>
      <c r="B693" s="103"/>
      <c r="C693" s="83"/>
      <c r="D693" s="84"/>
      <c r="E693" s="85"/>
      <c r="F693" s="95"/>
      <c r="G693" s="96"/>
      <c r="H693" s="150"/>
      <c r="I693" s="98"/>
      <c r="J693" s="150"/>
      <c r="K693" s="98"/>
      <c r="L693" s="115"/>
      <c r="M693" s="100"/>
    </row>
    <row r="694" spans="1:13" ht="14.25">
      <c r="A694" s="102"/>
      <c r="B694" s="103"/>
      <c r="C694" s="102"/>
      <c r="D694" s="102"/>
      <c r="E694" s="102"/>
      <c r="F694" s="102"/>
      <c r="G694" s="102"/>
      <c r="H694" s="233"/>
      <c r="I694" s="233"/>
      <c r="J694" s="233"/>
      <c r="K694" s="102"/>
      <c r="L694" s="220"/>
      <c r="M694" s="100"/>
    </row>
    <row r="695" spans="1:13" ht="14.25">
      <c r="A695" s="102"/>
      <c r="B695" s="254"/>
      <c r="C695" s="254"/>
      <c r="D695" s="254"/>
      <c r="E695" s="254"/>
      <c r="F695" s="254"/>
      <c r="G695" s="254"/>
      <c r="H695" s="254"/>
      <c r="I695" s="254"/>
      <c r="J695" s="254"/>
      <c r="K695" s="254"/>
      <c r="L695" s="150"/>
      <c r="M695" s="100"/>
    </row>
    <row r="696" spans="1:13" ht="14.25">
      <c r="A696" s="102"/>
      <c r="B696" s="102"/>
      <c r="C696" s="253"/>
      <c r="D696" s="253"/>
      <c r="E696" s="253"/>
      <c r="F696" s="253"/>
      <c r="G696" s="253"/>
      <c r="H696" s="253"/>
      <c r="I696" s="253"/>
      <c r="J696" s="253"/>
      <c r="K696" s="102"/>
      <c r="L696" s="220"/>
      <c r="M696" s="159"/>
    </row>
    <row r="697" spans="1:13" ht="14.25">
      <c r="A697" s="102"/>
      <c r="B697" s="117"/>
      <c r="C697" s="117"/>
      <c r="D697" s="117"/>
      <c r="E697" s="117"/>
      <c r="F697" s="117"/>
      <c r="G697" s="117"/>
      <c r="H697" s="244"/>
      <c r="I697" s="92"/>
      <c r="J697" s="244"/>
      <c r="K697" s="117"/>
      <c r="L697" s="220"/>
      <c r="M697" s="159"/>
    </row>
    <row r="698" spans="1:13" ht="14.25">
      <c r="A698" s="102"/>
      <c r="B698" s="103"/>
      <c r="C698" s="83"/>
      <c r="D698" s="84"/>
      <c r="E698" s="85"/>
      <c r="F698" s="130"/>
      <c r="G698" s="245"/>
      <c r="H698" s="150"/>
      <c r="I698" s="245"/>
      <c r="J698" s="150"/>
      <c r="K698" s="98"/>
      <c r="L698" s="114"/>
      <c r="M698" s="100"/>
    </row>
    <row r="699" spans="1:13" ht="14.25">
      <c r="A699" s="102"/>
      <c r="B699" s="102"/>
      <c r="C699" s="102"/>
      <c r="D699" s="102"/>
      <c r="E699" s="102"/>
      <c r="F699" s="102"/>
      <c r="G699" s="102"/>
      <c r="H699" s="102"/>
      <c r="I699" s="102"/>
      <c r="J699" s="102"/>
      <c r="K699" s="102"/>
      <c r="L699" s="220"/>
      <c r="M699" s="89"/>
    </row>
  </sheetData>
  <mergeCells count="183">
    <mergeCell ref="A1:M1"/>
    <mergeCell ref="B398:G398"/>
    <mergeCell ref="B399:F399"/>
    <mergeCell ref="B400:F400"/>
    <mergeCell ref="B401:I401"/>
    <mergeCell ref="B381:K381"/>
    <mergeCell ref="B387:K387"/>
    <mergeCell ref="B373:K373"/>
    <mergeCell ref="D388:J388"/>
    <mergeCell ref="B392:K392"/>
    <mergeCell ref="D345:I345"/>
    <mergeCell ref="B348:K348"/>
    <mergeCell ref="D349:J349"/>
    <mergeCell ref="B359:K359"/>
    <mergeCell ref="B354:K354"/>
    <mergeCell ref="C355:I355"/>
    <mergeCell ref="C360:I360"/>
    <mergeCell ref="C361:I361"/>
    <mergeCell ref="B365:K365"/>
    <mergeCell ref="B319:K319"/>
    <mergeCell ref="F323:H323"/>
    <mergeCell ref="B327:K327"/>
    <mergeCell ref="F328:J328"/>
    <mergeCell ref="F329:H329"/>
    <mergeCell ref="F666:J666"/>
    <mergeCell ref="C696:J696"/>
    <mergeCell ref="B238:K238"/>
    <mergeCell ref="B243:K243"/>
    <mergeCell ref="H245:J245"/>
    <mergeCell ref="H247:J247"/>
    <mergeCell ref="D255:J255"/>
    <mergeCell ref="B258:K258"/>
    <mergeCell ref="B265:K265"/>
    <mergeCell ref="H269:J269"/>
    <mergeCell ref="F332:J332"/>
    <mergeCell ref="F334:H334"/>
    <mergeCell ref="B276:K276"/>
    <mergeCell ref="B282:K282"/>
    <mergeCell ref="F284:H284"/>
    <mergeCell ref="B289:K289"/>
    <mergeCell ref="B297:K297"/>
    <mergeCell ref="F298:H298"/>
    <mergeCell ref="F299:H299"/>
    <mergeCell ref="B307:K307"/>
    <mergeCell ref="B314:K314"/>
    <mergeCell ref="B304:K304"/>
    <mergeCell ref="B302:K302"/>
    <mergeCell ref="B424:K424"/>
    <mergeCell ref="B665:K665"/>
    <mergeCell ref="H175:J175"/>
    <mergeCell ref="B190:K190"/>
    <mergeCell ref="B490:K490"/>
    <mergeCell ref="B575:K575"/>
    <mergeCell ref="B583:K583"/>
    <mergeCell ref="F584:H584"/>
    <mergeCell ref="F585:H585"/>
    <mergeCell ref="F587:H587"/>
    <mergeCell ref="F598:H598"/>
    <mergeCell ref="B613:K613"/>
    <mergeCell ref="H580:J580"/>
    <mergeCell ref="C593:H593"/>
    <mergeCell ref="B596:K596"/>
    <mergeCell ref="B602:K602"/>
    <mergeCell ref="B614:K614"/>
    <mergeCell ref="C615:J615"/>
    <mergeCell ref="B206:K206"/>
    <mergeCell ref="F208:H208"/>
    <mergeCell ref="F211:H211"/>
    <mergeCell ref="F212:H212"/>
    <mergeCell ref="F214:J214"/>
    <mergeCell ref="F216:H216"/>
    <mergeCell ref="D230:I230"/>
    <mergeCell ref="D19:J19"/>
    <mergeCell ref="B12:K12"/>
    <mergeCell ref="D539:J539"/>
    <mergeCell ref="D480:J480"/>
    <mergeCell ref="B7:K7"/>
    <mergeCell ref="D528:J528"/>
    <mergeCell ref="B531:K531"/>
    <mergeCell ref="H532:J532"/>
    <mergeCell ref="F432:H432"/>
    <mergeCell ref="B461:K461"/>
    <mergeCell ref="C462:J462"/>
    <mergeCell ref="B466:K466"/>
    <mergeCell ref="C467:J467"/>
    <mergeCell ref="C479:J479"/>
    <mergeCell ref="C498:J498"/>
    <mergeCell ref="D516:F516"/>
    <mergeCell ref="B483:K483"/>
    <mergeCell ref="B497:K497"/>
    <mergeCell ref="F517:J517"/>
    <mergeCell ref="F518:J518"/>
    <mergeCell ref="H451:M451"/>
    <mergeCell ref="H452:M452"/>
    <mergeCell ref="H453:M453"/>
    <mergeCell ref="B233:K233"/>
    <mergeCell ref="B22:K22"/>
    <mergeCell ref="D23:F23"/>
    <mergeCell ref="B30:K30"/>
    <mergeCell ref="B42:K42"/>
    <mergeCell ref="B59:K59"/>
    <mergeCell ref="F63:H63"/>
    <mergeCell ref="F69:H69"/>
    <mergeCell ref="B77:K77"/>
    <mergeCell ref="D81:F81"/>
    <mergeCell ref="A2:B2"/>
    <mergeCell ref="A4:M4"/>
    <mergeCell ref="A3:M3"/>
    <mergeCell ref="C2:M2"/>
    <mergeCell ref="F5:G5"/>
    <mergeCell ref="H5:I5"/>
    <mergeCell ref="J5:K5"/>
    <mergeCell ref="B5:E5"/>
    <mergeCell ref="L5:M5"/>
    <mergeCell ref="C672:J672"/>
    <mergeCell ref="B676:K676"/>
    <mergeCell ref="B681:K681"/>
    <mergeCell ref="C682:J682"/>
    <mergeCell ref="F683:H683"/>
    <mergeCell ref="B695:K695"/>
    <mergeCell ref="C677:J677"/>
    <mergeCell ref="B687:K687"/>
    <mergeCell ref="C625:J625"/>
    <mergeCell ref="F630:J630"/>
    <mergeCell ref="B634:K634"/>
    <mergeCell ref="B664:K664"/>
    <mergeCell ref="B670:K670"/>
    <mergeCell ref="F635:H635"/>
    <mergeCell ref="F678:H678"/>
    <mergeCell ref="B671:K671"/>
    <mergeCell ref="F667:H667"/>
    <mergeCell ref="B639:K640"/>
    <mergeCell ref="B645:K645"/>
    <mergeCell ref="C646:J646"/>
    <mergeCell ref="B654:K654"/>
    <mergeCell ref="F656:H656"/>
    <mergeCell ref="B660:K660"/>
    <mergeCell ref="C661:J661"/>
    <mergeCell ref="B619:K619"/>
    <mergeCell ref="B618:K618"/>
    <mergeCell ref="F621:H621"/>
    <mergeCell ref="B629:K629"/>
    <mergeCell ref="F631:H631"/>
    <mergeCell ref="F586:H586"/>
    <mergeCell ref="B547:K547"/>
    <mergeCell ref="F554:H554"/>
    <mergeCell ref="B542:K542"/>
    <mergeCell ref="D555:I555"/>
    <mergeCell ref="B565:K565"/>
    <mergeCell ref="H567:J567"/>
    <mergeCell ref="D572:J572"/>
    <mergeCell ref="B624:K624"/>
    <mergeCell ref="B502:K502"/>
    <mergeCell ref="B558:K558"/>
    <mergeCell ref="C559:J559"/>
    <mergeCell ref="B435:K435"/>
    <mergeCell ref="B507:K507"/>
    <mergeCell ref="B512:K512"/>
    <mergeCell ref="K405:L405"/>
    <mergeCell ref="D199:J199"/>
    <mergeCell ref="D131:J131"/>
    <mergeCell ref="B201:K201"/>
    <mergeCell ref="B134:K134"/>
    <mergeCell ref="B142:K142"/>
    <mergeCell ref="B150:K150"/>
    <mergeCell ref="D151:J151"/>
    <mergeCell ref="B155:K155"/>
    <mergeCell ref="B160:K160"/>
    <mergeCell ref="B167:K167"/>
    <mergeCell ref="B172:K172"/>
    <mergeCell ref="B430:K430"/>
    <mergeCell ref="B184:K184"/>
    <mergeCell ref="H174:J174"/>
    <mergeCell ref="D234:J234"/>
    <mergeCell ref="D100:J100"/>
    <mergeCell ref="B104:K104"/>
    <mergeCell ref="C105:J105"/>
    <mergeCell ref="B109:K109"/>
    <mergeCell ref="H110:J110"/>
    <mergeCell ref="H111:J111"/>
    <mergeCell ref="D115:F115"/>
    <mergeCell ref="H118:J118"/>
    <mergeCell ref="H119:J119"/>
  </mergeCells>
  <pageMargins left="0.72" right="0.15625" top="0.40625" bottom="0.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Q141"/>
  <sheetViews>
    <sheetView tabSelected="1" showWhiteSpace="0" view="pageLayout" topLeftCell="A110" zoomScaleSheetLayoutView="140" workbookViewId="0">
      <selection activeCell="F121" sqref="F121"/>
    </sheetView>
  </sheetViews>
  <sheetFormatPr defaultRowHeight="12.75" zeroHeight="1"/>
  <cols>
    <col min="1" max="1" width="6.28515625" style="16" customWidth="1"/>
    <col min="2" max="2" width="12.5703125" style="15" customWidth="1"/>
    <col min="3" max="3" width="33.140625" style="15" customWidth="1"/>
    <col min="4" max="4" width="2.140625" style="15" customWidth="1"/>
    <col min="5" max="5" width="7.85546875" style="15" customWidth="1"/>
    <col min="6" max="6" width="9.42578125" style="15" customWidth="1"/>
    <col min="7" max="7" width="5.28515625" style="15" customWidth="1"/>
    <col min="8" max="8" width="8.28515625" style="15" customWidth="1"/>
    <col min="9" max="256" width="9.140625" style="15"/>
    <col min="257" max="257" width="6.28515625" style="15" customWidth="1"/>
    <col min="258" max="258" width="12.5703125" style="15" customWidth="1"/>
    <col min="259" max="259" width="36.140625" style="15" customWidth="1"/>
    <col min="260" max="260" width="2.140625" style="15" customWidth="1"/>
    <col min="261" max="261" width="7.85546875" style="15" customWidth="1"/>
    <col min="262" max="262" width="9.42578125" style="15" customWidth="1"/>
    <col min="263" max="263" width="5.28515625" style="15" customWidth="1"/>
    <col min="264" max="264" width="8.28515625" style="15" customWidth="1"/>
    <col min="265" max="512" width="9.140625" style="15"/>
    <col min="513" max="513" width="6.28515625" style="15" customWidth="1"/>
    <col min="514" max="514" width="12.5703125" style="15" customWidth="1"/>
    <col min="515" max="515" width="36.140625" style="15" customWidth="1"/>
    <col min="516" max="516" width="2.140625" style="15" customWidth="1"/>
    <col min="517" max="517" width="7.85546875" style="15" customWidth="1"/>
    <col min="518" max="518" width="9.42578125" style="15" customWidth="1"/>
    <col min="519" max="519" width="5.28515625" style="15" customWidth="1"/>
    <col min="520" max="520" width="8.28515625" style="15" customWidth="1"/>
    <col min="521" max="768" width="9.140625" style="15"/>
    <col min="769" max="769" width="6.28515625" style="15" customWidth="1"/>
    <col min="770" max="770" width="12.5703125" style="15" customWidth="1"/>
    <col min="771" max="771" width="36.140625" style="15" customWidth="1"/>
    <col min="772" max="772" width="2.140625" style="15" customWidth="1"/>
    <col min="773" max="773" width="7.85546875" style="15" customWidth="1"/>
    <col min="774" max="774" width="9.42578125" style="15" customWidth="1"/>
    <col min="775" max="775" width="5.28515625" style="15" customWidth="1"/>
    <col min="776" max="776" width="8.28515625" style="15" customWidth="1"/>
    <col min="777" max="1024" width="9.140625" style="15"/>
    <col min="1025" max="1025" width="6.28515625" style="15" customWidth="1"/>
    <col min="1026" max="1026" width="12.5703125" style="15" customWidth="1"/>
    <col min="1027" max="1027" width="36.140625" style="15" customWidth="1"/>
    <col min="1028" max="1028" width="2.140625" style="15" customWidth="1"/>
    <col min="1029" max="1029" width="7.85546875" style="15" customWidth="1"/>
    <col min="1030" max="1030" width="9.42578125" style="15" customWidth="1"/>
    <col min="1031" max="1031" width="5.28515625" style="15" customWidth="1"/>
    <col min="1032" max="1032" width="8.28515625" style="15" customWidth="1"/>
    <col min="1033" max="1280" width="9.140625" style="15"/>
    <col min="1281" max="1281" width="6.28515625" style="15" customWidth="1"/>
    <col min="1282" max="1282" width="12.5703125" style="15" customWidth="1"/>
    <col min="1283" max="1283" width="36.140625" style="15" customWidth="1"/>
    <col min="1284" max="1284" width="2.140625" style="15" customWidth="1"/>
    <col min="1285" max="1285" width="7.85546875" style="15" customWidth="1"/>
    <col min="1286" max="1286" width="9.42578125" style="15" customWidth="1"/>
    <col min="1287" max="1287" width="5.28515625" style="15" customWidth="1"/>
    <col min="1288" max="1288" width="8.28515625" style="15" customWidth="1"/>
    <col min="1289" max="1536" width="9.140625" style="15"/>
    <col min="1537" max="1537" width="6.28515625" style="15" customWidth="1"/>
    <col min="1538" max="1538" width="12.5703125" style="15" customWidth="1"/>
    <col min="1539" max="1539" width="36.140625" style="15" customWidth="1"/>
    <col min="1540" max="1540" width="2.140625" style="15" customWidth="1"/>
    <col min="1541" max="1541" width="7.85546875" style="15" customWidth="1"/>
    <col min="1542" max="1542" width="9.42578125" style="15" customWidth="1"/>
    <col min="1543" max="1543" width="5.28515625" style="15" customWidth="1"/>
    <col min="1544" max="1544" width="8.28515625" style="15" customWidth="1"/>
    <col min="1545" max="1792" width="9.140625" style="15"/>
    <col min="1793" max="1793" width="6.28515625" style="15" customWidth="1"/>
    <col min="1794" max="1794" width="12.5703125" style="15" customWidth="1"/>
    <col min="1795" max="1795" width="36.140625" style="15" customWidth="1"/>
    <col min="1796" max="1796" width="2.140625" style="15" customWidth="1"/>
    <col min="1797" max="1797" width="7.85546875" style="15" customWidth="1"/>
    <col min="1798" max="1798" width="9.42578125" style="15" customWidth="1"/>
    <col min="1799" max="1799" width="5.28515625" style="15" customWidth="1"/>
    <col min="1800" max="1800" width="8.28515625" style="15" customWidth="1"/>
    <col min="1801" max="2048" width="9.140625" style="15"/>
    <col min="2049" max="2049" width="6.28515625" style="15" customWidth="1"/>
    <col min="2050" max="2050" width="12.5703125" style="15" customWidth="1"/>
    <col min="2051" max="2051" width="36.140625" style="15" customWidth="1"/>
    <col min="2052" max="2052" width="2.140625" style="15" customWidth="1"/>
    <col min="2053" max="2053" width="7.85546875" style="15" customWidth="1"/>
    <col min="2054" max="2054" width="9.42578125" style="15" customWidth="1"/>
    <col min="2055" max="2055" width="5.28515625" style="15" customWidth="1"/>
    <col min="2056" max="2056" width="8.28515625" style="15" customWidth="1"/>
    <col min="2057" max="2304" width="9.140625" style="15"/>
    <col min="2305" max="2305" width="6.28515625" style="15" customWidth="1"/>
    <col min="2306" max="2306" width="12.5703125" style="15" customWidth="1"/>
    <col min="2307" max="2307" width="36.140625" style="15" customWidth="1"/>
    <col min="2308" max="2308" width="2.140625" style="15" customWidth="1"/>
    <col min="2309" max="2309" width="7.85546875" style="15" customWidth="1"/>
    <col min="2310" max="2310" width="9.42578125" style="15" customWidth="1"/>
    <col min="2311" max="2311" width="5.28515625" style="15" customWidth="1"/>
    <col min="2312" max="2312" width="8.28515625" style="15" customWidth="1"/>
    <col min="2313" max="2560" width="9.140625" style="15"/>
    <col min="2561" max="2561" width="6.28515625" style="15" customWidth="1"/>
    <col min="2562" max="2562" width="12.5703125" style="15" customWidth="1"/>
    <col min="2563" max="2563" width="36.140625" style="15" customWidth="1"/>
    <col min="2564" max="2564" width="2.140625" style="15" customWidth="1"/>
    <col min="2565" max="2565" width="7.85546875" style="15" customWidth="1"/>
    <col min="2566" max="2566" width="9.42578125" style="15" customWidth="1"/>
    <col min="2567" max="2567" width="5.28515625" style="15" customWidth="1"/>
    <col min="2568" max="2568" width="8.28515625" style="15" customWidth="1"/>
    <col min="2569" max="2816" width="9.140625" style="15"/>
    <col min="2817" max="2817" width="6.28515625" style="15" customWidth="1"/>
    <col min="2818" max="2818" width="12.5703125" style="15" customWidth="1"/>
    <col min="2819" max="2819" width="36.140625" style="15" customWidth="1"/>
    <col min="2820" max="2820" width="2.140625" style="15" customWidth="1"/>
    <col min="2821" max="2821" width="7.85546875" style="15" customWidth="1"/>
    <col min="2822" max="2822" width="9.42578125" style="15" customWidth="1"/>
    <col min="2823" max="2823" width="5.28515625" style="15" customWidth="1"/>
    <col min="2824" max="2824" width="8.28515625" style="15" customWidth="1"/>
    <col min="2825" max="3072" width="9.140625" style="15"/>
    <col min="3073" max="3073" width="6.28515625" style="15" customWidth="1"/>
    <col min="3074" max="3074" width="12.5703125" style="15" customWidth="1"/>
    <col min="3075" max="3075" width="36.140625" style="15" customWidth="1"/>
    <col min="3076" max="3076" width="2.140625" style="15" customWidth="1"/>
    <col min="3077" max="3077" width="7.85546875" style="15" customWidth="1"/>
    <col min="3078" max="3078" width="9.42578125" style="15" customWidth="1"/>
    <col min="3079" max="3079" width="5.28515625" style="15" customWidth="1"/>
    <col min="3080" max="3080" width="8.28515625" style="15" customWidth="1"/>
    <col min="3081" max="3328" width="9.140625" style="15"/>
    <col min="3329" max="3329" width="6.28515625" style="15" customWidth="1"/>
    <col min="3330" max="3330" width="12.5703125" style="15" customWidth="1"/>
    <col min="3331" max="3331" width="36.140625" style="15" customWidth="1"/>
    <col min="3332" max="3332" width="2.140625" style="15" customWidth="1"/>
    <col min="3333" max="3333" width="7.85546875" style="15" customWidth="1"/>
    <col min="3334" max="3334" width="9.42578125" style="15" customWidth="1"/>
    <col min="3335" max="3335" width="5.28515625" style="15" customWidth="1"/>
    <col min="3336" max="3336" width="8.28515625" style="15" customWidth="1"/>
    <col min="3337" max="3584" width="9.140625" style="15"/>
    <col min="3585" max="3585" width="6.28515625" style="15" customWidth="1"/>
    <col min="3586" max="3586" width="12.5703125" style="15" customWidth="1"/>
    <col min="3587" max="3587" width="36.140625" style="15" customWidth="1"/>
    <col min="3588" max="3588" width="2.140625" style="15" customWidth="1"/>
    <col min="3589" max="3589" width="7.85546875" style="15" customWidth="1"/>
    <col min="3590" max="3590" width="9.42578125" style="15" customWidth="1"/>
    <col min="3591" max="3591" width="5.28515625" style="15" customWidth="1"/>
    <col min="3592" max="3592" width="8.28515625" style="15" customWidth="1"/>
    <col min="3593" max="3840" width="9.140625" style="15"/>
    <col min="3841" max="3841" width="6.28515625" style="15" customWidth="1"/>
    <col min="3842" max="3842" width="12.5703125" style="15" customWidth="1"/>
    <col min="3843" max="3843" width="36.140625" style="15" customWidth="1"/>
    <col min="3844" max="3844" width="2.140625" style="15" customWidth="1"/>
    <col min="3845" max="3845" width="7.85546875" style="15" customWidth="1"/>
    <col min="3846" max="3846" width="9.42578125" style="15" customWidth="1"/>
    <col min="3847" max="3847" width="5.28515625" style="15" customWidth="1"/>
    <col min="3848" max="3848" width="8.28515625" style="15" customWidth="1"/>
    <col min="3849" max="4096" width="9.140625" style="15"/>
    <col min="4097" max="4097" width="6.28515625" style="15" customWidth="1"/>
    <col min="4098" max="4098" width="12.5703125" style="15" customWidth="1"/>
    <col min="4099" max="4099" width="36.140625" style="15" customWidth="1"/>
    <col min="4100" max="4100" width="2.140625" style="15" customWidth="1"/>
    <col min="4101" max="4101" width="7.85546875" style="15" customWidth="1"/>
    <col min="4102" max="4102" width="9.42578125" style="15" customWidth="1"/>
    <col min="4103" max="4103" width="5.28515625" style="15" customWidth="1"/>
    <col min="4104" max="4104" width="8.28515625" style="15" customWidth="1"/>
    <col min="4105" max="4352" width="9.140625" style="15"/>
    <col min="4353" max="4353" width="6.28515625" style="15" customWidth="1"/>
    <col min="4354" max="4354" width="12.5703125" style="15" customWidth="1"/>
    <col min="4355" max="4355" width="36.140625" style="15" customWidth="1"/>
    <col min="4356" max="4356" width="2.140625" style="15" customWidth="1"/>
    <col min="4357" max="4357" width="7.85546875" style="15" customWidth="1"/>
    <col min="4358" max="4358" width="9.42578125" style="15" customWidth="1"/>
    <col min="4359" max="4359" width="5.28515625" style="15" customWidth="1"/>
    <col min="4360" max="4360" width="8.28515625" style="15" customWidth="1"/>
    <col min="4361" max="4608" width="9.140625" style="15"/>
    <col min="4609" max="4609" width="6.28515625" style="15" customWidth="1"/>
    <col min="4610" max="4610" width="12.5703125" style="15" customWidth="1"/>
    <col min="4611" max="4611" width="36.140625" style="15" customWidth="1"/>
    <col min="4612" max="4612" width="2.140625" style="15" customWidth="1"/>
    <col min="4613" max="4613" width="7.85546875" style="15" customWidth="1"/>
    <col min="4614" max="4614" width="9.42578125" style="15" customWidth="1"/>
    <col min="4615" max="4615" width="5.28515625" style="15" customWidth="1"/>
    <col min="4616" max="4616" width="8.28515625" style="15" customWidth="1"/>
    <col min="4617" max="4864" width="9.140625" style="15"/>
    <col min="4865" max="4865" width="6.28515625" style="15" customWidth="1"/>
    <col min="4866" max="4866" width="12.5703125" style="15" customWidth="1"/>
    <col min="4867" max="4867" width="36.140625" style="15" customWidth="1"/>
    <col min="4868" max="4868" width="2.140625" style="15" customWidth="1"/>
    <col min="4869" max="4869" width="7.85546875" style="15" customWidth="1"/>
    <col min="4870" max="4870" width="9.42578125" style="15" customWidth="1"/>
    <col min="4871" max="4871" width="5.28515625" style="15" customWidth="1"/>
    <col min="4872" max="4872" width="8.28515625" style="15" customWidth="1"/>
    <col min="4873" max="5120" width="9.140625" style="15"/>
    <col min="5121" max="5121" width="6.28515625" style="15" customWidth="1"/>
    <col min="5122" max="5122" width="12.5703125" style="15" customWidth="1"/>
    <col min="5123" max="5123" width="36.140625" style="15" customWidth="1"/>
    <col min="5124" max="5124" width="2.140625" style="15" customWidth="1"/>
    <col min="5125" max="5125" width="7.85546875" style="15" customWidth="1"/>
    <col min="5126" max="5126" width="9.42578125" style="15" customWidth="1"/>
    <col min="5127" max="5127" width="5.28515625" style="15" customWidth="1"/>
    <col min="5128" max="5128" width="8.28515625" style="15" customWidth="1"/>
    <col min="5129" max="5376" width="9.140625" style="15"/>
    <col min="5377" max="5377" width="6.28515625" style="15" customWidth="1"/>
    <col min="5378" max="5378" width="12.5703125" style="15" customWidth="1"/>
    <col min="5379" max="5379" width="36.140625" style="15" customWidth="1"/>
    <col min="5380" max="5380" width="2.140625" style="15" customWidth="1"/>
    <col min="5381" max="5381" width="7.85546875" style="15" customWidth="1"/>
    <col min="5382" max="5382" width="9.42578125" style="15" customWidth="1"/>
    <col min="5383" max="5383" width="5.28515625" style="15" customWidth="1"/>
    <col min="5384" max="5384" width="8.28515625" style="15" customWidth="1"/>
    <col min="5385" max="5632" width="9.140625" style="15"/>
    <col min="5633" max="5633" width="6.28515625" style="15" customWidth="1"/>
    <col min="5634" max="5634" width="12.5703125" style="15" customWidth="1"/>
    <col min="5635" max="5635" width="36.140625" style="15" customWidth="1"/>
    <col min="5636" max="5636" width="2.140625" style="15" customWidth="1"/>
    <col min="5637" max="5637" width="7.85546875" style="15" customWidth="1"/>
    <col min="5638" max="5638" width="9.42578125" style="15" customWidth="1"/>
    <col min="5639" max="5639" width="5.28515625" style="15" customWidth="1"/>
    <col min="5640" max="5640" width="8.28515625" style="15" customWidth="1"/>
    <col min="5641" max="5888" width="9.140625" style="15"/>
    <col min="5889" max="5889" width="6.28515625" style="15" customWidth="1"/>
    <col min="5890" max="5890" width="12.5703125" style="15" customWidth="1"/>
    <col min="5891" max="5891" width="36.140625" style="15" customWidth="1"/>
    <col min="5892" max="5892" width="2.140625" style="15" customWidth="1"/>
    <col min="5893" max="5893" width="7.85546875" style="15" customWidth="1"/>
    <col min="5894" max="5894" width="9.42578125" style="15" customWidth="1"/>
    <col min="5895" max="5895" width="5.28515625" style="15" customWidth="1"/>
    <col min="5896" max="5896" width="8.28515625" style="15" customWidth="1"/>
    <col min="5897" max="6144" width="9.140625" style="15"/>
    <col min="6145" max="6145" width="6.28515625" style="15" customWidth="1"/>
    <col min="6146" max="6146" width="12.5703125" style="15" customWidth="1"/>
    <col min="6147" max="6147" width="36.140625" style="15" customWidth="1"/>
    <col min="6148" max="6148" width="2.140625" style="15" customWidth="1"/>
    <col min="6149" max="6149" width="7.85546875" style="15" customWidth="1"/>
    <col min="6150" max="6150" width="9.42578125" style="15" customWidth="1"/>
    <col min="6151" max="6151" width="5.28515625" style="15" customWidth="1"/>
    <col min="6152" max="6152" width="8.28515625" style="15" customWidth="1"/>
    <col min="6153" max="6400" width="9.140625" style="15"/>
    <col min="6401" max="6401" width="6.28515625" style="15" customWidth="1"/>
    <col min="6402" max="6402" width="12.5703125" style="15" customWidth="1"/>
    <col min="6403" max="6403" width="36.140625" style="15" customWidth="1"/>
    <col min="6404" max="6404" width="2.140625" style="15" customWidth="1"/>
    <col min="6405" max="6405" width="7.85546875" style="15" customWidth="1"/>
    <col min="6406" max="6406" width="9.42578125" style="15" customWidth="1"/>
    <col min="6407" max="6407" width="5.28515625" style="15" customWidth="1"/>
    <col min="6408" max="6408" width="8.28515625" style="15" customWidth="1"/>
    <col min="6409" max="6656" width="9.140625" style="15"/>
    <col min="6657" max="6657" width="6.28515625" style="15" customWidth="1"/>
    <col min="6658" max="6658" width="12.5703125" style="15" customWidth="1"/>
    <col min="6659" max="6659" width="36.140625" style="15" customWidth="1"/>
    <col min="6660" max="6660" width="2.140625" style="15" customWidth="1"/>
    <col min="6661" max="6661" width="7.85546875" style="15" customWidth="1"/>
    <col min="6662" max="6662" width="9.42578125" style="15" customWidth="1"/>
    <col min="6663" max="6663" width="5.28515625" style="15" customWidth="1"/>
    <col min="6664" max="6664" width="8.28515625" style="15" customWidth="1"/>
    <col min="6665" max="6912" width="9.140625" style="15"/>
    <col min="6913" max="6913" width="6.28515625" style="15" customWidth="1"/>
    <col min="6914" max="6914" width="12.5703125" style="15" customWidth="1"/>
    <col min="6915" max="6915" width="36.140625" style="15" customWidth="1"/>
    <col min="6916" max="6916" width="2.140625" style="15" customWidth="1"/>
    <col min="6917" max="6917" width="7.85546875" style="15" customWidth="1"/>
    <col min="6918" max="6918" width="9.42578125" style="15" customWidth="1"/>
    <col min="6919" max="6919" width="5.28515625" style="15" customWidth="1"/>
    <col min="6920" max="6920" width="8.28515625" style="15" customWidth="1"/>
    <col min="6921" max="7168" width="9.140625" style="15"/>
    <col min="7169" max="7169" width="6.28515625" style="15" customWidth="1"/>
    <col min="7170" max="7170" width="12.5703125" style="15" customWidth="1"/>
    <col min="7171" max="7171" width="36.140625" style="15" customWidth="1"/>
    <col min="7172" max="7172" width="2.140625" style="15" customWidth="1"/>
    <col min="7173" max="7173" width="7.85546875" style="15" customWidth="1"/>
    <col min="7174" max="7174" width="9.42578125" style="15" customWidth="1"/>
    <col min="7175" max="7175" width="5.28515625" style="15" customWidth="1"/>
    <col min="7176" max="7176" width="8.28515625" style="15" customWidth="1"/>
    <col min="7177" max="7424" width="9.140625" style="15"/>
    <col min="7425" max="7425" width="6.28515625" style="15" customWidth="1"/>
    <col min="7426" max="7426" width="12.5703125" style="15" customWidth="1"/>
    <col min="7427" max="7427" width="36.140625" style="15" customWidth="1"/>
    <col min="7428" max="7428" width="2.140625" style="15" customWidth="1"/>
    <col min="7429" max="7429" width="7.85546875" style="15" customWidth="1"/>
    <col min="7430" max="7430" width="9.42578125" style="15" customWidth="1"/>
    <col min="7431" max="7431" width="5.28515625" style="15" customWidth="1"/>
    <col min="7432" max="7432" width="8.28515625" style="15" customWidth="1"/>
    <col min="7433" max="7680" width="9.140625" style="15"/>
    <col min="7681" max="7681" width="6.28515625" style="15" customWidth="1"/>
    <col min="7682" max="7682" width="12.5703125" style="15" customWidth="1"/>
    <col min="7683" max="7683" width="36.140625" style="15" customWidth="1"/>
    <col min="7684" max="7684" width="2.140625" style="15" customWidth="1"/>
    <col min="7685" max="7685" width="7.85546875" style="15" customWidth="1"/>
    <col min="7686" max="7686" width="9.42578125" style="15" customWidth="1"/>
    <col min="7687" max="7687" width="5.28515625" style="15" customWidth="1"/>
    <col min="7688" max="7688" width="8.28515625" style="15" customWidth="1"/>
    <col min="7689" max="7936" width="9.140625" style="15"/>
    <col min="7937" max="7937" width="6.28515625" style="15" customWidth="1"/>
    <col min="7938" max="7938" width="12.5703125" style="15" customWidth="1"/>
    <col min="7939" max="7939" width="36.140625" style="15" customWidth="1"/>
    <col min="7940" max="7940" width="2.140625" style="15" customWidth="1"/>
    <col min="7941" max="7941" width="7.85546875" style="15" customWidth="1"/>
    <col min="7942" max="7942" width="9.42578125" style="15" customWidth="1"/>
    <col min="7943" max="7943" width="5.28515625" style="15" customWidth="1"/>
    <col min="7944" max="7944" width="8.28515625" style="15" customWidth="1"/>
    <col min="7945" max="8192" width="9.140625" style="15"/>
    <col min="8193" max="8193" width="6.28515625" style="15" customWidth="1"/>
    <col min="8194" max="8194" width="12.5703125" style="15" customWidth="1"/>
    <col min="8195" max="8195" width="36.140625" style="15" customWidth="1"/>
    <col min="8196" max="8196" width="2.140625" style="15" customWidth="1"/>
    <col min="8197" max="8197" width="7.85546875" style="15" customWidth="1"/>
    <col min="8198" max="8198" width="9.42578125" style="15" customWidth="1"/>
    <col min="8199" max="8199" width="5.28515625" style="15" customWidth="1"/>
    <col min="8200" max="8200" width="8.28515625" style="15" customWidth="1"/>
    <col min="8201" max="8448" width="9.140625" style="15"/>
    <col min="8449" max="8449" width="6.28515625" style="15" customWidth="1"/>
    <col min="8450" max="8450" width="12.5703125" style="15" customWidth="1"/>
    <col min="8451" max="8451" width="36.140625" style="15" customWidth="1"/>
    <col min="8452" max="8452" width="2.140625" style="15" customWidth="1"/>
    <col min="8453" max="8453" width="7.85546875" style="15" customWidth="1"/>
    <col min="8454" max="8454" width="9.42578125" style="15" customWidth="1"/>
    <col min="8455" max="8455" width="5.28515625" style="15" customWidth="1"/>
    <col min="8456" max="8456" width="8.28515625" style="15" customWidth="1"/>
    <col min="8457" max="8704" width="9.140625" style="15"/>
    <col min="8705" max="8705" width="6.28515625" style="15" customWidth="1"/>
    <col min="8706" max="8706" width="12.5703125" style="15" customWidth="1"/>
    <col min="8707" max="8707" width="36.140625" style="15" customWidth="1"/>
    <col min="8708" max="8708" width="2.140625" style="15" customWidth="1"/>
    <col min="8709" max="8709" width="7.85546875" style="15" customWidth="1"/>
    <col min="8710" max="8710" width="9.42578125" style="15" customWidth="1"/>
    <col min="8711" max="8711" width="5.28515625" style="15" customWidth="1"/>
    <col min="8712" max="8712" width="8.28515625" style="15" customWidth="1"/>
    <col min="8713" max="8960" width="9.140625" style="15"/>
    <col min="8961" max="8961" width="6.28515625" style="15" customWidth="1"/>
    <col min="8962" max="8962" width="12.5703125" style="15" customWidth="1"/>
    <col min="8963" max="8963" width="36.140625" style="15" customWidth="1"/>
    <col min="8964" max="8964" width="2.140625" style="15" customWidth="1"/>
    <col min="8965" max="8965" width="7.85546875" style="15" customWidth="1"/>
    <col min="8966" max="8966" width="9.42578125" style="15" customWidth="1"/>
    <col min="8967" max="8967" width="5.28515625" style="15" customWidth="1"/>
    <col min="8968" max="8968" width="8.28515625" style="15" customWidth="1"/>
    <col min="8969" max="9216" width="9.140625" style="15"/>
    <col min="9217" max="9217" width="6.28515625" style="15" customWidth="1"/>
    <col min="9218" max="9218" width="12.5703125" style="15" customWidth="1"/>
    <col min="9219" max="9219" width="36.140625" style="15" customWidth="1"/>
    <col min="9220" max="9220" width="2.140625" style="15" customWidth="1"/>
    <col min="9221" max="9221" width="7.85546875" style="15" customWidth="1"/>
    <col min="9222" max="9222" width="9.42578125" style="15" customWidth="1"/>
    <col min="9223" max="9223" width="5.28515625" style="15" customWidth="1"/>
    <col min="9224" max="9224" width="8.28515625" style="15" customWidth="1"/>
    <col min="9225" max="9472" width="9.140625" style="15"/>
    <col min="9473" max="9473" width="6.28515625" style="15" customWidth="1"/>
    <col min="9474" max="9474" width="12.5703125" style="15" customWidth="1"/>
    <col min="9475" max="9475" width="36.140625" style="15" customWidth="1"/>
    <col min="9476" max="9476" width="2.140625" style="15" customWidth="1"/>
    <col min="9477" max="9477" width="7.85546875" style="15" customWidth="1"/>
    <col min="9478" max="9478" width="9.42578125" style="15" customWidth="1"/>
    <col min="9479" max="9479" width="5.28515625" style="15" customWidth="1"/>
    <col min="9480" max="9480" width="8.28515625" style="15" customWidth="1"/>
    <col min="9481" max="9728" width="9.140625" style="15"/>
    <col min="9729" max="9729" width="6.28515625" style="15" customWidth="1"/>
    <col min="9730" max="9730" width="12.5703125" style="15" customWidth="1"/>
    <col min="9731" max="9731" width="36.140625" style="15" customWidth="1"/>
    <col min="9732" max="9732" width="2.140625" style="15" customWidth="1"/>
    <col min="9733" max="9733" width="7.85546875" style="15" customWidth="1"/>
    <col min="9734" max="9734" width="9.42578125" style="15" customWidth="1"/>
    <col min="9735" max="9735" width="5.28515625" style="15" customWidth="1"/>
    <col min="9736" max="9736" width="8.28515625" style="15" customWidth="1"/>
    <col min="9737" max="9984" width="9.140625" style="15"/>
    <col min="9985" max="9985" width="6.28515625" style="15" customWidth="1"/>
    <col min="9986" max="9986" width="12.5703125" style="15" customWidth="1"/>
    <col min="9987" max="9987" width="36.140625" style="15" customWidth="1"/>
    <col min="9988" max="9988" width="2.140625" style="15" customWidth="1"/>
    <col min="9989" max="9989" width="7.85546875" style="15" customWidth="1"/>
    <col min="9990" max="9990" width="9.42578125" style="15" customWidth="1"/>
    <col min="9991" max="9991" width="5.28515625" style="15" customWidth="1"/>
    <col min="9992" max="9992" width="8.28515625" style="15" customWidth="1"/>
    <col min="9993" max="10240" width="9.140625" style="15"/>
    <col min="10241" max="10241" width="6.28515625" style="15" customWidth="1"/>
    <col min="10242" max="10242" width="12.5703125" style="15" customWidth="1"/>
    <col min="10243" max="10243" width="36.140625" style="15" customWidth="1"/>
    <col min="10244" max="10244" width="2.140625" style="15" customWidth="1"/>
    <col min="10245" max="10245" width="7.85546875" style="15" customWidth="1"/>
    <col min="10246" max="10246" width="9.42578125" style="15" customWidth="1"/>
    <col min="10247" max="10247" width="5.28515625" style="15" customWidth="1"/>
    <col min="10248" max="10248" width="8.28515625" style="15" customWidth="1"/>
    <col min="10249" max="10496" width="9.140625" style="15"/>
    <col min="10497" max="10497" width="6.28515625" style="15" customWidth="1"/>
    <col min="10498" max="10498" width="12.5703125" style="15" customWidth="1"/>
    <col min="10499" max="10499" width="36.140625" style="15" customWidth="1"/>
    <col min="10500" max="10500" width="2.140625" style="15" customWidth="1"/>
    <col min="10501" max="10501" width="7.85546875" style="15" customWidth="1"/>
    <col min="10502" max="10502" width="9.42578125" style="15" customWidth="1"/>
    <col min="10503" max="10503" width="5.28515625" style="15" customWidth="1"/>
    <col min="10504" max="10504" width="8.28515625" style="15" customWidth="1"/>
    <col min="10505" max="10752" width="9.140625" style="15"/>
    <col min="10753" max="10753" width="6.28515625" style="15" customWidth="1"/>
    <col min="10754" max="10754" width="12.5703125" style="15" customWidth="1"/>
    <col min="10755" max="10755" width="36.140625" style="15" customWidth="1"/>
    <col min="10756" max="10756" width="2.140625" style="15" customWidth="1"/>
    <col min="10757" max="10757" width="7.85546875" style="15" customWidth="1"/>
    <col min="10758" max="10758" width="9.42578125" style="15" customWidth="1"/>
    <col min="10759" max="10759" width="5.28515625" style="15" customWidth="1"/>
    <col min="10760" max="10760" width="8.28515625" style="15" customWidth="1"/>
    <col min="10761" max="11008" width="9.140625" style="15"/>
    <col min="11009" max="11009" width="6.28515625" style="15" customWidth="1"/>
    <col min="11010" max="11010" width="12.5703125" style="15" customWidth="1"/>
    <col min="11011" max="11011" width="36.140625" style="15" customWidth="1"/>
    <col min="11012" max="11012" width="2.140625" style="15" customWidth="1"/>
    <col min="11013" max="11013" width="7.85546875" style="15" customWidth="1"/>
    <col min="11014" max="11014" width="9.42578125" style="15" customWidth="1"/>
    <col min="11015" max="11015" width="5.28515625" style="15" customWidth="1"/>
    <col min="11016" max="11016" width="8.28515625" style="15" customWidth="1"/>
    <col min="11017" max="11264" width="9.140625" style="15"/>
    <col min="11265" max="11265" width="6.28515625" style="15" customWidth="1"/>
    <col min="11266" max="11266" width="12.5703125" style="15" customWidth="1"/>
    <col min="11267" max="11267" width="36.140625" style="15" customWidth="1"/>
    <col min="11268" max="11268" width="2.140625" style="15" customWidth="1"/>
    <col min="11269" max="11269" width="7.85546875" style="15" customWidth="1"/>
    <col min="11270" max="11270" width="9.42578125" style="15" customWidth="1"/>
    <col min="11271" max="11271" width="5.28515625" style="15" customWidth="1"/>
    <col min="11272" max="11272" width="8.28515625" style="15" customWidth="1"/>
    <col min="11273" max="11520" width="9.140625" style="15"/>
    <col min="11521" max="11521" width="6.28515625" style="15" customWidth="1"/>
    <col min="11522" max="11522" width="12.5703125" style="15" customWidth="1"/>
    <col min="11523" max="11523" width="36.140625" style="15" customWidth="1"/>
    <col min="11524" max="11524" width="2.140625" style="15" customWidth="1"/>
    <col min="11525" max="11525" width="7.85546875" style="15" customWidth="1"/>
    <col min="11526" max="11526" width="9.42578125" style="15" customWidth="1"/>
    <col min="11527" max="11527" width="5.28515625" style="15" customWidth="1"/>
    <col min="11528" max="11528" width="8.28515625" style="15" customWidth="1"/>
    <col min="11529" max="11776" width="9.140625" style="15"/>
    <col min="11777" max="11777" width="6.28515625" style="15" customWidth="1"/>
    <col min="11778" max="11778" width="12.5703125" style="15" customWidth="1"/>
    <col min="11779" max="11779" width="36.140625" style="15" customWidth="1"/>
    <col min="11780" max="11780" width="2.140625" style="15" customWidth="1"/>
    <col min="11781" max="11781" width="7.85546875" style="15" customWidth="1"/>
    <col min="11782" max="11782" width="9.42578125" style="15" customWidth="1"/>
    <col min="11783" max="11783" width="5.28515625" style="15" customWidth="1"/>
    <col min="11784" max="11784" width="8.28515625" style="15" customWidth="1"/>
    <col min="11785" max="12032" width="9.140625" style="15"/>
    <col min="12033" max="12033" width="6.28515625" style="15" customWidth="1"/>
    <col min="12034" max="12034" width="12.5703125" style="15" customWidth="1"/>
    <col min="12035" max="12035" width="36.140625" style="15" customWidth="1"/>
    <col min="12036" max="12036" width="2.140625" style="15" customWidth="1"/>
    <col min="12037" max="12037" width="7.85546875" style="15" customWidth="1"/>
    <col min="12038" max="12038" width="9.42578125" style="15" customWidth="1"/>
    <col min="12039" max="12039" width="5.28515625" style="15" customWidth="1"/>
    <col min="12040" max="12040" width="8.28515625" style="15" customWidth="1"/>
    <col min="12041" max="12288" width="9.140625" style="15"/>
    <col min="12289" max="12289" width="6.28515625" style="15" customWidth="1"/>
    <col min="12290" max="12290" width="12.5703125" style="15" customWidth="1"/>
    <col min="12291" max="12291" width="36.140625" style="15" customWidth="1"/>
    <col min="12292" max="12292" width="2.140625" style="15" customWidth="1"/>
    <col min="12293" max="12293" width="7.85546875" style="15" customWidth="1"/>
    <col min="12294" max="12294" width="9.42578125" style="15" customWidth="1"/>
    <col min="12295" max="12295" width="5.28515625" style="15" customWidth="1"/>
    <col min="12296" max="12296" width="8.28515625" style="15" customWidth="1"/>
    <col min="12297" max="12544" width="9.140625" style="15"/>
    <col min="12545" max="12545" width="6.28515625" style="15" customWidth="1"/>
    <col min="12546" max="12546" width="12.5703125" style="15" customWidth="1"/>
    <col min="12547" max="12547" width="36.140625" style="15" customWidth="1"/>
    <col min="12548" max="12548" width="2.140625" style="15" customWidth="1"/>
    <col min="12549" max="12549" width="7.85546875" style="15" customWidth="1"/>
    <col min="12550" max="12550" width="9.42578125" style="15" customWidth="1"/>
    <col min="12551" max="12551" width="5.28515625" style="15" customWidth="1"/>
    <col min="12552" max="12552" width="8.28515625" style="15" customWidth="1"/>
    <col min="12553" max="12800" width="9.140625" style="15"/>
    <col min="12801" max="12801" width="6.28515625" style="15" customWidth="1"/>
    <col min="12802" max="12802" width="12.5703125" style="15" customWidth="1"/>
    <col min="12803" max="12803" width="36.140625" style="15" customWidth="1"/>
    <col min="12804" max="12804" width="2.140625" style="15" customWidth="1"/>
    <col min="12805" max="12805" width="7.85546875" style="15" customWidth="1"/>
    <col min="12806" max="12806" width="9.42578125" style="15" customWidth="1"/>
    <col min="12807" max="12807" width="5.28515625" style="15" customWidth="1"/>
    <col min="12808" max="12808" width="8.28515625" style="15" customWidth="1"/>
    <col min="12809" max="13056" width="9.140625" style="15"/>
    <col min="13057" max="13057" width="6.28515625" style="15" customWidth="1"/>
    <col min="13058" max="13058" width="12.5703125" style="15" customWidth="1"/>
    <col min="13059" max="13059" width="36.140625" style="15" customWidth="1"/>
    <col min="13060" max="13060" width="2.140625" style="15" customWidth="1"/>
    <col min="13061" max="13061" width="7.85546875" style="15" customWidth="1"/>
    <col min="13062" max="13062" width="9.42578125" style="15" customWidth="1"/>
    <col min="13063" max="13063" width="5.28515625" style="15" customWidth="1"/>
    <col min="13064" max="13064" width="8.28515625" style="15" customWidth="1"/>
    <col min="13065" max="13312" width="9.140625" style="15"/>
    <col min="13313" max="13313" width="6.28515625" style="15" customWidth="1"/>
    <col min="13314" max="13314" width="12.5703125" style="15" customWidth="1"/>
    <col min="13315" max="13315" width="36.140625" style="15" customWidth="1"/>
    <col min="13316" max="13316" width="2.140625" style="15" customWidth="1"/>
    <col min="13317" max="13317" width="7.85546875" style="15" customWidth="1"/>
    <col min="13318" max="13318" width="9.42578125" style="15" customWidth="1"/>
    <col min="13319" max="13319" width="5.28515625" style="15" customWidth="1"/>
    <col min="13320" max="13320" width="8.28515625" style="15" customWidth="1"/>
    <col min="13321" max="13568" width="9.140625" style="15"/>
    <col min="13569" max="13569" width="6.28515625" style="15" customWidth="1"/>
    <col min="13570" max="13570" width="12.5703125" style="15" customWidth="1"/>
    <col min="13571" max="13571" width="36.140625" style="15" customWidth="1"/>
    <col min="13572" max="13572" width="2.140625" style="15" customWidth="1"/>
    <col min="13573" max="13573" width="7.85546875" style="15" customWidth="1"/>
    <col min="13574" max="13574" width="9.42578125" style="15" customWidth="1"/>
    <col min="13575" max="13575" width="5.28515625" style="15" customWidth="1"/>
    <col min="13576" max="13576" width="8.28515625" style="15" customWidth="1"/>
    <col min="13577" max="13824" width="9.140625" style="15"/>
    <col min="13825" max="13825" width="6.28515625" style="15" customWidth="1"/>
    <col min="13826" max="13826" width="12.5703125" style="15" customWidth="1"/>
    <col min="13827" max="13827" width="36.140625" style="15" customWidth="1"/>
    <col min="13828" max="13828" width="2.140625" style="15" customWidth="1"/>
    <col min="13829" max="13829" width="7.85546875" style="15" customWidth="1"/>
    <col min="13830" max="13830" width="9.42578125" style="15" customWidth="1"/>
    <col min="13831" max="13831" width="5.28515625" style="15" customWidth="1"/>
    <col min="13832" max="13832" width="8.28515625" style="15" customWidth="1"/>
    <col min="13833" max="14080" width="9.140625" style="15"/>
    <col min="14081" max="14081" width="6.28515625" style="15" customWidth="1"/>
    <col min="14082" max="14082" width="12.5703125" style="15" customWidth="1"/>
    <col min="14083" max="14083" width="36.140625" style="15" customWidth="1"/>
    <col min="14084" max="14084" width="2.140625" style="15" customWidth="1"/>
    <col min="14085" max="14085" width="7.85546875" style="15" customWidth="1"/>
    <col min="14086" max="14086" width="9.42578125" style="15" customWidth="1"/>
    <col min="14087" max="14087" width="5.28515625" style="15" customWidth="1"/>
    <col min="14088" max="14088" width="8.28515625" style="15" customWidth="1"/>
    <col min="14089" max="14336" width="9.140625" style="15"/>
    <col min="14337" max="14337" width="6.28515625" style="15" customWidth="1"/>
    <col min="14338" max="14338" width="12.5703125" style="15" customWidth="1"/>
    <col min="14339" max="14339" width="36.140625" style="15" customWidth="1"/>
    <col min="14340" max="14340" width="2.140625" style="15" customWidth="1"/>
    <col min="14341" max="14341" width="7.85546875" style="15" customWidth="1"/>
    <col min="14342" max="14342" width="9.42578125" style="15" customWidth="1"/>
    <col min="14343" max="14343" width="5.28515625" style="15" customWidth="1"/>
    <col min="14344" max="14344" width="8.28515625" style="15" customWidth="1"/>
    <col min="14345" max="14592" width="9.140625" style="15"/>
    <col min="14593" max="14593" width="6.28515625" style="15" customWidth="1"/>
    <col min="14594" max="14594" width="12.5703125" style="15" customWidth="1"/>
    <col min="14595" max="14595" width="36.140625" style="15" customWidth="1"/>
    <col min="14596" max="14596" width="2.140625" style="15" customWidth="1"/>
    <col min="14597" max="14597" width="7.85546875" style="15" customWidth="1"/>
    <col min="14598" max="14598" width="9.42578125" style="15" customWidth="1"/>
    <col min="14599" max="14599" width="5.28515625" style="15" customWidth="1"/>
    <col min="14600" max="14600" width="8.28515625" style="15" customWidth="1"/>
    <col min="14601" max="14848" width="9.140625" style="15"/>
    <col min="14849" max="14849" width="6.28515625" style="15" customWidth="1"/>
    <col min="14850" max="14850" width="12.5703125" style="15" customWidth="1"/>
    <col min="14851" max="14851" width="36.140625" style="15" customWidth="1"/>
    <col min="14852" max="14852" width="2.140625" style="15" customWidth="1"/>
    <col min="14853" max="14853" width="7.85546875" style="15" customWidth="1"/>
    <col min="14854" max="14854" width="9.42578125" style="15" customWidth="1"/>
    <col min="14855" max="14855" width="5.28515625" style="15" customWidth="1"/>
    <col min="14856" max="14856" width="8.28515625" style="15" customWidth="1"/>
    <col min="14857" max="15104" width="9.140625" style="15"/>
    <col min="15105" max="15105" width="6.28515625" style="15" customWidth="1"/>
    <col min="15106" max="15106" width="12.5703125" style="15" customWidth="1"/>
    <col min="15107" max="15107" width="36.140625" style="15" customWidth="1"/>
    <col min="15108" max="15108" width="2.140625" style="15" customWidth="1"/>
    <col min="15109" max="15109" width="7.85546875" style="15" customWidth="1"/>
    <col min="15110" max="15110" width="9.42578125" style="15" customWidth="1"/>
    <col min="15111" max="15111" width="5.28515625" style="15" customWidth="1"/>
    <col min="15112" max="15112" width="8.28515625" style="15" customWidth="1"/>
    <col min="15113" max="15360" width="9.140625" style="15"/>
    <col min="15361" max="15361" width="6.28515625" style="15" customWidth="1"/>
    <col min="15362" max="15362" width="12.5703125" style="15" customWidth="1"/>
    <col min="15363" max="15363" width="36.140625" style="15" customWidth="1"/>
    <col min="15364" max="15364" width="2.140625" style="15" customWidth="1"/>
    <col min="15365" max="15365" width="7.85546875" style="15" customWidth="1"/>
    <col min="15366" max="15366" width="9.42578125" style="15" customWidth="1"/>
    <col min="15367" max="15367" width="5.28515625" style="15" customWidth="1"/>
    <col min="15368" max="15368" width="8.28515625" style="15" customWidth="1"/>
    <col min="15369" max="15616" width="9.140625" style="15"/>
    <col min="15617" max="15617" width="6.28515625" style="15" customWidth="1"/>
    <col min="15618" max="15618" width="12.5703125" style="15" customWidth="1"/>
    <col min="15619" max="15619" width="36.140625" style="15" customWidth="1"/>
    <col min="15620" max="15620" width="2.140625" style="15" customWidth="1"/>
    <col min="15621" max="15621" width="7.85546875" style="15" customWidth="1"/>
    <col min="15622" max="15622" width="9.42578125" style="15" customWidth="1"/>
    <col min="15623" max="15623" width="5.28515625" style="15" customWidth="1"/>
    <col min="15624" max="15624" width="8.28515625" style="15" customWidth="1"/>
    <col min="15625" max="15872" width="9.140625" style="15"/>
    <col min="15873" max="15873" width="6.28515625" style="15" customWidth="1"/>
    <col min="15874" max="15874" width="12.5703125" style="15" customWidth="1"/>
    <col min="15875" max="15875" width="36.140625" style="15" customWidth="1"/>
    <col min="15876" max="15876" width="2.140625" style="15" customWidth="1"/>
    <col min="15877" max="15877" width="7.85546875" style="15" customWidth="1"/>
    <col min="15878" max="15878" width="9.42578125" style="15" customWidth="1"/>
    <col min="15879" max="15879" width="5.28515625" style="15" customWidth="1"/>
    <col min="15880" max="15880" width="8.28515625" style="15" customWidth="1"/>
    <col min="15881" max="16128" width="9.140625" style="15"/>
    <col min="16129" max="16129" width="6.28515625" style="15" customWidth="1"/>
    <col min="16130" max="16130" width="12.5703125" style="15" customWidth="1"/>
    <col min="16131" max="16131" width="36.140625" style="15" customWidth="1"/>
    <col min="16132" max="16132" width="2.140625" style="15" customWidth="1"/>
    <col min="16133" max="16133" width="7.85546875" style="15" customWidth="1"/>
    <col min="16134" max="16134" width="9.42578125" style="15" customWidth="1"/>
    <col min="16135" max="16135" width="5.28515625" style="15" customWidth="1"/>
    <col min="16136" max="16136" width="8.28515625" style="15" customWidth="1"/>
    <col min="16137" max="16384" width="9.140625" style="15"/>
  </cols>
  <sheetData>
    <row r="1" spans="1:17" ht="18">
      <c r="A1" s="286" t="s">
        <v>11</v>
      </c>
      <c r="B1" s="286"/>
      <c r="C1" s="286"/>
      <c r="D1" s="286"/>
      <c r="E1" s="286"/>
      <c r="F1" s="286"/>
      <c r="G1" s="286"/>
      <c r="H1" s="286"/>
    </row>
    <row r="2" spans="1:17" ht="9" customHeight="1"/>
    <row r="3" spans="1:17" ht="10.5" customHeight="1"/>
    <row r="4" spans="1:17" ht="23.25" customHeight="1">
      <c r="A4" s="17" t="s">
        <v>10</v>
      </c>
      <c r="B4" s="287" t="s">
        <v>2</v>
      </c>
      <c r="C4" s="287"/>
      <c r="D4" s="287"/>
      <c r="E4" s="18" t="s">
        <v>3</v>
      </c>
      <c r="F4" s="18" t="s">
        <v>4</v>
      </c>
      <c r="G4" s="18" t="s">
        <v>5</v>
      </c>
      <c r="H4" s="18" t="s">
        <v>6</v>
      </c>
    </row>
    <row r="5" spans="1:17" ht="9" customHeight="1">
      <c r="B5" s="288"/>
      <c r="C5" s="288"/>
      <c r="D5" s="19"/>
      <c r="E5" s="19"/>
      <c r="F5" s="19"/>
      <c r="G5" s="19"/>
      <c r="H5" s="19"/>
      <c r="I5" s="20"/>
      <c r="J5" s="20"/>
      <c r="K5" s="20"/>
      <c r="L5" s="20"/>
      <c r="M5" s="20"/>
      <c r="N5" s="20"/>
      <c r="O5" s="20"/>
      <c r="P5" s="20"/>
      <c r="Q5" s="20"/>
    </row>
    <row r="6" spans="1:17" ht="65.25" customHeight="1">
      <c r="A6" s="21">
        <v>1</v>
      </c>
      <c r="B6" s="285" t="s">
        <v>253</v>
      </c>
      <c r="C6" s="285"/>
      <c r="D6" s="285"/>
      <c r="E6" s="22"/>
      <c r="F6" s="22"/>
      <c r="G6" s="22"/>
      <c r="H6" s="22"/>
      <c r="I6" s="20"/>
      <c r="J6" s="20"/>
      <c r="K6" s="20"/>
      <c r="L6" s="20"/>
      <c r="M6" s="20"/>
      <c r="N6" s="20"/>
      <c r="O6" s="20"/>
      <c r="P6" s="20"/>
      <c r="Q6" s="20"/>
    </row>
    <row r="7" spans="1:17" ht="14.25">
      <c r="A7" s="21"/>
      <c r="B7" s="23"/>
      <c r="C7" s="24"/>
      <c r="D7" s="23" t="s">
        <v>7</v>
      </c>
      <c r="E7" s="25">
        <v>2</v>
      </c>
      <c r="F7" s="26">
        <v>4802.6000000000004</v>
      </c>
      <c r="G7" s="23" t="s">
        <v>12</v>
      </c>
      <c r="H7" s="27">
        <f>E7*F7</f>
        <v>9605.2000000000007</v>
      </c>
      <c r="I7" s="20"/>
      <c r="J7" s="20"/>
      <c r="K7" s="20"/>
      <c r="L7" s="20"/>
      <c r="M7" s="20"/>
      <c r="N7" s="20"/>
      <c r="O7" s="20"/>
      <c r="P7" s="20"/>
      <c r="Q7" s="20"/>
    </row>
    <row r="8" spans="1:17" ht="68.25" hidden="1" customHeight="1">
      <c r="A8" s="29">
        <v>2</v>
      </c>
      <c r="B8" s="285" t="s">
        <v>16</v>
      </c>
      <c r="C8" s="285"/>
      <c r="D8" s="285"/>
      <c r="E8" s="25"/>
      <c r="F8" s="25"/>
      <c r="G8" s="23"/>
      <c r="H8" s="27"/>
      <c r="I8" s="20"/>
      <c r="J8" s="20"/>
      <c r="K8" s="20"/>
      <c r="L8" s="20"/>
      <c r="M8" s="20"/>
      <c r="N8" s="20"/>
      <c r="O8" s="20"/>
      <c r="P8" s="20"/>
      <c r="Q8" s="20"/>
    </row>
    <row r="9" spans="1:17" hidden="1">
      <c r="A9" s="30"/>
      <c r="B9" s="31"/>
      <c r="C9" s="31"/>
      <c r="D9" s="32" t="s">
        <v>7</v>
      </c>
      <c r="E9" s="25">
        <v>0</v>
      </c>
      <c r="F9" s="26">
        <v>4253.8999999999996</v>
      </c>
      <c r="G9" s="23" t="s">
        <v>12</v>
      </c>
      <c r="H9" s="27">
        <f>E9*F9</f>
        <v>0</v>
      </c>
      <c r="I9" s="20"/>
      <c r="J9" s="20"/>
      <c r="K9" s="20"/>
      <c r="L9" s="20"/>
      <c r="M9" s="20"/>
      <c r="N9" s="20"/>
      <c r="O9" s="20"/>
      <c r="P9" s="20"/>
      <c r="Q9" s="20"/>
    </row>
    <row r="10" spans="1:17" ht="28.5" hidden="1" customHeight="1">
      <c r="A10" s="21">
        <v>3</v>
      </c>
      <c r="B10" s="285" t="s">
        <v>17</v>
      </c>
      <c r="C10" s="285"/>
      <c r="D10" s="285"/>
      <c r="E10" s="25"/>
      <c r="F10" s="23"/>
      <c r="G10" s="23"/>
      <c r="H10" s="27"/>
      <c r="I10" s="19"/>
      <c r="J10" s="20"/>
      <c r="K10" s="20"/>
      <c r="L10" s="20"/>
      <c r="M10" s="20"/>
      <c r="N10" s="20"/>
      <c r="O10" s="20"/>
      <c r="P10" s="20"/>
      <c r="Q10" s="20"/>
    </row>
    <row r="11" spans="1:17" ht="14.25" hidden="1">
      <c r="A11" s="29"/>
      <c r="B11" s="33"/>
      <c r="C11" s="34"/>
      <c r="D11" s="33" t="s">
        <v>7</v>
      </c>
      <c r="E11" s="25">
        <v>0</v>
      </c>
      <c r="F11" s="23">
        <v>2533.4699999999998</v>
      </c>
      <c r="G11" s="23" t="s">
        <v>12</v>
      </c>
      <c r="H11" s="27">
        <f>E11*F11</f>
        <v>0</v>
      </c>
      <c r="I11" s="19"/>
      <c r="J11" s="20"/>
      <c r="K11" s="20"/>
      <c r="L11" s="20"/>
      <c r="M11" s="20"/>
      <c r="N11" s="20"/>
      <c r="O11" s="20"/>
      <c r="P11" s="20"/>
      <c r="Q11" s="20"/>
    </row>
    <row r="12" spans="1:17" ht="52.5" customHeight="1">
      <c r="A12" s="21">
        <v>2</v>
      </c>
      <c r="B12" s="290" t="s">
        <v>18</v>
      </c>
      <c r="C12" s="290"/>
      <c r="D12" s="290"/>
      <c r="E12" s="25"/>
      <c r="F12" s="23"/>
      <c r="G12" s="23"/>
      <c r="H12" s="23"/>
      <c r="I12" s="19"/>
      <c r="J12" s="20"/>
      <c r="K12" s="20"/>
      <c r="L12" s="20"/>
      <c r="M12" s="20"/>
      <c r="N12" s="20"/>
      <c r="O12" s="20"/>
      <c r="P12" s="20"/>
      <c r="Q12" s="20"/>
    </row>
    <row r="13" spans="1:17" ht="14.25">
      <c r="A13" s="21"/>
      <c r="B13" s="33"/>
      <c r="C13" s="34"/>
      <c r="D13" s="23" t="s">
        <v>7</v>
      </c>
      <c r="E13" s="25">
        <v>1</v>
      </c>
      <c r="F13" s="23">
        <v>2042.43</v>
      </c>
      <c r="G13" s="23" t="s">
        <v>12</v>
      </c>
      <c r="H13" s="27">
        <f>E13*F13</f>
        <v>2042.43</v>
      </c>
      <c r="I13" s="19"/>
      <c r="J13" s="20"/>
      <c r="K13" s="20"/>
      <c r="L13" s="20"/>
      <c r="M13" s="20"/>
      <c r="N13" s="20"/>
      <c r="O13" s="20"/>
      <c r="P13" s="20"/>
      <c r="Q13" s="20"/>
    </row>
    <row r="14" spans="1:17" ht="6" customHeight="1">
      <c r="A14" s="21"/>
      <c r="B14" s="23"/>
      <c r="C14" s="24"/>
      <c r="D14" s="36"/>
      <c r="E14" s="25"/>
      <c r="F14" s="23"/>
      <c r="G14" s="23"/>
      <c r="H14" s="27"/>
      <c r="I14" s="19"/>
      <c r="J14" s="20"/>
      <c r="K14" s="20"/>
      <c r="L14" s="20"/>
      <c r="M14" s="20"/>
      <c r="N14" s="20"/>
      <c r="O14" s="20"/>
      <c r="P14" s="20"/>
      <c r="Q14" s="20"/>
    </row>
    <row r="15" spans="1:17" ht="39.75" customHeight="1">
      <c r="A15" s="21">
        <v>3</v>
      </c>
      <c r="B15" s="290" t="s">
        <v>19</v>
      </c>
      <c r="C15" s="290"/>
      <c r="D15" s="290"/>
      <c r="E15" s="25"/>
      <c r="F15" s="23"/>
      <c r="G15" s="23"/>
      <c r="H15" s="23"/>
      <c r="I15" s="19"/>
      <c r="J15" s="20"/>
      <c r="K15" s="20"/>
      <c r="L15" s="20"/>
      <c r="M15" s="20"/>
      <c r="N15" s="20"/>
      <c r="O15" s="20"/>
      <c r="P15" s="20"/>
      <c r="Q15" s="20"/>
    </row>
    <row r="16" spans="1:17" ht="14.25">
      <c r="A16" s="21"/>
      <c r="B16" s="33"/>
      <c r="C16" s="33"/>
      <c r="D16" s="33" t="s">
        <v>7</v>
      </c>
      <c r="E16" s="25">
        <v>2</v>
      </c>
      <c r="F16" s="26">
        <v>447.15</v>
      </c>
      <c r="G16" s="23" t="s">
        <v>12</v>
      </c>
      <c r="H16" s="27">
        <f>E16*F16</f>
        <v>894.3</v>
      </c>
      <c r="I16" s="19"/>
      <c r="J16" s="20"/>
      <c r="K16" s="20"/>
      <c r="L16" s="20"/>
      <c r="M16" s="20"/>
      <c r="N16" s="20"/>
      <c r="O16" s="20"/>
      <c r="P16" s="20"/>
      <c r="Q16" s="20"/>
    </row>
    <row r="17" spans="1:17" ht="6" customHeight="1">
      <c r="A17" s="21"/>
      <c r="B17" s="23"/>
      <c r="C17" s="24"/>
      <c r="D17" s="36"/>
      <c r="E17" s="25"/>
      <c r="F17" s="26"/>
      <c r="G17" s="23"/>
      <c r="H17" s="27"/>
      <c r="I17" s="19"/>
      <c r="J17" s="20"/>
      <c r="K17" s="20"/>
      <c r="L17" s="20"/>
      <c r="M17" s="20"/>
      <c r="N17" s="20"/>
      <c r="O17" s="20"/>
      <c r="P17" s="20"/>
      <c r="Q17" s="20"/>
    </row>
    <row r="18" spans="1:17" ht="39.75" hidden="1" customHeight="1">
      <c r="A18" s="29">
        <v>6</v>
      </c>
      <c r="B18" s="290" t="s">
        <v>20</v>
      </c>
      <c r="C18" s="290"/>
      <c r="D18" s="290"/>
      <c r="E18" s="35"/>
      <c r="F18" s="22"/>
      <c r="G18" s="22"/>
      <c r="H18" s="22"/>
      <c r="I18" s="19"/>
      <c r="J18" s="20"/>
      <c r="K18" s="20"/>
      <c r="L18" s="20"/>
      <c r="M18" s="20"/>
      <c r="N18" s="20"/>
      <c r="O18" s="20"/>
      <c r="P18" s="20"/>
      <c r="Q18" s="20"/>
    </row>
    <row r="19" spans="1:17" ht="14.25" hidden="1">
      <c r="A19" s="29"/>
      <c r="B19" s="37"/>
      <c r="C19" s="37"/>
      <c r="D19" s="24" t="s">
        <v>7</v>
      </c>
      <c r="E19" s="25">
        <v>0</v>
      </c>
      <c r="F19" s="26">
        <v>1161.5999999999999</v>
      </c>
      <c r="G19" s="23" t="s">
        <v>12</v>
      </c>
      <c r="H19" s="27">
        <f>E19*F19</f>
        <v>0</v>
      </c>
      <c r="I19" s="19"/>
      <c r="J19" s="20"/>
      <c r="K19" s="20"/>
      <c r="L19" s="20"/>
      <c r="M19" s="20"/>
      <c r="N19" s="20"/>
      <c r="O19" s="20"/>
      <c r="P19" s="20"/>
      <c r="Q19" s="20"/>
    </row>
    <row r="20" spans="1:17" ht="6" hidden="1" customHeight="1">
      <c r="A20" s="29"/>
      <c r="B20" s="22"/>
      <c r="C20" s="22"/>
      <c r="D20" s="22"/>
      <c r="E20" s="35"/>
      <c r="F20" s="22"/>
      <c r="G20" s="22"/>
      <c r="H20" s="22"/>
      <c r="I20" s="19"/>
      <c r="J20" s="20"/>
      <c r="K20" s="20"/>
      <c r="L20" s="20"/>
      <c r="M20" s="20"/>
      <c r="N20" s="20"/>
      <c r="O20" s="20"/>
      <c r="P20" s="20"/>
      <c r="Q20" s="20"/>
    </row>
    <row r="21" spans="1:17" ht="38.25" hidden="1" customHeight="1">
      <c r="A21" s="29">
        <v>7</v>
      </c>
      <c r="B21" s="291" t="s">
        <v>21</v>
      </c>
      <c r="C21" s="291"/>
      <c r="D21" s="291"/>
      <c r="E21" s="25"/>
      <c r="F21" s="23"/>
      <c r="G21" s="23"/>
      <c r="H21" s="23"/>
      <c r="I21" s="19"/>
      <c r="J21" s="20"/>
      <c r="K21" s="20"/>
      <c r="L21" s="20"/>
      <c r="M21" s="20"/>
      <c r="N21" s="20"/>
      <c r="O21" s="20"/>
      <c r="P21" s="20"/>
      <c r="Q21" s="20"/>
    </row>
    <row r="22" spans="1:17" ht="14.25" hidden="1">
      <c r="A22" s="29"/>
      <c r="B22" s="24"/>
      <c r="C22" s="24"/>
      <c r="D22" s="24" t="s">
        <v>7</v>
      </c>
      <c r="E22" s="25">
        <v>0</v>
      </c>
      <c r="F22" s="26">
        <v>169.4</v>
      </c>
      <c r="G22" s="23" t="s">
        <v>12</v>
      </c>
      <c r="H22" s="27">
        <f>E22*F22</f>
        <v>0</v>
      </c>
      <c r="I22" s="19"/>
      <c r="J22" s="20"/>
      <c r="K22" s="20"/>
      <c r="L22" s="20"/>
      <c r="M22" s="20"/>
      <c r="N22" s="20"/>
      <c r="O22" s="20"/>
      <c r="P22" s="20"/>
      <c r="Q22" s="20"/>
    </row>
    <row r="23" spans="1:17" ht="6" hidden="1" customHeight="1">
      <c r="A23" s="29"/>
      <c r="B23" s="24"/>
      <c r="C23" s="24"/>
      <c r="D23" s="24"/>
      <c r="E23" s="25"/>
      <c r="F23" s="26"/>
      <c r="G23" s="23"/>
      <c r="H23" s="23"/>
      <c r="I23" s="19"/>
      <c r="J23" s="20"/>
      <c r="K23" s="20"/>
      <c r="L23" s="20"/>
      <c r="M23" s="20"/>
      <c r="N23" s="20"/>
      <c r="O23" s="20"/>
      <c r="P23" s="20"/>
      <c r="Q23" s="20"/>
    </row>
    <row r="24" spans="1:17" ht="27.75" hidden="1" customHeight="1">
      <c r="A24" s="21">
        <v>8</v>
      </c>
      <c r="B24" s="289" t="s">
        <v>22</v>
      </c>
      <c r="C24" s="289"/>
      <c r="D24" s="289"/>
      <c r="E24" s="38"/>
      <c r="F24" s="26"/>
      <c r="G24" s="23"/>
      <c r="H24" s="23"/>
      <c r="I24" s="19"/>
      <c r="J24" s="20"/>
      <c r="K24" s="20"/>
      <c r="L24" s="20"/>
      <c r="M24" s="20"/>
      <c r="N24" s="20"/>
      <c r="O24" s="20"/>
      <c r="P24" s="20"/>
      <c r="Q24" s="20"/>
    </row>
    <row r="25" spans="1:17" ht="14.25" hidden="1">
      <c r="A25" s="21"/>
      <c r="B25" s="36"/>
      <c r="C25" s="23"/>
      <c r="D25" s="23" t="s">
        <v>7</v>
      </c>
      <c r="E25" s="25">
        <v>0</v>
      </c>
      <c r="F25" s="23">
        <v>333.29</v>
      </c>
      <c r="G25" s="23" t="s">
        <v>13</v>
      </c>
      <c r="H25" s="27">
        <f>E25*F25</f>
        <v>0</v>
      </c>
      <c r="I25" s="19"/>
      <c r="J25" s="20"/>
      <c r="K25" s="20"/>
      <c r="L25" s="20"/>
      <c r="M25" s="20"/>
      <c r="N25" s="20"/>
      <c r="O25" s="20"/>
      <c r="P25" s="20"/>
      <c r="Q25" s="20"/>
    </row>
    <row r="26" spans="1:17" ht="6" customHeight="1">
      <c r="A26" s="21"/>
      <c r="B26" s="33"/>
      <c r="C26" s="34"/>
      <c r="D26" s="33"/>
      <c r="E26" s="25"/>
      <c r="F26" s="23"/>
      <c r="G26" s="23"/>
      <c r="H26" s="27"/>
      <c r="I26" s="19"/>
      <c r="J26" s="20"/>
      <c r="K26" s="20"/>
      <c r="L26" s="20"/>
      <c r="M26" s="20"/>
      <c r="N26" s="20"/>
      <c r="O26" s="20"/>
      <c r="P26" s="20"/>
      <c r="Q26" s="20"/>
    </row>
    <row r="27" spans="1:17" ht="52.5" hidden="1" customHeight="1">
      <c r="A27" s="29">
        <v>9</v>
      </c>
      <c r="B27" s="285" t="s">
        <v>23</v>
      </c>
      <c r="C27" s="285"/>
      <c r="D27" s="285"/>
      <c r="E27" s="25"/>
      <c r="F27" s="26"/>
      <c r="G27" s="23"/>
      <c r="H27" s="27"/>
      <c r="I27" s="19"/>
      <c r="J27" s="20"/>
      <c r="K27" s="20"/>
      <c r="L27" s="20"/>
      <c r="M27" s="20"/>
      <c r="N27" s="20"/>
      <c r="O27" s="20"/>
      <c r="P27" s="20"/>
      <c r="Q27" s="20"/>
    </row>
    <row r="28" spans="1:17" ht="14.25" hidden="1" customHeight="1">
      <c r="A28" s="21"/>
      <c r="B28" s="23"/>
      <c r="C28" s="23"/>
      <c r="D28" s="23" t="s">
        <v>7</v>
      </c>
      <c r="E28" s="35">
        <v>0</v>
      </c>
      <c r="F28" s="22">
        <v>702</v>
      </c>
      <c r="G28" s="22" t="s">
        <v>12</v>
      </c>
      <c r="H28" s="27">
        <f>E28*F28</f>
        <v>0</v>
      </c>
      <c r="I28" s="19"/>
      <c r="J28" s="20"/>
      <c r="K28" s="20"/>
      <c r="L28" s="20"/>
      <c r="M28" s="20"/>
      <c r="N28" s="20"/>
      <c r="O28" s="20"/>
      <c r="P28" s="20"/>
      <c r="Q28" s="20"/>
    </row>
    <row r="29" spans="1:17" ht="6" hidden="1" customHeight="1">
      <c r="A29" s="21"/>
      <c r="B29" s="39"/>
      <c r="C29" s="39"/>
      <c r="D29" s="39"/>
      <c r="E29" s="39"/>
      <c r="F29" s="23"/>
      <c r="G29" s="23"/>
      <c r="H29" s="23"/>
      <c r="I29" s="19"/>
      <c r="J29" s="20"/>
      <c r="K29" s="20"/>
      <c r="L29" s="20"/>
      <c r="M29" s="20"/>
      <c r="N29" s="20"/>
      <c r="O29" s="20"/>
      <c r="P29" s="20"/>
      <c r="Q29" s="20"/>
    </row>
    <row r="30" spans="1:17" ht="38.25" hidden="1" customHeight="1">
      <c r="A30" s="29">
        <v>10</v>
      </c>
      <c r="B30" s="289" t="s">
        <v>24</v>
      </c>
      <c r="C30" s="289"/>
      <c r="D30" s="289"/>
      <c r="E30" s="25"/>
      <c r="F30" s="26"/>
      <c r="G30" s="23"/>
      <c r="H30" s="27"/>
      <c r="I30" s="19"/>
      <c r="J30" s="20"/>
      <c r="K30" s="20"/>
      <c r="L30" s="20"/>
      <c r="M30" s="20"/>
      <c r="N30" s="20"/>
      <c r="O30" s="20"/>
      <c r="P30" s="20"/>
      <c r="Q30" s="20"/>
    </row>
    <row r="31" spans="1:17" ht="6" hidden="1" customHeight="1">
      <c r="A31" s="21"/>
      <c r="B31" s="39"/>
      <c r="C31" s="39"/>
      <c r="D31" s="23"/>
      <c r="E31" s="25"/>
      <c r="F31" s="23"/>
      <c r="G31" s="23"/>
      <c r="H31" s="27"/>
      <c r="I31" s="19"/>
      <c r="J31" s="20"/>
      <c r="K31" s="20"/>
      <c r="L31" s="20"/>
      <c r="M31" s="20"/>
      <c r="N31" s="20"/>
      <c r="O31" s="20"/>
      <c r="P31" s="20"/>
      <c r="Q31" s="20"/>
    </row>
    <row r="32" spans="1:17" ht="14.25" hidden="1" customHeight="1">
      <c r="A32" s="21"/>
      <c r="B32" s="39"/>
      <c r="C32" s="39"/>
      <c r="D32" s="22" t="s">
        <v>7</v>
      </c>
      <c r="E32" s="35">
        <v>0</v>
      </c>
      <c r="F32" s="22">
        <v>270.60000000000002</v>
      </c>
      <c r="G32" s="22" t="s">
        <v>12</v>
      </c>
      <c r="H32" s="27">
        <f>E32*F32</f>
        <v>0</v>
      </c>
      <c r="I32" s="19"/>
      <c r="J32" s="20"/>
      <c r="K32" s="20"/>
      <c r="L32" s="20"/>
      <c r="M32" s="20"/>
      <c r="N32" s="20"/>
      <c r="O32" s="20"/>
      <c r="P32" s="20"/>
      <c r="Q32" s="20"/>
    </row>
    <row r="33" spans="1:17" ht="9" hidden="1" customHeight="1">
      <c r="A33" s="21"/>
      <c r="B33" s="39"/>
      <c r="C33" s="39"/>
      <c r="D33" s="22"/>
      <c r="E33" s="40"/>
      <c r="F33" s="23"/>
      <c r="G33" s="23"/>
      <c r="H33" s="27"/>
      <c r="I33" s="19"/>
      <c r="J33" s="20"/>
      <c r="K33" s="20"/>
      <c r="L33" s="20"/>
      <c r="M33" s="20"/>
      <c r="N33" s="20"/>
      <c r="O33" s="20"/>
      <c r="P33" s="20"/>
      <c r="Q33" s="20"/>
    </row>
    <row r="34" spans="1:17" ht="27" hidden="1" customHeight="1">
      <c r="A34" s="21">
        <v>11</v>
      </c>
      <c r="B34" s="289" t="s">
        <v>25</v>
      </c>
      <c r="C34" s="289"/>
      <c r="D34" s="289"/>
      <c r="E34" s="40"/>
      <c r="F34" s="23"/>
      <c r="G34" s="23"/>
      <c r="H34" s="27"/>
      <c r="I34" s="19"/>
      <c r="J34" s="20"/>
      <c r="K34" s="20"/>
      <c r="L34" s="20"/>
      <c r="M34" s="20"/>
      <c r="N34" s="20"/>
      <c r="O34" s="20"/>
      <c r="P34" s="20"/>
      <c r="Q34" s="20"/>
    </row>
    <row r="35" spans="1:17" ht="9" hidden="1" customHeight="1">
      <c r="A35" s="21"/>
      <c r="B35" s="39"/>
      <c r="C35" s="39"/>
      <c r="D35" s="22"/>
      <c r="E35" s="40"/>
      <c r="F35" s="23"/>
      <c r="G35" s="23"/>
      <c r="H35" s="27"/>
      <c r="I35" s="19"/>
      <c r="J35" s="20"/>
      <c r="K35" s="20"/>
      <c r="L35" s="20"/>
      <c r="M35" s="20"/>
      <c r="N35" s="20"/>
      <c r="O35" s="20"/>
      <c r="P35" s="20"/>
      <c r="Q35" s="20"/>
    </row>
    <row r="36" spans="1:17" ht="14.25" hidden="1">
      <c r="A36" s="21"/>
      <c r="B36" s="39"/>
      <c r="C36" s="39"/>
      <c r="D36" s="22" t="s">
        <v>7</v>
      </c>
      <c r="E36" s="40">
        <v>0</v>
      </c>
      <c r="F36" s="26">
        <v>389.7</v>
      </c>
      <c r="G36" s="23" t="s">
        <v>12</v>
      </c>
      <c r="H36" s="27">
        <f>E36*F36</f>
        <v>0</v>
      </c>
      <c r="I36" s="19"/>
      <c r="J36" s="20"/>
      <c r="K36" s="20"/>
      <c r="L36" s="20"/>
      <c r="M36" s="20"/>
      <c r="N36" s="20"/>
      <c r="O36" s="20"/>
      <c r="P36" s="20"/>
      <c r="Q36" s="20"/>
    </row>
    <row r="37" spans="1:17" ht="9" hidden="1" customHeight="1">
      <c r="A37" s="21"/>
      <c r="B37" s="39"/>
      <c r="C37" s="39"/>
      <c r="D37" s="22"/>
      <c r="E37" s="40"/>
      <c r="F37" s="23"/>
      <c r="G37" s="23"/>
      <c r="H37" s="27"/>
      <c r="I37" s="19"/>
      <c r="J37" s="20"/>
      <c r="K37" s="20"/>
      <c r="L37" s="20"/>
      <c r="M37" s="20"/>
      <c r="N37" s="20"/>
      <c r="O37" s="20"/>
      <c r="P37" s="20"/>
      <c r="Q37" s="20"/>
    </row>
    <row r="38" spans="1:17" ht="63" customHeight="1">
      <c r="A38" s="21">
        <v>4</v>
      </c>
      <c r="B38" s="285" t="s">
        <v>26</v>
      </c>
      <c r="C38" s="285"/>
      <c r="D38" s="285"/>
      <c r="E38" s="25"/>
      <c r="F38" s="23"/>
      <c r="G38" s="23"/>
      <c r="H38" s="23"/>
      <c r="I38" s="19"/>
      <c r="J38" s="20"/>
      <c r="K38" s="20"/>
      <c r="L38" s="20"/>
      <c r="M38" s="20"/>
      <c r="N38" s="20"/>
      <c r="O38" s="20"/>
      <c r="P38" s="20"/>
      <c r="Q38" s="20"/>
    </row>
    <row r="39" spans="1:17" ht="9" customHeight="1">
      <c r="A39" s="21"/>
      <c r="B39" s="41"/>
      <c r="C39" s="41"/>
      <c r="D39" s="23"/>
      <c r="E39" s="25"/>
      <c r="F39" s="23"/>
      <c r="G39" s="23"/>
      <c r="H39" s="27"/>
      <c r="I39" s="19"/>
      <c r="J39" s="20"/>
      <c r="K39" s="20"/>
      <c r="L39" s="20"/>
      <c r="M39" s="20"/>
      <c r="N39" s="20"/>
      <c r="O39" s="20"/>
      <c r="P39" s="20"/>
      <c r="Q39" s="20"/>
    </row>
    <row r="40" spans="1:17" ht="14.25">
      <c r="A40" s="21"/>
      <c r="B40" s="42" t="s">
        <v>27</v>
      </c>
      <c r="C40" s="42"/>
      <c r="D40" s="22" t="s">
        <v>7</v>
      </c>
      <c r="E40" s="25">
        <v>10</v>
      </c>
      <c r="F40" s="26">
        <v>73.209999999999994</v>
      </c>
      <c r="G40" s="23" t="s">
        <v>13</v>
      </c>
      <c r="H40" s="27">
        <f>E40*F40</f>
        <v>732.09999999999991</v>
      </c>
      <c r="I40" s="19"/>
      <c r="J40" s="20"/>
      <c r="K40" s="20"/>
      <c r="L40" s="20"/>
      <c r="M40" s="20"/>
      <c r="N40" s="20"/>
      <c r="O40" s="20"/>
      <c r="P40" s="20"/>
      <c r="Q40" s="20"/>
    </row>
    <row r="41" spans="1:17" ht="9" customHeight="1">
      <c r="A41" s="21"/>
      <c r="B41" s="42"/>
      <c r="C41" s="42"/>
      <c r="D41" s="22"/>
      <c r="E41" s="25"/>
      <c r="F41" s="26"/>
      <c r="G41" s="23"/>
      <c r="H41" s="27"/>
      <c r="I41" s="19"/>
      <c r="J41" s="20"/>
      <c r="K41" s="20"/>
      <c r="L41" s="20"/>
      <c r="M41" s="20"/>
      <c r="N41" s="20"/>
      <c r="O41" s="20"/>
      <c r="P41" s="20"/>
      <c r="Q41" s="20"/>
    </row>
    <row r="42" spans="1:17" ht="14.25">
      <c r="A42" s="29"/>
      <c r="B42" s="37" t="s">
        <v>28</v>
      </c>
      <c r="C42" s="43"/>
      <c r="D42" s="44" t="s">
        <v>7</v>
      </c>
      <c r="E42" s="35">
        <v>20</v>
      </c>
      <c r="F42" s="22">
        <v>95.79</v>
      </c>
      <c r="G42" s="22" t="s">
        <v>13</v>
      </c>
      <c r="H42" s="27">
        <f>E42*F42</f>
        <v>1915.8000000000002</v>
      </c>
      <c r="I42" s="19"/>
      <c r="J42" s="20"/>
      <c r="K42" s="20"/>
      <c r="L42" s="20"/>
      <c r="M42" s="20"/>
      <c r="N42" s="20"/>
      <c r="O42" s="20"/>
      <c r="P42" s="20"/>
      <c r="Q42" s="20"/>
    </row>
    <row r="43" spans="1:17" ht="9" customHeight="1">
      <c r="A43" s="21"/>
      <c r="B43" s="22"/>
      <c r="C43" s="24"/>
      <c r="D43" s="22"/>
      <c r="E43" s="35"/>
      <c r="F43" s="22"/>
      <c r="G43" s="23"/>
      <c r="H43" s="22"/>
      <c r="I43" s="19"/>
      <c r="J43" s="20"/>
      <c r="K43" s="20"/>
      <c r="L43" s="20"/>
      <c r="M43" s="20"/>
      <c r="N43" s="20"/>
      <c r="O43" s="20"/>
      <c r="P43" s="20"/>
      <c r="Q43" s="20"/>
    </row>
    <row r="44" spans="1:17" ht="14.25">
      <c r="A44" s="21"/>
      <c r="B44" s="41" t="s">
        <v>29</v>
      </c>
      <c r="C44" s="45"/>
      <c r="D44" s="23" t="s">
        <v>7</v>
      </c>
      <c r="E44" s="25">
        <v>10</v>
      </c>
      <c r="F44" s="26">
        <v>128.55000000000001</v>
      </c>
      <c r="G44" s="22" t="s">
        <v>13</v>
      </c>
      <c r="H44" s="27">
        <f>E44*F44</f>
        <v>1285.5</v>
      </c>
      <c r="I44" s="19"/>
      <c r="J44" s="20"/>
      <c r="K44" s="20"/>
      <c r="L44" s="20"/>
      <c r="M44" s="20"/>
      <c r="N44" s="20"/>
      <c r="O44" s="20"/>
      <c r="P44" s="20"/>
      <c r="Q44" s="20"/>
    </row>
    <row r="45" spans="1:17" ht="14.25">
      <c r="A45" s="21"/>
      <c r="B45" s="41"/>
      <c r="C45" s="45"/>
      <c r="D45" s="23"/>
      <c r="E45" s="25"/>
      <c r="F45" s="26"/>
      <c r="G45" s="22"/>
      <c r="H45" s="27"/>
      <c r="I45" s="19"/>
      <c r="J45" s="20"/>
      <c r="K45" s="20"/>
      <c r="L45" s="20"/>
      <c r="M45" s="20"/>
      <c r="N45" s="20"/>
      <c r="O45" s="20"/>
      <c r="P45" s="20"/>
      <c r="Q45" s="20"/>
    </row>
    <row r="46" spans="1:17" ht="12.75" customHeight="1">
      <c r="A46" s="21"/>
      <c r="B46" s="292" t="s">
        <v>254</v>
      </c>
      <c r="C46" s="292"/>
      <c r="D46" s="46" t="s">
        <v>7</v>
      </c>
      <c r="E46" s="25">
        <v>80</v>
      </c>
      <c r="F46" s="23">
        <v>188.97</v>
      </c>
      <c r="G46" s="23" t="s">
        <v>13</v>
      </c>
      <c r="H46" s="27">
        <f>E46*F46</f>
        <v>15117.6</v>
      </c>
      <c r="I46" s="19"/>
      <c r="J46" s="20"/>
      <c r="K46" s="20"/>
      <c r="L46" s="20"/>
      <c r="M46" s="20"/>
      <c r="N46" s="20"/>
      <c r="O46" s="20"/>
      <c r="P46" s="20"/>
      <c r="Q46" s="20"/>
    </row>
    <row r="47" spans="1:17" ht="6" customHeight="1">
      <c r="A47" s="21"/>
      <c r="B47" s="39"/>
      <c r="C47" s="39"/>
      <c r="D47" s="22"/>
      <c r="E47" s="40"/>
      <c r="F47" s="23"/>
      <c r="G47" s="23"/>
      <c r="H47" s="27"/>
      <c r="I47" s="19"/>
      <c r="J47" s="20"/>
      <c r="K47" s="20"/>
      <c r="L47" s="20"/>
      <c r="M47" s="20"/>
      <c r="N47" s="20"/>
      <c r="O47" s="20"/>
      <c r="P47" s="20"/>
      <c r="Q47" s="20"/>
    </row>
    <row r="48" spans="1:17" ht="42" customHeight="1">
      <c r="A48" s="29">
        <v>5</v>
      </c>
      <c r="B48" s="285" t="s">
        <v>255</v>
      </c>
      <c r="C48" s="285"/>
      <c r="D48" s="285"/>
      <c r="E48" s="25"/>
      <c r="F48" s="23"/>
      <c r="G48" s="23"/>
      <c r="H48" s="23"/>
      <c r="I48" s="19"/>
      <c r="J48" s="20"/>
      <c r="K48" s="20"/>
      <c r="L48" s="20"/>
      <c r="M48" s="20"/>
      <c r="N48" s="20"/>
      <c r="O48" s="20"/>
      <c r="P48" s="20"/>
      <c r="Q48" s="20"/>
    </row>
    <row r="49" spans="1:17" ht="14.25">
      <c r="A49" s="29"/>
      <c r="B49" s="47" t="s">
        <v>256</v>
      </c>
      <c r="C49" s="43" t="s">
        <v>257</v>
      </c>
      <c r="D49" s="47" t="s">
        <v>7</v>
      </c>
      <c r="E49" s="25">
        <v>10</v>
      </c>
      <c r="F49" s="23">
        <v>7.82</v>
      </c>
      <c r="G49" s="23" t="s">
        <v>13</v>
      </c>
      <c r="H49" s="48">
        <f>E49*F49</f>
        <v>78.2</v>
      </c>
      <c r="I49" s="19"/>
      <c r="J49" s="20"/>
      <c r="K49" s="20"/>
      <c r="L49" s="20"/>
      <c r="M49" s="20"/>
      <c r="N49" s="20"/>
      <c r="O49" s="20"/>
      <c r="P49" s="20"/>
      <c r="Q49" s="20"/>
    </row>
    <row r="50" spans="1:17" ht="14.25">
      <c r="A50" s="29"/>
      <c r="B50" s="47" t="s">
        <v>258</v>
      </c>
      <c r="C50" s="43" t="s">
        <v>259</v>
      </c>
      <c r="D50" s="47" t="s">
        <v>7</v>
      </c>
      <c r="E50" s="25">
        <v>20</v>
      </c>
      <c r="F50" s="23">
        <v>8.4499999999999993</v>
      </c>
      <c r="G50" s="23" t="s">
        <v>13</v>
      </c>
      <c r="H50" s="48">
        <f>E50*F50</f>
        <v>169</v>
      </c>
      <c r="I50" s="19"/>
      <c r="J50" s="20"/>
      <c r="K50" s="20"/>
      <c r="L50" s="20"/>
      <c r="M50" s="20"/>
      <c r="N50" s="20"/>
      <c r="O50" s="20"/>
      <c r="P50" s="20"/>
      <c r="Q50" s="20"/>
    </row>
    <row r="51" spans="1:17" ht="14.25">
      <c r="A51" s="29"/>
      <c r="B51" s="47" t="s">
        <v>260</v>
      </c>
      <c r="C51" s="43" t="s">
        <v>261</v>
      </c>
      <c r="D51" s="47" t="s">
        <v>7</v>
      </c>
      <c r="E51" s="25">
        <v>10</v>
      </c>
      <c r="F51" s="23">
        <v>9.9600000000000009</v>
      </c>
      <c r="G51" s="23" t="s">
        <v>13</v>
      </c>
      <c r="H51" s="48">
        <f>E51*F51</f>
        <v>99.600000000000009</v>
      </c>
      <c r="I51" s="19"/>
      <c r="J51" s="20"/>
      <c r="K51" s="20"/>
      <c r="L51" s="20"/>
      <c r="M51" s="20"/>
      <c r="N51" s="20"/>
      <c r="O51" s="20"/>
      <c r="P51" s="20"/>
      <c r="Q51" s="20"/>
    </row>
    <row r="52" spans="1:17" ht="6.75" customHeight="1">
      <c r="A52" s="21"/>
      <c r="B52" s="39"/>
      <c r="C52" s="39"/>
      <c r="D52" s="22"/>
      <c r="E52" s="40"/>
      <c r="F52" s="23"/>
      <c r="G52" s="23"/>
      <c r="H52" s="27"/>
      <c r="I52" s="19"/>
      <c r="J52" s="20"/>
      <c r="K52" s="20"/>
      <c r="L52" s="20"/>
      <c r="M52" s="20"/>
      <c r="N52" s="20"/>
      <c r="O52" s="20"/>
      <c r="P52" s="20"/>
      <c r="Q52" s="20"/>
    </row>
    <row r="53" spans="1:17" ht="18" customHeight="1">
      <c r="A53" s="21">
        <v>6</v>
      </c>
      <c r="B53" s="289" t="s">
        <v>262</v>
      </c>
      <c r="C53" s="289"/>
      <c r="D53" s="289"/>
      <c r="E53" s="40"/>
      <c r="F53" s="23"/>
      <c r="G53" s="23"/>
      <c r="H53" s="27"/>
      <c r="I53" s="19"/>
      <c r="J53" s="20"/>
      <c r="K53" s="20"/>
      <c r="L53" s="20"/>
      <c r="M53" s="20"/>
      <c r="N53" s="20"/>
      <c r="O53" s="20"/>
      <c r="P53" s="20"/>
      <c r="Q53" s="20"/>
    </row>
    <row r="54" spans="1:17" ht="9" customHeight="1">
      <c r="A54" s="21"/>
      <c r="B54" s="49"/>
      <c r="C54" s="49"/>
      <c r="D54" s="49"/>
      <c r="E54" s="40"/>
      <c r="F54" s="23"/>
      <c r="G54" s="23"/>
      <c r="H54" s="27"/>
      <c r="I54" s="19"/>
      <c r="J54" s="20"/>
      <c r="K54" s="20"/>
      <c r="L54" s="20"/>
      <c r="M54" s="20"/>
      <c r="N54" s="20"/>
      <c r="O54" s="20"/>
      <c r="P54" s="20"/>
      <c r="Q54" s="20"/>
    </row>
    <row r="55" spans="1:17" ht="14.25">
      <c r="A55" s="29"/>
      <c r="B55" s="43" t="s">
        <v>256</v>
      </c>
      <c r="C55" s="43" t="s">
        <v>257</v>
      </c>
      <c r="D55" s="47" t="s">
        <v>7</v>
      </c>
      <c r="E55" s="25">
        <v>1</v>
      </c>
      <c r="F55" s="23">
        <v>200.42</v>
      </c>
      <c r="G55" s="23" t="s">
        <v>13</v>
      </c>
      <c r="H55" s="27">
        <f>E55*F55</f>
        <v>200.42</v>
      </c>
      <c r="I55" s="19"/>
      <c r="J55" s="20"/>
      <c r="K55" s="20"/>
      <c r="L55" s="20"/>
      <c r="M55" s="20"/>
      <c r="N55" s="20"/>
      <c r="O55" s="20"/>
      <c r="P55" s="20"/>
      <c r="Q55" s="20"/>
    </row>
    <row r="56" spans="1:17" ht="14.25">
      <c r="A56" s="29"/>
      <c r="B56" s="43" t="s">
        <v>258</v>
      </c>
      <c r="C56" s="43" t="s">
        <v>259</v>
      </c>
      <c r="D56" s="47" t="s">
        <v>7</v>
      </c>
      <c r="E56" s="25">
        <v>1</v>
      </c>
      <c r="F56" s="23">
        <v>271.92</v>
      </c>
      <c r="G56" s="23" t="s">
        <v>13</v>
      </c>
      <c r="H56" s="27">
        <f>E56*F56</f>
        <v>271.92</v>
      </c>
      <c r="I56" s="19"/>
      <c r="J56" s="20"/>
      <c r="K56" s="20"/>
      <c r="L56" s="20"/>
      <c r="M56" s="20"/>
      <c r="N56" s="20"/>
      <c r="O56" s="20"/>
      <c r="P56" s="20"/>
      <c r="Q56" s="20"/>
    </row>
    <row r="57" spans="1:17" ht="14.25">
      <c r="A57" s="29"/>
      <c r="B57" s="47"/>
      <c r="C57" s="47"/>
      <c r="D57" s="47"/>
      <c r="E57" s="25"/>
      <c r="F57" s="23"/>
      <c r="G57" s="23"/>
      <c r="H57" s="23"/>
      <c r="I57" s="19"/>
      <c r="J57" s="20"/>
      <c r="K57" s="20"/>
      <c r="L57" s="20"/>
      <c r="M57" s="20"/>
      <c r="N57" s="20"/>
      <c r="O57" s="20"/>
      <c r="P57" s="20"/>
      <c r="Q57" s="20"/>
    </row>
    <row r="58" spans="1:17" ht="25.5" customHeight="1">
      <c r="A58" s="21">
        <v>7</v>
      </c>
      <c r="B58" s="289" t="s">
        <v>263</v>
      </c>
      <c r="C58" s="289"/>
      <c r="D58" s="289"/>
      <c r="E58" s="40"/>
      <c r="F58" s="23"/>
      <c r="G58" s="23"/>
      <c r="H58" s="27"/>
      <c r="I58" s="19"/>
      <c r="J58" s="20"/>
      <c r="K58" s="20"/>
      <c r="L58" s="20"/>
      <c r="M58" s="20"/>
      <c r="N58" s="20"/>
      <c r="O58" s="20"/>
      <c r="P58" s="20"/>
      <c r="Q58" s="20"/>
    </row>
    <row r="59" spans="1:17" ht="7.5" customHeight="1">
      <c r="A59" s="21"/>
      <c r="B59" s="49"/>
      <c r="C59" s="49"/>
      <c r="D59" s="49"/>
      <c r="E59" s="40"/>
      <c r="F59" s="23"/>
      <c r="G59" s="23"/>
      <c r="H59" s="27"/>
      <c r="I59" s="19"/>
      <c r="J59" s="20"/>
      <c r="K59" s="20"/>
      <c r="L59" s="20"/>
      <c r="M59" s="20"/>
      <c r="N59" s="20"/>
      <c r="O59" s="20"/>
      <c r="P59" s="20"/>
      <c r="Q59" s="20"/>
    </row>
    <row r="60" spans="1:17">
      <c r="C60" s="50"/>
      <c r="D60" s="15" t="s">
        <v>7</v>
      </c>
      <c r="E60" s="51">
        <v>2</v>
      </c>
      <c r="F60" s="15">
        <v>889.46</v>
      </c>
      <c r="G60" s="28" t="s">
        <v>14</v>
      </c>
      <c r="H60" s="27">
        <f>E60*F60</f>
        <v>1778.92</v>
      </c>
    </row>
    <row r="61" spans="1:17" ht="27" customHeight="1">
      <c r="A61" s="30">
        <v>8</v>
      </c>
      <c r="B61" s="294" t="s">
        <v>30</v>
      </c>
      <c r="C61" s="295"/>
      <c r="D61" s="295"/>
      <c r="E61" s="51"/>
      <c r="H61" s="52"/>
    </row>
    <row r="62" spans="1:17" ht="9" customHeight="1">
      <c r="A62" s="30"/>
      <c r="B62" s="53"/>
      <c r="C62" s="54"/>
      <c r="D62" s="54"/>
      <c r="E62" s="51"/>
      <c r="H62" s="52"/>
    </row>
    <row r="63" spans="1:17" ht="18" customHeight="1">
      <c r="A63" s="30"/>
      <c r="B63" s="53"/>
      <c r="C63" s="50"/>
      <c r="D63" s="54" t="s">
        <v>7</v>
      </c>
      <c r="E63" s="51">
        <v>2</v>
      </c>
      <c r="F63" s="15">
        <v>1109.46</v>
      </c>
      <c r="G63" s="28" t="s">
        <v>14</v>
      </c>
      <c r="H63" s="27">
        <f>E63*F63</f>
        <v>2218.92</v>
      </c>
    </row>
    <row r="64" spans="1:17" ht="6" customHeight="1">
      <c r="E64" s="51"/>
    </row>
    <row r="65" spans="1:17" ht="28.5" hidden="1" customHeight="1">
      <c r="A65" s="30">
        <v>17</v>
      </c>
      <c r="B65" s="296" t="s">
        <v>264</v>
      </c>
      <c r="C65" s="296"/>
      <c r="D65" s="296"/>
      <c r="E65" s="51"/>
    </row>
    <row r="66" spans="1:17" ht="8.25" hidden="1" customHeight="1">
      <c r="A66" s="30"/>
      <c r="B66" s="55"/>
      <c r="C66" s="55"/>
      <c r="D66" s="55"/>
      <c r="E66" s="51"/>
    </row>
    <row r="67" spans="1:17" ht="15" hidden="1" customHeight="1">
      <c r="A67" s="30"/>
      <c r="B67" s="55"/>
      <c r="C67" s="56"/>
      <c r="D67" s="55" t="s">
        <v>7</v>
      </c>
      <c r="E67" s="51">
        <v>0</v>
      </c>
      <c r="F67" s="57">
        <v>795</v>
      </c>
      <c r="G67" s="28" t="s">
        <v>14</v>
      </c>
      <c r="H67" s="27">
        <f>E67*F67</f>
        <v>0</v>
      </c>
    </row>
    <row r="68" spans="1:17" ht="63.75" customHeight="1">
      <c r="A68" s="21">
        <v>9</v>
      </c>
      <c r="B68" s="289" t="s">
        <v>265</v>
      </c>
      <c r="C68" s="289"/>
      <c r="D68" s="289"/>
      <c r="E68" s="40"/>
      <c r="F68" s="23"/>
      <c r="G68" s="23"/>
      <c r="H68" s="27"/>
      <c r="I68" s="19"/>
      <c r="J68" s="20"/>
      <c r="K68" s="20"/>
      <c r="L68" s="20"/>
      <c r="M68" s="20"/>
      <c r="N68" s="20"/>
      <c r="O68" s="20"/>
      <c r="P68" s="20"/>
      <c r="Q68" s="20"/>
    </row>
    <row r="69" spans="1:17" ht="5.25" customHeight="1">
      <c r="A69" s="21"/>
      <c r="B69" s="58"/>
      <c r="C69" s="58"/>
      <c r="D69" s="58"/>
      <c r="E69" s="40"/>
      <c r="F69" s="23"/>
      <c r="G69" s="23"/>
      <c r="H69" s="27"/>
      <c r="I69" s="19"/>
      <c r="J69" s="20"/>
      <c r="K69" s="20"/>
      <c r="L69" s="20"/>
      <c r="M69" s="20"/>
      <c r="N69" s="20"/>
      <c r="O69" s="20"/>
      <c r="P69" s="20"/>
      <c r="Q69" s="20"/>
    </row>
    <row r="70" spans="1:17" ht="15.75" customHeight="1">
      <c r="A70" s="21"/>
      <c r="B70" s="58"/>
      <c r="C70" s="58"/>
      <c r="D70" s="58" t="s">
        <v>7</v>
      </c>
      <c r="E70" s="40">
        <v>1</v>
      </c>
      <c r="F70" s="26">
        <v>21989.61</v>
      </c>
      <c r="G70" s="23" t="s">
        <v>14</v>
      </c>
      <c r="H70" s="27">
        <f>E70*F70</f>
        <v>21989.61</v>
      </c>
      <c r="I70" s="19"/>
      <c r="J70" s="20"/>
      <c r="K70" s="20"/>
      <c r="L70" s="20"/>
      <c r="M70" s="20"/>
      <c r="N70" s="20"/>
      <c r="O70" s="20"/>
      <c r="P70" s="20"/>
      <c r="Q70" s="20"/>
    </row>
    <row r="71" spans="1:17" ht="15.75" customHeight="1">
      <c r="A71" s="21"/>
      <c r="B71" s="58"/>
      <c r="C71" s="58"/>
      <c r="D71" s="58"/>
      <c r="E71" s="40"/>
      <c r="F71" s="26"/>
      <c r="G71" s="23"/>
      <c r="H71" s="27"/>
      <c r="I71" s="19"/>
      <c r="J71" s="20"/>
      <c r="K71" s="20"/>
      <c r="L71" s="20"/>
      <c r="M71" s="20"/>
      <c r="N71" s="20"/>
      <c r="O71" s="20"/>
      <c r="P71" s="20"/>
      <c r="Q71" s="20"/>
    </row>
    <row r="72" spans="1:17" ht="20.25" customHeight="1">
      <c r="A72" s="21"/>
      <c r="B72" s="58"/>
      <c r="C72" s="58"/>
      <c r="D72" s="58"/>
      <c r="E72" s="40"/>
      <c r="F72" s="26"/>
      <c r="G72" s="23"/>
      <c r="H72" s="27"/>
      <c r="I72" s="19"/>
      <c r="J72" s="20"/>
      <c r="K72" s="20"/>
      <c r="L72" s="20"/>
      <c r="M72" s="20"/>
      <c r="N72" s="20"/>
      <c r="O72" s="20"/>
      <c r="P72" s="20"/>
      <c r="Q72" s="20"/>
    </row>
    <row r="73" spans="1:17" ht="51.75" hidden="1" customHeight="1">
      <c r="A73" s="21">
        <v>18</v>
      </c>
      <c r="B73" s="289" t="s">
        <v>266</v>
      </c>
      <c r="C73" s="289"/>
      <c r="D73" s="289"/>
      <c r="E73" s="40"/>
      <c r="F73" s="23"/>
      <c r="G73" s="23"/>
      <c r="H73" s="27"/>
      <c r="I73" s="19"/>
      <c r="J73" s="20"/>
      <c r="K73" s="20"/>
      <c r="L73" s="20"/>
      <c r="M73" s="20"/>
      <c r="N73" s="20"/>
      <c r="O73" s="20"/>
      <c r="P73" s="20"/>
      <c r="Q73" s="20"/>
    </row>
    <row r="74" spans="1:17" ht="8.25" hidden="1" customHeight="1">
      <c r="A74" s="21"/>
      <c r="B74" s="58"/>
      <c r="C74" s="58"/>
      <c r="D74" s="58"/>
      <c r="E74" s="40"/>
      <c r="F74" s="23"/>
      <c r="G74" s="23"/>
      <c r="H74" s="27"/>
      <c r="I74" s="19"/>
      <c r="J74" s="20"/>
      <c r="K74" s="20"/>
      <c r="L74" s="20"/>
      <c r="M74" s="20"/>
      <c r="N74" s="20"/>
      <c r="O74" s="20"/>
      <c r="P74" s="20"/>
      <c r="Q74" s="20"/>
    </row>
    <row r="75" spans="1:17" ht="15.75" hidden="1" customHeight="1">
      <c r="A75" s="21"/>
      <c r="B75" s="58"/>
      <c r="C75" s="58"/>
      <c r="D75" s="58" t="s">
        <v>7</v>
      </c>
      <c r="E75" s="40">
        <v>0</v>
      </c>
      <c r="F75" s="26">
        <v>19</v>
      </c>
      <c r="G75" s="23" t="s">
        <v>14</v>
      </c>
      <c r="H75" s="27">
        <f>E75*F75</f>
        <v>0</v>
      </c>
      <c r="I75" s="19"/>
      <c r="J75" s="20"/>
      <c r="K75" s="20"/>
      <c r="L75" s="20"/>
      <c r="M75" s="20"/>
      <c r="N75" s="20"/>
      <c r="O75" s="20"/>
      <c r="P75" s="20"/>
      <c r="Q75" s="20"/>
    </row>
    <row r="76" spans="1:17" ht="15.75" hidden="1" customHeight="1">
      <c r="A76" s="21"/>
      <c r="B76" s="58"/>
      <c r="C76" s="58"/>
      <c r="D76" s="58"/>
      <c r="E76" s="40"/>
      <c r="F76" s="26"/>
      <c r="G76" s="23"/>
      <c r="H76" s="27"/>
      <c r="I76" s="19"/>
      <c r="J76" s="20"/>
      <c r="K76" s="20"/>
      <c r="L76" s="20"/>
      <c r="M76" s="20"/>
      <c r="N76" s="20"/>
      <c r="O76" s="20"/>
      <c r="P76" s="20"/>
      <c r="Q76" s="20"/>
    </row>
    <row r="77" spans="1:17" ht="75.75" customHeight="1">
      <c r="A77" s="21">
        <v>10</v>
      </c>
      <c r="B77" s="285" t="s">
        <v>267</v>
      </c>
      <c r="C77" s="285"/>
      <c r="D77" s="285"/>
      <c r="E77" s="46"/>
      <c r="F77" s="23"/>
      <c r="G77" s="23"/>
      <c r="H77" s="27"/>
      <c r="I77" s="19"/>
      <c r="J77" s="20"/>
      <c r="K77" s="20"/>
      <c r="L77" s="20"/>
      <c r="M77" s="20"/>
      <c r="N77" s="20"/>
      <c r="O77" s="20"/>
      <c r="P77" s="20"/>
      <c r="Q77" s="20"/>
    </row>
    <row r="78" spans="1:17" ht="9" hidden="1" customHeight="1">
      <c r="A78" s="21"/>
      <c r="B78" s="41"/>
      <c r="C78" s="41"/>
      <c r="D78" s="22"/>
      <c r="E78" s="35"/>
      <c r="F78" s="22"/>
      <c r="G78" s="22"/>
      <c r="H78" s="22"/>
      <c r="I78" s="19"/>
      <c r="J78" s="20"/>
      <c r="K78" s="20"/>
      <c r="L78" s="20"/>
      <c r="M78" s="20"/>
      <c r="N78" s="20"/>
      <c r="O78" s="20"/>
      <c r="P78" s="20"/>
      <c r="Q78" s="20"/>
    </row>
    <row r="79" spans="1:17" ht="14.25" hidden="1">
      <c r="A79" s="21"/>
      <c r="B79" s="41" t="s">
        <v>31</v>
      </c>
      <c r="C79" s="41"/>
      <c r="D79" s="22" t="s">
        <v>7</v>
      </c>
      <c r="E79" s="35">
        <v>0</v>
      </c>
      <c r="F79" s="22">
        <v>113.97</v>
      </c>
      <c r="G79" s="22" t="s">
        <v>13</v>
      </c>
      <c r="H79" s="27">
        <f>E79*F79</f>
        <v>0</v>
      </c>
      <c r="I79" s="19"/>
      <c r="J79" s="20"/>
      <c r="K79" s="20"/>
      <c r="L79" s="20"/>
      <c r="M79" s="20"/>
      <c r="N79" s="20"/>
      <c r="O79" s="20"/>
      <c r="P79" s="20"/>
      <c r="Q79" s="20"/>
    </row>
    <row r="80" spans="1:17" ht="9" hidden="1" customHeight="1">
      <c r="A80" s="21"/>
      <c r="B80" s="41"/>
      <c r="C80" s="41"/>
      <c r="D80" s="22"/>
      <c r="E80" s="35"/>
      <c r="F80" s="22"/>
      <c r="G80" s="22"/>
      <c r="H80" s="22"/>
      <c r="I80" s="19"/>
      <c r="J80" s="20"/>
      <c r="K80" s="20"/>
      <c r="L80" s="20"/>
      <c r="M80" s="20"/>
      <c r="N80" s="20"/>
      <c r="O80" s="20"/>
      <c r="P80" s="20"/>
      <c r="Q80" s="20"/>
    </row>
    <row r="81" spans="1:17" ht="14.25">
      <c r="A81" s="21"/>
      <c r="B81" s="42" t="s">
        <v>32</v>
      </c>
      <c r="C81" s="42"/>
      <c r="D81" s="22" t="s">
        <v>7</v>
      </c>
      <c r="E81" s="35">
        <v>6</v>
      </c>
      <c r="F81" s="22">
        <v>146.57</v>
      </c>
      <c r="G81" s="22" t="s">
        <v>13</v>
      </c>
      <c r="H81" s="27">
        <f>E81*F81</f>
        <v>879.42</v>
      </c>
      <c r="I81" s="19"/>
      <c r="J81" s="20"/>
      <c r="K81" s="20"/>
      <c r="L81" s="20"/>
      <c r="M81" s="20"/>
      <c r="N81" s="20"/>
      <c r="O81" s="20"/>
      <c r="P81" s="20"/>
      <c r="Q81" s="20"/>
    </row>
    <row r="82" spans="1:17" ht="9" hidden="1" customHeight="1">
      <c r="A82" s="21"/>
      <c r="B82" s="24"/>
      <c r="C82" s="24"/>
      <c r="D82" s="23"/>
      <c r="E82" s="25"/>
      <c r="F82" s="23"/>
      <c r="G82" s="23"/>
      <c r="H82" s="27"/>
      <c r="I82" s="19"/>
      <c r="J82" s="20"/>
      <c r="K82" s="20"/>
      <c r="L82" s="20"/>
      <c r="M82" s="20"/>
      <c r="N82" s="20"/>
      <c r="O82" s="20"/>
      <c r="P82" s="20"/>
      <c r="Q82" s="20"/>
    </row>
    <row r="83" spans="1:17" ht="14.25">
      <c r="A83" s="21"/>
      <c r="B83" s="24" t="s">
        <v>33</v>
      </c>
      <c r="C83" s="24"/>
      <c r="D83" s="23" t="s">
        <v>7</v>
      </c>
      <c r="E83" s="25">
        <v>6</v>
      </c>
      <c r="F83" s="23">
        <v>199.25</v>
      </c>
      <c r="G83" s="23" t="s">
        <v>13</v>
      </c>
      <c r="H83" s="27">
        <f>E83*F83</f>
        <v>1195.5</v>
      </c>
      <c r="I83" s="19"/>
      <c r="J83" s="20"/>
      <c r="K83" s="20"/>
      <c r="L83" s="20"/>
      <c r="M83" s="20"/>
      <c r="N83" s="20"/>
      <c r="O83" s="20"/>
      <c r="P83" s="20"/>
      <c r="Q83" s="20"/>
    </row>
    <row r="84" spans="1:17" ht="7.5" hidden="1" customHeight="1">
      <c r="A84" s="21"/>
      <c r="B84" s="58"/>
      <c r="C84" s="58"/>
      <c r="D84" s="58"/>
      <c r="E84" s="40"/>
      <c r="F84" s="26"/>
      <c r="G84" s="23"/>
      <c r="H84" s="27"/>
      <c r="I84" s="19"/>
      <c r="J84" s="20"/>
      <c r="K84" s="20"/>
      <c r="L84" s="20"/>
      <c r="M84" s="20"/>
      <c r="N84" s="20"/>
      <c r="O84" s="20"/>
      <c r="P84" s="20"/>
      <c r="Q84" s="20"/>
    </row>
    <row r="85" spans="1:17" ht="14.25" hidden="1">
      <c r="A85" s="21"/>
      <c r="B85" s="24" t="s">
        <v>268</v>
      </c>
      <c r="C85" s="24"/>
      <c r="D85" s="23" t="s">
        <v>7</v>
      </c>
      <c r="E85" s="25">
        <v>0</v>
      </c>
      <c r="F85" s="23">
        <v>401.97</v>
      </c>
      <c r="G85" s="23" t="s">
        <v>13</v>
      </c>
      <c r="H85" s="27">
        <f>E85*F85</f>
        <v>0</v>
      </c>
      <c r="I85" s="19"/>
      <c r="J85" s="20"/>
      <c r="K85" s="20"/>
      <c r="L85" s="20"/>
      <c r="M85" s="20"/>
      <c r="N85" s="20"/>
      <c r="O85" s="20"/>
      <c r="P85" s="20"/>
      <c r="Q85" s="20"/>
    </row>
    <row r="86" spans="1:17" ht="7.5" customHeight="1">
      <c r="A86" s="21"/>
      <c r="B86" s="24"/>
      <c r="C86" s="24"/>
      <c r="D86" s="23"/>
      <c r="E86" s="25"/>
      <c r="F86" s="23"/>
      <c r="G86" s="23"/>
      <c r="H86" s="27"/>
      <c r="I86" s="19"/>
      <c r="J86" s="20"/>
      <c r="K86" s="20"/>
      <c r="L86" s="20"/>
      <c r="M86" s="20"/>
      <c r="N86" s="20"/>
      <c r="O86" s="20"/>
      <c r="P86" s="20"/>
      <c r="Q86" s="20"/>
    </row>
    <row r="87" spans="1:17" ht="27" customHeight="1">
      <c r="A87" s="21">
        <v>11</v>
      </c>
      <c r="B87" s="289" t="s">
        <v>269</v>
      </c>
      <c r="C87" s="289"/>
      <c r="D87" s="289"/>
      <c r="E87" s="40"/>
      <c r="F87" s="26"/>
      <c r="G87" s="23"/>
      <c r="H87" s="27"/>
      <c r="I87" s="19"/>
      <c r="J87" s="20"/>
      <c r="K87" s="20"/>
      <c r="L87" s="20"/>
      <c r="M87" s="20"/>
      <c r="N87" s="20"/>
      <c r="O87" s="20"/>
      <c r="P87" s="20"/>
      <c r="Q87" s="20"/>
    </row>
    <row r="88" spans="1:17" ht="10.5" hidden="1" customHeight="1">
      <c r="A88" s="21"/>
      <c r="B88" s="58"/>
      <c r="C88" s="58"/>
      <c r="D88" s="58"/>
      <c r="E88" s="40"/>
      <c r="F88" s="26"/>
      <c r="G88" s="23"/>
      <c r="H88" s="27"/>
      <c r="I88" s="19"/>
      <c r="J88" s="20"/>
      <c r="K88" s="20"/>
      <c r="L88" s="20"/>
      <c r="M88" s="20"/>
      <c r="N88" s="20"/>
      <c r="O88" s="20"/>
      <c r="P88" s="20"/>
      <c r="Q88" s="20"/>
    </row>
    <row r="89" spans="1:17" ht="14.25">
      <c r="A89" s="21"/>
      <c r="B89" s="49"/>
      <c r="C89" s="49"/>
      <c r="D89" s="49" t="s">
        <v>7</v>
      </c>
      <c r="E89" s="40">
        <v>1</v>
      </c>
      <c r="F89" s="23">
        <v>14748</v>
      </c>
      <c r="G89" s="23" t="s">
        <v>14</v>
      </c>
      <c r="H89" s="27">
        <f>E89*F89</f>
        <v>14748</v>
      </c>
      <c r="I89" s="19"/>
      <c r="J89" s="20"/>
      <c r="K89" s="20"/>
      <c r="L89" s="20"/>
      <c r="M89" s="20"/>
      <c r="N89" s="20"/>
      <c r="O89" s="20"/>
      <c r="P89" s="20"/>
      <c r="Q89" s="20"/>
    </row>
    <row r="90" spans="1:17" ht="6.75" customHeight="1">
      <c r="A90" s="21"/>
      <c r="B90" s="49"/>
      <c r="C90" s="49"/>
      <c r="D90" s="49"/>
      <c r="E90" s="40"/>
      <c r="F90" s="23"/>
      <c r="G90" s="23"/>
      <c r="H90" s="27"/>
      <c r="I90" s="19"/>
      <c r="J90" s="20"/>
      <c r="K90" s="20"/>
      <c r="L90" s="20"/>
      <c r="M90" s="20"/>
      <c r="N90" s="20"/>
      <c r="O90" s="20"/>
      <c r="P90" s="20"/>
      <c r="Q90" s="20"/>
    </row>
    <row r="91" spans="1:17" ht="39" customHeight="1">
      <c r="A91" s="30">
        <v>12</v>
      </c>
      <c r="B91" s="297" t="s">
        <v>270</v>
      </c>
      <c r="C91" s="297"/>
      <c r="D91" s="297"/>
      <c r="I91" s="19"/>
      <c r="J91" s="20"/>
      <c r="K91" s="20"/>
      <c r="L91" s="20"/>
      <c r="M91" s="20"/>
      <c r="N91" s="20"/>
      <c r="O91" s="20"/>
      <c r="P91" s="20"/>
      <c r="Q91" s="20"/>
    </row>
    <row r="92" spans="1:17" ht="9" hidden="1" customHeight="1">
      <c r="I92" s="19"/>
      <c r="J92" s="20"/>
      <c r="K92" s="20"/>
      <c r="L92" s="20"/>
      <c r="M92" s="20"/>
      <c r="N92" s="20"/>
      <c r="O92" s="20"/>
      <c r="P92" s="20"/>
      <c r="Q92" s="20"/>
    </row>
    <row r="93" spans="1:17" ht="15">
      <c r="B93" s="59" t="s">
        <v>27</v>
      </c>
      <c r="D93" s="15" t="s">
        <v>7</v>
      </c>
      <c r="E93" s="51">
        <v>10</v>
      </c>
      <c r="F93" s="60">
        <v>12</v>
      </c>
      <c r="G93" s="60" t="s">
        <v>35</v>
      </c>
      <c r="H93" s="52">
        <f>E93*F93</f>
        <v>120</v>
      </c>
      <c r="I93" s="19"/>
      <c r="J93" s="20"/>
      <c r="K93" s="20"/>
      <c r="L93" s="20"/>
      <c r="M93" s="20"/>
      <c r="N93" s="20"/>
      <c r="O93" s="20"/>
      <c r="P93" s="20"/>
      <c r="Q93" s="20"/>
    </row>
    <row r="94" spans="1:17" ht="15">
      <c r="B94" s="59" t="s">
        <v>28</v>
      </c>
      <c r="D94" s="15" t="s">
        <v>7</v>
      </c>
      <c r="E94" s="51">
        <v>20</v>
      </c>
      <c r="F94" s="60">
        <v>19</v>
      </c>
      <c r="G94" s="60" t="s">
        <v>35</v>
      </c>
      <c r="H94" s="52">
        <f>E94*F94</f>
        <v>380</v>
      </c>
      <c r="I94" s="19"/>
      <c r="J94" s="20"/>
      <c r="K94" s="20"/>
      <c r="L94" s="20"/>
      <c r="M94" s="20"/>
      <c r="N94" s="20"/>
      <c r="O94" s="20"/>
      <c r="P94" s="20"/>
      <c r="Q94" s="20"/>
    </row>
    <row r="95" spans="1:17" ht="15">
      <c r="B95" s="59" t="s">
        <v>261</v>
      </c>
      <c r="D95" s="15" t="s">
        <v>7</v>
      </c>
      <c r="E95" s="51">
        <v>10</v>
      </c>
      <c r="F95" s="60">
        <v>27</v>
      </c>
      <c r="G95" s="60" t="s">
        <v>35</v>
      </c>
      <c r="H95" s="52">
        <f>E95*F95</f>
        <v>270</v>
      </c>
      <c r="I95" s="19"/>
      <c r="J95" s="20"/>
      <c r="K95" s="20"/>
      <c r="L95" s="20"/>
      <c r="M95" s="20"/>
      <c r="N95" s="20"/>
      <c r="O95" s="20"/>
      <c r="P95" s="20"/>
      <c r="Q95" s="20"/>
    </row>
    <row r="96" spans="1:17" ht="6.75" customHeight="1">
      <c r="I96" s="19"/>
      <c r="J96" s="20"/>
      <c r="K96" s="20"/>
      <c r="L96" s="20"/>
      <c r="M96" s="20"/>
      <c r="N96" s="20"/>
      <c r="O96" s="20"/>
      <c r="P96" s="20"/>
      <c r="Q96" s="20"/>
    </row>
    <row r="97" spans="1:17" ht="39.75" customHeight="1">
      <c r="A97" s="21">
        <v>13</v>
      </c>
      <c r="B97" s="289" t="s">
        <v>270</v>
      </c>
      <c r="C97" s="289"/>
      <c r="D97" s="289"/>
      <c r="E97" s="40"/>
      <c r="F97" s="23"/>
      <c r="G97" s="23"/>
      <c r="H97" s="27"/>
      <c r="I97" s="19"/>
      <c r="J97" s="20"/>
      <c r="K97" s="20"/>
      <c r="L97" s="20"/>
      <c r="M97" s="20"/>
      <c r="N97" s="20"/>
      <c r="O97" s="20"/>
      <c r="P97" s="20"/>
      <c r="Q97" s="20"/>
    </row>
    <row r="98" spans="1:17" ht="6" customHeight="1">
      <c r="A98" s="21"/>
      <c r="B98" s="49"/>
      <c r="C98" s="49"/>
      <c r="D98" s="49"/>
      <c r="E98" s="40"/>
      <c r="F98" s="23"/>
      <c r="G98" s="23"/>
      <c r="H98" s="27"/>
      <c r="I98" s="19"/>
      <c r="J98" s="20"/>
      <c r="K98" s="20"/>
      <c r="L98" s="20"/>
      <c r="M98" s="20"/>
      <c r="N98" s="20"/>
      <c r="O98" s="20"/>
      <c r="P98" s="20"/>
      <c r="Q98" s="20"/>
    </row>
    <row r="99" spans="1:17" ht="9" hidden="1" customHeight="1">
      <c r="A99" s="21"/>
      <c r="B99" s="58" t="s">
        <v>31</v>
      </c>
      <c r="C99" s="58"/>
      <c r="D99" s="58" t="s">
        <v>7</v>
      </c>
      <c r="E99" s="40">
        <v>30</v>
      </c>
      <c r="F99" s="25">
        <v>90</v>
      </c>
      <c r="G99" s="23" t="s">
        <v>15</v>
      </c>
      <c r="H99" s="27">
        <f>E99*F99</f>
        <v>2700</v>
      </c>
      <c r="I99" s="19"/>
      <c r="J99" s="20"/>
      <c r="K99" s="20"/>
      <c r="L99" s="20"/>
      <c r="M99" s="20"/>
      <c r="N99" s="20"/>
      <c r="O99" s="20"/>
      <c r="P99" s="20"/>
      <c r="Q99" s="20"/>
    </row>
    <row r="100" spans="1:17" ht="12.75" customHeight="1">
      <c r="A100" s="21"/>
      <c r="B100" s="58" t="s">
        <v>31</v>
      </c>
      <c r="C100" s="58"/>
      <c r="D100" s="58" t="s">
        <v>7</v>
      </c>
      <c r="E100" s="40">
        <v>6</v>
      </c>
      <c r="F100" s="25">
        <v>136</v>
      </c>
      <c r="G100" s="23" t="s">
        <v>15</v>
      </c>
      <c r="H100" s="27">
        <f>E100*F100</f>
        <v>816</v>
      </c>
      <c r="I100" s="19"/>
      <c r="J100" s="20"/>
      <c r="K100" s="20"/>
      <c r="L100" s="20"/>
      <c r="M100" s="20"/>
      <c r="N100" s="20"/>
      <c r="O100" s="20"/>
      <c r="P100" s="20"/>
      <c r="Q100" s="20"/>
    </row>
    <row r="101" spans="1:17" ht="12.75" customHeight="1">
      <c r="A101" s="21"/>
      <c r="B101" s="61" t="s">
        <v>34</v>
      </c>
      <c r="C101" s="49"/>
      <c r="D101" s="49" t="s">
        <v>7</v>
      </c>
      <c r="E101" s="40">
        <v>12</v>
      </c>
      <c r="F101" s="25">
        <v>483</v>
      </c>
      <c r="G101" s="23" t="s">
        <v>15</v>
      </c>
      <c r="H101" s="27">
        <f>E101*F101</f>
        <v>5796</v>
      </c>
      <c r="I101" s="19"/>
      <c r="J101" s="20"/>
      <c r="K101" s="20"/>
      <c r="L101" s="20"/>
      <c r="M101" s="20"/>
      <c r="N101" s="20"/>
      <c r="O101" s="20"/>
      <c r="P101" s="20"/>
      <c r="Q101" s="20"/>
    </row>
    <row r="102" spans="1:17" ht="66" customHeight="1">
      <c r="A102" s="21">
        <v>14</v>
      </c>
      <c r="B102" s="298" t="s">
        <v>271</v>
      </c>
      <c r="C102" s="298"/>
      <c r="D102" s="298"/>
      <c r="E102" s="40"/>
      <c r="F102" s="25"/>
      <c r="G102" s="23"/>
      <c r="H102" s="27"/>
      <c r="I102" s="19"/>
      <c r="J102" s="20"/>
      <c r="K102" s="20"/>
      <c r="L102" s="20"/>
      <c r="M102" s="20"/>
      <c r="N102" s="20"/>
      <c r="O102" s="20"/>
      <c r="P102" s="20"/>
      <c r="Q102" s="20"/>
    </row>
    <row r="103" spans="1:17" ht="14.25">
      <c r="A103" s="21"/>
      <c r="B103" s="49"/>
      <c r="C103" s="62" t="s">
        <v>272</v>
      </c>
      <c r="D103" s="49" t="s">
        <v>7</v>
      </c>
      <c r="E103" s="40">
        <v>1</v>
      </c>
      <c r="F103" s="26">
        <v>14417.7</v>
      </c>
      <c r="G103" s="23" t="s">
        <v>14</v>
      </c>
      <c r="H103" s="27">
        <f>E103*F103</f>
        <v>14417.7</v>
      </c>
      <c r="I103" s="20"/>
      <c r="J103" s="20"/>
      <c r="K103" s="20"/>
      <c r="L103" s="20"/>
      <c r="M103" s="20"/>
      <c r="N103" s="20"/>
      <c r="O103" s="20"/>
      <c r="P103" s="20"/>
      <c r="Q103" s="20"/>
    </row>
    <row r="104" spans="1:17" ht="3.75" customHeight="1">
      <c r="A104" s="21"/>
      <c r="B104" s="36"/>
      <c r="C104" s="24"/>
      <c r="D104" s="23"/>
      <c r="E104" s="25"/>
      <c r="F104" s="35"/>
      <c r="G104" s="63"/>
      <c r="H104" s="64"/>
      <c r="I104" s="20"/>
      <c r="J104" s="20"/>
      <c r="K104" s="20"/>
      <c r="L104" s="20"/>
      <c r="M104" s="20"/>
      <c r="N104" s="20"/>
      <c r="O104" s="20"/>
      <c r="P104" s="20"/>
      <c r="Q104" s="20"/>
    </row>
    <row r="105" spans="1:17" ht="6" customHeight="1">
      <c r="A105" s="29"/>
      <c r="B105" s="65"/>
      <c r="C105" s="65"/>
      <c r="D105" s="65"/>
      <c r="E105" s="23"/>
      <c r="F105" s="35"/>
      <c r="G105" s="42"/>
      <c r="H105" s="22"/>
      <c r="I105" s="20"/>
      <c r="J105" s="20"/>
      <c r="K105" s="20"/>
      <c r="L105" s="20"/>
      <c r="M105" s="20"/>
      <c r="N105" s="20"/>
      <c r="O105" s="20"/>
      <c r="P105" s="20"/>
      <c r="Q105" s="20"/>
    </row>
    <row r="106" spans="1:17" ht="12.75" customHeight="1">
      <c r="A106" s="29"/>
      <c r="B106" s="66"/>
      <c r="C106" s="66"/>
      <c r="D106" s="67"/>
      <c r="E106" s="67"/>
      <c r="F106" s="35"/>
      <c r="G106" s="68" t="s">
        <v>9</v>
      </c>
      <c r="H106" s="69">
        <v>97023</v>
      </c>
      <c r="I106" s="20"/>
      <c r="J106" s="20"/>
      <c r="K106" s="20"/>
      <c r="L106" s="20"/>
      <c r="M106" s="20"/>
      <c r="N106" s="20"/>
      <c r="O106" s="20"/>
      <c r="P106" s="20"/>
      <c r="Q106" s="20"/>
    </row>
    <row r="107" spans="1:17" ht="4.5" customHeight="1">
      <c r="A107" s="29"/>
      <c r="B107" s="66"/>
      <c r="C107" s="66"/>
      <c r="D107" s="67"/>
      <c r="E107" s="67"/>
      <c r="F107" s="35"/>
      <c r="G107" s="42"/>
      <c r="H107" s="70"/>
      <c r="I107" s="20"/>
      <c r="J107" s="20"/>
      <c r="K107" s="20"/>
      <c r="L107" s="20"/>
      <c r="M107" s="20"/>
      <c r="N107" s="20"/>
      <c r="O107" s="20"/>
      <c r="P107" s="20"/>
      <c r="Q107" s="20"/>
    </row>
    <row r="108" spans="1:17" ht="12.75" customHeight="1">
      <c r="A108" s="29"/>
      <c r="B108" s="66"/>
      <c r="C108" s="66"/>
      <c r="D108" s="67"/>
      <c r="E108" s="67"/>
      <c r="F108" s="35"/>
      <c r="G108" s="22" t="s">
        <v>48</v>
      </c>
      <c r="H108" s="70">
        <v>14418</v>
      </c>
      <c r="I108" s="20"/>
      <c r="J108" s="20"/>
      <c r="K108" s="20"/>
      <c r="L108" s="20"/>
      <c r="M108" s="20"/>
      <c r="N108" s="20"/>
      <c r="O108" s="20"/>
      <c r="P108" s="20"/>
      <c r="Q108" s="20"/>
    </row>
    <row r="109" spans="1:17" ht="6" customHeight="1">
      <c r="A109" s="29"/>
      <c r="B109" s="66"/>
      <c r="C109" s="66"/>
      <c r="D109" s="67"/>
      <c r="E109" s="67"/>
      <c r="F109" s="35"/>
      <c r="G109" s="42"/>
      <c r="H109" s="70"/>
      <c r="I109" s="20"/>
      <c r="J109" s="20"/>
      <c r="K109" s="20"/>
      <c r="L109" s="20"/>
      <c r="M109" s="20"/>
      <c r="N109" s="20"/>
      <c r="O109" s="20"/>
      <c r="P109" s="20"/>
      <c r="Q109" s="20"/>
    </row>
    <row r="110" spans="1:17" ht="16.5" customHeight="1">
      <c r="A110" s="29"/>
      <c r="B110" s="66"/>
      <c r="C110" s="299"/>
      <c r="D110" s="299"/>
      <c r="E110" s="299"/>
      <c r="F110" s="35"/>
      <c r="G110" s="22" t="s">
        <v>49</v>
      </c>
      <c r="H110" s="70">
        <f>H106-H108</f>
        <v>82605</v>
      </c>
      <c r="I110" s="71"/>
      <c r="J110" s="20"/>
      <c r="K110" s="20"/>
      <c r="L110" s="20"/>
      <c r="M110" s="20"/>
      <c r="N110" s="20"/>
      <c r="O110" s="20"/>
      <c r="P110" s="20"/>
      <c r="Q110" s="20"/>
    </row>
    <row r="111" spans="1:17" ht="7.5" customHeight="1">
      <c r="A111" s="29"/>
      <c r="B111" s="65"/>
      <c r="C111" s="65"/>
      <c r="D111" s="65"/>
      <c r="E111" s="25"/>
      <c r="F111" s="35" t="s">
        <v>1</v>
      </c>
      <c r="G111" s="72"/>
      <c r="H111" s="73"/>
      <c r="I111" s="20"/>
      <c r="J111" s="20"/>
      <c r="K111" s="20"/>
      <c r="L111" s="20"/>
      <c r="M111" s="20"/>
      <c r="N111" s="20"/>
      <c r="O111" s="20"/>
      <c r="P111" s="20"/>
      <c r="Q111" s="20"/>
    </row>
    <row r="112" spans="1:17" s="12" customFormat="1">
      <c r="A112" s="10" t="s">
        <v>243</v>
      </c>
      <c r="B112" s="11"/>
      <c r="D112" s="12" t="s">
        <v>244</v>
      </c>
    </row>
    <row r="113" spans="1:13" s="12" customFormat="1">
      <c r="A113" s="11"/>
      <c r="B113" s="11"/>
      <c r="D113" s="12" t="s">
        <v>245</v>
      </c>
    </row>
    <row r="114" spans="1:13" s="12" customFormat="1" ht="21" customHeight="1">
      <c r="A114" s="10"/>
      <c r="B114" s="13" t="s">
        <v>246</v>
      </c>
    </row>
    <row r="115" spans="1:13" s="12" customFormat="1" ht="21" customHeight="1">
      <c r="A115" s="10"/>
      <c r="B115" s="13" t="s">
        <v>247</v>
      </c>
    </row>
    <row r="116" spans="1:13" s="12" customFormat="1" ht="21" customHeight="1">
      <c r="A116" s="11"/>
      <c r="B116" s="13" t="s">
        <v>273</v>
      </c>
    </row>
    <row r="117" spans="1:13" s="12" customFormat="1">
      <c r="A117" s="11"/>
      <c r="B117" s="11"/>
    </row>
    <row r="118" spans="1:13" s="12" customFormat="1">
      <c r="A118" s="11"/>
      <c r="B118" s="11"/>
      <c r="E118" s="14" t="s">
        <v>0</v>
      </c>
    </row>
    <row r="119" spans="1:13" s="12" customFormat="1">
      <c r="A119" s="11"/>
      <c r="B119" s="11" t="s">
        <v>249</v>
      </c>
      <c r="D119" s="14"/>
      <c r="E119" s="14" t="s">
        <v>250</v>
      </c>
      <c r="F119" s="14"/>
    </row>
    <row r="120" spans="1:13" s="12" customFormat="1">
      <c r="A120" s="11"/>
      <c r="B120" s="11"/>
      <c r="D120" s="14"/>
      <c r="E120" s="14" t="s">
        <v>251</v>
      </c>
      <c r="F120" s="14"/>
    </row>
    <row r="121" spans="1:13" s="12" customFormat="1" hidden="1">
      <c r="A121" s="11"/>
      <c r="B121" s="11"/>
    </row>
    <row r="122" spans="1:13" s="1" customFormat="1" ht="14.25" hidden="1">
      <c r="A122" s="8"/>
      <c r="B122" s="293"/>
      <c r="C122" s="293"/>
      <c r="D122" s="293"/>
      <c r="E122" s="293"/>
      <c r="F122" s="293"/>
      <c r="G122" s="293"/>
      <c r="H122" s="293"/>
      <c r="I122" s="293"/>
      <c r="J122" s="293"/>
      <c r="K122" s="293"/>
      <c r="L122" s="5"/>
      <c r="M122" s="7"/>
    </row>
    <row r="123" spans="1:13" s="1" customFormat="1" ht="14.25" hidden="1">
      <c r="A123" s="8"/>
      <c r="B123" s="6"/>
      <c r="C123" s="4"/>
      <c r="D123" s="3"/>
      <c r="E123" s="3"/>
      <c r="F123" s="3"/>
      <c r="G123" s="3"/>
      <c r="H123" s="2"/>
      <c r="I123" s="2"/>
      <c r="J123" s="2"/>
      <c r="K123" s="2"/>
      <c r="L123" s="5"/>
      <c r="M123" s="9"/>
    </row>
    <row r="124" spans="1:13" hidden="1"/>
    <row r="125" spans="1:13" hidden="1"/>
    <row r="126" spans="1:13" hidden="1"/>
    <row r="127" spans="1:13" hidden="1"/>
    <row r="128" spans="1:13" hidden="1"/>
    <row r="129" spans="1:8" hidden="1"/>
    <row r="130" spans="1:8" hidden="1"/>
    <row r="131" spans="1:8" hidden="1"/>
    <row r="132" spans="1:8" hidden="1"/>
    <row r="133" spans="1:8" hidden="1"/>
    <row r="134" spans="1:8" hidden="1"/>
    <row r="135" spans="1:8" hidden="1"/>
    <row r="136" spans="1:8" ht="14.25" hidden="1">
      <c r="A136" s="29"/>
      <c r="B136" s="42"/>
      <c r="C136" s="42"/>
      <c r="D136" s="42"/>
      <c r="E136" s="35"/>
      <c r="F136" s="44"/>
      <c r="G136" s="44"/>
      <c r="H136" s="44"/>
    </row>
    <row r="137" spans="1:8" ht="14.25" hidden="1">
      <c r="A137" s="29"/>
      <c r="B137" s="42"/>
      <c r="C137" s="42"/>
      <c r="D137" s="42"/>
      <c r="E137" s="35"/>
      <c r="F137" s="44"/>
      <c r="G137" s="44"/>
      <c r="H137" s="44"/>
    </row>
    <row r="138" spans="1:8" ht="14.25" hidden="1">
      <c r="A138" s="29"/>
      <c r="B138" s="24"/>
      <c r="C138" s="24"/>
      <c r="D138" s="24"/>
      <c r="E138" s="25"/>
      <c r="F138" s="26"/>
      <c r="G138" s="23"/>
      <c r="H138" s="27"/>
    </row>
    <row r="139" spans="1:8" ht="14.25" hidden="1">
      <c r="A139" s="29"/>
    </row>
    <row r="140" spans="1:8" ht="14.25" hidden="1">
      <c r="A140" s="29"/>
      <c r="B140" s="44"/>
      <c r="C140" s="42"/>
    </row>
    <row r="141" spans="1:8" ht="14.25" hidden="1">
      <c r="A141" s="21"/>
      <c r="B141" s="24"/>
      <c r="C141" s="24"/>
    </row>
  </sheetData>
  <mergeCells count="30">
    <mergeCell ref="B122:K122"/>
    <mergeCell ref="B58:D58"/>
    <mergeCell ref="B61:D61"/>
    <mergeCell ref="B65:D65"/>
    <mergeCell ref="B68:D68"/>
    <mergeCell ref="B73:D73"/>
    <mergeCell ref="B77:D77"/>
    <mergeCell ref="B87:D87"/>
    <mergeCell ref="B91:D91"/>
    <mergeCell ref="B97:D97"/>
    <mergeCell ref="B102:D102"/>
    <mergeCell ref="C110:E110"/>
    <mergeCell ref="B53:D53"/>
    <mergeCell ref="B12:D12"/>
    <mergeCell ref="B15:D15"/>
    <mergeCell ref="B18:D18"/>
    <mergeCell ref="B21:D21"/>
    <mergeCell ref="B24:D24"/>
    <mergeCell ref="B27:D27"/>
    <mergeCell ref="B30:D30"/>
    <mergeCell ref="B34:D34"/>
    <mergeCell ref="B38:D38"/>
    <mergeCell ref="B46:C46"/>
    <mergeCell ref="B48:D48"/>
    <mergeCell ref="B10:D10"/>
    <mergeCell ref="A1:H1"/>
    <mergeCell ref="B4:D4"/>
    <mergeCell ref="B5:C5"/>
    <mergeCell ref="B6:D6"/>
    <mergeCell ref="B8:D8"/>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82605</vt:lpstr>
      <vt:lpstr>'82605'!Print_Area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2017-03-20T06:34:41Z</cp:lastPrinted>
  <dcterms:created xsi:type="dcterms:W3CDTF">2014-05-16T06:06:48Z</dcterms:created>
  <dcterms:modified xsi:type="dcterms:W3CDTF">2017-03-20T06:34:41Z</dcterms:modified>
</cp:coreProperties>
</file>