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bookViews>
  <sheets>
    <sheet name="Estimate" sheetId="9" r:id="rId1"/>
  </sheets>
  <definedNames>
    <definedName name="_xlnm.Print_Titles" localSheetId="0">Estimate!$5:$6</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M291" i="9"/>
  <c r="M295" s="1"/>
  <c r="M141"/>
  <c r="L237" l="1"/>
  <c r="M208"/>
  <c r="L206"/>
  <c r="L207" s="1"/>
  <c r="M68" l="1"/>
  <c r="L54"/>
  <c r="L53"/>
  <c r="M136" l="1"/>
  <c r="M99"/>
  <c r="M94"/>
  <c r="M89"/>
  <c r="M290"/>
  <c r="L289"/>
  <c r="M278"/>
  <c r="L275"/>
  <c r="L274"/>
  <c r="L271"/>
  <c r="L270"/>
  <c r="M267"/>
  <c r="M262"/>
  <c r="L276" l="1"/>
  <c r="L272"/>
  <c r="L277" l="1"/>
  <c r="M257"/>
  <c r="M252"/>
  <c r="M240"/>
  <c r="M232"/>
  <c r="M226"/>
  <c r="M221"/>
  <c r="L219"/>
  <c r="L218"/>
  <c r="L217"/>
  <c r="M204"/>
  <c r="L202"/>
  <c r="M214"/>
  <c r="M198"/>
  <c r="L196"/>
  <c r="L195"/>
  <c r="M189"/>
  <c r="M183"/>
  <c r="L176"/>
  <c r="L169"/>
  <c r="L168"/>
  <c r="L167"/>
  <c r="M172"/>
  <c r="M160"/>
  <c r="L151"/>
  <c r="L150"/>
  <c r="M131"/>
  <c r="L129"/>
  <c r="L128"/>
  <c r="L127"/>
  <c r="M124"/>
  <c r="L122"/>
  <c r="L121"/>
  <c r="L120"/>
  <c r="L119"/>
  <c r="L118"/>
  <c r="L117"/>
  <c r="M114"/>
  <c r="L108"/>
  <c r="L107"/>
  <c r="M104"/>
  <c r="L220" l="1"/>
  <c r="L170"/>
  <c r="L171" s="1"/>
  <c r="L130"/>
  <c r="L80"/>
  <c r="L79"/>
  <c r="L78"/>
  <c r="L75"/>
  <c r="L74"/>
  <c r="L73"/>
  <c r="L72"/>
  <c r="L71"/>
  <c r="L60"/>
  <c r="L59"/>
  <c r="L58"/>
  <c r="L57"/>
  <c r="L52"/>
  <c r="L51"/>
  <c r="L50"/>
  <c r="L49"/>
  <c r="L48"/>
  <c r="L47"/>
  <c r="L46"/>
  <c r="L45"/>
  <c r="L44"/>
  <c r="L43"/>
  <c r="L37"/>
  <c r="L35"/>
  <c r="L34"/>
  <c r="L33"/>
  <c r="L32"/>
  <c r="L31"/>
  <c r="L30"/>
  <c r="L25"/>
  <c r="L24"/>
  <c r="L23"/>
  <c r="L22"/>
  <c r="L21"/>
  <c r="L20"/>
  <c r="L19"/>
  <c r="L18"/>
  <c r="L13"/>
  <c r="L12"/>
  <c r="L11"/>
  <c r="L10"/>
  <c r="L9"/>
  <c r="M83" l="1"/>
  <c r="M63"/>
  <c r="M40"/>
  <c r="L266"/>
  <c r="L261"/>
  <c r="L249"/>
  <c r="L248"/>
  <c r="L247"/>
  <c r="L236"/>
  <c r="L235"/>
  <c r="L230"/>
  <c r="L229"/>
  <c r="L211"/>
  <c r="L203"/>
  <c r="L194"/>
  <c r="L193"/>
  <c r="L192"/>
  <c r="L187"/>
  <c r="L186"/>
  <c r="L180"/>
  <c r="L179"/>
  <c r="L175"/>
  <c r="L139"/>
  <c r="L157"/>
  <c r="L156"/>
  <c r="L155"/>
  <c r="L154"/>
  <c r="L149"/>
  <c r="L147"/>
  <c r="L146"/>
  <c r="L123"/>
  <c r="L112"/>
  <c r="L109"/>
  <c r="L97"/>
  <c r="L113" l="1"/>
  <c r="L177"/>
  <c r="L152"/>
  <c r="L61"/>
  <c r="L197"/>
  <c r="L231"/>
  <c r="L239"/>
  <c r="L250"/>
  <c r="L245"/>
  <c r="L181"/>
  <c r="L188"/>
  <c r="L158"/>
  <c r="L213"/>
  <c r="L98"/>
  <c r="L92"/>
  <c r="L91"/>
  <c r="L88"/>
  <c r="L182" l="1"/>
  <c r="L251"/>
  <c r="L159"/>
  <c r="L93"/>
  <c r="L76" l="1"/>
  <c r="L81"/>
  <c r="L38"/>
  <c r="M27"/>
  <c r="M15"/>
  <c r="L82" l="1"/>
  <c r="L26"/>
  <c r="L55"/>
  <c r="L62" s="1"/>
  <c r="L39"/>
  <c r="L14" l="1"/>
</calcChain>
</file>

<file path=xl/sharedStrings.xml><?xml version="1.0" encoding="utf-8"?>
<sst xmlns="http://schemas.openxmlformats.org/spreadsheetml/2006/main" count="729" uniqueCount="157">
  <si>
    <t>EXECUTIVE ENGINEER</t>
  </si>
  <si>
    <t>Amount</t>
  </si>
  <si>
    <t>=</t>
  </si>
  <si>
    <t>NAME OF WORK:-</t>
  </si>
  <si>
    <t>Total</t>
  </si>
  <si>
    <t>P.Rft</t>
  </si>
  <si>
    <t>measurement sheet</t>
  </si>
  <si>
    <t>B</t>
  </si>
  <si>
    <t>x</t>
  </si>
  <si>
    <t xml:space="preserve">Item </t>
  </si>
  <si>
    <t>S #</t>
  </si>
  <si>
    <t>(i)</t>
  </si>
  <si>
    <t>(ii)</t>
  </si>
  <si>
    <t>(iii)</t>
  </si>
  <si>
    <t>P.Bag</t>
  </si>
  <si>
    <t>Diffrance S/R Cement</t>
  </si>
  <si>
    <t>Cement Concrete brick or stone ballast 1 1/2" to 2" guage ratio 1:5:10. (S.No: 4c /P.14)</t>
  </si>
  <si>
    <t>%cft</t>
  </si>
  <si>
    <t>S.I</t>
  </si>
  <si>
    <t>%sft</t>
  </si>
  <si>
    <t>PART-A ( CIVIL WORK ) (SCHEDULE ITEM)</t>
  </si>
  <si>
    <t>Ver: !!</t>
  </si>
  <si>
    <t>P.cwt</t>
  </si>
  <si>
    <t>C/R L/w</t>
  </si>
  <si>
    <t>!!  S/w</t>
  </si>
  <si>
    <t>Excavation in foundation of Buildings, Bridges &amp; other structures including dagblling dressing refilling around structure with excavated earth watering and ramming lead upto 5 ft (b) In ordinary soil (S.No:18 b/ P.4)</t>
  </si>
  <si>
    <t>!! S/w</t>
  </si>
  <si>
    <t>%0Cft</t>
  </si>
  <si>
    <t>Pacca brick work in foundation and plinth in 1:6.   (S.No:4e /P.20)</t>
  </si>
  <si>
    <t>%Sft</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</si>
  <si>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</si>
  <si>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Deducation</t>
  </si>
  <si>
    <t>P.Cft</t>
  </si>
  <si>
    <t>Fabrication of mild steel reinforcement for cement concrete including cutting bending laying in position making joints and fastenings including cost of binding wire (also includes removeal of rust from bars.) (b) Using Tor bars.              (S.No:8 /P.16)</t>
  </si>
  <si>
    <t>Pacca brick work in ground floor in cement sand mortor ratio 1:6. (S.No: 5 e /P.20)</t>
  </si>
  <si>
    <t>!!</t>
  </si>
  <si>
    <t>Ver: Piller</t>
  </si>
  <si>
    <t>!!  !!</t>
  </si>
  <si>
    <t>C/R Door</t>
  </si>
  <si>
    <t>!! Window</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</si>
  <si>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</si>
  <si>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A</t>
  </si>
  <si>
    <t>Door</t>
  </si>
  <si>
    <t>(7.00+4.00+7.00)</t>
  </si>
  <si>
    <t xml:space="preserve"> P.Rft</t>
  </si>
  <si>
    <t>Window</t>
  </si>
  <si>
    <t>C/R Window</t>
  </si>
  <si>
    <t>S/F in position iron steel grill 1/4" x 3/4" size flat including approved design andpainting three coats weight not to be then 3.7lb sqiofthe finished grill. (S.No: 26 P.92)</t>
  </si>
  <si>
    <t xml:space="preserve">Window </t>
  </si>
  <si>
    <t>P.Sft</t>
  </si>
  <si>
    <t>Filling, watering and ramming earth under floor with new earth (Excavated from outside) lead upto one chain and lift upto 5 feet. (S.No: 22. /P./4)</t>
  </si>
  <si>
    <t>%0cft</t>
  </si>
  <si>
    <t>Supplying and filling sand under floor and plugging in walls.(S.No: 29 /P.25)</t>
  </si>
  <si>
    <t>Cement plaster 1/2" thick upto 12' height 1:6.    (S.No: 13 b /P.51)</t>
  </si>
  <si>
    <t>C/R</t>
  </si>
  <si>
    <t>Ver:</t>
  </si>
  <si>
    <t>(40.75+6.00)</t>
  </si>
  <si>
    <t>F/s Ver:</t>
  </si>
  <si>
    <t>S/w !!</t>
  </si>
  <si>
    <t>Step</t>
  </si>
  <si>
    <t>Ver: opping</t>
  </si>
  <si>
    <t>Cement plaster 3/8" thick upto 12" heigh 1:4. (S.No: 11 a /P.51)</t>
  </si>
  <si>
    <t>Making notice board made with cement. (S.No: 1-(P/.94)</t>
  </si>
  <si>
    <t>P.sft</t>
  </si>
  <si>
    <t>Cement Pointing of joints on walls ratio 1:2.     (S.No: 19 a /P.52)</t>
  </si>
  <si>
    <t>lintel</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</si>
  <si>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</si>
  <si>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</si>
  <si>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Add: extra labour rate for making cement plaster pattas/bend around straibe bend around straight or carved opening &amp; around the edges of roof slatededges of roof slabs, the with not less than 6" with fine finishing. (S.No: 35 /P.54)</t>
  </si>
  <si>
    <t>Providing and laying 1" thick topping cement concrete (1:2:4) including surface finishing and dividiing into panels: (S.No: 16 /P.41)</t>
  </si>
  <si>
    <t>1 1/2"Thick</t>
  </si>
  <si>
    <t>Coloured cement tiles (8"x8"x3/4" of approved dark shade laid flat in 1:2 white cement mortar over a bed of 3/4" thick lime mortar 1:2. (S.No: 42 /P44)</t>
  </si>
  <si>
    <t>(20.00+14.00)</t>
  </si>
  <si>
    <t>%.sft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</si>
  <si>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</si>
  <si>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White wash three coats. (S.No: 26 c /P.53)</t>
  </si>
  <si>
    <t>C/R Ceilling</t>
  </si>
  <si>
    <t>Primary coat of chalk under distempering.(S.No: 23 /P.53)</t>
  </si>
  <si>
    <t>N/Bord</t>
  </si>
  <si>
    <t>Distemper three coats. (S.No: 24 c /P.53)</t>
  </si>
  <si>
    <t>Colour wash two coats .(S.No: 25-b P/53)</t>
  </si>
  <si>
    <t>Painting new surface (c) preparing surface and painting of doors and windows any type, (including edges).three coat.  (S.No: 5 c /P.68)</t>
  </si>
  <si>
    <t>Preparing the surface and paining wih weather coat I/c rubbing the surface with rubbing brick/sand Paper filling the vids wih chalk/ plaster of Paris and then painting with weather coat of approved make. 2nd &amp; subsequent coat (S.No: 38.A.B P/55).</t>
  </si>
  <si>
    <t>C/R L/wall</t>
  </si>
  <si>
    <t>!!   S/wall</t>
  </si>
  <si>
    <t>!! Step</t>
  </si>
  <si>
    <t>P.Prot</t>
  </si>
  <si>
    <t xml:space="preserve">Ver: </t>
  </si>
  <si>
    <t xml:space="preserve">!! Step </t>
  </si>
  <si>
    <t>!! Bed</t>
  </si>
  <si>
    <t>!C/R Bed</t>
  </si>
  <si>
    <t>2nd Step C/R L/w</t>
  </si>
  <si>
    <t>C/R Step</t>
  </si>
  <si>
    <t>(6.0+5.0+4.0+3.0+2.0)</t>
  </si>
  <si>
    <t>Raft C/R L/w</t>
  </si>
  <si>
    <t>P.Beam C/R L/w</t>
  </si>
  <si>
    <t xml:space="preserve">D/w lintal </t>
  </si>
  <si>
    <t>W Chajja</t>
  </si>
  <si>
    <t>F/s Ver: Arch</t>
  </si>
  <si>
    <t xml:space="preserve">S/w </t>
  </si>
  <si>
    <t>Arch</t>
  </si>
  <si>
    <t>lint</t>
  </si>
  <si>
    <t>Filling watering and ramming earth in floors with surplus earth from foundation lead upto one chain and lift jupto 5 feet (S.No: 21/ P.4)</t>
  </si>
  <si>
    <t>C/R Bed</t>
  </si>
  <si>
    <t>L/w C/R under wall</t>
  </si>
  <si>
    <t xml:space="preserve">S/w !!   !! </t>
  </si>
  <si>
    <t xml:space="preserve">Ver S/w </t>
  </si>
  <si>
    <t>P.Prot Bed</t>
  </si>
  <si>
    <t>Bitumen coating to plastered or cement concrete surface. (S.No: 9 P/70)</t>
  </si>
  <si>
    <t>Providing and laying single per layer of polythene sheet 0.13 mm thick for water  proffing as per specification and instruction of engineer incharge. (S.I :38 P/37)</t>
  </si>
  <si>
    <t xml:space="preserve">Qnty Same Item No: (15) </t>
  </si>
  <si>
    <t xml:space="preserve">Plinth </t>
  </si>
  <si>
    <t>(43.75+23.75)</t>
  </si>
  <si>
    <t>Tile Piller</t>
  </si>
  <si>
    <t>C/R B/s</t>
  </si>
  <si>
    <t>Cornors</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</si>
  <si>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</si>
  <si>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Ver: opeing</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</si>
  <si>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</si>
  <si>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(41.125+6.00)</t>
  </si>
  <si>
    <t>Ver: F/s</t>
  </si>
  <si>
    <t>Ver opeing</t>
  </si>
  <si>
    <t>N.S</t>
  </si>
  <si>
    <t>Roof Beam</t>
  </si>
  <si>
    <t>Slab</t>
  </si>
  <si>
    <t>Net  1246.00 (-) 30.00</t>
  </si>
  <si>
    <t>Qnty Same Item No: (6) =1216x5.00/112</t>
  </si>
  <si>
    <t>2"Thick</t>
  </si>
  <si>
    <t>o/roof</t>
  </si>
  <si>
    <t>Net  2318.00 (-) 369.00</t>
  </si>
  <si>
    <t>Qnty Same Item No: (04 - A) 1873x2/3</t>
  </si>
  <si>
    <t xml:space="preserve">Qnty Same Item No: (11 ) </t>
  </si>
  <si>
    <t>Net  847.00 (-) 103.00</t>
  </si>
  <si>
    <t>Beam</t>
  </si>
  <si>
    <t>C/Rchjja</t>
  </si>
  <si>
    <t>(46.375+23.375)</t>
  </si>
  <si>
    <t>Net  671.00 (-) 360.00</t>
  </si>
  <si>
    <t>R.C.C 1:2:4 Qnty 513x 17.60%</t>
  </si>
  <si>
    <t>C.C. 1:5:10 Qnty 907 x7.80%</t>
  </si>
  <si>
    <t xml:space="preserve">Pacca brick work in foundation 1:6. Qnty 1274x 3.44%            </t>
  </si>
  <si>
    <t xml:space="preserve">Qnty Same Item No: (18)= 152x2 </t>
  </si>
  <si>
    <t xml:space="preserve">Qnty Same Item No: (17) </t>
  </si>
  <si>
    <t>RENOVATION / REHABILITION / RECONSTRUCTION / ADDITIONAL FACILITIES TO EXISTING PRIMARY / ELEMENTARY SCHOOLS TALUKA SEHWAN  2016-17 PROGRAMME ADP NO: 168 @ GBPS SHAIKH BHAN</t>
  </si>
  <si>
    <t>Schedule B</t>
  </si>
  <si>
    <t>qty</t>
  </si>
  <si>
    <t>rate</t>
  </si>
  <si>
    <t>unit</t>
  </si>
  <si>
    <t>__________% Above / Below on the Rates of CSR.</t>
  </si>
  <si>
    <t>Amount to be added / deducted on</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</si>
  <si>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</si>
  <si>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</si>
  <si>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</si>
  <si>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</si>
  <si>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</si>
  <si>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 xml:space="preserve">EDUCATION WORKS DIVISION </t>
  </si>
  <si>
    <t xml:space="preserve">JAMSHORO </t>
  </si>
  <si>
    <t>Diff</t>
  </si>
</sst>
</file>

<file path=xl/styles.xml><?xml version="1.0" encoding="utf-8"?>
<styleSheet xmlns="http://schemas.openxmlformats.org/spreadsheetml/2006/main">
  <numFmts count="1">
    <numFmt numFmtId="164" formatCode="0.000"/>
  </numFmts>
  <fonts count="23">
    <font>
      <sz val="11"/>
      <color theme="1"/>
      <name val="Calibri"/>
      <family val="2"/>
      <scheme val="minor"/>
    </font>
    <font>
      <sz val="11"/>
      <color theme="1"/>
      <name val="Algerian"/>
      <family val="5"/>
    </font>
    <font>
      <sz val="11"/>
      <name val="Algerian"/>
      <family val="5"/>
    </font>
    <font>
      <sz val="10"/>
      <name val="Arial"/>
      <family val="2"/>
    </font>
    <font>
      <sz val="11"/>
      <name val="Arial"/>
      <family val="2"/>
    </font>
    <font>
      <sz val="11"/>
      <color theme="1"/>
      <name val="Arial"/>
      <family val="2"/>
    </font>
    <font>
      <sz val="10"/>
      <color theme="1"/>
      <name val="Algerian"/>
      <family val="5"/>
    </font>
    <font>
      <sz val="10"/>
      <color theme="1"/>
      <name val="Arial"/>
      <family val="2"/>
    </font>
    <font>
      <sz val="11"/>
      <color theme="1"/>
      <name val="Arail"/>
    </font>
    <font>
      <sz val="10"/>
      <name val="Algerian"/>
      <family val="5"/>
    </font>
    <font>
      <sz val="11"/>
      <name val="Arail"/>
    </font>
    <font>
      <b/>
      <sz val="11"/>
      <color theme="1"/>
      <name val="Arail"/>
    </font>
    <font>
      <u/>
      <sz val="11"/>
      <name val="Arial"/>
      <family val="2"/>
    </font>
    <font>
      <b/>
      <i/>
      <u/>
      <sz val="11"/>
      <name val="Arial"/>
      <family val="2"/>
    </font>
    <font>
      <b/>
      <sz val="12"/>
      <color theme="1"/>
      <name val="Calibri"/>
      <family val="2"/>
      <scheme val="minor"/>
    </font>
    <font>
      <b/>
      <i/>
      <sz val="11"/>
      <name val="Arial"/>
      <family val="2"/>
    </font>
    <font>
      <b/>
      <i/>
      <sz val="11"/>
      <color theme="1"/>
      <name val="Arial"/>
      <family val="2"/>
    </font>
    <font>
      <b/>
      <i/>
      <sz val="11"/>
      <color theme="1"/>
      <name val="Arail"/>
    </font>
    <font>
      <b/>
      <i/>
      <sz val="12"/>
      <name val="Calibri"/>
      <family val="2"/>
      <scheme val="minor"/>
    </font>
    <font>
      <sz val="11"/>
      <color rgb="FF766000"/>
      <name val="Arail"/>
    </font>
    <font>
      <b/>
      <i/>
      <sz val="11"/>
      <color rgb="FFFF0000"/>
      <name val="Arial"/>
      <family val="2"/>
    </font>
    <font>
      <sz val="11"/>
      <color rgb="FFFF0000"/>
      <name val="Arail"/>
    </font>
    <font>
      <b/>
      <i/>
      <sz val="16"/>
      <name val="Calibri"/>
      <family val="2"/>
      <scheme val="minor"/>
    </font>
  </fonts>
  <fills count="3">
    <fill>
      <patternFill patternType="none"/>
    </fill>
    <fill>
      <patternFill patternType="gray125"/>
    </fill>
    <fill>
      <patternFill patternType="gray0625">
        <fgColor auto="1"/>
        <bgColor auto="1"/>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1">
    <xf numFmtId="0" fontId="0" fillId="0" borderId="0"/>
  </cellStyleXfs>
  <cellXfs count="193">
    <xf numFmtId="0" fontId="0" fillId="0" borderId="0" xfId="0"/>
    <xf numFmtId="0" fontId="5" fillId="0" borderId="0" xfId="0" applyFont="1"/>
    <xf numFmtId="0" fontId="7" fillId="0" borderId="0" xfId="0" applyFont="1"/>
    <xf numFmtId="0" fontId="5" fillId="0" borderId="0" xfId="0" applyFont="1" applyAlignment="1">
      <alignment horizontal="center" vertical="top"/>
    </xf>
    <xf numFmtId="0" fontId="8" fillId="0" borderId="0" xfId="0" applyFont="1"/>
    <xf numFmtId="0" fontId="7" fillId="0" borderId="0" xfId="0" applyFont="1" applyAlignment="1">
      <alignment horizontal="center" vertical="top"/>
    </xf>
    <xf numFmtId="0" fontId="7" fillId="0" borderId="0" xfId="0" applyFont="1" applyAlignment="1">
      <alignment horizontal="center"/>
    </xf>
    <xf numFmtId="0" fontId="7" fillId="0" borderId="0" xfId="0" applyFont="1" applyAlignment="1">
      <alignment vertical="top"/>
    </xf>
    <xf numFmtId="2" fontId="10" fillId="0" borderId="0" xfId="0" applyNumberFormat="1" applyFont="1" applyBorder="1" applyAlignment="1">
      <alignment horizontal="center"/>
    </xf>
    <xf numFmtId="0" fontId="10" fillId="0" borderId="0" xfId="0" applyFont="1" applyBorder="1" applyAlignment="1">
      <alignment horizontal="center" vertical="top" wrapText="1"/>
    </xf>
    <xf numFmtId="0" fontId="10" fillId="0" borderId="0" xfId="0" applyNumberFormat="1" applyFont="1" applyBorder="1" applyAlignment="1">
      <alignment horizontal="center" vertical="top" wrapText="1"/>
    </xf>
    <xf numFmtId="0" fontId="8" fillId="0" borderId="0" xfId="0" applyFont="1" applyBorder="1"/>
    <xf numFmtId="0" fontId="5" fillId="0" borderId="0" xfId="0" applyFont="1" applyBorder="1" applyAlignment="1">
      <alignment horizontal="center"/>
    </xf>
    <xf numFmtId="0" fontId="4" fillId="0" borderId="0" xfId="0" applyFont="1" applyFill="1" applyAlignment="1">
      <alignment horizontal="center"/>
    </xf>
    <xf numFmtId="1" fontId="8" fillId="0" borderId="0" xfId="0" applyNumberFormat="1" applyFont="1" applyBorder="1" applyAlignment="1">
      <alignment horizontal="center"/>
    </xf>
    <xf numFmtId="1" fontId="11" fillId="0" borderId="0" xfId="0" applyNumberFormat="1" applyFont="1" applyBorder="1" applyAlignment="1">
      <alignment horizontal="center"/>
    </xf>
    <xf numFmtId="0" fontId="12" fillId="0" borderId="0" xfId="0" applyFont="1" applyBorder="1" applyAlignment="1">
      <alignment horizontal="left" vertical="top"/>
    </xf>
    <xf numFmtId="0" fontId="8" fillId="0" borderId="0" xfId="0" applyFont="1" applyAlignment="1">
      <alignment horizontal="center"/>
    </xf>
    <xf numFmtId="0" fontId="9" fillId="0" borderId="0" xfId="0" applyFont="1" applyBorder="1" applyAlignment="1">
      <alignment horizontal="center" vertical="center"/>
    </xf>
    <xf numFmtId="0" fontId="4" fillId="0" borderId="0" xfId="0" applyFont="1" applyFill="1" applyBorder="1" applyAlignment="1">
      <alignment horizontal="justify" vertical="center" wrapText="1"/>
    </xf>
    <xf numFmtId="1" fontId="8" fillId="0" borderId="1" xfId="0" applyNumberFormat="1" applyFont="1" applyBorder="1" applyAlignment="1"/>
    <xf numFmtId="1" fontId="8" fillId="0" borderId="0" xfId="0" applyNumberFormat="1" applyFont="1" applyBorder="1" applyAlignment="1"/>
    <xf numFmtId="0" fontId="9" fillId="2" borderId="3" xfId="0" applyFont="1" applyFill="1" applyBorder="1" applyAlignment="1">
      <alignment horizontal="center" vertical="center" wrapText="1"/>
    </xf>
    <xf numFmtId="1" fontId="8" fillId="0" borderId="0" xfId="0" applyNumberFormat="1" applyFont="1" applyBorder="1" applyAlignment="1">
      <alignment horizontal="right"/>
    </xf>
    <xf numFmtId="1" fontId="8" fillId="0" borderId="1" xfId="0" applyNumberFormat="1" applyFont="1" applyBorder="1" applyAlignment="1">
      <alignment horizontal="right"/>
    </xf>
    <xf numFmtId="1" fontId="5" fillId="0" borderId="0" xfId="0" applyNumberFormat="1" applyFont="1"/>
    <xf numFmtId="0" fontId="5" fillId="0" borderId="1" xfId="0" applyFont="1" applyBorder="1"/>
    <xf numFmtId="2" fontId="15" fillId="0" borderId="0" xfId="0" applyNumberFormat="1" applyFont="1" applyBorder="1" applyAlignment="1">
      <alignment horizontal="center" vertical="top" wrapText="1"/>
    </xf>
    <xf numFmtId="0" fontId="15" fillId="0" borderId="0" xfId="0" applyFont="1" applyBorder="1" applyAlignment="1">
      <alignment horizontal="center" vertical="top" wrapText="1"/>
    </xf>
    <xf numFmtId="2" fontId="15" fillId="0" borderId="0" xfId="0" applyNumberFormat="1" applyFont="1" applyFill="1" applyBorder="1" applyAlignment="1">
      <alignment horizontal="center"/>
    </xf>
    <xf numFmtId="0" fontId="16" fillId="0" borderId="0" xfId="0" applyFont="1" applyAlignment="1">
      <alignment horizontal="center"/>
    </xf>
    <xf numFmtId="0" fontId="15" fillId="0" borderId="0" xfId="0" applyFont="1" applyFill="1" applyAlignment="1">
      <alignment horizontal="center"/>
    </xf>
    <xf numFmtId="1" fontId="16" fillId="0" borderId="0" xfId="0" applyNumberFormat="1" applyFont="1" applyAlignment="1">
      <alignment horizontal="center"/>
    </xf>
    <xf numFmtId="0" fontId="15" fillId="0" borderId="0" xfId="0" applyFont="1" applyBorder="1" applyAlignment="1">
      <alignment horizontal="left" vertical="top"/>
    </xf>
    <xf numFmtId="2" fontId="15" fillId="0" borderId="0" xfId="0" applyNumberFormat="1" applyFont="1" applyFill="1" applyAlignment="1">
      <alignment horizontal="center"/>
    </xf>
    <xf numFmtId="2" fontId="16" fillId="0" borderId="0" xfId="0" applyNumberFormat="1" applyFont="1" applyBorder="1" applyAlignment="1">
      <alignment horizontal="center"/>
    </xf>
    <xf numFmtId="0" fontId="16" fillId="0" borderId="0" xfId="0" applyFont="1" applyBorder="1" applyAlignment="1">
      <alignment horizontal="center"/>
    </xf>
    <xf numFmtId="1" fontId="5" fillId="0" borderId="0" xfId="0" applyNumberFormat="1" applyFont="1" applyBorder="1" applyAlignment="1"/>
    <xf numFmtId="2" fontId="4" fillId="0" borderId="0" xfId="0" applyNumberFormat="1" applyFont="1" applyBorder="1" applyAlignment="1">
      <alignment horizontal="center" vertical="top" wrapText="1"/>
    </xf>
    <xf numFmtId="2" fontId="15" fillId="0" borderId="0" xfId="0" applyNumberFormat="1" applyFont="1" applyBorder="1" applyAlignment="1">
      <alignment horizontal="center" wrapText="1"/>
    </xf>
    <xf numFmtId="1" fontId="16" fillId="0" borderId="0" xfId="0" applyNumberFormat="1" applyFont="1" applyBorder="1" applyAlignment="1">
      <alignment horizontal="center"/>
    </xf>
    <xf numFmtId="0" fontId="16" fillId="0" borderId="0" xfId="0" applyFont="1" applyFill="1" applyBorder="1" applyAlignment="1">
      <alignment horizontal="center" wrapText="1"/>
    </xf>
    <xf numFmtId="2" fontId="16" fillId="0" borderId="0" xfId="0" applyNumberFormat="1" applyFont="1" applyAlignment="1">
      <alignment horizontal="center"/>
    </xf>
    <xf numFmtId="1" fontId="15" fillId="0" borderId="0" xfId="0" applyNumberFormat="1" applyFont="1" applyBorder="1" applyAlignment="1">
      <alignment horizontal="center"/>
    </xf>
    <xf numFmtId="1" fontId="16" fillId="0" borderId="0" xfId="0" applyNumberFormat="1" applyFont="1" applyBorder="1" applyAlignment="1"/>
    <xf numFmtId="0" fontId="15" fillId="0" borderId="0" xfId="0" applyFont="1" applyFill="1" applyBorder="1" applyAlignment="1">
      <alignment horizontal="justify" vertical="center" wrapText="1"/>
    </xf>
    <xf numFmtId="0" fontId="5" fillId="0" borderId="0" xfId="0" applyFont="1" applyBorder="1" applyAlignment="1">
      <alignment horizontal="center" vertical="top" wrapText="1"/>
    </xf>
    <xf numFmtId="2" fontId="5" fillId="0" borderId="0" xfId="0" applyNumberFormat="1" applyFont="1" applyBorder="1" applyAlignment="1">
      <alignment horizontal="center" vertical="top" wrapText="1"/>
    </xf>
    <xf numFmtId="164" fontId="16" fillId="0" borderId="0" xfId="0" applyNumberFormat="1" applyFont="1" applyBorder="1" applyAlignment="1">
      <alignment horizontal="center"/>
    </xf>
    <xf numFmtId="2" fontId="8" fillId="0" borderId="0" xfId="0" applyNumberFormat="1" applyFont="1" applyAlignment="1">
      <alignment horizontal="center"/>
    </xf>
    <xf numFmtId="1" fontId="10" fillId="0" borderId="0" xfId="0" applyNumberFormat="1" applyFont="1" applyBorder="1" applyAlignment="1">
      <alignment horizontal="center"/>
    </xf>
    <xf numFmtId="0" fontId="8" fillId="0" borderId="0" xfId="0" applyFont="1" applyBorder="1" applyAlignment="1">
      <alignment horizontal="center"/>
    </xf>
    <xf numFmtId="2" fontId="8" fillId="0" borderId="0" xfId="0" applyNumberFormat="1" applyFont="1" applyBorder="1" applyAlignment="1">
      <alignment horizontal="center"/>
    </xf>
    <xf numFmtId="0" fontId="15" fillId="0" borderId="0" xfId="0" applyFont="1" applyFill="1" applyBorder="1" applyAlignment="1">
      <alignment horizontal="center"/>
    </xf>
    <xf numFmtId="0" fontId="5" fillId="0" borderId="0" xfId="0" applyFont="1" applyFill="1" applyBorder="1" applyAlignment="1">
      <alignment horizontal="left" wrapText="1"/>
    </xf>
    <xf numFmtId="0" fontId="4" fillId="0" borderId="0" xfId="0" applyFont="1" applyBorder="1" applyAlignment="1">
      <alignment horizontal="left" vertical="top" wrapText="1" justifyLastLine="1"/>
    </xf>
    <xf numFmtId="2" fontId="10" fillId="0" borderId="0" xfId="0" applyNumberFormat="1" applyFont="1" applyBorder="1" applyAlignment="1">
      <alignment horizontal="center" wrapText="1"/>
    </xf>
    <xf numFmtId="0" fontId="10" fillId="0" borderId="0" xfId="0" applyFont="1" applyFill="1" applyBorder="1" applyAlignment="1">
      <alignment horizontal="left" vertical="center" wrapText="1"/>
    </xf>
    <xf numFmtId="0" fontId="4" fillId="0" borderId="0" xfId="0" applyFont="1" applyBorder="1" applyAlignment="1">
      <alignment horizontal="left" vertical="top"/>
    </xf>
    <xf numFmtId="2" fontId="8" fillId="0" borderId="0" xfId="0" applyNumberFormat="1" applyFont="1" applyBorder="1" applyAlignment="1">
      <alignment horizontal="center"/>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8" fillId="0" borderId="0" xfId="0" applyFont="1" applyBorder="1" applyAlignment="1">
      <alignment horizontal="center"/>
    </xf>
    <xf numFmtId="1" fontId="10" fillId="0" borderId="0" xfId="0" applyNumberFormat="1" applyFont="1" applyBorder="1" applyAlignment="1">
      <alignment horizontal="center" wrapText="1"/>
    </xf>
    <xf numFmtId="2" fontId="8" fillId="0" borderId="0" xfId="0" applyNumberFormat="1" applyFont="1" applyBorder="1" applyAlignment="1">
      <alignment horizontal="center"/>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8" fillId="0" borderId="0" xfId="0" applyFont="1" applyBorder="1" applyAlignment="1">
      <alignment horizontal="center"/>
    </xf>
    <xf numFmtId="164" fontId="8" fillId="0" borderId="0" xfId="0" applyNumberFormat="1" applyFont="1" applyAlignment="1">
      <alignment horizontal="center"/>
    </xf>
    <xf numFmtId="0" fontId="4" fillId="0" borderId="0" xfId="0" applyFont="1" applyBorder="1" applyAlignment="1">
      <alignment horizontal="left" vertical="top" wrapText="1"/>
    </xf>
    <xf numFmtId="0" fontId="8" fillId="0" borderId="0" xfId="0" applyFont="1" applyBorder="1" applyAlignment="1">
      <alignment horizontal="center"/>
    </xf>
    <xf numFmtId="0" fontId="4" fillId="0" borderId="0" xfId="0" applyFont="1" applyBorder="1" applyAlignment="1">
      <alignment horizontal="left" vertical="top" wrapText="1"/>
    </xf>
    <xf numFmtId="1" fontId="5" fillId="0" borderId="2" xfId="0" applyNumberFormat="1" applyFont="1" applyBorder="1" applyAlignment="1"/>
    <xf numFmtId="0" fontId="15" fillId="0" borderId="0" xfId="0" applyFont="1" applyBorder="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2" fontId="8" fillId="0" borderId="0" xfId="0" applyNumberFormat="1" applyFont="1" applyAlignment="1">
      <alignment horizontal="center"/>
    </xf>
    <xf numFmtId="1" fontId="10" fillId="0" borderId="0" xfId="0" applyNumberFormat="1" applyFont="1" applyBorder="1" applyAlignment="1">
      <alignment horizontal="center"/>
    </xf>
    <xf numFmtId="1" fontId="10" fillId="0" borderId="0" xfId="0" applyNumberFormat="1" applyFont="1" applyBorder="1" applyAlignment="1">
      <alignment horizontal="center" wrapText="1"/>
    </xf>
    <xf numFmtId="0" fontId="4" fillId="0" borderId="0" xfId="0" applyFont="1" applyBorder="1" applyAlignment="1">
      <alignment horizontal="left" vertical="top"/>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left" vertical="top"/>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2" fontId="8" fillId="0" borderId="0" xfId="0" applyNumberFormat="1" applyFont="1" applyAlignment="1">
      <alignment horizontal="center"/>
    </xf>
    <xf numFmtId="1" fontId="5" fillId="0" borderId="1" xfId="0" applyNumberFormat="1" applyFont="1" applyBorder="1" applyAlignment="1"/>
    <xf numFmtId="0" fontId="15" fillId="0" borderId="0" xfId="0" applyNumberFormat="1" applyFont="1" applyBorder="1" applyAlignment="1">
      <alignment horizontal="center" vertical="top" wrapText="1"/>
    </xf>
    <xf numFmtId="1" fontId="8" fillId="0" borderId="0" xfId="0" applyNumberFormat="1" applyFont="1" applyAlignment="1">
      <alignment horizontal="center"/>
    </xf>
    <xf numFmtId="0" fontId="4" fillId="0" borderId="0" xfId="0" applyFont="1" applyBorder="1" applyAlignment="1">
      <alignment horizontal="left" vertical="top" wrapText="1"/>
    </xf>
    <xf numFmtId="0" fontId="15" fillId="0" borderId="0" xfId="0" applyFont="1" applyFill="1" applyBorder="1" applyAlignment="1">
      <alignment horizontal="center"/>
    </xf>
    <xf numFmtId="0" fontId="4" fillId="0" borderId="0" xfId="0" applyFont="1" applyBorder="1" applyAlignment="1">
      <alignment horizontal="left" vertical="top"/>
    </xf>
    <xf numFmtId="0" fontId="4" fillId="0" borderId="0" xfId="0" applyFont="1" applyBorder="1" applyAlignment="1">
      <alignment horizontal="left" vertical="top" wrapText="1"/>
    </xf>
    <xf numFmtId="2" fontId="8" fillId="0" borderId="0" xfId="0" applyNumberFormat="1" applyFont="1" applyAlignment="1">
      <alignment horizontal="center"/>
    </xf>
    <xf numFmtId="1" fontId="10" fillId="0" borderId="0" xfId="0" applyNumberFormat="1" applyFont="1" applyBorder="1" applyAlignment="1">
      <alignment horizontal="center"/>
    </xf>
    <xf numFmtId="2" fontId="8" fillId="0" borderId="0" xfId="0" applyNumberFormat="1" applyFont="1" applyBorder="1" applyAlignment="1">
      <alignment horizontal="center"/>
    </xf>
    <xf numFmtId="164" fontId="10" fillId="0" borderId="0" xfId="0" applyNumberFormat="1" applyFont="1" applyBorder="1" applyAlignment="1">
      <alignment horizontal="center" wrapText="1"/>
    </xf>
    <xf numFmtId="2" fontId="10" fillId="0" borderId="0" xfId="0" applyNumberFormat="1" applyFont="1" applyBorder="1" applyAlignment="1">
      <alignment horizontal="center" wrapText="1"/>
    </xf>
    <xf numFmtId="0" fontId="8" fillId="0" borderId="0" xfId="0" applyFont="1" applyBorder="1" applyAlignment="1">
      <alignment horizontal="center"/>
    </xf>
    <xf numFmtId="0" fontId="4" fillId="0" borderId="0" xfId="0" applyFont="1" applyBorder="1" applyAlignment="1">
      <alignment horizontal="left" vertical="top"/>
    </xf>
    <xf numFmtId="2" fontId="10" fillId="0" borderId="0" xfId="0" applyNumberFormat="1" applyFont="1" applyBorder="1" applyAlignment="1">
      <alignment horizontal="center" wrapText="1"/>
    </xf>
    <xf numFmtId="2" fontId="8" fillId="0" borderId="0" xfId="0" applyNumberFormat="1" applyFont="1" applyAlignment="1">
      <alignment horizontal="center"/>
    </xf>
    <xf numFmtId="1" fontId="10" fillId="0" borderId="0" xfId="0" applyNumberFormat="1" applyFont="1" applyBorder="1" applyAlignment="1">
      <alignment horizontal="center"/>
    </xf>
    <xf numFmtId="164" fontId="10" fillId="0" borderId="0" xfId="0" applyNumberFormat="1" applyFont="1" applyBorder="1" applyAlignment="1">
      <alignment horizontal="center" wrapText="1"/>
    </xf>
    <xf numFmtId="0" fontId="5" fillId="0" borderId="0" xfId="0" applyFont="1" applyFill="1" applyBorder="1" applyAlignment="1">
      <alignment horizontal="left" wrapText="1" justifyLastLine="1"/>
    </xf>
    <xf numFmtId="164" fontId="5" fillId="0" borderId="1" xfId="0" applyNumberFormat="1" applyFont="1" applyBorder="1" applyAlignment="1"/>
    <xf numFmtId="164" fontId="5" fillId="0" borderId="0" xfId="0" applyNumberFormat="1" applyFont="1" applyBorder="1" applyAlignment="1"/>
    <xf numFmtId="1" fontId="10" fillId="0" borderId="0" xfId="0" applyNumberFormat="1" applyFont="1" applyBorder="1" applyAlignment="1">
      <alignment horizontal="center" wrapText="1"/>
    </xf>
    <xf numFmtId="0" fontId="4" fillId="0" borderId="0" xfId="0" applyFont="1" applyBorder="1" applyAlignment="1">
      <alignment horizontal="left" vertical="top"/>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8" fillId="0" borderId="0" xfId="0" applyNumberFormat="1" applyFont="1" applyAlignment="1">
      <alignment horizontal="center"/>
    </xf>
    <xf numFmtId="1" fontId="10" fillId="0" borderId="0" xfId="0" applyNumberFormat="1" applyFont="1" applyBorder="1" applyAlignment="1">
      <alignment horizontal="center"/>
    </xf>
    <xf numFmtId="0" fontId="5" fillId="0" borderId="0" xfId="0" applyFont="1" applyBorder="1" applyAlignment="1">
      <alignment horizontal="left" vertical="top" wrapText="1"/>
    </xf>
    <xf numFmtId="2" fontId="8" fillId="0" borderId="0" xfId="0" applyNumberFormat="1" applyFont="1" applyBorder="1" applyAlignment="1">
      <alignment horizontal="center"/>
    </xf>
    <xf numFmtId="0" fontId="17" fillId="0" borderId="0" xfId="0" applyFont="1" applyBorder="1" applyAlignment="1">
      <alignment horizontal="center"/>
    </xf>
    <xf numFmtId="0" fontId="5" fillId="0" borderId="0" xfId="0" applyFont="1" applyBorder="1" applyAlignment="1">
      <alignment horizontal="center" vertical="top"/>
    </xf>
    <xf numFmtId="164" fontId="10" fillId="0" borderId="0" xfId="0" applyNumberFormat="1" applyFont="1" applyBorder="1" applyAlignment="1">
      <alignment horizontal="center" wrapText="1"/>
    </xf>
    <xf numFmtId="0" fontId="5" fillId="0" borderId="0" xfId="0" applyFont="1" applyBorder="1" applyAlignment="1">
      <alignment horizontal="left" vertical="top"/>
    </xf>
    <xf numFmtId="0" fontId="5" fillId="0" borderId="0" xfId="0" applyFont="1" applyBorder="1" applyAlignment="1">
      <alignment horizontal="left" vertical="top" wrapText="1" justifyLastLine="1"/>
    </xf>
    <xf numFmtId="0" fontId="15" fillId="0" borderId="0" xfId="0" applyFont="1" applyFill="1" applyBorder="1" applyAlignment="1">
      <alignment horizontal="center"/>
    </xf>
    <xf numFmtId="2" fontId="10" fillId="0" borderId="0" xfId="0" applyNumberFormat="1" applyFont="1" applyBorder="1" applyAlignment="1">
      <alignment horizontal="center" wrapText="1"/>
    </xf>
    <xf numFmtId="0" fontId="8" fillId="0" borderId="0" xfId="0" applyFont="1" applyBorder="1" applyAlignment="1">
      <alignment horizontal="center"/>
    </xf>
    <xf numFmtId="0" fontId="5" fillId="0" borderId="0" xfId="0" applyFont="1" applyAlignment="1">
      <alignment horizontal="center"/>
    </xf>
    <xf numFmtId="0" fontId="19" fillId="0" borderId="0" xfId="0" applyNumberFormat="1" applyFont="1" applyBorder="1" applyAlignment="1">
      <alignment horizontal="center" vertical="top" wrapText="1"/>
    </xf>
    <xf numFmtId="0" fontId="5" fillId="0" borderId="0" xfId="0" applyFont="1" applyFill="1" applyBorder="1" applyAlignment="1">
      <alignment horizontal="center" wrapText="1"/>
    </xf>
    <xf numFmtId="1" fontId="20" fillId="0" borderId="0" xfId="0" applyNumberFormat="1" applyFont="1" applyBorder="1" applyAlignment="1">
      <alignment horizontal="center"/>
    </xf>
    <xf numFmtId="0" fontId="8" fillId="0" borderId="0" xfId="0" applyFont="1" applyBorder="1" applyAlignment="1">
      <alignment horizontal="center" vertical="top" wrapText="1"/>
    </xf>
    <xf numFmtId="2" fontId="8" fillId="0" borderId="0" xfId="0" applyNumberFormat="1" applyFont="1" applyBorder="1" applyAlignment="1">
      <alignment horizontal="center" wrapText="1"/>
    </xf>
    <xf numFmtId="1" fontId="8" fillId="0" borderId="0" xfId="0" applyNumberFormat="1" applyFont="1" applyBorder="1" applyAlignment="1">
      <alignment horizontal="center" wrapText="1"/>
    </xf>
    <xf numFmtId="1" fontId="16" fillId="0" borderId="1" xfId="0" applyNumberFormat="1" applyFont="1" applyBorder="1" applyAlignment="1"/>
    <xf numFmtId="2" fontId="16" fillId="0" borderId="0" xfId="0" applyNumberFormat="1" applyFont="1" applyFill="1" applyBorder="1" applyAlignment="1">
      <alignment horizontal="center" wrapText="1"/>
    </xf>
    <xf numFmtId="1" fontId="16" fillId="0" borderId="1" xfId="0" applyNumberFormat="1" applyFont="1" applyBorder="1" applyAlignment="1">
      <alignment horizontal="center"/>
    </xf>
    <xf numFmtId="0" fontId="15" fillId="0" borderId="1" xfId="0" applyFont="1" applyBorder="1" applyAlignment="1">
      <alignment horizontal="left" vertical="top" wrapText="1"/>
    </xf>
    <xf numFmtId="0" fontId="4" fillId="0" borderId="0" xfId="0" applyFont="1" applyBorder="1" applyAlignment="1">
      <alignment horizontal="left" vertical="top" wrapText="1" justifyLastLine="1"/>
    </xf>
    <xf numFmtId="0" fontId="4" fillId="0" borderId="0" xfId="0" applyFont="1" applyBorder="1" applyAlignment="1">
      <alignment horizontal="left" vertical="top" wrapText="1"/>
    </xf>
    <xf numFmtId="1" fontId="10" fillId="0" borderId="0" xfId="0" applyNumberFormat="1" applyFont="1" applyBorder="1" applyAlignment="1">
      <alignment horizontal="center"/>
    </xf>
    <xf numFmtId="2" fontId="8" fillId="0" borderId="0" xfId="0" applyNumberFormat="1" applyFont="1" applyBorder="1" applyAlignment="1">
      <alignment horizontal="center"/>
    </xf>
    <xf numFmtId="0" fontId="17" fillId="0" borderId="0" xfId="0" applyFont="1" applyBorder="1" applyAlignment="1">
      <alignment horizontal="center"/>
    </xf>
    <xf numFmtId="0" fontId="5" fillId="0" borderId="0" xfId="0" applyFont="1" applyBorder="1" applyAlignment="1">
      <alignment horizontal="center" vertical="top"/>
    </xf>
    <xf numFmtId="2" fontId="10" fillId="0" borderId="0" xfId="0" applyNumberFormat="1" applyFont="1" applyBorder="1" applyAlignment="1">
      <alignment horizontal="center" wrapText="1"/>
    </xf>
    <xf numFmtId="0" fontId="8" fillId="0" borderId="0" xfId="0" applyFont="1" applyBorder="1" applyAlignment="1">
      <alignment horizontal="center"/>
    </xf>
    <xf numFmtId="0" fontId="21" fillId="0" borderId="0" xfId="0" applyNumberFormat="1" applyFont="1" applyBorder="1" applyAlignment="1">
      <alignment horizontal="center" vertical="top" wrapText="1"/>
    </xf>
    <xf numFmtId="164" fontId="15" fillId="0" borderId="0" xfId="0" applyNumberFormat="1" applyFont="1" applyBorder="1" applyAlignment="1">
      <alignment horizontal="center" vertical="top" wrapText="1"/>
    </xf>
    <xf numFmtId="1" fontId="10" fillId="0" borderId="0" xfId="0" applyNumberFormat="1" applyFont="1" applyBorder="1" applyAlignment="1">
      <alignment horizontal="center"/>
    </xf>
    <xf numFmtId="0" fontId="4" fillId="0" borderId="0" xfId="0" applyFont="1" applyBorder="1" applyAlignment="1">
      <alignment horizontal="left" vertical="top" wrapText="1"/>
    </xf>
    <xf numFmtId="0" fontId="4" fillId="0" borderId="0" xfId="0" applyFont="1" applyBorder="1" applyAlignment="1">
      <alignment horizontal="left" vertical="top"/>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wrapText="1"/>
    </xf>
    <xf numFmtId="164" fontId="10" fillId="0" borderId="0" xfId="0" applyNumberFormat="1" applyFont="1" applyBorder="1" applyAlignment="1">
      <alignment horizontal="center" wrapText="1"/>
    </xf>
    <xf numFmtId="0" fontId="5" fillId="0" borderId="0" xfId="0" applyFont="1" applyFill="1" applyBorder="1" applyAlignment="1">
      <alignment horizontal="left" wrapText="1" justifyLastLine="1"/>
    </xf>
    <xf numFmtId="2" fontId="8" fillId="0" borderId="0" xfId="0" applyNumberFormat="1" applyFont="1" applyAlignment="1">
      <alignment horizontal="center"/>
    </xf>
    <xf numFmtId="0" fontId="4" fillId="0" borderId="0" xfId="0" applyFont="1" applyBorder="1" applyAlignment="1">
      <alignment horizontal="left" vertical="top" wrapText="1"/>
    </xf>
    <xf numFmtId="0" fontId="4" fillId="0" borderId="0" xfId="0" applyFont="1" applyBorder="1" applyAlignment="1">
      <alignment horizontal="left" vertical="top"/>
    </xf>
    <xf numFmtId="2" fontId="8" fillId="0" borderId="0" xfId="0" applyNumberFormat="1" applyFont="1" applyAlignment="1">
      <alignment horizontal="center"/>
    </xf>
    <xf numFmtId="1" fontId="10" fillId="0" borderId="0" xfId="0" applyNumberFormat="1" applyFont="1" applyBorder="1" applyAlignment="1">
      <alignment horizontal="center" wrapText="1"/>
    </xf>
    <xf numFmtId="0" fontId="15" fillId="0" borderId="0" xfId="0" applyFont="1" applyFill="1" applyBorder="1" applyAlignment="1">
      <alignment horizontal="center"/>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13" fillId="0" borderId="0" xfId="0" applyFont="1" applyFill="1" applyBorder="1" applyAlignment="1">
      <alignment horizontal="justify" wrapText="1"/>
    </xf>
    <xf numFmtId="0" fontId="4" fillId="0" borderId="0" xfId="0" applyFont="1" applyBorder="1" applyAlignment="1">
      <alignment horizontal="left" vertical="top" wrapText="1"/>
    </xf>
    <xf numFmtId="0" fontId="17" fillId="0" borderId="0" xfId="0" applyFont="1" applyBorder="1" applyAlignment="1">
      <alignment horizontal="center"/>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0" fontId="3" fillId="0" borderId="0" xfId="0" applyFont="1" applyFill="1" applyAlignment="1">
      <alignment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1" fontId="7" fillId="0" borderId="0" xfId="0" applyNumberFormat="1" applyFont="1"/>
    <xf numFmtId="0" fontId="5" fillId="0" borderId="0" xfId="0" applyFont="1" applyBorder="1" applyAlignment="1">
      <alignment horizontal="left" vertical="top" wrapText="1" justifyLastLine="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5" fillId="0" borderId="0" xfId="0" applyFont="1" applyFill="1" applyBorder="1" applyAlignment="1">
      <alignment horizontal="left" wrapText="1" justifyLastLine="1"/>
    </xf>
    <xf numFmtId="0" fontId="17" fillId="0" borderId="0" xfId="0" applyFont="1" applyBorder="1" applyAlignment="1">
      <alignment horizontal="center"/>
    </xf>
    <xf numFmtId="1" fontId="10" fillId="0" borderId="0" xfId="0" applyNumberFormat="1" applyFont="1" applyBorder="1" applyAlignment="1">
      <alignment horizontal="center" wrapText="1"/>
    </xf>
    <xf numFmtId="0" fontId="14" fillId="0" borderId="0" xfId="0" applyFont="1" applyAlignment="1">
      <alignment horizontal="left" vertical="top"/>
    </xf>
    <xf numFmtId="0" fontId="2" fillId="0" borderId="0" xfId="0" applyFont="1" applyBorder="1" applyAlignment="1">
      <alignment horizontal="center" vertical="top"/>
    </xf>
    <xf numFmtId="0" fontId="1" fillId="0" borderId="0" xfId="0" applyFont="1" applyAlignment="1">
      <alignment horizontal="center" vertical="top"/>
    </xf>
    <xf numFmtId="0" fontId="18" fillId="0" borderId="0" xfId="0" applyFont="1" applyFill="1" applyAlignment="1">
      <alignment horizontal="left" vertical="top" wrapText="1"/>
    </xf>
    <xf numFmtId="0" fontId="9" fillId="2" borderId="3" xfId="0" applyFont="1" applyFill="1" applyBorder="1" applyAlignment="1">
      <alignment horizontal="center" vertical="center"/>
    </xf>
    <xf numFmtId="0" fontId="6" fillId="2" borderId="3" xfId="0" applyFont="1" applyFill="1" applyBorder="1" applyAlignment="1">
      <alignment horizontal="center" vertical="center"/>
    </xf>
    <xf numFmtId="2" fontId="8" fillId="0" borderId="0" xfId="0" applyNumberFormat="1" applyFont="1" applyAlignment="1">
      <alignment horizontal="center"/>
    </xf>
    <xf numFmtId="0" fontId="5" fillId="0" borderId="0" xfId="0" applyFont="1" applyAlignment="1">
      <alignment horizontal="left" vertical="top"/>
    </xf>
    <xf numFmtId="0" fontId="5" fillId="0" borderId="0" xfId="0" applyFont="1" applyAlignment="1">
      <alignment horizontal="left" vertical="top" wrapText="1"/>
    </xf>
    <xf numFmtId="0" fontId="22" fillId="0" borderId="0" xfId="0" applyFont="1" applyFill="1" applyAlignment="1">
      <alignment horizontal="center" vertical="top" wrapText="1"/>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2" fontId="8" fillId="0" borderId="0" xfId="0" applyNumberFormat="1" applyFont="1" applyBorder="1" applyAlignment="1">
      <alignment horizontal="center" wrapText="1"/>
    </xf>
    <xf numFmtId="0" fontId="5" fillId="0" borderId="0" xfId="0" applyFont="1" applyBorder="1" applyAlignment="1">
      <alignment horizontal="center" vertical="top" wrapText="1"/>
    </xf>
  </cellXfs>
  <cellStyles count="1">
    <cellStyle name="Normal" xfId="0" builtinId="0"/>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08"/>
  <sheetViews>
    <sheetView tabSelected="1" view="pageLayout" topLeftCell="A290" zoomScaleNormal="130" workbookViewId="0">
      <selection activeCell="H302" sqref="H302"/>
    </sheetView>
  </sheetViews>
  <sheetFormatPr defaultRowHeight="12.75"/>
  <cols>
    <col min="1" max="1" width="3.7109375" style="5" customWidth="1"/>
    <col min="2" max="2" width="18" style="7" customWidth="1"/>
    <col min="3" max="3" width="3.85546875" style="7" customWidth="1"/>
    <col min="4" max="4" width="7.85546875" style="6" customWidth="1"/>
    <col min="5" max="5" width="2" style="6" customWidth="1"/>
    <col min="6" max="6" width="9.85546875" style="6" customWidth="1"/>
    <col min="7" max="7" width="2" style="6" customWidth="1"/>
    <col min="8" max="8" width="9.5703125" style="2" customWidth="1"/>
    <col min="9" max="9" width="2" style="2" customWidth="1"/>
    <col min="10" max="10" width="9.28515625" style="2" customWidth="1"/>
    <col min="11" max="11" width="2.28515625" style="2" customWidth="1"/>
    <col min="12" max="12" width="8.28515625" style="2" customWidth="1"/>
    <col min="13" max="13" width="13.42578125" style="2" customWidth="1"/>
    <col min="14" max="14" width="6.7109375" style="2" customWidth="1"/>
    <col min="15" max="16384" width="9.140625" style="2"/>
  </cols>
  <sheetData>
    <row r="1" spans="1:14" ht="45.75" customHeight="1">
      <c r="A1" s="187" t="s">
        <v>143</v>
      </c>
      <c r="B1" s="187"/>
      <c r="C1" s="187"/>
      <c r="D1" s="187"/>
      <c r="E1" s="187"/>
      <c r="F1" s="187"/>
      <c r="G1" s="187"/>
      <c r="H1" s="187"/>
      <c r="I1" s="187"/>
      <c r="J1" s="187"/>
      <c r="K1" s="187"/>
      <c r="L1" s="187"/>
    </row>
    <row r="2" spans="1:14" ht="49.5" customHeight="1">
      <c r="A2" s="178" t="s">
        <v>3</v>
      </c>
      <c r="B2" s="178"/>
      <c r="C2" s="181" t="s">
        <v>142</v>
      </c>
      <c r="D2" s="181"/>
      <c r="E2" s="181"/>
      <c r="F2" s="181"/>
      <c r="G2" s="181"/>
      <c r="H2" s="181"/>
      <c r="I2" s="181"/>
      <c r="J2" s="181"/>
      <c r="K2" s="181"/>
      <c r="L2" s="181"/>
      <c r="M2" s="181"/>
    </row>
    <row r="3" spans="1:14" ht="15.75" customHeight="1">
      <c r="A3" s="180" t="s">
        <v>6</v>
      </c>
      <c r="B3" s="180"/>
      <c r="C3" s="180"/>
      <c r="D3" s="180"/>
      <c r="E3" s="180"/>
      <c r="F3" s="180"/>
      <c r="G3" s="180"/>
      <c r="H3" s="180"/>
      <c r="I3" s="180"/>
      <c r="J3" s="180"/>
      <c r="K3" s="180"/>
      <c r="L3" s="180"/>
      <c r="M3" s="180"/>
    </row>
    <row r="4" spans="1:14" ht="18.75" customHeight="1" thickBot="1">
      <c r="A4" s="179" t="s">
        <v>20</v>
      </c>
      <c r="B4" s="179"/>
      <c r="C4" s="179"/>
      <c r="D4" s="179"/>
      <c r="E4" s="179"/>
      <c r="F4" s="179"/>
      <c r="G4" s="179"/>
      <c r="H4" s="179"/>
      <c r="I4" s="179"/>
      <c r="J4" s="179"/>
      <c r="K4" s="179"/>
      <c r="L4" s="179"/>
      <c r="M4" s="179"/>
    </row>
    <row r="5" spans="1:14" ht="18.75" customHeight="1" thickTop="1" thickBot="1">
      <c r="A5" s="22" t="s">
        <v>10</v>
      </c>
      <c r="B5" s="188" t="s">
        <v>9</v>
      </c>
      <c r="C5" s="190"/>
      <c r="D5" s="190"/>
      <c r="E5" s="189"/>
      <c r="F5" s="182" t="s">
        <v>144</v>
      </c>
      <c r="G5" s="182"/>
      <c r="H5" s="183" t="s">
        <v>145</v>
      </c>
      <c r="I5" s="183"/>
      <c r="J5" s="183" t="s">
        <v>146</v>
      </c>
      <c r="K5" s="183"/>
      <c r="L5" s="188" t="s">
        <v>1</v>
      </c>
      <c r="M5" s="189"/>
      <c r="N5" s="18"/>
    </row>
    <row r="6" spans="1:14" ht="2.25" customHeight="1" thickTop="1"/>
    <row r="7" spans="1:14" s="4" customFormat="1" ht="6" customHeight="1">
      <c r="A7" s="141"/>
      <c r="B7" s="57"/>
      <c r="C7" s="9"/>
      <c r="D7" s="8"/>
      <c r="E7" s="142"/>
      <c r="F7" s="39"/>
      <c r="G7" s="43"/>
      <c r="H7" s="29"/>
      <c r="I7" s="36"/>
      <c r="J7" s="31"/>
      <c r="K7" s="36"/>
      <c r="L7" s="44"/>
      <c r="M7" s="40"/>
    </row>
    <row r="8" spans="1:14" s="4" customFormat="1" ht="45.75" customHeight="1">
      <c r="A8" s="9">
        <v>1</v>
      </c>
      <c r="B8" s="171" t="s">
        <v>25</v>
      </c>
      <c r="C8" s="171"/>
      <c r="D8" s="171"/>
      <c r="E8" s="171"/>
      <c r="F8" s="171"/>
      <c r="G8" s="171"/>
      <c r="H8" s="171"/>
      <c r="I8" s="171"/>
      <c r="J8" s="171"/>
      <c r="K8" s="171"/>
      <c r="L8" s="44"/>
      <c r="M8" s="40"/>
    </row>
    <row r="9" spans="1:14" s="4" customFormat="1" ht="14.25" hidden="1">
      <c r="A9" s="9"/>
      <c r="B9" s="93" t="s">
        <v>83</v>
      </c>
      <c r="C9" s="9">
        <v>1</v>
      </c>
      <c r="D9" s="96">
        <v>3</v>
      </c>
      <c r="E9" s="99" t="s">
        <v>8</v>
      </c>
      <c r="F9" s="99">
        <v>45.25</v>
      </c>
      <c r="G9" s="96" t="s">
        <v>8</v>
      </c>
      <c r="H9" s="95">
        <v>3</v>
      </c>
      <c r="I9" s="17" t="s">
        <v>8</v>
      </c>
      <c r="J9" s="95">
        <v>3</v>
      </c>
      <c r="K9" s="17" t="s">
        <v>2</v>
      </c>
      <c r="L9" s="21">
        <f>J9*H9*F9*D9*C9</f>
        <v>1221.75</v>
      </c>
      <c r="M9" s="40"/>
    </row>
    <row r="10" spans="1:14" s="4" customFormat="1" ht="14.25" hidden="1" customHeight="1">
      <c r="A10" s="9"/>
      <c r="B10" s="94" t="s">
        <v>84</v>
      </c>
      <c r="C10" s="9">
        <v>1</v>
      </c>
      <c r="D10" s="96">
        <v>3</v>
      </c>
      <c r="E10" s="99" t="s">
        <v>8</v>
      </c>
      <c r="F10" s="98">
        <v>12.125</v>
      </c>
      <c r="G10" s="96" t="s">
        <v>8</v>
      </c>
      <c r="H10" s="95">
        <v>3</v>
      </c>
      <c r="I10" s="17" t="s">
        <v>8</v>
      </c>
      <c r="J10" s="95">
        <v>3</v>
      </c>
      <c r="K10" s="17" t="s">
        <v>2</v>
      </c>
      <c r="L10" s="21">
        <f>J10*H10*F10*D10*C10</f>
        <v>327.375</v>
      </c>
      <c r="M10" s="40"/>
    </row>
    <row r="11" spans="1:14" s="4" customFormat="1" ht="14.25" hidden="1">
      <c r="A11" s="9"/>
      <c r="B11" s="94" t="s">
        <v>21</v>
      </c>
      <c r="C11" s="9">
        <v>1</v>
      </c>
      <c r="D11" s="96">
        <v>2</v>
      </c>
      <c r="E11" s="99" t="s">
        <v>8</v>
      </c>
      <c r="F11" s="98">
        <v>4.125</v>
      </c>
      <c r="G11" s="96" t="s">
        <v>8</v>
      </c>
      <c r="H11" s="95">
        <v>3</v>
      </c>
      <c r="I11" s="17" t="s">
        <v>8</v>
      </c>
      <c r="J11" s="95">
        <v>3</v>
      </c>
      <c r="K11" s="17" t="s">
        <v>2</v>
      </c>
      <c r="L11" s="21">
        <f>J11*H11*F11*D11*C11</f>
        <v>74.25</v>
      </c>
      <c r="M11" s="40"/>
    </row>
    <row r="12" spans="1:14" s="4" customFormat="1" ht="14.25" hidden="1">
      <c r="A12" s="9"/>
      <c r="B12" s="94" t="s">
        <v>85</v>
      </c>
      <c r="C12" s="9">
        <v>1</v>
      </c>
      <c r="D12" s="96">
        <v>1</v>
      </c>
      <c r="E12" s="99" t="s">
        <v>8</v>
      </c>
      <c r="F12" s="99">
        <v>15.5</v>
      </c>
      <c r="G12" s="96" t="s">
        <v>8</v>
      </c>
      <c r="H12" s="95">
        <v>3</v>
      </c>
      <c r="I12" s="17" t="s">
        <v>8</v>
      </c>
      <c r="J12" s="95">
        <v>3</v>
      </c>
      <c r="K12" s="17" t="s">
        <v>2</v>
      </c>
      <c r="L12" s="21">
        <f>J12*H12*F12*D12*C12</f>
        <v>139.5</v>
      </c>
      <c r="M12" s="40"/>
    </row>
    <row r="13" spans="1:14" s="4" customFormat="1" ht="14.25" hidden="1">
      <c r="A13" s="9"/>
      <c r="B13" s="94" t="s">
        <v>86</v>
      </c>
      <c r="C13" s="9">
        <v>1</v>
      </c>
      <c r="D13" s="96">
        <v>1</v>
      </c>
      <c r="E13" s="99" t="s">
        <v>8</v>
      </c>
      <c r="F13" s="99">
        <v>73.5</v>
      </c>
      <c r="G13" s="96" t="s">
        <v>8</v>
      </c>
      <c r="H13" s="95">
        <v>1.5</v>
      </c>
      <c r="I13" s="17" t="s">
        <v>8</v>
      </c>
      <c r="J13" s="95">
        <v>1</v>
      </c>
      <c r="K13" s="17" t="s">
        <v>2</v>
      </c>
      <c r="L13" s="20">
        <f>J13*H13*F13*D13*C13</f>
        <v>110.25</v>
      </c>
      <c r="M13" s="40"/>
    </row>
    <row r="14" spans="1:14" s="4" customFormat="1" ht="14.25" hidden="1" customHeight="1">
      <c r="A14" s="9"/>
      <c r="B14" s="58"/>
      <c r="C14" s="9"/>
      <c r="D14" s="61"/>
      <c r="E14" s="60"/>
      <c r="F14" s="60"/>
      <c r="G14" s="61"/>
      <c r="H14" s="49"/>
      <c r="I14" s="17"/>
      <c r="J14" s="49"/>
      <c r="K14" s="17" t="s">
        <v>2</v>
      </c>
      <c r="L14" s="21">
        <f>SUM(L9:L13)</f>
        <v>1873.125</v>
      </c>
      <c r="M14" s="40"/>
    </row>
    <row r="15" spans="1:14" s="4" customFormat="1" ht="14.25">
      <c r="A15" s="9"/>
      <c r="B15" s="16"/>
      <c r="C15" s="9"/>
      <c r="D15" s="61"/>
      <c r="E15" s="60"/>
      <c r="F15" s="39">
        <v>1873</v>
      </c>
      <c r="G15" s="43"/>
      <c r="H15" s="29">
        <v>3176.25</v>
      </c>
      <c r="I15" s="36"/>
      <c r="J15" s="31" t="s">
        <v>27</v>
      </c>
      <c r="K15" s="36"/>
      <c r="L15" s="44"/>
      <c r="M15" s="40">
        <f>F15:F17*H15:H17/1000</f>
        <v>5949.11625</v>
      </c>
    </row>
    <row r="16" spans="1:14" ht="14.25">
      <c r="A16" s="9"/>
      <c r="B16" s="16"/>
      <c r="C16" s="9"/>
      <c r="D16" s="61"/>
      <c r="E16" s="60"/>
      <c r="F16" s="39"/>
      <c r="G16" s="43"/>
      <c r="H16" s="29"/>
      <c r="I16" s="36"/>
      <c r="J16" s="31"/>
      <c r="K16" s="36"/>
      <c r="L16" s="44"/>
      <c r="M16" s="40"/>
    </row>
    <row r="17" spans="1:13" ht="14.25">
      <c r="A17" s="9">
        <v>2</v>
      </c>
      <c r="B17" s="171" t="s">
        <v>16</v>
      </c>
      <c r="C17" s="171"/>
      <c r="D17" s="171"/>
      <c r="E17" s="171"/>
      <c r="F17" s="171"/>
      <c r="G17" s="171"/>
      <c r="H17" s="171"/>
      <c r="I17" s="171"/>
      <c r="J17" s="171"/>
      <c r="K17" s="171"/>
      <c r="L17" s="44"/>
      <c r="M17" s="40"/>
    </row>
    <row r="18" spans="1:13" ht="14.25" hidden="1">
      <c r="A18" s="9"/>
      <c r="B18" s="93" t="s">
        <v>23</v>
      </c>
      <c r="C18" s="9">
        <v>1</v>
      </c>
      <c r="D18" s="96">
        <v>3</v>
      </c>
      <c r="E18" s="99" t="s">
        <v>8</v>
      </c>
      <c r="F18" s="99">
        <v>45.25</v>
      </c>
      <c r="G18" s="96" t="s">
        <v>8</v>
      </c>
      <c r="H18" s="95">
        <v>3</v>
      </c>
      <c r="I18" s="17" t="s">
        <v>8</v>
      </c>
      <c r="J18" s="95">
        <v>0.75</v>
      </c>
      <c r="K18" s="17" t="s">
        <v>2</v>
      </c>
      <c r="L18" s="21">
        <f t="shared" ref="L18:L25" si="0">J18*H18*F18*D18*C18</f>
        <v>305.4375</v>
      </c>
      <c r="M18" s="40"/>
    </row>
    <row r="19" spans="1:13" ht="14.25" hidden="1">
      <c r="A19" s="9"/>
      <c r="B19" s="93" t="s">
        <v>24</v>
      </c>
      <c r="C19" s="9">
        <v>1</v>
      </c>
      <c r="D19" s="96">
        <v>3</v>
      </c>
      <c r="E19" s="99" t="s">
        <v>8</v>
      </c>
      <c r="F19" s="98">
        <v>12.125</v>
      </c>
      <c r="G19" s="96" t="s">
        <v>8</v>
      </c>
      <c r="H19" s="95">
        <v>3</v>
      </c>
      <c r="I19" s="17" t="s">
        <v>8</v>
      </c>
      <c r="J19" s="95">
        <v>0.75</v>
      </c>
      <c r="K19" s="17" t="s">
        <v>2</v>
      </c>
      <c r="L19" s="21">
        <f t="shared" si="0"/>
        <v>81.84375</v>
      </c>
      <c r="M19" s="40"/>
    </row>
    <row r="20" spans="1:13" ht="14.25" hidden="1">
      <c r="A20" s="9"/>
      <c r="B20" s="93" t="s">
        <v>87</v>
      </c>
      <c r="C20" s="9">
        <v>1</v>
      </c>
      <c r="D20" s="96">
        <v>2</v>
      </c>
      <c r="E20" s="99" t="s">
        <v>8</v>
      </c>
      <c r="F20" s="98">
        <v>4.125</v>
      </c>
      <c r="G20" s="96" t="s">
        <v>8</v>
      </c>
      <c r="H20" s="95">
        <v>3</v>
      </c>
      <c r="I20" s="17" t="s">
        <v>8</v>
      </c>
      <c r="J20" s="95">
        <v>0.75</v>
      </c>
      <c r="K20" s="17" t="s">
        <v>2</v>
      </c>
      <c r="L20" s="21">
        <f t="shared" si="0"/>
        <v>18.5625</v>
      </c>
      <c r="M20" s="40"/>
    </row>
    <row r="21" spans="1:13" ht="14.25" hidden="1">
      <c r="A21" s="9"/>
      <c r="B21" s="93" t="s">
        <v>88</v>
      </c>
      <c r="C21" s="9">
        <v>1</v>
      </c>
      <c r="D21" s="96">
        <v>1</v>
      </c>
      <c r="E21" s="99" t="s">
        <v>8</v>
      </c>
      <c r="F21" s="99">
        <v>15.5</v>
      </c>
      <c r="G21" s="96" t="s">
        <v>8</v>
      </c>
      <c r="H21" s="95">
        <v>6.5</v>
      </c>
      <c r="I21" s="17" t="s">
        <v>8</v>
      </c>
      <c r="J21" s="95">
        <v>0.5</v>
      </c>
      <c r="K21" s="17" t="s">
        <v>2</v>
      </c>
      <c r="L21" s="21">
        <f t="shared" si="0"/>
        <v>50.375</v>
      </c>
      <c r="M21" s="40"/>
    </row>
    <row r="22" spans="1:13" ht="14.25" hidden="1">
      <c r="A22" s="9"/>
      <c r="B22" s="94" t="s">
        <v>86</v>
      </c>
      <c r="C22" s="9">
        <v>1</v>
      </c>
      <c r="D22" s="96">
        <v>1</v>
      </c>
      <c r="E22" s="99" t="s">
        <v>8</v>
      </c>
      <c r="F22" s="99">
        <v>73.5</v>
      </c>
      <c r="G22" s="96" t="s">
        <v>8</v>
      </c>
      <c r="H22" s="95">
        <v>1.5</v>
      </c>
      <c r="I22" s="17" t="s">
        <v>8</v>
      </c>
      <c r="J22" s="95">
        <v>0.5</v>
      </c>
      <c r="K22" s="17" t="s">
        <v>2</v>
      </c>
      <c r="L22" s="21">
        <f t="shared" si="0"/>
        <v>55.125</v>
      </c>
      <c r="M22" s="40"/>
    </row>
    <row r="23" spans="1:13" ht="14.25" hidden="1">
      <c r="A23" s="9"/>
      <c r="B23" s="94" t="s">
        <v>89</v>
      </c>
      <c r="C23" s="9">
        <v>1</v>
      </c>
      <c r="D23" s="96">
        <v>1</v>
      </c>
      <c r="E23" s="99" t="s">
        <v>8</v>
      </c>
      <c r="F23" s="99">
        <v>147</v>
      </c>
      <c r="G23" s="96" t="s">
        <v>8</v>
      </c>
      <c r="H23" s="95">
        <v>2.25</v>
      </c>
      <c r="I23" s="17" t="s">
        <v>8</v>
      </c>
      <c r="J23" s="95">
        <v>0.33</v>
      </c>
      <c r="K23" s="17" t="s">
        <v>2</v>
      </c>
      <c r="L23" s="21">
        <f t="shared" si="0"/>
        <v>109.14750000000001</v>
      </c>
      <c r="M23" s="40"/>
    </row>
    <row r="24" spans="1:13" ht="14.25" hidden="1">
      <c r="A24" s="9"/>
      <c r="B24" s="94" t="s">
        <v>90</v>
      </c>
      <c r="C24" s="9">
        <v>1</v>
      </c>
      <c r="D24" s="96">
        <v>2</v>
      </c>
      <c r="E24" s="99" t="s">
        <v>8</v>
      </c>
      <c r="F24" s="98">
        <v>19.625</v>
      </c>
      <c r="G24" s="96" t="s">
        <v>8</v>
      </c>
      <c r="H24" s="68">
        <v>13.625</v>
      </c>
      <c r="I24" s="17" t="s">
        <v>8</v>
      </c>
      <c r="J24" s="68">
        <v>0.375</v>
      </c>
      <c r="K24" s="17" t="s">
        <v>2</v>
      </c>
      <c r="L24" s="21">
        <f t="shared" si="0"/>
        <v>200.54296875</v>
      </c>
      <c r="M24" s="40"/>
    </row>
    <row r="25" spans="1:13" ht="14.25" hidden="1">
      <c r="A25" s="9"/>
      <c r="B25" s="94" t="s">
        <v>87</v>
      </c>
      <c r="C25" s="9">
        <v>1</v>
      </c>
      <c r="D25" s="96">
        <v>1</v>
      </c>
      <c r="E25" s="99" t="s">
        <v>8</v>
      </c>
      <c r="F25" s="99">
        <v>40.75</v>
      </c>
      <c r="G25" s="96" t="s">
        <v>8</v>
      </c>
      <c r="H25" s="68">
        <v>5.625</v>
      </c>
      <c r="I25" s="17" t="s">
        <v>8</v>
      </c>
      <c r="J25" s="68">
        <v>0.375</v>
      </c>
      <c r="K25" s="17" t="s">
        <v>2</v>
      </c>
      <c r="L25" s="20">
        <f t="shared" si="0"/>
        <v>85.95703125</v>
      </c>
      <c r="M25" s="40"/>
    </row>
    <row r="26" spans="1:13" ht="15" hidden="1" customHeight="1">
      <c r="A26" s="9"/>
      <c r="B26" s="16"/>
      <c r="C26" s="9"/>
      <c r="D26" s="61"/>
      <c r="E26" s="60"/>
      <c r="F26" s="39"/>
      <c r="G26" s="43"/>
      <c r="H26" s="29"/>
      <c r="I26" s="36"/>
      <c r="J26" s="31"/>
      <c r="K26" s="12" t="s">
        <v>2</v>
      </c>
      <c r="L26" s="37">
        <f>SUM(L18:L25)</f>
        <v>906.99125000000004</v>
      </c>
      <c r="M26" s="40"/>
    </row>
    <row r="27" spans="1:13" ht="14.25">
      <c r="A27" s="9"/>
      <c r="B27" s="16"/>
      <c r="C27" s="9"/>
      <c r="D27" s="61"/>
      <c r="E27" s="60"/>
      <c r="F27" s="29">
        <v>907</v>
      </c>
      <c r="G27" s="43"/>
      <c r="H27" s="29">
        <v>8694.9500000000007</v>
      </c>
      <c r="I27" s="36"/>
      <c r="J27" s="31" t="s">
        <v>17</v>
      </c>
      <c r="K27" s="36"/>
      <c r="L27" s="44"/>
      <c r="M27" s="40">
        <f>F27*H27%</f>
        <v>78863.196500000005</v>
      </c>
    </row>
    <row r="28" spans="1:13" ht="14.25">
      <c r="A28" s="9"/>
      <c r="B28" s="16"/>
      <c r="C28" s="9"/>
      <c r="D28" s="61"/>
      <c r="E28" s="60"/>
      <c r="F28" s="39"/>
      <c r="G28" s="43"/>
      <c r="H28" s="29"/>
      <c r="I28" s="36"/>
      <c r="J28" s="31"/>
      <c r="K28" s="36"/>
      <c r="L28" s="44"/>
      <c r="M28" s="40"/>
    </row>
    <row r="29" spans="1:13" ht="14.25">
      <c r="A29" s="9">
        <v>3</v>
      </c>
      <c r="B29" s="173" t="s">
        <v>28</v>
      </c>
      <c r="C29" s="173"/>
      <c r="D29" s="173"/>
      <c r="E29" s="173"/>
      <c r="F29" s="173"/>
      <c r="G29" s="173"/>
      <c r="H29" s="173"/>
      <c r="I29" s="173"/>
      <c r="J29" s="173"/>
      <c r="K29" s="173"/>
      <c r="L29" s="44"/>
      <c r="M29" s="40"/>
    </row>
    <row r="30" spans="1:13" ht="14.25" hidden="1">
      <c r="A30" s="9"/>
      <c r="B30" s="54" t="s">
        <v>91</v>
      </c>
      <c r="C30" s="9">
        <v>1</v>
      </c>
      <c r="D30" s="96">
        <v>3</v>
      </c>
      <c r="E30" s="99" t="s">
        <v>8</v>
      </c>
      <c r="F30" s="98">
        <v>44.125</v>
      </c>
      <c r="G30" s="96" t="s">
        <v>8</v>
      </c>
      <c r="H30" s="68">
        <v>1.875</v>
      </c>
      <c r="I30" s="17" t="s">
        <v>8</v>
      </c>
      <c r="J30" s="95">
        <v>0.75</v>
      </c>
      <c r="K30" s="17" t="s">
        <v>2</v>
      </c>
      <c r="L30" s="21">
        <f t="shared" ref="L30:L35" si="1">J30*H30*F30*D30*C30</f>
        <v>186.15234375</v>
      </c>
      <c r="M30" s="40"/>
    </row>
    <row r="31" spans="1:13" ht="14.25" hidden="1">
      <c r="A31" s="9"/>
      <c r="B31" s="54" t="s">
        <v>24</v>
      </c>
      <c r="C31" s="9">
        <v>1</v>
      </c>
      <c r="D31" s="96">
        <v>3</v>
      </c>
      <c r="E31" s="99" t="s">
        <v>8</v>
      </c>
      <c r="F31" s="99">
        <v>13.25</v>
      </c>
      <c r="G31" s="96" t="s">
        <v>8</v>
      </c>
      <c r="H31" s="68">
        <v>1.875</v>
      </c>
      <c r="I31" s="17" t="s">
        <v>8</v>
      </c>
      <c r="J31" s="95">
        <v>0.75</v>
      </c>
      <c r="K31" s="17" t="s">
        <v>2</v>
      </c>
      <c r="L31" s="21">
        <f t="shared" si="1"/>
        <v>55.8984375</v>
      </c>
      <c r="M31" s="40"/>
    </row>
    <row r="32" spans="1:13" ht="14.25" hidden="1">
      <c r="A32" s="9"/>
      <c r="B32" s="54" t="s">
        <v>55</v>
      </c>
      <c r="C32" s="9">
        <v>1</v>
      </c>
      <c r="D32" s="96">
        <v>2</v>
      </c>
      <c r="E32" s="99" t="s">
        <v>8</v>
      </c>
      <c r="F32" s="99">
        <v>5.25</v>
      </c>
      <c r="G32" s="96" t="s">
        <v>8</v>
      </c>
      <c r="H32" s="68">
        <v>1.875</v>
      </c>
      <c r="I32" s="17" t="s">
        <v>8</v>
      </c>
      <c r="J32" s="95">
        <v>0.75</v>
      </c>
      <c r="K32" s="17" t="s">
        <v>2</v>
      </c>
      <c r="L32" s="21">
        <f t="shared" si="1"/>
        <v>14.765625</v>
      </c>
      <c r="M32" s="40"/>
    </row>
    <row r="33" spans="1:13" ht="14.25" hidden="1">
      <c r="A33" s="9"/>
      <c r="B33" s="54" t="s">
        <v>23</v>
      </c>
      <c r="C33" s="9">
        <v>1</v>
      </c>
      <c r="D33" s="96">
        <v>3</v>
      </c>
      <c r="E33" s="99" t="s">
        <v>8</v>
      </c>
      <c r="F33" s="99">
        <v>43.75</v>
      </c>
      <c r="G33" s="96" t="s">
        <v>8</v>
      </c>
      <c r="H33" s="95">
        <v>1.5</v>
      </c>
      <c r="I33" s="17" t="s">
        <v>8</v>
      </c>
      <c r="J33" s="95">
        <v>2.5</v>
      </c>
      <c r="K33" s="17" t="s">
        <v>2</v>
      </c>
      <c r="L33" s="21">
        <f t="shared" si="1"/>
        <v>492.1875</v>
      </c>
      <c r="M33" s="40"/>
    </row>
    <row r="34" spans="1:13" ht="14.25" hidden="1" customHeight="1">
      <c r="A34" s="9"/>
      <c r="B34" s="54" t="s">
        <v>26</v>
      </c>
      <c r="C34" s="9">
        <v>1</v>
      </c>
      <c r="D34" s="96">
        <v>3</v>
      </c>
      <c r="E34" s="99" t="s">
        <v>8</v>
      </c>
      <c r="F34" s="98">
        <v>13.625</v>
      </c>
      <c r="G34" s="96" t="s">
        <v>8</v>
      </c>
      <c r="H34" s="95">
        <v>1.5</v>
      </c>
      <c r="I34" s="17" t="s">
        <v>8</v>
      </c>
      <c r="J34" s="95">
        <v>2.5</v>
      </c>
      <c r="K34" s="17" t="s">
        <v>2</v>
      </c>
      <c r="L34" s="21">
        <f t="shared" si="1"/>
        <v>153.28125</v>
      </c>
      <c r="M34" s="40"/>
    </row>
    <row r="35" spans="1:13" ht="14.25" hidden="1">
      <c r="A35" s="9"/>
      <c r="B35" s="54" t="s">
        <v>55</v>
      </c>
      <c r="C35" s="9">
        <v>1</v>
      </c>
      <c r="D35" s="96">
        <v>2</v>
      </c>
      <c r="E35" s="99" t="s">
        <v>8</v>
      </c>
      <c r="F35" s="98">
        <v>5.625</v>
      </c>
      <c r="G35" s="96" t="s">
        <v>8</v>
      </c>
      <c r="H35" s="95">
        <v>1.5</v>
      </c>
      <c r="I35" s="17" t="s">
        <v>8</v>
      </c>
      <c r="J35" s="95">
        <v>2.5</v>
      </c>
      <c r="K35" s="17" t="s">
        <v>2</v>
      </c>
      <c r="L35" s="21">
        <f t="shared" si="1"/>
        <v>42.1875</v>
      </c>
      <c r="M35" s="40"/>
    </row>
    <row r="36" spans="1:13" s="4" customFormat="1" ht="14.25" hidden="1">
      <c r="A36" s="9"/>
      <c r="B36" s="54" t="s">
        <v>92</v>
      </c>
      <c r="C36" s="9">
        <v>1</v>
      </c>
      <c r="D36" s="8">
        <v>15</v>
      </c>
      <c r="E36" s="99" t="s">
        <v>8</v>
      </c>
      <c r="F36" s="177" t="s">
        <v>93</v>
      </c>
      <c r="G36" s="177"/>
      <c r="H36" s="177"/>
      <c r="I36" s="17" t="s">
        <v>8</v>
      </c>
      <c r="J36" s="95">
        <v>0.5</v>
      </c>
      <c r="K36" s="17" t="s">
        <v>2</v>
      </c>
      <c r="L36" s="21">
        <v>150</v>
      </c>
      <c r="M36" s="40"/>
    </row>
    <row r="37" spans="1:13" s="4" customFormat="1" ht="14.25" hidden="1">
      <c r="A37" s="9"/>
      <c r="B37" s="54" t="s">
        <v>55</v>
      </c>
      <c r="C37" s="9">
        <v>1</v>
      </c>
      <c r="D37" s="96">
        <v>2</v>
      </c>
      <c r="E37" s="99" t="s">
        <v>8</v>
      </c>
      <c r="F37" s="98">
        <v>5.625</v>
      </c>
      <c r="G37" s="96" t="s">
        <v>8</v>
      </c>
      <c r="H37" s="95">
        <v>1.5</v>
      </c>
      <c r="I37" s="17" t="s">
        <v>8</v>
      </c>
      <c r="J37" s="95">
        <v>2.5</v>
      </c>
      <c r="K37" s="17" t="s">
        <v>2</v>
      </c>
      <c r="L37" s="21">
        <f>J37*H37*F37*D37*C37</f>
        <v>42.1875</v>
      </c>
      <c r="M37" s="40"/>
    </row>
    <row r="38" spans="1:13" s="4" customFormat="1" ht="14.25" hidden="1" customHeight="1">
      <c r="A38" s="9"/>
      <c r="B38" s="54" t="s">
        <v>86</v>
      </c>
      <c r="C38" s="9">
        <v>1</v>
      </c>
      <c r="D38" s="66">
        <v>1</v>
      </c>
      <c r="E38" s="65" t="s">
        <v>8</v>
      </c>
      <c r="F38" s="65">
        <v>73.5</v>
      </c>
      <c r="G38" s="66" t="s">
        <v>8</v>
      </c>
      <c r="H38" s="49">
        <v>0.75</v>
      </c>
      <c r="I38" s="17" t="s">
        <v>8</v>
      </c>
      <c r="J38" s="49">
        <v>2.5</v>
      </c>
      <c r="K38" s="17" t="s">
        <v>2</v>
      </c>
      <c r="L38" s="20">
        <f>J38*H38*F38*D38*C38</f>
        <v>137.8125</v>
      </c>
      <c r="M38" s="40"/>
    </row>
    <row r="39" spans="1:13" s="4" customFormat="1" ht="14.25" hidden="1">
      <c r="A39" s="9"/>
      <c r="B39" s="54"/>
      <c r="C39" s="9"/>
      <c r="D39" s="66"/>
      <c r="E39" s="65"/>
      <c r="F39" s="63"/>
      <c r="G39" s="66"/>
      <c r="H39" s="64"/>
      <c r="I39" s="67"/>
      <c r="J39" s="64"/>
      <c r="K39" s="67" t="s">
        <v>2</v>
      </c>
      <c r="L39" s="21">
        <f>SUM(L30:L38)</f>
        <v>1274.47265625</v>
      </c>
      <c r="M39" s="40"/>
    </row>
    <row r="40" spans="1:13" s="4" customFormat="1" ht="14.25">
      <c r="A40" s="9"/>
      <c r="B40" s="54"/>
      <c r="C40" s="9"/>
      <c r="D40" s="66"/>
      <c r="E40" s="65"/>
      <c r="F40" s="39">
        <v>1232</v>
      </c>
      <c r="G40" s="43"/>
      <c r="H40" s="35">
        <v>11948.36</v>
      </c>
      <c r="I40" s="36"/>
      <c r="J40" s="35" t="s">
        <v>29</v>
      </c>
      <c r="K40" s="36"/>
      <c r="L40" s="44"/>
      <c r="M40" s="40">
        <f>F40*H40%</f>
        <v>147203.79520000002</v>
      </c>
    </row>
    <row r="41" spans="1:13" s="4" customFormat="1" ht="14.25">
      <c r="A41" s="9"/>
      <c r="B41" s="54"/>
      <c r="C41" s="9"/>
      <c r="D41" s="66"/>
      <c r="E41" s="65"/>
      <c r="F41" s="63"/>
      <c r="G41" s="66"/>
      <c r="H41" s="64"/>
      <c r="I41" s="67"/>
      <c r="J41" s="64"/>
      <c r="K41" s="67"/>
      <c r="L41" s="21"/>
      <c r="M41" s="40"/>
    </row>
    <row r="42" spans="1:13" s="4" customFormat="1" ht="98.25" customHeight="1">
      <c r="A42" s="9">
        <v>4</v>
      </c>
      <c r="B42" s="175" t="s">
        <v>30</v>
      </c>
      <c r="C42" s="175"/>
      <c r="D42" s="175"/>
      <c r="E42" s="175"/>
      <c r="F42" s="175"/>
      <c r="G42" s="175"/>
      <c r="H42" s="175"/>
      <c r="I42" s="175"/>
      <c r="J42" s="175"/>
      <c r="K42" s="175"/>
      <c r="L42" s="21"/>
      <c r="M42" s="40"/>
    </row>
    <row r="43" spans="1:13" s="4" customFormat="1" ht="14.25" hidden="1">
      <c r="A43" s="9"/>
      <c r="B43" s="54" t="s">
        <v>94</v>
      </c>
      <c r="C43" s="9">
        <v>1</v>
      </c>
      <c r="D43" s="104">
        <v>3</v>
      </c>
      <c r="E43" s="102" t="s">
        <v>8</v>
      </c>
      <c r="F43" s="102">
        <v>44.5</v>
      </c>
      <c r="G43" s="104" t="s">
        <v>8</v>
      </c>
      <c r="H43" s="103">
        <v>2.25</v>
      </c>
      <c r="I43" s="17" t="s">
        <v>8</v>
      </c>
      <c r="J43" s="103">
        <v>0.75</v>
      </c>
      <c r="K43" s="17" t="s">
        <v>2</v>
      </c>
      <c r="L43" s="21">
        <f t="shared" ref="L43:L54" si="2">J43*H43*F43*D43*C43</f>
        <v>225.28125</v>
      </c>
      <c r="M43" s="40"/>
    </row>
    <row r="44" spans="1:13" s="4" customFormat="1" ht="14.25" hidden="1">
      <c r="A44" s="9"/>
      <c r="B44" s="54" t="s">
        <v>26</v>
      </c>
      <c r="C44" s="9">
        <v>1</v>
      </c>
      <c r="D44" s="104">
        <v>3</v>
      </c>
      <c r="E44" s="102" t="s">
        <v>8</v>
      </c>
      <c r="F44" s="105">
        <v>12.875</v>
      </c>
      <c r="G44" s="104" t="s">
        <v>8</v>
      </c>
      <c r="H44" s="103">
        <v>2.25</v>
      </c>
      <c r="I44" s="17" t="s">
        <v>8</v>
      </c>
      <c r="J44" s="103">
        <v>0.75</v>
      </c>
      <c r="K44" s="17" t="s">
        <v>2</v>
      </c>
      <c r="L44" s="21">
        <f t="shared" si="2"/>
        <v>65.1796875</v>
      </c>
      <c r="M44" s="40"/>
    </row>
    <row r="45" spans="1:13" ht="14.25" hidden="1">
      <c r="A45" s="9"/>
      <c r="B45" s="54" t="s">
        <v>55</v>
      </c>
      <c r="C45" s="9">
        <v>1</v>
      </c>
      <c r="D45" s="104">
        <v>2</v>
      </c>
      <c r="E45" s="102" t="s">
        <v>8</v>
      </c>
      <c r="F45" s="105">
        <v>4.875</v>
      </c>
      <c r="G45" s="104" t="s">
        <v>8</v>
      </c>
      <c r="H45" s="103">
        <v>2.25</v>
      </c>
      <c r="I45" s="17" t="s">
        <v>8</v>
      </c>
      <c r="J45" s="103">
        <v>0.75</v>
      </c>
      <c r="K45" s="17" t="s">
        <v>2</v>
      </c>
      <c r="L45" s="21">
        <f t="shared" si="2"/>
        <v>16.453125</v>
      </c>
      <c r="M45" s="40"/>
    </row>
    <row r="46" spans="1:13" ht="14.25" hidden="1">
      <c r="A46" s="9"/>
      <c r="B46" s="54" t="s">
        <v>95</v>
      </c>
      <c r="C46" s="9">
        <v>1</v>
      </c>
      <c r="D46" s="104">
        <v>3</v>
      </c>
      <c r="E46" s="102" t="s">
        <v>8</v>
      </c>
      <c r="F46" s="149">
        <v>43.75</v>
      </c>
      <c r="G46" s="104" t="s">
        <v>8</v>
      </c>
      <c r="H46" s="103">
        <v>1.5</v>
      </c>
      <c r="I46" s="17" t="s">
        <v>8</v>
      </c>
      <c r="J46" s="103">
        <v>0.75</v>
      </c>
      <c r="K46" s="17" t="s">
        <v>2</v>
      </c>
      <c r="L46" s="21">
        <f t="shared" si="2"/>
        <v>147.65625</v>
      </c>
      <c r="M46" s="40"/>
    </row>
    <row r="47" spans="1:13" ht="14.25" hidden="1">
      <c r="A47" s="9"/>
      <c r="B47" s="106" t="s">
        <v>26</v>
      </c>
      <c r="C47" s="9">
        <v>1</v>
      </c>
      <c r="D47" s="104">
        <v>3</v>
      </c>
      <c r="E47" s="102" t="s">
        <v>8</v>
      </c>
      <c r="F47" s="105">
        <v>13.625</v>
      </c>
      <c r="G47" s="104" t="s">
        <v>8</v>
      </c>
      <c r="H47" s="103">
        <v>1.5</v>
      </c>
      <c r="I47" s="17" t="s">
        <v>8</v>
      </c>
      <c r="J47" s="103">
        <v>0.75</v>
      </c>
      <c r="K47" s="17" t="s">
        <v>2</v>
      </c>
      <c r="L47" s="21">
        <f t="shared" si="2"/>
        <v>45.984375</v>
      </c>
      <c r="M47" s="40"/>
    </row>
    <row r="48" spans="1:13" ht="14.25" hidden="1">
      <c r="A48" s="9"/>
      <c r="B48" s="54" t="s">
        <v>55</v>
      </c>
      <c r="C48" s="9">
        <v>1</v>
      </c>
      <c r="D48" s="104">
        <v>2</v>
      </c>
      <c r="E48" s="102" t="s">
        <v>8</v>
      </c>
      <c r="F48" s="105">
        <v>5.625</v>
      </c>
      <c r="G48" s="104" t="s">
        <v>8</v>
      </c>
      <c r="H48" s="103">
        <v>1.5</v>
      </c>
      <c r="I48" s="17" t="s">
        <v>8</v>
      </c>
      <c r="J48" s="103">
        <v>0.75</v>
      </c>
      <c r="K48" s="17" t="s">
        <v>2</v>
      </c>
      <c r="L48" s="21">
        <f t="shared" si="2"/>
        <v>12.65625</v>
      </c>
      <c r="M48" s="40"/>
    </row>
    <row r="49" spans="1:13" ht="14.25" hidden="1">
      <c r="A49" s="9"/>
      <c r="B49" s="54" t="s">
        <v>96</v>
      </c>
      <c r="C49" s="9">
        <v>1</v>
      </c>
      <c r="D49" s="104">
        <v>8</v>
      </c>
      <c r="E49" s="102" t="s">
        <v>8</v>
      </c>
      <c r="F49" s="102">
        <v>5.5</v>
      </c>
      <c r="G49" s="104" t="s">
        <v>8</v>
      </c>
      <c r="H49" s="68">
        <v>1.125</v>
      </c>
      <c r="I49" s="17" t="s">
        <v>8</v>
      </c>
      <c r="J49" s="103">
        <v>0.75</v>
      </c>
      <c r="K49" s="17" t="s">
        <v>2</v>
      </c>
      <c r="L49" s="21">
        <f t="shared" si="2"/>
        <v>37.125</v>
      </c>
      <c r="M49" s="40"/>
    </row>
    <row r="50" spans="1:13" ht="14.25" hidden="1">
      <c r="A50" s="9"/>
      <c r="B50" s="106" t="s">
        <v>97</v>
      </c>
      <c r="C50" s="9">
        <v>1</v>
      </c>
      <c r="D50" s="104">
        <v>4</v>
      </c>
      <c r="E50" s="102" t="s">
        <v>8</v>
      </c>
      <c r="F50" s="102">
        <v>4.5</v>
      </c>
      <c r="G50" s="104" t="s">
        <v>8</v>
      </c>
      <c r="H50" s="103">
        <v>1.5</v>
      </c>
      <c r="I50" s="17" t="s">
        <v>8</v>
      </c>
      <c r="J50" s="103">
        <v>0.25</v>
      </c>
      <c r="K50" s="17" t="s">
        <v>2</v>
      </c>
      <c r="L50" s="21">
        <f t="shared" si="2"/>
        <v>6.75</v>
      </c>
      <c r="M50" s="40"/>
    </row>
    <row r="51" spans="1:13" ht="14.25" hidden="1">
      <c r="A51" s="9"/>
      <c r="B51" s="106" t="s">
        <v>98</v>
      </c>
      <c r="C51" s="9">
        <v>1</v>
      </c>
      <c r="D51" s="104">
        <v>1</v>
      </c>
      <c r="E51" s="102" t="s">
        <v>8</v>
      </c>
      <c r="F51" s="105">
        <v>42.625</v>
      </c>
      <c r="G51" s="104" t="s">
        <v>8</v>
      </c>
      <c r="H51" s="103">
        <v>0.75</v>
      </c>
      <c r="I51" s="17" t="s">
        <v>8</v>
      </c>
      <c r="J51" s="103">
        <v>3.5</v>
      </c>
      <c r="K51" s="17" t="s">
        <v>2</v>
      </c>
      <c r="L51" s="21">
        <f t="shared" si="2"/>
        <v>111.890625</v>
      </c>
      <c r="M51" s="40"/>
    </row>
    <row r="52" spans="1:13" ht="14.25" hidden="1">
      <c r="A52" s="9"/>
      <c r="B52" s="106" t="s">
        <v>99</v>
      </c>
      <c r="C52" s="9">
        <v>1</v>
      </c>
      <c r="D52" s="104">
        <v>2</v>
      </c>
      <c r="E52" s="102" t="s">
        <v>8</v>
      </c>
      <c r="F52" s="149">
        <v>6</v>
      </c>
      <c r="G52" s="104" t="s">
        <v>8</v>
      </c>
      <c r="H52" s="103">
        <v>0.75</v>
      </c>
      <c r="I52" s="17" t="s">
        <v>8</v>
      </c>
      <c r="J52" s="103">
        <v>3</v>
      </c>
      <c r="K52" s="17" t="s">
        <v>2</v>
      </c>
      <c r="L52" s="21">
        <f t="shared" si="2"/>
        <v>27</v>
      </c>
      <c r="M52" s="40"/>
    </row>
    <row r="53" spans="1:13" ht="14.25" hidden="1">
      <c r="A53" s="9"/>
      <c r="B53" s="152" t="s">
        <v>123</v>
      </c>
      <c r="C53" s="9">
        <v>1</v>
      </c>
      <c r="D53" s="146">
        <v>2</v>
      </c>
      <c r="E53" s="149" t="s">
        <v>8</v>
      </c>
      <c r="F53" s="149">
        <v>16.25</v>
      </c>
      <c r="G53" s="146" t="s">
        <v>8</v>
      </c>
      <c r="H53" s="153">
        <v>0.75</v>
      </c>
      <c r="I53" s="17" t="s">
        <v>8</v>
      </c>
      <c r="J53" s="153">
        <v>1.5</v>
      </c>
      <c r="K53" s="17" t="s">
        <v>2</v>
      </c>
      <c r="L53" s="21">
        <f t="shared" si="2"/>
        <v>36.5625</v>
      </c>
      <c r="M53" s="40"/>
    </row>
    <row r="54" spans="1:13" ht="14.25" hidden="1">
      <c r="A54" s="9"/>
      <c r="B54" s="152" t="s">
        <v>124</v>
      </c>
      <c r="C54" s="9">
        <v>1</v>
      </c>
      <c r="D54" s="146">
        <v>1</v>
      </c>
      <c r="E54" s="149" t="s">
        <v>8</v>
      </c>
      <c r="F54" s="151">
        <v>46.375</v>
      </c>
      <c r="G54" s="146" t="s">
        <v>8</v>
      </c>
      <c r="H54" s="68">
        <v>26.375</v>
      </c>
      <c r="I54" s="17" t="s">
        <v>8</v>
      </c>
      <c r="J54" s="153">
        <v>0.42</v>
      </c>
      <c r="K54" s="17" t="s">
        <v>2</v>
      </c>
      <c r="L54" s="20">
        <f t="shared" si="2"/>
        <v>513.71906249999995</v>
      </c>
      <c r="M54" s="40"/>
    </row>
    <row r="55" spans="1:13" ht="14.25" hidden="1">
      <c r="A55" s="9"/>
      <c r="B55" s="58"/>
      <c r="C55" s="9"/>
      <c r="D55" s="61"/>
      <c r="E55" s="60"/>
      <c r="F55" s="60"/>
      <c r="G55" s="61"/>
      <c r="H55" s="59"/>
      <c r="I55" s="62"/>
      <c r="J55" s="59"/>
      <c r="K55" s="70" t="s">
        <v>2</v>
      </c>
      <c r="L55" s="21">
        <f>SUM(L43:L54)</f>
        <v>1246.2581249999998</v>
      </c>
      <c r="M55" s="40"/>
    </row>
    <row r="56" spans="1:13" ht="14.25" hidden="1">
      <c r="A56" s="9"/>
      <c r="B56" s="16" t="s">
        <v>31</v>
      </c>
      <c r="C56" s="9"/>
      <c r="D56" s="96"/>
      <c r="E56" s="99"/>
      <c r="F56" s="99"/>
      <c r="G56" s="96"/>
      <c r="H56" s="97"/>
      <c r="I56" s="100"/>
      <c r="J56" s="97"/>
      <c r="K56" s="100"/>
      <c r="L56" s="21"/>
      <c r="M56" s="40"/>
    </row>
    <row r="57" spans="1:13" ht="14.25" hidden="1">
      <c r="A57" s="9"/>
      <c r="B57" s="101" t="s">
        <v>100</v>
      </c>
      <c r="C57" s="9">
        <v>1</v>
      </c>
      <c r="D57" s="104">
        <v>6</v>
      </c>
      <c r="E57" s="102" t="s">
        <v>8</v>
      </c>
      <c r="F57" s="102">
        <v>4.25</v>
      </c>
      <c r="G57" s="104" t="s">
        <v>8</v>
      </c>
      <c r="H57" s="103">
        <v>0.75</v>
      </c>
      <c r="I57" s="17" t="s">
        <v>8</v>
      </c>
      <c r="J57" s="103">
        <v>0.75</v>
      </c>
      <c r="K57" s="17" t="s">
        <v>2</v>
      </c>
      <c r="L57" s="21">
        <f>J57*H57*F57*D57*C57</f>
        <v>14.34375</v>
      </c>
      <c r="M57" s="40"/>
    </row>
    <row r="58" spans="1:13" ht="14.25" hidden="1">
      <c r="A58" s="9"/>
      <c r="B58" s="101"/>
      <c r="C58" s="9">
        <v>6</v>
      </c>
      <c r="D58" s="8">
        <v>0.5</v>
      </c>
      <c r="E58" s="102" t="s">
        <v>8</v>
      </c>
      <c r="F58" s="102">
        <v>4.25</v>
      </c>
      <c r="G58" s="104" t="s">
        <v>8</v>
      </c>
      <c r="H58" s="103">
        <v>0.75</v>
      </c>
      <c r="I58" s="17" t="s">
        <v>8</v>
      </c>
      <c r="J58" s="103">
        <v>1</v>
      </c>
      <c r="K58" s="17" t="s">
        <v>2</v>
      </c>
      <c r="L58" s="21">
        <f>J58*H58*F58*D58*C58</f>
        <v>9.5625</v>
      </c>
      <c r="M58" s="40"/>
    </row>
    <row r="59" spans="1:13" ht="14.25" hidden="1">
      <c r="A59" s="9"/>
      <c r="B59" s="101"/>
      <c r="C59" s="9">
        <v>1</v>
      </c>
      <c r="D59" s="104">
        <v>2</v>
      </c>
      <c r="E59" s="102" t="s">
        <v>8</v>
      </c>
      <c r="F59" s="102">
        <v>3.25</v>
      </c>
      <c r="G59" s="104" t="s">
        <v>8</v>
      </c>
      <c r="H59" s="103">
        <v>0.75</v>
      </c>
      <c r="I59" s="17" t="s">
        <v>8</v>
      </c>
      <c r="J59" s="103">
        <v>0.75</v>
      </c>
      <c r="K59" s="17" t="s">
        <v>2</v>
      </c>
      <c r="L59" s="21">
        <f>J59*H59*F59*D59*C59</f>
        <v>3.65625</v>
      </c>
      <c r="M59" s="40"/>
    </row>
    <row r="60" spans="1:13" ht="14.25" hidden="1">
      <c r="A60" s="9"/>
      <c r="B60" s="101"/>
      <c r="C60" s="9">
        <v>2</v>
      </c>
      <c r="D60" s="8">
        <v>0.5</v>
      </c>
      <c r="E60" s="102" t="s">
        <v>8</v>
      </c>
      <c r="F60" s="102">
        <v>3.25</v>
      </c>
      <c r="G60" s="104" t="s">
        <v>8</v>
      </c>
      <c r="H60" s="103">
        <v>0.75</v>
      </c>
      <c r="I60" s="17" t="s">
        <v>8</v>
      </c>
      <c r="J60" s="103">
        <v>1</v>
      </c>
      <c r="K60" s="17" t="s">
        <v>2</v>
      </c>
      <c r="L60" s="20">
        <f>J60*H60*F60*D60*C60</f>
        <v>2.4375</v>
      </c>
      <c r="M60" s="40"/>
    </row>
    <row r="61" spans="1:13" ht="14.25" hidden="1">
      <c r="A61" s="9"/>
      <c r="B61" s="93"/>
      <c r="C61" s="9"/>
      <c r="D61" s="8"/>
      <c r="E61" s="99"/>
      <c r="F61" s="99"/>
      <c r="G61" s="96"/>
      <c r="H61" s="95"/>
      <c r="I61" s="17"/>
      <c r="J61" s="95"/>
      <c r="K61" s="17" t="s">
        <v>2</v>
      </c>
      <c r="L61" s="20">
        <f>SUM(L57:L60)</f>
        <v>30</v>
      </c>
      <c r="M61" s="40"/>
    </row>
    <row r="62" spans="1:13" ht="14.25" hidden="1">
      <c r="A62" s="9"/>
      <c r="B62" s="93"/>
      <c r="C62" s="9"/>
      <c r="D62" s="172" t="s">
        <v>125</v>
      </c>
      <c r="E62" s="172"/>
      <c r="F62" s="172"/>
      <c r="G62" s="172"/>
      <c r="H62" s="172"/>
      <c r="I62" s="172"/>
      <c r="J62" s="172"/>
      <c r="K62" s="17" t="s">
        <v>2</v>
      </c>
      <c r="L62" s="21">
        <f>L55-L61</f>
        <v>1216.2581249999998</v>
      </c>
      <c r="M62" s="40"/>
    </row>
    <row r="63" spans="1:13" ht="14.25">
      <c r="A63" s="10"/>
      <c r="B63" s="16"/>
      <c r="C63" s="69"/>
      <c r="D63" s="69"/>
      <c r="E63" s="69"/>
      <c r="F63" s="27">
        <v>1189</v>
      </c>
      <c r="G63" s="28"/>
      <c r="H63" s="28">
        <v>337</v>
      </c>
      <c r="I63" s="28"/>
      <c r="J63" s="28" t="s">
        <v>32</v>
      </c>
      <c r="K63" s="28"/>
      <c r="L63" s="40"/>
      <c r="M63" s="40">
        <f>F63*H63</f>
        <v>400693</v>
      </c>
    </row>
    <row r="64" spans="1:13" ht="14.25">
      <c r="A64" s="10"/>
      <c r="B64" s="16"/>
      <c r="C64" s="69"/>
      <c r="D64" s="69"/>
      <c r="E64" s="69"/>
      <c r="F64" s="69"/>
      <c r="G64" s="69"/>
      <c r="H64" s="69"/>
      <c r="I64" s="69"/>
      <c r="J64" s="69"/>
      <c r="K64" s="69"/>
      <c r="L64" s="44"/>
      <c r="M64" s="40"/>
    </row>
    <row r="65" spans="1:13" ht="57.75" customHeight="1">
      <c r="A65" s="10">
        <v>5</v>
      </c>
      <c r="B65" s="171" t="s">
        <v>33</v>
      </c>
      <c r="C65" s="171"/>
      <c r="D65" s="171"/>
      <c r="E65" s="171"/>
      <c r="F65" s="171"/>
      <c r="G65" s="171"/>
      <c r="H65" s="171"/>
      <c r="I65" s="171"/>
      <c r="J65" s="171"/>
      <c r="K65" s="171"/>
      <c r="L65" s="44"/>
      <c r="M65" s="40"/>
    </row>
    <row r="66" spans="1:13" ht="14.25" hidden="1">
      <c r="A66" s="10"/>
      <c r="B66" s="16"/>
      <c r="C66" s="174" t="s">
        <v>126</v>
      </c>
      <c r="D66" s="174"/>
      <c r="E66" s="174"/>
      <c r="F66" s="174"/>
      <c r="G66" s="174"/>
      <c r="H66" s="174"/>
      <c r="I66" s="174"/>
      <c r="J66" s="174"/>
      <c r="K66" s="69" t="s">
        <v>2</v>
      </c>
      <c r="L66" s="107">
        <v>54.286000000000001</v>
      </c>
      <c r="M66" s="48"/>
    </row>
    <row r="67" spans="1:13" ht="14.25" hidden="1">
      <c r="A67" s="10"/>
      <c r="B67" s="16"/>
      <c r="C67" s="69"/>
      <c r="D67" s="69"/>
      <c r="E67" s="69"/>
      <c r="F67" s="69"/>
      <c r="G67" s="69"/>
      <c r="H67" s="69"/>
      <c r="I67" s="69"/>
      <c r="J67" s="69"/>
      <c r="K67" s="147" t="s">
        <v>2</v>
      </c>
      <c r="L67" s="108">
        <v>54.286000000000001</v>
      </c>
      <c r="M67" s="40"/>
    </row>
    <row r="68" spans="1:13" ht="14.25">
      <c r="A68" s="10"/>
      <c r="B68" s="16"/>
      <c r="C68" s="69"/>
      <c r="D68" s="69"/>
      <c r="E68" s="69"/>
      <c r="F68" s="145">
        <v>53.08</v>
      </c>
      <c r="G68" s="73"/>
      <c r="H68" s="34">
        <v>5001.7</v>
      </c>
      <c r="I68" s="73"/>
      <c r="J68" s="31" t="s">
        <v>22</v>
      </c>
      <c r="K68" s="73"/>
      <c r="L68" s="44"/>
      <c r="M68" s="40">
        <f>F68*H68</f>
        <v>265490.23599999998</v>
      </c>
    </row>
    <row r="69" spans="1:13" ht="14.25">
      <c r="A69" s="10"/>
      <c r="B69" s="16"/>
      <c r="C69" s="69"/>
      <c r="D69" s="69"/>
      <c r="E69" s="69"/>
      <c r="F69" s="69"/>
      <c r="G69" s="69"/>
      <c r="H69" s="69"/>
      <c r="I69" s="69"/>
      <c r="J69" s="69"/>
      <c r="K69" s="69"/>
      <c r="L69" s="44"/>
      <c r="M69" s="40"/>
    </row>
    <row r="70" spans="1:13" ht="33" customHeight="1">
      <c r="A70" s="10">
        <v>6</v>
      </c>
      <c r="B70" s="171" t="s">
        <v>34</v>
      </c>
      <c r="C70" s="171"/>
      <c r="D70" s="171"/>
      <c r="E70" s="171"/>
      <c r="F70" s="171"/>
      <c r="G70" s="171"/>
      <c r="H70" s="171"/>
      <c r="I70" s="171"/>
      <c r="J70" s="171"/>
      <c r="K70" s="171"/>
      <c r="L70" s="44"/>
      <c r="M70" s="35"/>
    </row>
    <row r="71" spans="1:13" ht="14.25" hidden="1">
      <c r="A71" s="10"/>
      <c r="B71" s="101" t="s">
        <v>23</v>
      </c>
      <c r="C71" s="9">
        <v>1</v>
      </c>
      <c r="D71" s="104">
        <v>3</v>
      </c>
      <c r="E71" s="102" t="s">
        <v>8</v>
      </c>
      <c r="F71" s="102">
        <v>43.375</v>
      </c>
      <c r="G71" s="104" t="s">
        <v>8</v>
      </c>
      <c r="H71" s="68">
        <v>1.125</v>
      </c>
      <c r="I71" s="17" t="s">
        <v>8</v>
      </c>
      <c r="J71" s="103">
        <v>11.5</v>
      </c>
      <c r="K71" s="17" t="s">
        <v>2</v>
      </c>
      <c r="L71" s="21">
        <f>J71*H71*F71*D71*C71</f>
        <v>1683.4921875</v>
      </c>
      <c r="M71" s="40"/>
    </row>
    <row r="72" spans="1:13" s="4" customFormat="1" ht="14.25" hidden="1">
      <c r="A72" s="10"/>
      <c r="B72" s="101" t="s">
        <v>24</v>
      </c>
      <c r="C72" s="9">
        <v>1</v>
      </c>
      <c r="D72" s="104">
        <v>3</v>
      </c>
      <c r="E72" s="102" t="s">
        <v>8</v>
      </c>
      <c r="F72" s="102">
        <v>14</v>
      </c>
      <c r="G72" s="104" t="s">
        <v>8</v>
      </c>
      <c r="H72" s="68">
        <v>1.125</v>
      </c>
      <c r="I72" s="17" t="s">
        <v>8</v>
      </c>
      <c r="J72" s="103">
        <v>11.5</v>
      </c>
      <c r="K72" s="17" t="s">
        <v>2</v>
      </c>
      <c r="L72" s="21">
        <f>J72*H72*F72*D72*C72</f>
        <v>543.375</v>
      </c>
      <c r="M72" s="40"/>
    </row>
    <row r="73" spans="1:13" s="4" customFormat="1" ht="14.25" hidden="1">
      <c r="A73" s="10"/>
      <c r="B73" s="101" t="s">
        <v>36</v>
      </c>
      <c r="C73" s="9">
        <v>1</v>
      </c>
      <c r="D73" s="104">
        <v>2</v>
      </c>
      <c r="E73" s="102" t="s">
        <v>8</v>
      </c>
      <c r="F73" s="102">
        <v>1.5</v>
      </c>
      <c r="G73" s="104" t="s">
        <v>8</v>
      </c>
      <c r="H73" s="68">
        <v>1.125</v>
      </c>
      <c r="I73" s="17" t="s">
        <v>8</v>
      </c>
      <c r="J73" s="103">
        <v>8</v>
      </c>
      <c r="K73" s="17" t="s">
        <v>2</v>
      </c>
      <c r="L73" s="21">
        <f>J73*H73*F73*D73*C73</f>
        <v>27</v>
      </c>
      <c r="M73" s="40"/>
    </row>
    <row r="74" spans="1:13" s="4" customFormat="1" ht="14.25" hidden="1">
      <c r="A74" s="10"/>
      <c r="B74" s="101" t="s">
        <v>35</v>
      </c>
      <c r="C74" s="9">
        <v>1</v>
      </c>
      <c r="D74" s="104">
        <v>5</v>
      </c>
      <c r="E74" s="102" t="s">
        <v>8</v>
      </c>
      <c r="F74" s="105">
        <v>1.125</v>
      </c>
      <c r="G74" s="104" t="s">
        <v>8</v>
      </c>
      <c r="H74" s="68">
        <v>1.125</v>
      </c>
      <c r="I74" s="17" t="s">
        <v>8</v>
      </c>
      <c r="J74" s="103">
        <v>8</v>
      </c>
      <c r="K74" s="17" t="s">
        <v>2</v>
      </c>
      <c r="L74" s="21">
        <f>J74*H74*F74*D74*C74</f>
        <v>50.625</v>
      </c>
      <c r="M74" s="40"/>
    </row>
    <row r="75" spans="1:13" s="4" customFormat="1" ht="16.5" hidden="1" customHeight="1">
      <c r="A75" s="10"/>
      <c r="B75" s="101" t="s">
        <v>35</v>
      </c>
      <c r="C75" s="9">
        <v>2</v>
      </c>
      <c r="D75" s="104">
        <v>2</v>
      </c>
      <c r="E75" s="102" t="s">
        <v>8</v>
      </c>
      <c r="F75" s="105">
        <v>0.375</v>
      </c>
      <c r="G75" s="104" t="s">
        <v>8</v>
      </c>
      <c r="H75" s="68">
        <v>1.125</v>
      </c>
      <c r="I75" s="17" t="s">
        <v>8</v>
      </c>
      <c r="J75" s="103">
        <v>8</v>
      </c>
      <c r="K75" s="17" t="s">
        <v>2</v>
      </c>
      <c r="L75" s="20">
        <f>J75*H75*F75*D75*C75</f>
        <v>13.5</v>
      </c>
      <c r="M75" s="40"/>
    </row>
    <row r="76" spans="1:13" ht="14.25" hidden="1" customHeight="1">
      <c r="A76" s="10"/>
      <c r="B76" s="16"/>
      <c r="C76" s="69"/>
      <c r="D76" s="69"/>
      <c r="E76" s="69"/>
      <c r="F76" s="69"/>
      <c r="G76" s="69"/>
      <c r="H76" s="69"/>
      <c r="I76" s="69"/>
      <c r="J76" s="69"/>
      <c r="K76" s="71" t="s">
        <v>2</v>
      </c>
      <c r="L76" s="37">
        <f>SUM(L71:L75)</f>
        <v>2317.9921875</v>
      </c>
      <c r="M76" s="40"/>
    </row>
    <row r="77" spans="1:13" ht="14.25" hidden="1">
      <c r="A77" s="10"/>
      <c r="B77" s="16" t="s">
        <v>31</v>
      </c>
      <c r="C77" s="69"/>
      <c r="D77" s="69"/>
      <c r="E77" s="69"/>
      <c r="F77" s="69"/>
      <c r="G77" s="69"/>
      <c r="H77" s="69"/>
      <c r="I77" s="69"/>
      <c r="J77" s="69"/>
      <c r="K77" s="69"/>
      <c r="L77" s="44"/>
      <c r="M77" s="40"/>
    </row>
    <row r="78" spans="1:13" ht="15" hidden="1" customHeight="1">
      <c r="A78" s="10"/>
      <c r="B78" s="101" t="s">
        <v>42</v>
      </c>
      <c r="C78" s="9">
        <v>1</v>
      </c>
      <c r="D78" s="104">
        <v>2</v>
      </c>
      <c r="E78" s="102" t="s">
        <v>8</v>
      </c>
      <c r="F78" s="102">
        <v>4</v>
      </c>
      <c r="G78" s="104" t="s">
        <v>8</v>
      </c>
      <c r="H78" s="68">
        <v>1.125</v>
      </c>
      <c r="I78" s="17" t="s">
        <v>8</v>
      </c>
      <c r="J78" s="103">
        <v>7</v>
      </c>
      <c r="K78" s="17" t="s">
        <v>2</v>
      </c>
      <c r="L78" s="21">
        <f>J78*H78*F78*D78*C78</f>
        <v>63</v>
      </c>
      <c r="M78" s="40"/>
    </row>
    <row r="79" spans="1:13" ht="14.25" hidden="1">
      <c r="A79" s="10"/>
      <c r="B79" s="101" t="s">
        <v>45</v>
      </c>
      <c r="C79" s="9">
        <v>1</v>
      </c>
      <c r="D79" s="104">
        <v>6</v>
      </c>
      <c r="E79" s="102" t="s">
        <v>8</v>
      </c>
      <c r="F79" s="102">
        <v>4</v>
      </c>
      <c r="G79" s="104" t="s">
        <v>8</v>
      </c>
      <c r="H79" s="68">
        <v>1.125</v>
      </c>
      <c r="I79" s="17" t="s">
        <v>8</v>
      </c>
      <c r="J79" s="103">
        <v>4</v>
      </c>
      <c r="K79" s="17" t="s">
        <v>2</v>
      </c>
      <c r="L79" s="21">
        <f>J79*H79*F79*D79*C79</f>
        <v>108</v>
      </c>
      <c r="M79" s="40"/>
    </row>
    <row r="80" spans="1:13" ht="14.25" hidden="1">
      <c r="A80" s="10"/>
      <c r="B80" s="101" t="s">
        <v>101</v>
      </c>
      <c r="C80" s="9">
        <v>1</v>
      </c>
      <c r="D80" s="104">
        <v>8</v>
      </c>
      <c r="E80" s="102" t="s">
        <v>8</v>
      </c>
      <c r="F80" s="102">
        <v>5.5</v>
      </c>
      <c r="G80" s="104" t="s">
        <v>8</v>
      </c>
      <c r="H80" s="68">
        <v>1.125</v>
      </c>
      <c r="I80" s="17" t="s">
        <v>8</v>
      </c>
      <c r="J80" s="103">
        <v>4</v>
      </c>
      <c r="K80" s="17" t="s">
        <v>2</v>
      </c>
      <c r="L80" s="21">
        <f>J80*H80*F80*D80*C80</f>
        <v>198</v>
      </c>
      <c r="M80" s="40"/>
    </row>
    <row r="81" spans="1:13" ht="14.25" hidden="1" customHeight="1">
      <c r="A81" s="10"/>
      <c r="B81" s="16"/>
      <c r="C81" s="71"/>
      <c r="D81" s="71"/>
      <c r="E81" s="71"/>
      <c r="F81" s="71"/>
      <c r="G81" s="71"/>
      <c r="H81" s="71"/>
      <c r="I81" s="71"/>
      <c r="J81" s="71"/>
      <c r="K81" s="71" t="s">
        <v>2</v>
      </c>
      <c r="L81" s="72">
        <f>SUM(L78:L80)</f>
        <v>369</v>
      </c>
      <c r="M81" s="40"/>
    </row>
    <row r="82" spans="1:13" ht="14.25" hidden="1">
      <c r="A82" s="10"/>
      <c r="B82" s="16"/>
      <c r="C82" s="71"/>
      <c r="D82" s="172" t="s">
        <v>129</v>
      </c>
      <c r="E82" s="172"/>
      <c r="F82" s="172"/>
      <c r="G82" s="172"/>
      <c r="H82" s="172"/>
      <c r="I82" s="172"/>
      <c r="J82" s="172"/>
      <c r="K82" s="71" t="s">
        <v>2</v>
      </c>
      <c r="L82" s="37">
        <f>L76-L81</f>
        <v>1948.9921875</v>
      </c>
      <c r="M82" s="40"/>
    </row>
    <row r="83" spans="1:13" ht="14.25">
      <c r="A83" s="10"/>
      <c r="B83" s="16"/>
      <c r="C83" s="71"/>
      <c r="D83" s="71"/>
      <c r="E83" s="71"/>
      <c r="F83" s="27">
        <v>1949</v>
      </c>
      <c r="G83" s="73"/>
      <c r="H83" s="34">
        <v>12674.36</v>
      </c>
      <c r="I83" s="73"/>
      <c r="J83" s="31" t="s">
        <v>17</v>
      </c>
      <c r="K83" s="73"/>
      <c r="L83" s="44"/>
      <c r="M83" s="40">
        <f>F83*H83%</f>
        <v>247023.2764</v>
      </c>
    </row>
    <row r="84" spans="1:13" ht="14.25">
      <c r="A84" s="10"/>
      <c r="B84" s="16"/>
      <c r="C84" s="71"/>
      <c r="D84" s="71"/>
      <c r="E84" s="71"/>
      <c r="F84" s="71"/>
      <c r="G84" s="71"/>
      <c r="H84" s="71"/>
      <c r="I84" s="71"/>
      <c r="J84" s="71"/>
      <c r="K84" s="71"/>
      <c r="L84" s="44"/>
      <c r="M84" s="40"/>
    </row>
    <row r="85" spans="1:13" ht="55.5" customHeight="1">
      <c r="A85" s="10">
        <v>7</v>
      </c>
      <c r="B85" s="171" t="s">
        <v>40</v>
      </c>
      <c r="C85" s="171"/>
      <c r="D85" s="171"/>
      <c r="E85" s="171"/>
      <c r="F85" s="171"/>
      <c r="G85" s="171"/>
      <c r="H85" s="171"/>
      <c r="I85" s="171"/>
      <c r="J85" s="171"/>
      <c r="K85" s="171"/>
      <c r="L85" s="44"/>
      <c r="M85" s="40"/>
    </row>
    <row r="86" spans="1:13" ht="14.25">
      <c r="A86" s="89" t="s">
        <v>41</v>
      </c>
      <c r="B86" s="33" t="s">
        <v>42</v>
      </c>
      <c r="C86" s="71"/>
      <c r="D86" s="71"/>
      <c r="E86" s="71"/>
      <c r="F86" s="71"/>
      <c r="G86" s="71"/>
      <c r="H86" s="71"/>
      <c r="I86" s="71"/>
      <c r="J86" s="71"/>
      <c r="K86" s="71"/>
      <c r="L86" s="44"/>
      <c r="M86" s="40"/>
    </row>
    <row r="87" spans="1:13" ht="14.25" hidden="1">
      <c r="A87" s="10"/>
      <c r="B87" s="79" t="s">
        <v>38</v>
      </c>
      <c r="C87" s="9">
        <v>1</v>
      </c>
      <c r="D87" s="77">
        <v>1</v>
      </c>
      <c r="E87" s="80" t="s">
        <v>8</v>
      </c>
      <c r="F87" s="78">
        <v>2</v>
      </c>
      <c r="G87" s="77" t="s">
        <v>8</v>
      </c>
      <c r="H87" s="184" t="s">
        <v>43</v>
      </c>
      <c r="I87" s="184"/>
      <c r="J87" s="184"/>
      <c r="K87" s="17" t="s">
        <v>2</v>
      </c>
      <c r="L87" s="20">
        <v>36</v>
      </c>
      <c r="M87" s="40"/>
    </row>
    <row r="88" spans="1:13" ht="14.25" hidden="1">
      <c r="A88" s="10"/>
      <c r="B88" s="16"/>
      <c r="C88" s="71"/>
      <c r="D88" s="71"/>
      <c r="E88" s="71"/>
      <c r="F88" s="71"/>
      <c r="G88" s="71"/>
      <c r="H88" s="71"/>
      <c r="I88" s="71"/>
      <c r="J88" s="71"/>
      <c r="K88" s="75" t="s">
        <v>2</v>
      </c>
      <c r="L88" s="37">
        <f>SUM(L87:L87)</f>
        <v>36</v>
      </c>
      <c r="M88" s="40"/>
    </row>
    <row r="89" spans="1:13" ht="14.25">
      <c r="A89" s="10"/>
      <c r="B89" s="16"/>
      <c r="C89" s="71"/>
      <c r="D89" s="71"/>
      <c r="E89" s="71"/>
      <c r="F89" s="27">
        <v>36</v>
      </c>
      <c r="G89" s="73"/>
      <c r="H89" s="34">
        <v>228.9</v>
      </c>
      <c r="I89" s="73"/>
      <c r="J89" s="31" t="s">
        <v>44</v>
      </c>
      <c r="K89" s="73"/>
      <c r="L89" s="44"/>
      <c r="M89" s="40">
        <f>F89*H89</f>
        <v>8240.4</v>
      </c>
    </row>
    <row r="90" spans="1:13" ht="14.25">
      <c r="A90" s="89" t="s">
        <v>7</v>
      </c>
      <c r="B90" s="33" t="s">
        <v>45</v>
      </c>
      <c r="C90" s="71"/>
      <c r="D90" s="71"/>
      <c r="E90" s="71"/>
      <c r="F90" s="71"/>
      <c r="G90" s="71"/>
      <c r="H90" s="71"/>
      <c r="I90" s="71"/>
      <c r="J90" s="71"/>
      <c r="K90" s="71"/>
      <c r="L90" s="44"/>
      <c r="M90" s="40"/>
    </row>
    <row r="91" spans="1:13" ht="14.25" hidden="1">
      <c r="A91" s="10"/>
      <c r="B91" s="79" t="s">
        <v>46</v>
      </c>
      <c r="C91" s="9">
        <v>1</v>
      </c>
      <c r="D91" s="77">
        <v>1</v>
      </c>
      <c r="E91" s="80" t="s">
        <v>8</v>
      </c>
      <c r="F91" s="78">
        <v>6</v>
      </c>
      <c r="G91" s="77" t="s">
        <v>8</v>
      </c>
      <c r="H91" s="90">
        <v>6</v>
      </c>
      <c r="I91" s="17" t="s">
        <v>8</v>
      </c>
      <c r="J91" s="76">
        <v>3.67</v>
      </c>
      <c r="K91" s="17" t="s">
        <v>2</v>
      </c>
      <c r="L91" s="21">
        <f>J91*H91*F91*D91*C91</f>
        <v>132.12</v>
      </c>
      <c r="M91" s="40"/>
    </row>
    <row r="92" spans="1:13" ht="14.25" hidden="1">
      <c r="A92" s="10"/>
      <c r="B92" s="79" t="s">
        <v>35</v>
      </c>
      <c r="C92" s="9">
        <v>1</v>
      </c>
      <c r="D92" s="77">
        <v>1</v>
      </c>
      <c r="E92" s="80" t="s">
        <v>8</v>
      </c>
      <c r="F92" s="78">
        <v>6</v>
      </c>
      <c r="G92" s="77" t="s">
        <v>8</v>
      </c>
      <c r="H92" s="90">
        <v>2</v>
      </c>
      <c r="I92" s="17" t="s">
        <v>8</v>
      </c>
      <c r="J92" s="76">
        <v>4</v>
      </c>
      <c r="K92" s="17" t="s">
        <v>2</v>
      </c>
      <c r="L92" s="20">
        <f>J92*H92*F92*D92*C92</f>
        <v>48</v>
      </c>
      <c r="M92" s="40"/>
    </row>
    <row r="93" spans="1:13" ht="14.25" hidden="1">
      <c r="A93" s="10"/>
      <c r="B93" s="16"/>
      <c r="C93" s="69"/>
      <c r="D93" s="69"/>
      <c r="E93" s="69"/>
      <c r="F93" s="69"/>
      <c r="G93" s="69"/>
      <c r="H93" s="69"/>
      <c r="I93" s="69"/>
      <c r="J93" s="69"/>
      <c r="K93" s="75" t="s">
        <v>2</v>
      </c>
      <c r="L93" s="37">
        <f>SUM(L91:L92)</f>
        <v>180.12</v>
      </c>
      <c r="M93" s="40"/>
    </row>
    <row r="94" spans="1:13" ht="14.25">
      <c r="A94" s="10"/>
      <c r="B94" s="16"/>
      <c r="C94" s="75"/>
      <c r="D94" s="75"/>
      <c r="E94" s="75"/>
      <c r="F94" s="27">
        <v>180</v>
      </c>
      <c r="G94" s="73"/>
      <c r="H94" s="34">
        <v>240.5</v>
      </c>
      <c r="I94" s="73"/>
      <c r="J94" s="31" t="s">
        <v>44</v>
      </c>
      <c r="K94" s="73"/>
      <c r="L94" s="44"/>
      <c r="M94" s="40">
        <f>F94*H94</f>
        <v>43290</v>
      </c>
    </row>
    <row r="95" spans="1:13" ht="14.25">
      <c r="A95" s="10"/>
      <c r="B95" s="16"/>
      <c r="C95" s="91"/>
      <c r="D95" s="91"/>
      <c r="E95" s="91"/>
      <c r="F95" s="28"/>
      <c r="G95" s="73"/>
      <c r="H95" s="29"/>
      <c r="I95" s="73"/>
      <c r="J95" s="92"/>
      <c r="K95" s="73"/>
      <c r="L95" s="44"/>
      <c r="M95" s="40"/>
    </row>
    <row r="96" spans="1:13" ht="45.75" customHeight="1">
      <c r="A96" s="126">
        <v>8</v>
      </c>
      <c r="B96" s="171" t="s">
        <v>47</v>
      </c>
      <c r="C96" s="171"/>
      <c r="D96" s="171"/>
      <c r="E96" s="171"/>
      <c r="F96" s="171"/>
      <c r="G96" s="171"/>
      <c r="H96" s="171"/>
      <c r="I96" s="171"/>
      <c r="J96" s="171"/>
      <c r="K96" s="171"/>
      <c r="L96" s="44"/>
      <c r="M96" s="40"/>
    </row>
    <row r="97" spans="1:13" ht="14.25" hidden="1">
      <c r="A97" s="10"/>
      <c r="B97" s="79" t="s">
        <v>48</v>
      </c>
      <c r="C97" s="9">
        <v>1</v>
      </c>
      <c r="D97" s="77">
        <v>6</v>
      </c>
      <c r="E97" s="80" t="s">
        <v>8</v>
      </c>
      <c r="F97" s="78">
        <v>3</v>
      </c>
      <c r="G97" s="77" t="s">
        <v>8</v>
      </c>
      <c r="H97" s="68">
        <v>1.125</v>
      </c>
      <c r="I97" s="17" t="s">
        <v>8</v>
      </c>
      <c r="J97" s="76">
        <v>3.67</v>
      </c>
      <c r="K97" s="17" t="s">
        <v>2</v>
      </c>
      <c r="L97" s="20">
        <f>J97*H97*F97*D97*C97</f>
        <v>74.317499999999995</v>
      </c>
      <c r="M97" s="40"/>
    </row>
    <row r="98" spans="1:13" ht="14.25" hidden="1">
      <c r="A98" s="10"/>
      <c r="B98" s="16"/>
      <c r="C98" s="75"/>
      <c r="D98" s="75"/>
      <c r="E98" s="75"/>
      <c r="F98" s="75"/>
      <c r="G98" s="75"/>
      <c r="H98" s="75"/>
      <c r="I98" s="75"/>
      <c r="J98" s="75"/>
      <c r="K98" s="75" t="s">
        <v>2</v>
      </c>
      <c r="L98" s="37">
        <f>SUM(L97:L97)</f>
        <v>74.317499999999995</v>
      </c>
      <c r="M98" s="40"/>
    </row>
    <row r="99" spans="1:13" ht="14.25">
      <c r="A99" s="10"/>
      <c r="B99" s="16"/>
      <c r="C99" s="75"/>
      <c r="D99" s="75"/>
      <c r="E99" s="75"/>
      <c r="F99" s="27">
        <v>74</v>
      </c>
      <c r="G99" s="73"/>
      <c r="H99" s="34">
        <v>180.5</v>
      </c>
      <c r="I99" s="73"/>
      <c r="J99" s="31" t="s">
        <v>49</v>
      </c>
      <c r="K99" s="73"/>
      <c r="L99" s="44"/>
      <c r="M99" s="40">
        <f>F99*H99</f>
        <v>13357</v>
      </c>
    </row>
    <row r="100" spans="1:13" ht="14.25">
      <c r="A100" s="10"/>
      <c r="B100" s="16"/>
      <c r="C100" s="111"/>
      <c r="D100" s="111"/>
      <c r="E100" s="111"/>
      <c r="F100" s="27"/>
      <c r="G100" s="73"/>
      <c r="H100" s="34"/>
      <c r="I100" s="73"/>
      <c r="J100" s="31"/>
      <c r="K100" s="73"/>
      <c r="L100" s="44"/>
      <c r="M100" s="40"/>
    </row>
    <row r="101" spans="1:13" ht="33.75" customHeight="1">
      <c r="A101" s="10">
        <v>9</v>
      </c>
      <c r="B101" s="171" t="s">
        <v>102</v>
      </c>
      <c r="C101" s="171"/>
      <c r="D101" s="171"/>
      <c r="E101" s="171"/>
      <c r="F101" s="171"/>
      <c r="G101" s="171"/>
      <c r="H101" s="171"/>
      <c r="I101" s="171"/>
      <c r="J101" s="171"/>
      <c r="K101" s="171"/>
      <c r="L101" s="44"/>
      <c r="M101" s="40"/>
    </row>
    <row r="102" spans="1:13" ht="14.25" hidden="1">
      <c r="A102" s="10"/>
      <c r="B102" s="16"/>
      <c r="C102" s="174" t="s">
        <v>130</v>
      </c>
      <c r="D102" s="174"/>
      <c r="E102" s="174"/>
      <c r="F102" s="174"/>
      <c r="G102" s="174"/>
      <c r="H102" s="174"/>
      <c r="I102" s="174"/>
      <c r="J102" s="31"/>
      <c r="K102" s="111" t="s">
        <v>2</v>
      </c>
      <c r="L102" s="88">
        <v>1249</v>
      </c>
      <c r="M102" s="40"/>
    </row>
    <row r="103" spans="1:13" ht="14.25" hidden="1">
      <c r="A103" s="10"/>
      <c r="B103" s="16"/>
      <c r="C103" s="111"/>
      <c r="D103" s="111"/>
      <c r="E103" s="111"/>
      <c r="F103" s="27"/>
      <c r="G103" s="73"/>
      <c r="H103" s="34"/>
      <c r="I103" s="73"/>
      <c r="J103" s="31"/>
      <c r="K103" s="111" t="s">
        <v>2</v>
      </c>
      <c r="L103" s="37">
        <v>1249</v>
      </c>
      <c r="M103" s="40"/>
    </row>
    <row r="104" spans="1:13" ht="14.25">
      <c r="A104" s="10"/>
      <c r="B104" s="16"/>
      <c r="C104" s="111"/>
      <c r="D104" s="111"/>
      <c r="E104" s="111"/>
      <c r="F104" s="27">
        <v>1249</v>
      </c>
      <c r="G104" s="73"/>
      <c r="H104" s="34">
        <v>1512.5</v>
      </c>
      <c r="I104" s="73"/>
      <c r="J104" s="31" t="s">
        <v>51</v>
      </c>
      <c r="K104" s="73"/>
      <c r="L104" s="44"/>
      <c r="M104" s="40">
        <f>F104*H104/1000</f>
        <v>1889.1125</v>
      </c>
    </row>
    <row r="105" spans="1:13" ht="14.25">
      <c r="A105" s="10"/>
      <c r="B105" s="16"/>
      <c r="C105" s="111"/>
      <c r="D105" s="111"/>
      <c r="E105" s="111"/>
      <c r="F105" s="27"/>
      <c r="G105" s="73"/>
      <c r="H105" s="34"/>
      <c r="I105" s="73"/>
      <c r="J105" s="31"/>
      <c r="K105" s="73"/>
      <c r="L105" s="44"/>
      <c r="M105" s="40"/>
    </row>
    <row r="106" spans="1:13" ht="29.25" customHeight="1">
      <c r="A106" s="10">
        <v>10</v>
      </c>
      <c r="B106" s="171" t="s">
        <v>50</v>
      </c>
      <c r="C106" s="171"/>
      <c r="D106" s="171"/>
      <c r="E106" s="171"/>
      <c r="F106" s="171"/>
      <c r="G106" s="171"/>
      <c r="H106" s="171"/>
      <c r="I106" s="171"/>
      <c r="J106" s="171"/>
      <c r="K106" s="171"/>
      <c r="L106" s="44"/>
      <c r="M106" s="40"/>
    </row>
    <row r="107" spans="1:13" ht="14.25" hidden="1" customHeight="1">
      <c r="A107" s="10"/>
      <c r="B107" s="111" t="s">
        <v>103</v>
      </c>
      <c r="C107" s="9">
        <v>1</v>
      </c>
      <c r="D107" s="114">
        <v>2</v>
      </c>
      <c r="E107" s="123" t="s">
        <v>8</v>
      </c>
      <c r="F107" s="119">
        <v>19.625</v>
      </c>
      <c r="G107" s="114" t="s">
        <v>8</v>
      </c>
      <c r="H107" s="68">
        <v>13.625</v>
      </c>
      <c r="I107" s="17" t="s">
        <v>8</v>
      </c>
      <c r="J107" s="68">
        <v>2.125</v>
      </c>
      <c r="K107" s="17" t="s">
        <v>2</v>
      </c>
      <c r="L107" s="21">
        <f>J107*H107*F107*D107*C107</f>
        <v>1136.41015625</v>
      </c>
      <c r="M107" s="40"/>
    </row>
    <row r="108" spans="1:13" ht="14.25" hidden="1">
      <c r="A108" s="10"/>
      <c r="B108" s="111" t="s">
        <v>55</v>
      </c>
      <c r="C108" s="9">
        <v>1</v>
      </c>
      <c r="D108" s="114">
        <v>1</v>
      </c>
      <c r="E108" s="123" t="s">
        <v>8</v>
      </c>
      <c r="F108" s="123">
        <v>40.75</v>
      </c>
      <c r="G108" s="114" t="s">
        <v>8</v>
      </c>
      <c r="H108" s="68">
        <v>5.625</v>
      </c>
      <c r="I108" s="17" t="s">
        <v>8</v>
      </c>
      <c r="J108" s="68">
        <v>2.125</v>
      </c>
      <c r="K108" s="17" t="s">
        <v>2</v>
      </c>
      <c r="L108" s="20">
        <f>J108*H108*F108*D108*C108</f>
        <v>487.08984375</v>
      </c>
      <c r="M108" s="40"/>
    </row>
    <row r="109" spans="1:13" s="4" customFormat="1" ht="14.25" hidden="1">
      <c r="A109" s="10"/>
      <c r="B109" s="16"/>
      <c r="C109" s="75"/>
      <c r="D109" s="75"/>
      <c r="E109" s="75"/>
      <c r="F109" s="75"/>
      <c r="G109" s="75"/>
      <c r="H109" s="75"/>
      <c r="I109" s="75"/>
      <c r="J109" s="75"/>
      <c r="K109" s="75" t="s">
        <v>2</v>
      </c>
      <c r="L109" s="37">
        <f>SUM(L107:L108)</f>
        <v>1623.5</v>
      </c>
      <c r="M109" s="40"/>
    </row>
    <row r="110" spans="1:13" s="4" customFormat="1" ht="14.25" hidden="1" customHeight="1">
      <c r="A110" s="10"/>
      <c r="B110" s="16" t="s">
        <v>31</v>
      </c>
      <c r="C110" s="75"/>
      <c r="D110" s="75"/>
      <c r="E110" s="75"/>
      <c r="F110" s="75"/>
      <c r="G110" s="75"/>
      <c r="H110" s="75"/>
      <c r="I110" s="75"/>
      <c r="J110" s="75"/>
      <c r="K110" s="75"/>
      <c r="L110" s="44"/>
      <c r="M110" s="40"/>
    </row>
    <row r="111" spans="1:13" s="4" customFormat="1" ht="14.25" hidden="1">
      <c r="A111" s="10"/>
      <c r="B111" s="79"/>
      <c r="C111" s="174" t="s">
        <v>131</v>
      </c>
      <c r="D111" s="174"/>
      <c r="E111" s="174"/>
      <c r="F111" s="174"/>
      <c r="G111" s="174"/>
      <c r="H111" s="174"/>
      <c r="I111" s="174"/>
      <c r="J111" s="76"/>
      <c r="K111" s="17" t="s">
        <v>2</v>
      </c>
      <c r="L111" s="21">
        <v>1249</v>
      </c>
      <c r="M111" s="40"/>
    </row>
    <row r="112" spans="1:13" s="4" customFormat="1" ht="14.25" hidden="1">
      <c r="A112" s="10"/>
      <c r="B112" s="16"/>
      <c r="C112" s="75"/>
      <c r="D112" s="75"/>
      <c r="E112" s="75"/>
      <c r="F112" s="75"/>
      <c r="G112" s="75"/>
      <c r="H112" s="75"/>
      <c r="I112" s="75"/>
      <c r="J112" s="75"/>
      <c r="K112" s="75" t="s">
        <v>2</v>
      </c>
      <c r="L112" s="72">
        <f>SUM(L111:L111)</f>
        <v>1249</v>
      </c>
      <c r="M112" s="40"/>
    </row>
    <row r="113" spans="1:13" s="4" customFormat="1" ht="14.25" hidden="1">
      <c r="A113" s="10"/>
      <c r="B113" s="16"/>
      <c r="C113" s="75"/>
      <c r="D113" s="172"/>
      <c r="E113" s="172"/>
      <c r="F113" s="172"/>
      <c r="G113" s="172"/>
      <c r="H113" s="172"/>
      <c r="I113" s="172"/>
      <c r="J113" s="172"/>
      <c r="K113" s="75" t="s">
        <v>2</v>
      </c>
      <c r="L113" s="37">
        <f>L109-L112</f>
        <v>374.5</v>
      </c>
      <c r="M113" s="40"/>
    </row>
    <row r="114" spans="1:13" s="4" customFormat="1" ht="14.25">
      <c r="A114" s="10"/>
      <c r="B114" s="16"/>
      <c r="C114" s="75"/>
      <c r="D114" s="75"/>
      <c r="E114" s="75"/>
      <c r="F114" s="27">
        <v>375</v>
      </c>
      <c r="G114" s="73"/>
      <c r="H114" s="29">
        <v>3630</v>
      </c>
      <c r="I114" s="73"/>
      <c r="J114" s="31" t="s">
        <v>51</v>
      </c>
      <c r="K114" s="73"/>
      <c r="L114" s="44"/>
      <c r="M114" s="40">
        <f>F114*H114/1000</f>
        <v>1361.25</v>
      </c>
    </row>
    <row r="115" spans="1:13" s="4" customFormat="1" ht="14.25">
      <c r="A115" s="5"/>
      <c r="B115" s="7"/>
      <c r="C115" s="7"/>
      <c r="D115" s="6"/>
      <c r="E115" s="6"/>
      <c r="F115" s="6"/>
      <c r="G115" s="6"/>
      <c r="H115" s="2"/>
      <c r="I115" s="2"/>
      <c r="J115" s="2"/>
      <c r="K115" s="2"/>
      <c r="L115" s="2"/>
      <c r="M115" s="2"/>
    </row>
    <row r="116" spans="1:13" s="4" customFormat="1" ht="14.25" customHeight="1">
      <c r="A116" s="10">
        <v>11</v>
      </c>
      <c r="B116" s="173" t="s">
        <v>52</v>
      </c>
      <c r="C116" s="173"/>
      <c r="D116" s="173"/>
      <c r="E116" s="173"/>
      <c r="F116" s="173"/>
      <c r="G116" s="173"/>
      <c r="H116" s="173"/>
      <c r="I116" s="173"/>
      <c r="J116" s="173"/>
      <c r="K116" s="173"/>
      <c r="L116" s="44"/>
      <c r="M116" s="40"/>
    </row>
    <row r="117" spans="1:13" s="4" customFormat="1" ht="14.25" hidden="1">
      <c r="A117" s="10"/>
      <c r="B117" s="110" t="s">
        <v>104</v>
      </c>
      <c r="C117" s="9">
        <v>1</v>
      </c>
      <c r="D117" s="114">
        <v>3</v>
      </c>
      <c r="E117" s="123" t="s">
        <v>8</v>
      </c>
      <c r="F117" s="123">
        <v>45.25</v>
      </c>
      <c r="G117" s="114" t="s">
        <v>8</v>
      </c>
      <c r="H117" s="113">
        <v>3</v>
      </c>
      <c r="I117" s="17" t="s">
        <v>8</v>
      </c>
      <c r="J117" s="113">
        <v>0.5</v>
      </c>
      <c r="K117" s="17" t="s">
        <v>2</v>
      </c>
      <c r="L117" s="21">
        <f t="shared" ref="L117:L122" si="3">J117*H117*F117*D117*C117</f>
        <v>203.625</v>
      </c>
      <c r="M117" s="40"/>
    </row>
    <row r="118" spans="1:13" s="4" customFormat="1" ht="14.25" hidden="1">
      <c r="A118" s="10"/>
      <c r="B118" s="110" t="s">
        <v>105</v>
      </c>
      <c r="C118" s="9">
        <v>1</v>
      </c>
      <c r="D118" s="114">
        <v>3</v>
      </c>
      <c r="E118" s="123" t="s">
        <v>8</v>
      </c>
      <c r="F118" s="123">
        <v>12.125</v>
      </c>
      <c r="G118" s="114" t="s">
        <v>8</v>
      </c>
      <c r="H118" s="113">
        <v>3</v>
      </c>
      <c r="I118" s="17" t="s">
        <v>8</v>
      </c>
      <c r="J118" s="113">
        <v>0.5</v>
      </c>
      <c r="K118" s="17" t="s">
        <v>2</v>
      </c>
      <c r="L118" s="21">
        <f t="shared" si="3"/>
        <v>54.5625</v>
      </c>
      <c r="M118" s="40"/>
    </row>
    <row r="119" spans="1:13" s="4" customFormat="1" ht="14.25" hidden="1">
      <c r="A119" s="10"/>
      <c r="B119" s="110" t="s">
        <v>106</v>
      </c>
      <c r="C119" s="9">
        <v>1</v>
      </c>
      <c r="D119" s="114">
        <v>2</v>
      </c>
      <c r="E119" s="123" t="s">
        <v>8</v>
      </c>
      <c r="F119" s="119">
        <v>4.125</v>
      </c>
      <c r="G119" s="114" t="s">
        <v>8</v>
      </c>
      <c r="H119" s="113">
        <v>3</v>
      </c>
      <c r="I119" s="17" t="s">
        <v>8</v>
      </c>
      <c r="J119" s="113">
        <v>0.5</v>
      </c>
      <c r="K119" s="17" t="s">
        <v>2</v>
      </c>
      <c r="L119" s="21">
        <f t="shared" si="3"/>
        <v>12.375</v>
      </c>
      <c r="M119" s="40"/>
    </row>
    <row r="120" spans="1:13" s="4" customFormat="1" ht="15" hidden="1" customHeight="1">
      <c r="A120" s="10"/>
      <c r="B120" s="110" t="s">
        <v>103</v>
      </c>
      <c r="C120" s="9">
        <v>1</v>
      </c>
      <c r="D120" s="114">
        <v>2</v>
      </c>
      <c r="E120" s="123" t="s">
        <v>8</v>
      </c>
      <c r="F120" s="119">
        <v>19.625</v>
      </c>
      <c r="G120" s="114" t="s">
        <v>8</v>
      </c>
      <c r="H120" s="68">
        <v>13.625</v>
      </c>
      <c r="I120" s="17" t="s">
        <v>8</v>
      </c>
      <c r="J120" s="113">
        <v>0.5</v>
      </c>
      <c r="K120" s="17" t="s">
        <v>2</v>
      </c>
      <c r="L120" s="21">
        <f t="shared" si="3"/>
        <v>267.390625</v>
      </c>
      <c r="M120" s="40"/>
    </row>
    <row r="121" spans="1:13" s="4" customFormat="1" ht="14.25" hidden="1">
      <c r="A121" s="10"/>
      <c r="B121" s="110" t="s">
        <v>87</v>
      </c>
      <c r="C121" s="9">
        <v>1</v>
      </c>
      <c r="D121" s="114">
        <v>1</v>
      </c>
      <c r="E121" s="123" t="s">
        <v>8</v>
      </c>
      <c r="F121" s="123">
        <v>40.75</v>
      </c>
      <c r="G121" s="114" t="s">
        <v>8</v>
      </c>
      <c r="H121" s="68">
        <v>5.625</v>
      </c>
      <c r="I121" s="17" t="s">
        <v>8</v>
      </c>
      <c r="J121" s="113">
        <v>0.5</v>
      </c>
      <c r="K121" s="17" t="s">
        <v>2</v>
      </c>
      <c r="L121" s="21">
        <f t="shared" si="3"/>
        <v>114.609375</v>
      </c>
      <c r="M121" s="40"/>
    </row>
    <row r="122" spans="1:13" s="4" customFormat="1" ht="14.25" hidden="1">
      <c r="A122" s="10"/>
      <c r="B122" s="110" t="s">
        <v>107</v>
      </c>
      <c r="C122" s="9">
        <v>1</v>
      </c>
      <c r="D122" s="114">
        <v>1</v>
      </c>
      <c r="E122" s="123" t="s">
        <v>8</v>
      </c>
      <c r="F122" s="123">
        <v>147</v>
      </c>
      <c r="G122" s="114" t="s">
        <v>8</v>
      </c>
      <c r="H122" s="113">
        <v>2.25</v>
      </c>
      <c r="I122" s="17" t="s">
        <v>8</v>
      </c>
      <c r="J122" s="113">
        <v>0.5</v>
      </c>
      <c r="K122" s="17" t="s">
        <v>2</v>
      </c>
      <c r="L122" s="20">
        <f t="shared" si="3"/>
        <v>165.375</v>
      </c>
      <c r="M122" s="40"/>
    </row>
    <row r="123" spans="1:13" s="4" customFormat="1" ht="14.25" hidden="1">
      <c r="A123" s="10"/>
      <c r="B123" s="16"/>
      <c r="C123" s="75"/>
      <c r="D123" s="75"/>
      <c r="E123" s="75"/>
      <c r="F123" s="75"/>
      <c r="G123" s="75"/>
      <c r="H123" s="75"/>
      <c r="I123" s="75"/>
      <c r="J123" s="75"/>
      <c r="K123" s="74" t="s">
        <v>2</v>
      </c>
      <c r="L123" s="37">
        <f>SUM(L117:L122)</f>
        <v>817.9375</v>
      </c>
      <c r="M123" s="40"/>
    </row>
    <row r="124" spans="1:13" s="4" customFormat="1" ht="14.25" customHeight="1">
      <c r="A124" s="10"/>
      <c r="B124" s="16"/>
      <c r="C124" s="75"/>
      <c r="D124" s="75"/>
      <c r="E124" s="75"/>
      <c r="F124" s="27">
        <v>818</v>
      </c>
      <c r="G124" s="73"/>
      <c r="H124" s="34">
        <v>1141.25</v>
      </c>
      <c r="I124" s="73"/>
      <c r="J124" s="31" t="s">
        <v>17</v>
      </c>
      <c r="K124" s="73"/>
      <c r="L124" s="44"/>
      <c r="M124" s="40">
        <f>F124*H124%</f>
        <v>9335.4249999999993</v>
      </c>
    </row>
    <row r="125" spans="1:13" s="4" customFormat="1" ht="14.25">
      <c r="A125" s="10"/>
      <c r="B125" s="16"/>
      <c r="C125" s="75"/>
      <c r="D125" s="75"/>
      <c r="E125" s="75"/>
      <c r="F125" s="75"/>
      <c r="G125" s="75"/>
      <c r="H125" s="75"/>
      <c r="I125" s="75"/>
      <c r="J125" s="75"/>
      <c r="K125" s="75"/>
      <c r="L125" s="44"/>
      <c r="M125" s="2"/>
    </row>
    <row r="126" spans="1:13" s="4" customFormat="1" ht="14.25">
      <c r="A126" s="3">
        <v>12</v>
      </c>
      <c r="B126" s="185" t="s">
        <v>108</v>
      </c>
      <c r="C126" s="185"/>
      <c r="D126" s="185"/>
      <c r="E126" s="185"/>
      <c r="F126" s="185"/>
      <c r="G126" s="185"/>
      <c r="H126" s="185"/>
      <c r="I126" s="185"/>
      <c r="J126" s="185"/>
      <c r="K126" s="185"/>
      <c r="L126" s="2"/>
      <c r="M126" s="2"/>
    </row>
    <row r="127" spans="1:13" s="4" customFormat="1" ht="14.25" hidden="1">
      <c r="A127" s="5"/>
      <c r="B127" s="110" t="s">
        <v>23</v>
      </c>
      <c r="C127" s="9">
        <v>1</v>
      </c>
      <c r="D127" s="114">
        <v>1</v>
      </c>
      <c r="E127" s="123" t="s">
        <v>8</v>
      </c>
      <c r="F127" s="109">
        <v>3</v>
      </c>
      <c r="G127" s="114" t="s">
        <v>8</v>
      </c>
      <c r="H127" s="113">
        <v>43.75</v>
      </c>
      <c r="I127" s="17" t="s">
        <v>8</v>
      </c>
      <c r="J127" s="113">
        <v>1.5</v>
      </c>
      <c r="K127" s="17" t="s">
        <v>2</v>
      </c>
      <c r="L127" s="21">
        <f>J127*H127*F127*D127*C127</f>
        <v>196.875</v>
      </c>
      <c r="M127" s="2"/>
    </row>
    <row r="128" spans="1:13" s="4" customFormat="1" ht="14.25" hidden="1">
      <c r="A128" s="5"/>
      <c r="B128" s="110" t="s">
        <v>24</v>
      </c>
      <c r="C128" s="9">
        <v>1</v>
      </c>
      <c r="D128" s="114">
        <v>1</v>
      </c>
      <c r="E128" s="123" t="s">
        <v>8</v>
      </c>
      <c r="F128" s="109">
        <v>3</v>
      </c>
      <c r="G128" s="114" t="s">
        <v>8</v>
      </c>
      <c r="H128" s="113">
        <v>13.625</v>
      </c>
      <c r="I128" s="17" t="s">
        <v>8</v>
      </c>
      <c r="J128" s="113">
        <v>1.5</v>
      </c>
      <c r="K128" s="17" t="s">
        <v>2</v>
      </c>
      <c r="L128" s="21">
        <f>J128*H128*F128*D128*C128</f>
        <v>61.3125</v>
      </c>
      <c r="M128" s="2"/>
    </row>
    <row r="129" spans="1:13" s="4" customFormat="1" ht="15" hidden="1" customHeight="1">
      <c r="A129" s="5"/>
      <c r="B129" s="110" t="s">
        <v>55</v>
      </c>
      <c r="C129" s="9">
        <v>1</v>
      </c>
      <c r="D129" s="114">
        <v>1</v>
      </c>
      <c r="E129" s="123" t="s">
        <v>8</v>
      </c>
      <c r="F129" s="109">
        <v>2</v>
      </c>
      <c r="G129" s="114" t="s">
        <v>8</v>
      </c>
      <c r="H129" s="68">
        <v>5.625</v>
      </c>
      <c r="I129" s="17" t="s">
        <v>8</v>
      </c>
      <c r="J129" s="113">
        <v>1.5</v>
      </c>
      <c r="K129" s="17" t="s">
        <v>2</v>
      </c>
      <c r="L129" s="20">
        <f>J129*H129*F129*D129*C129</f>
        <v>16.875</v>
      </c>
      <c r="M129" s="2"/>
    </row>
    <row r="130" spans="1:13" s="4" customFormat="1" ht="14.25" hidden="1">
      <c r="A130" s="5"/>
      <c r="B130" s="7"/>
      <c r="C130" s="7"/>
      <c r="D130" s="6"/>
      <c r="E130" s="6"/>
      <c r="F130" s="6"/>
      <c r="G130" s="6"/>
      <c r="H130" s="2"/>
      <c r="I130" s="2"/>
      <c r="J130" s="2"/>
      <c r="K130" s="2" t="s">
        <v>2</v>
      </c>
      <c r="L130" s="25">
        <f>SUM(L127:L129)</f>
        <v>275.0625</v>
      </c>
      <c r="M130" s="2"/>
    </row>
    <row r="131" spans="1:13" s="4" customFormat="1" ht="14.25">
      <c r="A131" s="10"/>
      <c r="B131" s="16"/>
      <c r="C131" s="71"/>
      <c r="D131" s="71"/>
      <c r="E131" s="71"/>
      <c r="F131" s="27">
        <v>275</v>
      </c>
      <c r="G131" s="73"/>
      <c r="H131" s="31">
        <v>778.09</v>
      </c>
      <c r="I131" s="73"/>
      <c r="J131" s="31" t="s">
        <v>19</v>
      </c>
      <c r="K131" s="73"/>
      <c r="L131" s="44"/>
      <c r="M131" s="40">
        <f>F131*H131%</f>
        <v>2139.7474999999999</v>
      </c>
    </row>
    <row r="132" spans="1:13" s="4" customFormat="1" ht="14.25">
      <c r="A132" s="5"/>
      <c r="B132" s="7"/>
      <c r="C132" s="7"/>
      <c r="D132" s="6"/>
      <c r="E132" s="6"/>
      <c r="F132" s="6"/>
      <c r="G132" s="6"/>
      <c r="H132" s="2"/>
      <c r="I132" s="2"/>
      <c r="J132" s="2"/>
      <c r="K132" s="2"/>
      <c r="L132" s="2"/>
      <c r="M132" s="2"/>
    </row>
    <row r="133" spans="1:13" s="4" customFormat="1" ht="43.5" customHeight="1">
      <c r="A133" s="3">
        <v>13</v>
      </c>
      <c r="B133" s="186" t="s">
        <v>109</v>
      </c>
      <c r="C133" s="186"/>
      <c r="D133" s="186"/>
      <c r="E133" s="186"/>
      <c r="F133" s="186"/>
      <c r="G133" s="186"/>
      <c r="H133" s="186"/>
      <c r="I133" s="186"/>
      <c r="J133" s="186"/>
      <c r="K133" s="186"/>
      <c r="L133" s="2"/>
      <c r="M133" s="2"/>
    </row>
    <row r="134" spans="1:13" s="4" customFormat="1" ht="14.25" hidden="1">
      <c r="A134" s="5"/>
      <c r="B134" s="7"/>
      <c r="C134" s="174" t="s">
        <v>110</v>
      </c>
      <c r="D134" s="174"/>
      <c r="E134" s="174"/>
      <c r="F134" s="174"/>
      <c r="G134" s="174"/>
      <c r="H134" s="174"/>
      <c r="I134" s="174"/>
      <c r="J134" s="2"/>
      <c r="K134" s="6" t="s">
        <v>2</v>
      </c>
      <c r="L134" s="26">
        <v>275</v>
      </c>
      <c r="M134" s="2"/>
    </row>
    <row r="135" spans="1:13" s="4" customFormat="1" ht="14.25" hidden="1">
      <c r="A135" s="5"/>
      <c r="B135" s="7"/>
      <c r="C135" s="7"/>
      <c r="D135" s="6"/>
      <c r="E135" s="6"/>
      <c r="F135" s="6"/>
      <c r="G135" s="6"/>
      <c r="H135" s="2"/>
      <c r="I135" s="2"/>
      <c r="J135" s="2"/>
      <c r="K135" s="2" t="s">
        <v>2</v>
      </c>
      <c r="L135" s="1">
        <v>275</v>
      </c>
      <c r="M135" s="2"/>
    </row>
    <row r="136" spans="1:13" s="4" customFormat="1" ht="14.25">
      <c r="A136" s="5"/>
      <c r="B136" s="7"/>
      <c r="C136" s="7"/>
      <c r="D136" s="6"/>
      <c r="E136" s="6"/>
      <c r="F136" s="42">
        <v>275</v>
      </c>
      <c r="G136" s="30"/>
      <c r="H136" s="133">
        <v>10.7</v>
      </c>
      <c r="I136" s="30"/>
      <c r="J136" s="41" t="s">
        <v>49</v>
      </c>
      <c r="K136" s="30"/>
      <c r="L136" s="30"/>
      <c r="M136" s="32">
        <f>F136*H136</f>
        <v>2942.5</v>
      </c>
    </row>
    <row r="137" spans="1:13" s="4" customFormat="1" ht="14.25">
      <c r="A137" s="5"/>
      <c r="B137" s="7"/>
      <c r="C137" s="7"/>
      <c r="D137" s="6"/>
      <c r="E137" s="6"/>
      <c r="F137" s="6"/>
      <c r="G137" s="6"/>
      <c r="H137" s="2"/>
      <c r="I137" s="2"/>
      <c r="J137" s="2"/>
      <c r="K137" s="2"/>
      <c r="L137" s="2"/>
      <c r="M137" s="2"/>
    </row>
    <row r="138" spans="1:13" s="4" customFormat="1" ht="14.25">
      <c r="A138" s="10">
        <v>14</v>
      </c>
      <c r="B138" s="173" t="s">
        <v>62</v>
      </c>
      <c r="C138" s="173"/>
      <c r="D138" s="173"/>
      <c r="E138" s="173"/>
      <c r="F138" s="173"/>
      <c r="G138" s="173"/>
      <c r="H138" s="173"/>
      <c r="I138" s="173"/>
      <c r="J138" s="173"/>
      <c r="K138" s="173"/>
      <c r="L138" s="44"/>
      <c r="M138" s="40"/>
    </row>
    <row r="139" spans="1:13" s="4" customFormat="1" ht="14.25" hidden="1">
      <c r="A139" s="10"/>
      <c r="B139" s="84" t="s">
        <v>54</v>
      </c>
      <c r="C139" s="9">
        <v>1</v>
      </c>
      <c r="D139" s="86">
        <v>1</v>
      </c>
      <c r="E139" s="85" t="s">
        <v>8</v>
      </c>
      <c r="F139" s="81">
        <v>2</v>
      </c>
      <c r="G139" s="86" t="s">
        <v>8</v>
      </c>
      <c r="H139" s="87">
        <v>8</v>
      </c>
      <c r="I139" s="17" t="s">
        <v>8</v>
      </c>
      <c r="J139" s="87">
        <v>4</v>
      </c>
      <c r="K139" s="17" t="s">
        <v>2</v>
      </c>
      <c r="L139" s="20">
        <f>J139*H139*F139*D139*C139</f>
        <v>64</v>
      </c>
      <c r="M139" s="40"/>
    </row>
    <row r="140" spans="1:13" s="4" customFormat="1" ht="14.25" hidden="1">
      <c r="A140" s="10"/>
      <c r="B140" s="16"/>
      <c r="C140" s="75"/>
      <c r="D140" s="75"/>
      <c r="E140" s="75"/>
      <c r="F140" s="75"/>
      <c r="G140" s="75"/>
      <c r="H140" s="75"/>
      <c r="I140" s="75"/>
      <c r="J140" s="75"/>
      <c r="K140" s="83" t="s">
        <v>2</v>
      </c>
      <c r="L140" s="37">
        <v>64</v>
      </c>
      <c r="M140" s="40"/>
    </row>
    <row r="141" spans="1:13" s="4" customFormat="1" ht="14.25">
      <c r="A141" s="10"/>
      <c r="B141" s="16"/>
      <c r="C141" s="75"/>
      <c r="D141" s="75"/>
      <c r="E141" s="75"/>
      <c r="F141" s="27">
        <v>64</v>
      </c>
      <c r="G141" s="73"/>
      <c r="H141" s="31">
        <v>58.11</v>
      </c>
      <c r="I141" s="73"/>
      <c r="J141" s="31" t="s">
        <v>63</v>
      </c>
      <c r="K141" s="73"/>
      <c r="L141" s="44"/>
      <c r="M141" s="32">
        <f>F141*H141</f>
        <v>3719.04</v>
      </c>
    </row>
    <row r="142" spans="1:13" s="4" customFormat="1" ht="7.5" customHeight="1">
      <c r="A142" s="10"/>
      <c r="B142" s="16"/>
      <c r="C142" s="111"/>
      <c r="D142" s="111"/>
      <c r="E142" s="111"/>
      <c r="F142" s="27"/>
      <c r="G142" s="73"/>
      <c r="H142" s="31"/>
      <c r="I142" s="73"/>
      <c r="J142" s="31"/>
      <c r="K142" s="73"/>
      <c r="L142" s="44"/>
      <c r="M142" s="40"/>
    </row>
    <row r="143" spans="1:13" s="4" customFormat="1" ht="14.25">
      <c r="A143" s="10">
        <v>15</v>
      </c>
      <c r="B143" s="173" t="s">
        <v>53</v>
      </c>
      <c r="C143" s="173"/>
      <c r="D143" s="173"/>
      <c r="E143" s="173"/>
      <c r="F143" s="173"/>
      <c r="G143" s="173"/>
      <c r="H143" s="173"/>
      <c r="I143" s="173"/>
      <c r="J143" s="173"/>
      <c r="K143" s="173"/>
      <c r="L143" s="44"/>
      <c r="M143" s="40"/>
    </row>
    <row r="144" spans="1:13" s="4" customFormat="1" ht="15" hidden="1" customHeight="1">
      <c r="A144" s="10"/>
      <c r="B144" s="120" t="s">
        <v>54</v>
      </c>
      <c r="C144" s="129">
        <v>2</v>
      </c>
      <c r="D144" s="14">
        <v>2</v>
      </c>
      <c r="E144" s="130" t="s">
        <v>8</v>
      </c>
      <c r="F144" s="191" t="s">
        <v>72</v>
      </c>
      <c r="G144" s="191"/>
      <c r="H144" s="191"/>
      <c r="I144" s="17" t="s">
        <v>8</v>
      </c>
      <c r="J144" s="113">
        <v>11.5</v>
      </c>
      <c r="K144" s="17" t="s">
        <v>2</v>
      </c>
      <c r="L144" s="21">
        <v>1564</v>
      </c>
      <c r="M144" s="128"/>
    </row>
    <row r="145" spans="1:13" s="4" customFormat="1" ht="14.25" hidden="1">
      <c r="A145" s="10"/>
      <c r="B145" s="120" t="s">
        <v>55</v>
      </c>
      <c r="C145" s="129">
        <v>1</v>
      </c>
      <c r="D145" s="14">
        <v>2</v>
      </c>
      <c r="E145" s="130" t="s">
        <v>8</v>
      </c>
      <c r="F145" s="192" t="s">
        <v>56</v>
      </c>
      <c r="G145" s="192"/>
      <c r="H145" s="192"/>
      <c r="I145" s="17" t="s">
        <v>8</v>
      </c>
      <c r="J145" s="46">
        <v>11.5</v>
      </c>
      <c r="K145" s="115" t="s">
        <v>2</v>
      </c>
      <c r="L145" s="37">
        <v>1075</v>
      </c>
      <c r="M145" s="128"/>
    </row>
    <row r="146" spans="1:13" s="4" customFormat="1" ht="14.25" hidden="1">
      <c r="A146" s="10"/>
      <c r="B146" s="120" t="s">
        <v>57</v>
      </c>
      <c r="C146" s="129">
        <v>1</v>
      </c>
      <c r="D146" s="14">
        <v>1</v>
      </c>
      <c r="E146" s="130" t="s">
        <v>8</v>
      </c>
      <c r="F146" s="131">
        <v>1</v>
      </c>
      <c r="G146" s="14" t="s">
        <v>8</v>
      </c>
      <c r="H146" s="113">
        <v>43.375</v>
      </c>
      <c r="I146" s="17" t="s">
        <v>8</v>
      </c>
      <c r="J146" s="113">
        <v>11.5</v>
      </c>
      <c r="K146" s="17" t="s">
        <v>2</v>
      </c>
      <c r="L146" s="21">
        <f>J146*H146*F146*D146*C146</f>
        <v>498.8125</v>
      </c>
      <c r="M146" s="128"/>
    </row>
    <row r="147" spans="1:13" ht="14.25" hidden="1">
      <c r="A147" s="10"/>
      <c r="B147" s="120" t="s">
        <v>58</v>
      </c>
      <c r="C147" s="129">
        <v>1</v>
      </c>
      <c r="D147" s="14">
        <v>1</v>
      </c>
      <c r="E147" s="130" t="s">
        <v>8</v>
      </c>
      <c r="F147" s="131">
        <v>2</v>
      </c>
      <c r="G147" s="14" t="s">
        <v>8</v>
      </c>
      <c r="H147" s="113">
        <v>7.5</v>
      </c>
      <c r="I147" s="17" t="s">
        <v>8</v>
      </c>
      <c r="J147" s="113">
        <v>11.5</v>
      </c>
      <c r="K147" s="17" t="s">
        <v>2</v>
      </c>
      <c r="L147" s="21">
        <f>J147*H147*F147*D147*C147</f>
        <v>172.5</v>
      </c>
      <c r="M147" s="128"/>
    </row>
    <row r="148" spans="1:13" ht="14.25" hidden="1" customHeight="1">
      <c r="A148" s="10"/>
      <c r="B148" s="120" t="s">
        <v>111</v>
      </c>
      <c r="C148" s="129">
        <v>1</v>
      </c>
      <c r="D148" s="14">
        <v>2</v>
      </c>
      <c r="E148" s="130" t="s">
        <v>8</v>
      </c>
      <c r="F148" s="192" t="s">
        <v>112</v>
      </c>
      <c r="G148" s="192"/>
      <c r="H148" s="192"/>
      <c r="I148" s="17" t="s">
        <v>8</v>
      </c>
      <c r="J148" s="47">
        <v>3</v>
      </c>
      <c r="K148" s="115" t="s">
        <v>2</v>
      </c>
      <c r="L148" s="37">
        <v>405</v>
      </c>
      <c r="M148" s="128"/>
    </row>
    <row r="149" spans="1:13" ht="14.25" hidden="1">
      <c r="A149" s="10"/>
      <c r="B149" s="120" t="s">
        <v>59</v>
      </c>
      <c r="C149" s="129">
        <v>1</v>
      </c>
      <c r="D149" s="14">
        <v>1</v>
      </c>
      <c r="E149" s="130" t="s">
        <v>8</v>
      </c>
      <c r="F149" s="131">
        <v>1</v>
      </c>
      <c r="G149" s="14" t="s">
        <v>8</v>
      </c>
      <c r="H149" s="113">
        <v>15</v>
      </c>
      <c r="I149" s="17" t="s">
        <v>8</v>
      </c>
      <c r="J149" s="113">
        <v>8.5</v>
      </c>
      <c r="K149" s="17" t="s">
        <v>2</v>
      </c>
      <c r="L149" s="21">
        <f>J149*H149*F149*D149*C149</f>
        <v>127.5</v>
      </c>
      <c r="M149" s="128"/>
    </row>
    <row r="150" spans="1:13" ht="15" hidden="1" customHeight="1">
      <c r="A150" s="10"/>
      <c r="B150" s="120" t="s">
        <v>35</v>
      </c>
      <c r="C150" s="129">
        <v>1</v>
      </c>
      <c r="D150" s="14">
        <v>2</v>
      </c>
      <c r="E150" s="130" t="s">
        <v>8</v>
      </c>
      <c r="F150" s="130">
        <v>0.5</v>
      </c>
      <c r="G150" s="14" t="s">
        <v>8</v>
      </c>
      <c r="H150" s="113">
        <v>5</v>
      </c>
      <c r="I150" s="17" t="s">
        <v>8</v>
      </c>
      <c r="J150" s="113">
        <v>2.5</v>
      </c>
      <c r="K150" s="17" t="s">
        <v>2</v>
      </c>
      <c r="L150" s="21">
        <f>J150*H150*F150*D150*C150</f>
        <v>12.5</v>
      </c>
      <c r="M150" s="128"/>
    </row>
    <row r="151" spans="1:13" ht="14.25" hidden="1" customHeight="1">
      <c r="A151" s="10"/>
      <c r="B151" s="120" t="s">
        <v>86</v>
      </c>
      <c r="C151" s="129">
        <v>1</v>
      </c>
      <c r="D151" s="14">
        <v>1</v>
      </c>
      <c r="E151" s="130" t="s">
        <v>8</v>
      </c>
      <c r="F151" s="131">
        <v>1</v>
      </c>
      <c r="G151" s="14" t="s">
        <v>8</v>
      </c>
      <c r="H151" s="113">
        <v>73.5</v>
      </c>
      <c r="I151" s="17" t="s">
        <v>8</v>
      </c>
      <c r="J151" s="113">
        <v>2</v>
      </c>
      <c r="K151" s="17" t="s">
        <v>2</v>
      </c>
      <c r="L151" s="20">
        <f>J151*H151*F151*D151*C151</f>
        <v>147</v>
      </c>
      <c r="M151" s="128"/>
    </row>
    <row r="152" spans="1:13" ht="14.25" hidden="1" customHeight="1">
      <c r="A152" s="10"/>
      <c r="B152" s="16"/>
      <c r="C152" s="83"/>
      <c r="D152" s="83"/>
      <c r="E152" s="83"/>
      <c r="F152" s="83"/>
      <c r="G152" s="83"/>
      <c r="H152" s="83"/>
      <c r="I152" s="83"/>
      <c r="J152" s="83"/>
      <c r="K152" s="83" t="s">
        <v>2</v>
      </c>
      <c r="L152" s="37">
        <f>SUM(L144:L151)</f>
        <v>4002.3125</v>
      </c>
      <c r="M152" s="40"/>
    </row>
    <row r="153" spans="1:13" ht="14.25" hidden="1">
      <c r="A153" s="10"/>
      <c r="B153" s="16" t="s">
        <v>31</v>
      </c>
      <c r="C153" s="83"/>
      <c r="D153" s="83"/>
      <c r="E153" s="83"/>
      <c r="F153" s="83"/>
      <c r="G153" s="83"/>
      <c r="H153" s="83"/>
      <c r="I153" s="83"/>
      <c r="J153" s="83"/>
      <c r="K153" s="83"/>
      <c r="L153" s="44"/>
      <c r="M153" s="40"/>
    </row>
    <row r="154" spans="1:13" ht="14.25" hidden="1" customHeight="1">
      <c r="A154" s="10"/>
      <c r="B154" s="84" t="s">
        <v>38</v>
      </c>
      <c r="C154" s="9">
        <v>1</v>
      </c>
      <c r="D154" s="86">
        <v>1</v>
      </c>
      <c r="E154" s="85" t="s">
        <v>8</v>
      </c>
      <c r="F154" s="81">
        <v>2</v>
      </c>
      <c r="G154" s="86" t="s">
        <v>8</v>
      </c>
      <c r="H154" s="87">
        <v>4</v>
      </c>
      <c r="I154" s="17" t="s">
        <v>8</v>
      </c>
      <c r="J154" s="87">
        <v>7</v>
      </c>
      <c r="K154" s="17" t="s">
        <v>2</v>
      </c>
      <c r="L154" s="21">
        <f>J154*H154*F154*D154*C154</f>
        <v>56</v>
      </c>
      <c r="M154" s="40"/>
    </row>
    <row r="155" spans="1:13" ht="14.25" hidden="1">
      <c r="A155" s="10"/>
      <c r="B155" s="84" t="s">
        <v>45</v>
      </c>
      <c r="C155" s="9">
        <v>1</v>
      </c>
      <c r="D155" s="86">
        <v>1</v>
      </c>
      <c r="E155" s="85" t="s">
        <v>8</v>
      </c>
      <c r="F155" s="81">
        <v>2</v>
      </c>
      <c r="G155" s="86" t="s">
        <v>8</v>
      </c>
      <c r="H155" s="87">
        <v>4</v>
      </c>
      <c r="I155" s="17" t="s">
        <v>8</v>
      </c>
      <c r="J155" s="87">
        <v>4</v>
      </c>
      <c r="K155" s="17" t="s">
        <v>2</v>
      </c>
      <c r="L155" s="21">
        <f>J155*H155*F155*D155*C155</f>
        <v>32</v>
      </c>
      <c r="M155" s="40"/>
    </row>
    <row r="156" spans="1:13" ht="14.25" hidden="1">
      <c r="A156" s="10"/>
      <c r="B156" s="84" t="s">
        <v>60</v>
      </c>
      <c r="C156" s="9">
        <v>1</v>
      </c>
      <c r="D156" s="86">
        <v>1</v>
      </c>
      <c r="E156" s="85" t="s">
        <v>8</v>
      </c>
      <c r="F156" s="81">
        <v>6</v>
      </c>
      <c r="G156" s="86" t="s">
        <v>8</v>
      </c>
      <c r="H156" s="87">
        <v>5.67</v>
      </c>
      <c r="I156" s="17" t="s">
        <v>8</v>
      </c>
      <c r="J156" s="87">
        <v>8</v>
      </c>
      <c r="K156" s="17" t="s">
        <v>2</v>
      </c>
      <c r="L156" s="21">
        <f>J156*H156*F156*D156*C156</f>
        <v>272.15999999999997</v>
      </c>
      <c r="M156" s="40"/>
    </row>
    <row r="157" spans="1:13" ht="14.25" hidden="1">
      <c r="A157" s="10"/>
      <c r="B157" s="84" t="s">
        <v>37</v>
      </c>
      <c r="C157" s="9">
        <v>1</v>
      </c>
      <c r="D157" s="86">
        <v>1</v>
      </c>
      <c r="E157" s="85" t="s">
        <v>8</v>
      </c>
      <c r="F157" s="81">
        <v>2</v>
      </c>
      <c r="G157" s="86" t="s">
        <v>8</v>
      </c>
      <c r="H157" s="87">
        <v>5.25</v>
      </c>
      <c r="I157" s="17" t="s">
        <v>8</v>
      </c>
      <c r="J157" s="87">
        <v>8</v>
      </c>
      <c r="K157" s="17" t="s">
        <v>2</v>
      </c>
      <c r="L157" s="21">
        <f>J157*H157*F157*D157*C157</f>
        <v>84</v>
      </c>
      <c r="M157" s="40"/>
    </row>
    <row r="158" spans="1:13" ht="14.25" hidden="1">
      <c r="A158" s="10"/>
      <c r="B158" s="16"/>
      <c r="C158" s="83"/>
      <c r="D158" s="83"/>
      <c r="E158" s="83"/>
      <c r="F158" s="83"/>
      <c r="G158" s="83"/>
      <c r="H158" s="83"/>
      <c r="I158" s="83"/>
      <c r="J158" s="83"/>
      <c r="K158" s="83" t="s">
        <v>2</v>
      </c>
      <c r="L158" s="72">
        <f>SUM(L154:L157)</f>
        <v>444.15999999999997</v>
      </c>
      <c r="M158" s="40"/>
    </row>
    <row r="159" spans="1:13" ht="14.25" hidden="1">
      <c r="A159" s="10"/>
      <c r="B159" s="16"/>
      <c r="C159" s="83"/>
      <c r="D159" s="172"/>
      <c r="E159" s="172"/>
      <c r="F159" s="172"/>
      <c r="G159" s="172"/>
      <c r="H159" s="172"/>
      <c r="I159" s="172"/>
      <c r="J159" s="83"/>
      <c r="K159" s="83" t="s">
        <v>2</v>
      </c>
      <c r="L159" s="37">
        <f>L152-L158</f>
        <v>3558.1525000000001</v>
      </c>
      <c r="M159" s="40"/>
    </row>
    <row r="160" spans="1:13" ht="14.25">
      <c r="A160" s="10"/>
      <c r="B160" s="16"/>
      <c r="C160" s="83"/>
      <c r="D160" s="83"/>
      <c r="E160" s="83"/>
      <c r="F160" s="27">
        <v>3558</v>
      </c>
      <c r="G160" s="73"/>
      <c r="H160" s="34">
        <v>2206.6</v>
      </c>
      <c r="I160" s="73"/>
      <c r="J160" s="31" t="s">
        <v>19</v>
      </c>
      <c r="K160" s="73"/>
      <c r="L160" s="44"/>
      <c r="M160" s="40">
        <f>F160*H160%</f>
        <v>78510.827999999994</v>
      </c>
    </row>
    <row r="161" spans="1:13" ht="14.25">
      <c r="A161" s="10"/>
      <c r="B161" s="16"/>
      <c r="C161" s="154"/>
      <c r="D161" s="154"/>
      <c r="E161" s="154"/>
      <c r="F161" s="27"/>
      <c r="G161" s="73"/>
      <c r="H161" s="34"/>
      <c r="I161" s="73"/>
      <c r="J161" s="31"/>
      <c r="K161" s="73"/>
      <c r="L161" s="44"/>
      <c r="M161" s="40"/>
    </row>
    <row r="162" spans="1:13" ht="14.25" hidden="1" customHeight="1">
      <c r="A162" s="10"/>
      <c r="B162" s="16"/>
      <c r="C162" s="154"/>
      <c r="D162" s="154"/>
      <c r="E162" s="154"/>
      <c r="F162" s="27"/>
      <c r="G162" s="73"/>
      <c r="H162" s="34"/>
      <c r="I162" s="73"/>
      <c r="J162" s="31"/>
      <c r="K162" s="73"/>
      <c r="L162" s="44"/>
      <c r="M162" s="40"/>
    </row>
    <row r="163" spans="1:13" ht="14.25" hidden="1">
      <c r="A163" s="10"/>
      <c r="B163" s="16"/>
      <c r="C163" s="83"/>
      <c r="D163" s="83"/>
      <c r="E163" s="83"/>
      <c r="F163" s="83"/>
      <c r="G163" s="83"/>
      <c r="H163" s="83"/>
      <c r="I163" s="83"/>
      <c r="J163" s="83"/>
      <c r="K163" s="83"/>
      <c r="L163" s="44"/>
      <c r="M163" s="40"/>
    </row>
    <row r="164" spans="1:13" ht="14.25">
      <c r="A164" s="10">
        <v>16</v>
      </c>
      <c r="B164" s="173" t="s">
        <v>61</v>
      </c>
      <c r="C164" s="173"/>
      <c r="D164" s="173"/>
      <c r="E164" s="173"/>
      <c r="F164" s="173"/>
      <c r="G164" s="173"/>
      <c r="H164" s="173"/>
      <c r="I164" s="173"/>
      <c r="J164" s="173"/>
      <c r="K164" s="173"/>
      <c r="L164" s="44"/>
      <c r="M164" s="40"/>
    </row>
    <row r="165" spans="1:13" ht="14.25" hidden="1">
      <c r="A165" s="10"/>
      <c r="B165" s="16"/>
      <c r="C165" s="83"/>
      <c r="D165" s="174"/>
      <c r="E165" s="174"/>
      <c r="F165" s="174"/>
      <c r="G165" s="174"/>
      <c r="H165" s="174"/>
      <c r="I165" s="174"/>
      <c r="J165" s="174"/>
      <c r="K165" s="83" t="s">
        <v>2</v>
      </c>
      <c r="L165" s="88">
        <v>3558</v>
      </c>
      <c r="M165" s="40"/>
    </row>
    <row r="166" spans="1:13" ht="14.25" hidden="1">
      <c r="A166" s="10"/>
      <c r="B166" s="16" t="s">
        <v>31</v>
      </c>
      <c r="C166" s="111"/>
      <c r="D166" s="112"/>
      <c r="E166" s="112"/>
      <c r="F166" s="112"/>
      <c r="G166" s="112"/>
      <c r="H166" s="112"/>
      <c r="I166" s="112"/>
      <c r="J166" s="112"/>
      <c r="K166" s="111"/>
      <c r="L166" s="37"/>
      <c r="M166" s="40"/>
    </row>
    <row r="167" spans="1:13" ht="14.25" hidden="1">
      <c r="A167" s="10"/>
      <c r="B167" s="110" t="s">
        <v>78</v>
      </c>
      <c r="C167" s="9">
        <v>1</v>
      </c>
      <c r="D167" s="114">
        <v>1</v>
      </c>
      <c r="E167" s="123" t="s">
        <v>8</v>
      </c>
      <c r="F167" s="109">
        <v>2</v>
      </c>
      <c r="G167" s="114" t="s">
        <v>8</v>
      </c>
      <c r="H167" s="113">
        <v>8</v>
      </c>
      <c r="I167" s="17" t="s">
        <v>8</v>
      </c>
      <c r="J167" s="113">
        <v>4</v>
      </c>
      <c r="K167" s="17" t="s">
        <v>2</v>
      </c>
      <c r="L167" s="21">
        <f>J167*H167*F167*D167*C167</f>
        <v>64</v>
      </c>
      <c r="M167" s="40"/>
    </row>
    <row r="168" spans="1:13" ht="14.25" hidden="1">
      <c r="A168" s="10"/>
      <c r="B168" s="110" t="s">
        <v>113</v>
      </c>
      <c r="C168" s="9">
        <v>1</v>
      </c>
      <c r="D168" s="114">
        <v>2</v>
      </c>
      <c r="E168" s="123" t="s">
        <v>8</v>
      </c>
      <c r="F168" s="109">
        <v>2</v>
      </c>
      <c r="G168" s="114" t="s">
        <v>8</v>
      </c>
      <c r="H168" s="113">
        <v>1.33</v>
      </c>
      <c r="I168" s="17" t="s">
        <v>8</v>
      </c>
      <c r="J168" s="113">
        <v>11.5</v>
      </c>
      <c r="K168" s="17" t="s">
        <v>2</v>
      </c>
      <c r="L168" s="21">
        <f>J168*H168*F168*D168*C168</f>
        <v>61.180000000000007</v>
      </c>
      <c r="M168" s="40"/>
    </row>
    <row r="169" spans="1:13" ht="14.25" hidden="1" customHeight="1">
      <c r="A169" s="10"/>
      <c r="B169" s="16"/>
      <c r="C169" s="9">
        <v>1</v>
      </c>
      <c r="D169" s="114">
        <v>1</v>
      </c>
      <c r="E169" s="123" t="s">
        <v>8</v>
      </c>
      <c r="F169" s="109">
        <v>5</v>
      </c>
      <c r="G169" s="114" t="s">
        <v>8</v>
      </c>
      <c r="H169" s="113">
        <v>0.67</v>
      </c>
      <c r="I169" s="17" t="s">
        <v>8</v>
      </c>
      <c r="J169" s="113">
        <v>11.5</v>
      </c>
      <c r="K169" s="17" t="s">
        <v>2</v>
      </c>
      <c r="L169" s="20">
        <f>J169*H169*F169*D169*C169</f>
        <v>38.524999999999999</v>
      </c>
      <c r="M169" s="40"/>
    </row>
    <row r="170" spans="1:13" ht="14.25" hidden="1">
      <c r="A170" s="10"/>
      <c r="B170" s="16"/>
      <c r="C170" s="111"/>
      <c r="D170" s="112"/>
      <c r="E170" s="112"/>
      <c r="F170" s="112"/>
      <c r="G170" s="112"/>
      <c r="H170" s="112"/>
      <c r="I170" s="112"/>
      <c r="J170" s="112"/>
      <c r="K170" s="111" t="s">
        <v>2</v>
      </c>
      <c r="L170" s="72">
        <f>SUM(L167:L169)</f>
        <v>163.70500000000001</v>
      </c>
      <c r="M170" s="40"/>
    </row>
    <row r="171" spans="1:13" ht="14.25" hidden="1">
      <c r="A171" s="10"/>
      <c r="B171" s="16"/>
      <c r="C171" s="111"/>
      <c r="D171" s="172"/>
      <c r="E171" s="172"/>
      <c r="F171" s="172"/>
      <c r="G171" s="172"/>
      <c r="H171" s="172"/>
      <c r="I171" s="172"/>
      <c r="J171" s="112"/>
      <c r="K171" s="111" t="s">
        <v>2</v>
      </c>
      <c r="L171" s="37">
        <f>L165-L170</f>
        <v>3394.2950000000001</v>
      </c>
      <c r="M171" s="40"/>
    </row>
    <row r="172" spans="1:13" ht="14.25">
      <c r="A172" s="10"/>
      <c r="B172" s="16"/>
      <c r="C172" s="83"/>
      <c r="D172" s="83"/>
      <c r="E172" s="83"/>
      <c r="F172" s="27">
        <v>3394</v>
      </c>
      <c r="G172" s="73"/>
      <c r="H172" s="31">
        <v>2197.52</v>
      </c>
      <c r="I172" s="73"/>
      <c r="J172" s="31" t="s">
        <v>19</v>
      </c>
      <c r="K172" s="73"/>
      <c r="L172" s="44"/>
      <c r="M172" s="40">
        <f>F172*H172%</f>
        <v>74583.828800000003</v>
      </c>
    </row>
    <row r="173" spans="1:13" ht="14.25" customHeight="1">
      <c r="A173" s="10"/>
      <c r="B173" s="16"/>
      <c r="C173" s="75"/>
      <c r="D173" s="75"/>
      <c r="E173" s="75"/>
      <c r="F173" s="75"/>
      <c r="G173" s="75"/>
      <c r="H173" s="75"/>
      <c r="I173" s="75"/>
      <c r="J173" s="75"/>
      <c r="K173" s="75"/>
      <c r="L173" s="44"/>
      <c r="M173" s="40"/>
    </row>
    <row r="174" spans="1:13" ht="21" customHeight="1">
      <c r="A174" s="10">
        <v>17</v>
      </c>
      <c r="B174" s="173" t="s">
        <v>64</v>
      </c>
      <c r="C174" s="173"/>
      <c r="D174" s="173"/>
      <c r="E174" s="173"/>
      <c r="F174" s="173"/>
      <c r="G174" s="173"/>
      <c r="H174" s="173"/>
      <c r="I174" s="173"/>
      <c r="J174" s="173"/>
      <c r="K174" s="173"/>
      <c r="L174" s="44"/>
      <c r="M174" s="40"/>
    </row>
    <row r="175" spans="1:13" ht="14.25" hidden="1">
      <c r="A175" s="10"/>
      <c r="B175" s="110" t="s">
        <v>114</v>
      </c>
      <c r="C175" s="9">
        <v>1</v>
      </c>
      <c r="D175" s="86">
        <v>1</v>
      </c>
      <c r="E175" s="85" t="s">
        <v>8</v>
      </c>
      <c r="F175" s="81">
        <v>1</v>
      </c>
      <c r="G175" s="86" t="s">
        <v>8</v>
      </c>
      <c r="H175" s="68">
        <v>42.375</v>
      </c>
      <c r="I175" s="17" t="s">
        <v>8</v>
      </c>
      <c r="J175" s="87">
        <v>11.5</v>
      </c>
      <c r="K175" s="17" t="s">
        <v>2</v>
      </c>
      <c r="L175" s="21">
        <f>J175*H175*F175*D175*C175</f>
        <v>487.3125</v>
      </c>
      <c r="M175" s="40"/>
    </row>
    <row r="176" spans="1:13" ht="14.25" hidden="1">
      <c r="A176" s="10"/>
      <c r="B176" s="84" t="s">
        <v>26</v>
      </c>
      <c r="C176" s="9">
        <v>1</v>
      </c>
      <c r="D176" s="114">
        <v>1</v>
      </c>
      <c r="E176" s="123" t="s">
        <v>8</v>
      </c>
      <c r="F176" s="109">
        <v>2</v>
      </c>
      <c r="G176" s="114" t="s">
        <v>8</v>
      </c>
      <c r="H176" s="68">
        <v>15.625</v>
      </c>
      <c r="I176" s="17" t="s">
        <v>8</v>
      </c>
      <c r="J176" s="113">
        <v>11.5</v>
      </c>
      <c r="K176" s="17" t="s">
        <v>2</v>
      </c>
      <c r="L176" s="20">
        <f>J176*H176*F176*D176*C176</f>
        <v>359.375</v>
      </c>
      <c r="M176" s="40"/>
    </row>
    <row r="177" spans="1:13" ht="14.25" hidden="1">
      <c r="A177" s="10"/>
      <c r="B177" s="16"/>
      <c r="C177" s="83"/>
      <c r="D177" s="83"/>
      <c r="E177" s="83"/>
      <c r="F177" s="83"/>
      <c r="G177" s="83"/>
      <c r="H177" s="83"/>
      <c r="I177" s="83"/>
      <c r="J177" s="83"/>
      <c r="K177" s="83" t="s">
        <v>2</v>
      </c>
      <c r="L177" s="37">
        <f>SUM(L175:L176)</f>
        <v>846.6875</v>
      </c>
      <c r="M177" s="40"/>
    </row>
    <row r="178" spans="1:13" ht="14.25" hidden="1" customHeight="1">
      <c r="A178" s="10"/>
      <c r="B178" s="16" t="s">
        <v>31</v>
      </c>
      <c r="C178" s="83"/>
      <c r="D178" s="83"/>
      <c r="E178" s="83"/>
      <c r="F178" s="83"/>
      <c r="G178" s="83"/>
      <c r="H178" s="83"/>
      <c r="I178" s="83"/>
      <c r="J178" s="83"/>
      <c r="K178" s="83"/>
      <c r="L178" s="44"/>
      <c r="M178" s="40"/>
    </row>
    <row r="179" spans="1:13" ht="14.25" hidden="1">
      <c r="A179" s="10"/>
      <c r="B179" s="84" t="s">
        <v>45</v>
      </c>
      <c r="C179" s="9">
        <v>1</v>
      </c>
      <c r="D179" s="86">
        <v>1</v>
      </c>
      <c r="E179" s="85" t="s">
        <v>8</v>
      </c>
      <c r="F179" s="81">
        <v>4</v>
      </c>
      <c r="G179" s="86" t="s">
        <v>8</v>
      </c>
      <c r="H179" s="87">
        <v>4.92</v>
      </c>
      <c r="I179" s="17" t="s">
        <v>8</v>
      </c>
      <c r="J179" s="87">
        <v>4.42</v>
      </c>
      <c r="K179" s="17" t="s">
        <v>2</v>
      </c>
      <c r="L179" s="21">
        <f>J179*H179*F179*D179*C179</f>
        <v>86.985599999999991</v>
      </c>
      <c r="M179" s="40"/>
    </row>
    <row r="180" spans="1:13" ht="14.25" hidden="1">
      <c r="A180" s="10"/>
      <c r="B180" s="84" t="s">
        <v>65</v>
      </c>
      <c r="C180" s="9">
        <v>1</v>
      </c>
      <c r="D180" s="86">
        <v>1</v>
      </c>
      <c r="E180" s="85" t="s">
        <v>8</v>
      </c>
      <c r="F180" s="81">
        <v>4</v>
      </c>
      <c r="G180" s="86" t="s">
        <v>8</v>
      </c>
      <c r="H180" s="87">
        <v>5.5</v>
      </c>
      <c r="I180" s="17" t="s">
        <v>8</v>
      </c>
      <c r="J180" s="87">
        <v>0.75</v>
      </c>
      <c r="K180" s="17" t="s">
        <v>2</v>
      </c>
      <c r="L180" s="21">
        <f>J180*H180*F180*D180*C180</f>
        <v>16.5</v>
      </c>
      <c r="M180" s="40"/>
    </row>
    <row r="181" spans="1:13" ht="14.25" hidden="1">
      <c r="A181" s="10"/>
      <c r="B181" s="16"/>
      <c r="C181" s="69"/>
      <c r="D181" s="69"/>
      <c r="E181" s="69"/>
      <c r="F181" s="69"/>
      <c r="G181" s="69"/>
      <c r="H181" s="69"/>
      <c r="I181" s="69"/>
      <c r="J181" s="69"/>
      <c r="K181" s="83" t="s">
        <v>2</v>
      </c>
      <c r="L181" s="72">
        <f>SUM(L179:L180)</f>
        <v>103.48559999999999</v>
      </c>
      <c r="M181" s="40"/>
    </row>
    <row r="182" spans="1:13" ht="14.25" hidden="1">
      <c r="A182" s="10"/>
      <c r="B182" s="16"/>
      <c r="C182" s="83"/>
      <c r="D182" s="172" t="s">
        <v>132</v>
      </c>
      <c r="E182" s="172"/>
      <c r="F182" s="172"/>
      <c r="G182" s="172"/>
      <c r="H182" s="172"/>
      <c r="I182" s="172"/>
      <c r="J182" s="172"/>
      <c r="K182" s="83" t="s">
        <v>2</v>
      </c>
      <c r="L182" s="37">
        <f>L177-L181</f>
        <v>743.20190000000002</v>
      </c>
      <c r="M182" s="40"/>
    </row>
    <row r="183" spans="1:13" ht="14.25" customHeight="1">
      <c r="A183" s="10"/>
      <c r="B183" s="16"/>
      <c r="C183" s="83"/>
      <c r="D183" s="83"/>
      <c r="E183" s="83"/>
      <c r="F183" s="27">
        <v>743</v>
      </c>
      <c r="G183" s="73"/>
      <c r="H183" s="31">
        <v>1287.44</v>
      </c>
      <c r="I183" s="73"/>
      <c r="J183" s="31" t="s">
        <v>19</v>
      </c>
      <c r="K183" s="73"/>
      <c r="L183" s="44"/>
      <c r="M183" s="40">
        <f>F183*H183%</f>
        <v>9565.6792000000005</v>
      </c>
    </row>
    <row r="184" spans="1:13" ht="14.25">
      <c r="A184" s="10"/>
      <c r="B184" s="16"/>
      <c r="C184" s="83"/>
      <c r="D184" s="83"/>
      <c r="E184" s="83"/>
      <c r="F184" s="83"/>
      <c r="G184" s="83"/>
      <c r="H184" s="83"/>
      <c r="I184" s="83"/>
      <c r="J184" s="83"/>
      <c r="K184" s="83"/>
      <c r="L184" s="44"/>
      <c r="M184" s="40"/>
    </row>
    <row r="185" spans="1:13" ht="60" customHeight="1">
      <c r="A185" s="10">
        <v>18</v>
      </c>
      <c r="B185" s="171" t="s">
        <v>66</v>
      </c>
      <c r="C185" s="171"/>
      <c r="D185" s="171"/>
      <c r="E185" s="171"/>
      <c r="F185" s="171"/>
      <c r="G185" s="171"/>
      <c r="H185" s="171"/>
      <c r="I185" s="171"/>
      <c r="J185" s="171"/>
      <c r="K185" s="171"/>
      <c r="L185" s="44"/>
      <c r="M185" s="40"/>
    </row>
    <row r="186" spans="1:13" ht="14.25" hidden="1">
      <c r="A186" s="10"/>
      <c r="B186" s="84" t="s">
        <v>38</v>
      </c>
      <c r="C186" s="9">
        <v>1</v>
      </c>
      <c r="D186" s="86">
        <v>1</v>
      </c>
      <c r="E186" s="85" t="s">
        <v>8</v>
      </c>
      <c r="F186" s="81">
        <v>2</v>
      </c>
      <c r="G186" s="86" t="s">
        <v>8</v>
      </c>
      <c r="H186" s="87">
        <v>4</v>
      </c>
      <c r="I186" s="17" t="s">
        <v>8</v>
      </c>
      <c r="J186" s="87">
        <v>7</v>
      </c>
      <c r="K186" s="17" t="s">
        <v>2</v>
      </c>
      <c r="L186" s="21">
        <f>J186*H186*F186*D186*C186</f>
        <v>56</v>
      </c>
      <c r="M186" s="40"/>
    </row>
    <row r="187" spans="1:13" ht="14.25" hidden="1">
      <c r="A187" s="10"/>
      <c r="B187" s="84" t="s">
        <v>39</v>
      </c>
      <c r="C187" s="9">
        <v>1</v>
      </c>
      <c r="D187" s="86">
        <v>1</v>
      </c>
      <c r="E187" s="85" t="s">
        <v>8</v>
      </c>
      <c r="F187" s="81">
        <v>6</v>
      </c>
      <c r="G187" s="86" t="s">
        <v>8</v>
      </c>
      <c r="H187" s="87">
        <v>4</v>
      </c>
      <c r="I187" s="17" t="s">
        <v>8</v>
      </c>
      <c r="J187" s="87">
        <v>4</v>
      </c>
      <c r="K187" s="17" t="s">
        <v>2</v>
      </c>
      <c r="L187" s="20">
        <f>J187*H187*F187*D187*C187</f>
        <v>96</v>
      </c>
      <c r="M187" s="40"/>
    </row>
    <row r="188" spans="1:13" ht="14.25" hidden="1">
      <c r="A188" s="10"/>
      <c r="B188" s="16"/>
      <c r="C188" s="83"/>
      <c r="D188" s="83"/>
      <c r="E188" s="83"/>
      <c r="F188" s="83"/>
      <c r="G188" s="83"/>
      <c r="H188" s="83"/>
      <c r="I188" s="83"/>
      <c r="J188" s="83"/>
      <c r="K188" s="83" t="s">
        <v>2</v>
      </c>
      <c r="L188" s="37">
        <f>SUM(L186:L187)</f>
        <v>152</v>
      </c>
      <c r="M188" s="40"/>
    </row>
    <row r="189" spans="1:13" ht="14.25">
      <c r="A189" s="10"/>
      <c r="B189" s="16"/>
      <c r="C189" s="83"/>
      <c r="D189" s="83"/>
      <c r="E189" s="83"/>
      <c r="F189" s="27">
        <v>152</v>
      </c>
      <c r="G189" s="73"/>
      <c r="H189" s="31">
        <v>902.93</v>
      </c>
      <c r="I189" s="73"/>
      <c r="J189" s="31" t="s">
        <v>67</v>
      </c>
      <c r="K189" s="73"/>
      <c r="L189" s="44"/>
      <c r="M189" s="40">
        <f>F189*H189</f>
        <v>137245.35999999999</v>
      </c>
    </row>
    <row r="190" spans="1:13" ht="37.5" customHeight="1">
      <c r="A190" s="10"/>
      <c r="B190" s="16"/>
      <c r="C190" s="83"/>
      <c r="D190" s="83"/>
      <c r="E190" s="83"/>
      <c r="F190" s="83"/>
      <c r="G190" s="83"/>
      <c r="H190" s="83"/>
      <c r="I190" s="83"/>
      <c r="J190" s="83"/>
      <c r="K190" s="83"/>
      <c r="L190" s="44"/>
      <c r="M190" s="40"/>
    </row>
    <row r="191" spans="1:13" ht="63" customHeight="1">
      <c r="A191" s="10">
        <v>19</v>
      </c>
      <c r="B191" s="171" t="s">
        <v>68</v>
      </c>
      <c r="C191" s="171"/>
      <c r="D191" s="171"/>
      <c r="E191" s="171"/>
      <c r="F191" s="171"/>
      <c r="G191" s="171"/>
      <c r="H191" s="171"/>
      <c r="I191" s="171"/>
      <c r="J191" s="171"/>
      <c r="K191" s="171"/>
      <c r="L191" s="44"/>
      <c r="M191" s="40"/>
    </row>
    <row r="192" spans="1:13" ht="14.25" hidden="1">
      <c r="A192" s="10"/>
      <c r="B192" s="110" t="s">
        <v>36</v>
      </c>
      <c r="C192" s="9">
        <v>1</v>
      </c>
      <c r="D192" s="86">
        <v>1</v>
      </c>
      <c r="E192" s="85" t="s">
        <v>8</v>
      </c>
      <c r="F192" s="81">
        <v>8</v>
      </c>
      <c r="G192" s="86" t="s">
        <v>8</v>
      </c>
      <c r="H192" s="90">
        <v>2</v>
      </c>
      <c r="I192" s="17" t="s">
        <v>8</v>
      </c>
      <c r="J192" s="87">
        <v>11.5</v>
      </c>
      <c r="K192" s="17" t="s">
        <v>2</v>
      </c>
      <c r="L192" s="21">
        <f>J192*H192*F192*D192*C192</f>
        <v>184</v>
      </c>
      <c r="M192" s="40"/>
    </row>
    <row r="193" spans="1:13" ht="16.5" hidden="1" customHeight="1">
      <c r="A193" s="10"/>
      <c r="B193" s="110" t="s">
        <v>115</v>
      </c>
      <c r="C193" s="9">
        <v>1</v>
      </c>
      <c r="D193" s="86">
        <v>1</v>
      </c>
      <c r="E193" s="85" t="s">
        <v>8</v>
      </c>
      <c r="F193" s="81">
        <v>1</v>
      </c>
      <c r="G193" s="86" t="s">
        <v>8</v>
      </c>
      <c r="H193" s="90">
        <v>2</v>
      </c>
      <c r="I193" s="17" t="s">
        <v>8</v>
      </c>
      <c r="J193" s="87">
        <v>11.5</v>
      </c>
      <c r="K193" s="17" t="s">
        <v>2</v>
      </c>
      <c r="L193" s="21">
        <f>J193*H193*F193*D193*C193</f>
        <v>23</v>
      </c>
      <c r="M193" s="40"/>
    </row>
    <row r="194" spans="1:13" ht="14.25" hidden="1" customHeight="1">
      <c r="A194" s="10"/>
      <c r="B194" s="110" t="s">
        <v>35</v>
      </c>
      <c r="C194" s="9">
        <v>1</v>
      </c>
      <c r="D194" s="86">
        <v>1</v>
      </c>
      <c r="E194" s="85" t="s">
        <v>8</v>
      </c>
      <c r="F194" s="81">
        <v>1</v>
      </c>
      <c r="G194" s="86" t="s">
        <v>8</v>
      </c>
      <c r="H194" s="90">
        <v>2</v>
      </c>
      <c r="I194" s="17" t="s">
        <v>8</v>
      </c>
      <c r="J194" s="87">
        <v>11.5</v>
      </c>
      <c r="K194" s="17" t="s">
        <v>2</v>
      </c>
      <c r="L194" s="21">
        <f>J194*H194*F194*D194*C194</f>
        <v>23</v>
      </c>
      <c r="M194" s="40"/>
    </row>
    <row r="195" spans="1:13" ht="14.25" hidden="1">
      <c r="A195" s="10"/>
      <c r="B195" s="110" t="s">
        <v>45</v>
      </c>
      <c r="C195" s="9">
        <v>1</v>
      </c>
      <c r="D195" s="114">
        <v>1</v>
      </c>
      <c r="E195" s="123" t="s">
        <v>8</v>
      </c>
      <c r="F195" s="109">
        <v>4</v>
      </c>
      <c r="G195" s="114" t="s">
        <v>8</v>
      </c>
      <c r="H195" s="90">
        <v>2</v>
      </c>
      <c r="I195" s="17" t="s">
        <v>8</v>
      </c>
      <c r="J195" s="113">
        <v>4.42</v>
      </c>
      <c r="K195" s="17" t="s">
        <v>2</v>
      </c>
      <c r="L195" s="21">
        <f>J195*H195*F195*D195*C195</f>
        <v>35.36</v>
      </c>
      <c r="M195" s="40"/>
    </row>
    <row r="196" spans="1:13" ht="14.25" hidden="1">
      <c r="A196" s="10"/>
      <c r="B196" s="110" t="s">
        <v>35</v>
      </c>
      <c r="C196" s="9">
        <v>1</v>
      </c>
      <c r="D196" s="114">
        <v>1</v>
      </c>
      <c r="E196" s="123" t="s">
        <v>8</v>
      </c>
      <c r="F196" s="109">
        <v>4</v>
      </c>
      <c r="G196" s="114" t="s">
        <v>8</v>
      </c>
      <c r="H196" s="90">
        <v>1</v>
      </c>
      <c r="I196" s="17" t="s">
        <v>8</v>
      </c>
      <c r="J196" s="113">
        <v>4</v>
      </c>
      <c r="K196" s="17" t="s">
        <v>2</v>
      </c>
      <c r="L196" s="20">
        <f>J196*H196*F196*D196*C196</f>
        <v>16</v>
      </c>
      <c r="M196" s="40"/>
    </row>
    <row r="197" spans="1:13" ht="14.25" hidden="1">
      <c r="A197" s="10"/>
      <c r="B197" s="16"/>
      <c r="C197" s="83"/>
      <c r="D197" s="83"/>
      <c r="E197" s="83"/>
      <c r="F197" s="83"/>
      <c r="G197" s="83"/>
      <c r="H197" s="83"/>
      <c r="I197" s="83"/>
      <c r="J197" s="83"/>
      <c r="K197" s="83" t="s">
        <v>2</v>
      </c>
      <c r="L197" s="37">
        <f>SUM(L192:L196)</f>
        <v>281.36</v>
      </c>
      <c r="M197" s="40"/>
    </row>
    <row r="198" spans="1:13" ht="14.25">
      <c r="A198" s="10"/>
      <c r="B198" s="16"/>
      <c r="C198" s="83"/>
      <c r="D198" s="83"/>
      <c r="E198" s="83"/>
      <c r="F198" s="27">
        <v>281</v>
      </c>
      <c r="G198" s="73"/>
      <c r="H198" s="31">
        <v>19.36</v>
      </c>
      <c r="I198" s="73"/>
      <c r="J198" s="31" t="s">
        <v>5</v>
      </c>
      <c r="K198" s="73"/>
      <c r="L198" s="44"/>
      <c r="M198" s="40">
        <f>F198*H198</f>
        <v>5440.16</v>
      </c>
    </row>
    <row r="199" spans="1:13" ht="14.25">
      <c r="A199" s="10"/>
      <c r="B199" s="16"/>
      <c r="C199" s="83"/>
      <c r="D199" s="83"/>
      <c r="E199" s="83"/>
      <c r="F199" s="83"/>
      <c r="G199" s="83"/>
      <c r="H199" s="83"/>
      <c r="I199" s="83"/>
      <c r="J199" s="83"/>
      <c r="K199" s="83"/>
      <c r="L199" s="44"/>
      <c r="M199" s="40"/>
    </row>
    <row r="200" spans="1:13" ht="31.5" customHeight="1">
      <c r="A200" s="10">
        <v>20</v>
      </c>
      <c r="B200" s="171" t="s">
        <v>69</v>
      </c>
      <c r="C200" s="171"/>
      <c r="D200" s="171"/>
      <c r="E200" s="171"/>
      <c r="F200" s="171"/>
      <c r="G200" s="171"/>
      <c r="H200" s="171"/>
      <c r="I200" s="171"/>
      <c r="J200" s="171"/>
      <c r="K200" s="171"/>
      <c r="L200" s="44"/>
      <c r="M200" s="40"/>
    </row>
    <row r="201" spans="1:13" ht="14.25">
      <c r="A201" s="89" t="s">
        <v>41</v>
      </c>
      <c r="B201" s="45" t="s">
        <v>127</v>
      </c>
      <c r="C201" s="83"/>
      <c r="D201" s="83"/>
      <c r="E201" s="83"/>
      <c r="F201" s="83"/>
      <c r="G201" s="83"/>
      <c r="H201" s="83"/>
      <c r="I201" s="83"/>
      <c r="J201" s="83"/>
      <c r="K201" s="83"/>
      <c r="L201" s="44"/>
      <c r="M201" s="40"/>
    </row>
    <row r="202" spans="1:13" ht="15" hidden="1" customHeight="1">
      <c r="A202" s="10"/>
      <c r="B202" s="19" t="s">
        <v>86</v>
      </c>
      <c r="C202" s="9">
        <v>1</v>
      </c>
      <c r="D202" s="114">
        <v>1</v>
      </c>
      <c r="E202" s="123" t="s">
        <v>8</v>
      </c>
      <c r="F202" s="109">
        <v>1</v>
      </c>
      <c r="G202" s="114" t="s">
        <v>8</v>
      </c>
      <c r="H202" s="113">
        <v>147</v>
      </c>
      <c r="I202" s="17" t="s">
        <v>8</v>
      </c>
      <c r="J202" s="113">
        <v>3</v>
      </c>
      <c r="K202" s="17" t="s">
        <v>2</v>
      </c>
      <c r="L202" s="20">
        <f>J202*H202*F202*D202*C202</f>
        <v>441</v>
      </c>
      <c r="M202" s="40"/>
    </row>
    <row r="203" spans="1:13" ht="14.25" hidden="1">
      <c r="A203" s="10"/>
      <c r="B203" s="16"/>
      <c r="C203" s="83"/>
      <c r="D203" s="83"/>
      <c r="E203" s="83"/>
      <c r="F203" s="83"/>
      <c r="G203" s="83"/>
      <c r="H203" s="83"/>
      <c r="I203" s="83"/>
      <c r="J203" s="83"/>
      <c r="K203" s="83" t="s">
        <v>2</v>
      </c>
      <c r="L203" s="37">
        <f>SUM(L202:L202)</f>
        <v>441</v>
      </c>
      <c r="M203" s="40"/>
    </row>
    <row r="204" spans="1:13" ht="14.25">
      <c r="A204" s="10"/>
      <c r="B204" s="16"/>
      <c r="C204" s="83"/>
      <c r="D204" s="83"/>
      <c r="E204" s="83"/>
      <c r="F204" s="27">
        <v>441</v>
      </c>
      <c r="G204" s="73"/>
      <c r="H204" s="34">
        <v>3275.5</v>
      </c>
      <c r="I204" s="73"/>
      <c r="J204" s="31" t="s">
        <v>17</v>
      </c>
      <c r="K204" s="73"/>
      <c r="L204" s="44"/>
      <c r="M204" s="40">
        <f>F204*H204%</f>
        <v>14444.955000000002</v>
      </c>
    </row>
    <row r="205" spans="1:13" ht="14.25">
      <c r="A205" s="89" t="s">
        <v>7</v>
      </c>
      <c r="B205" s="161" t="s">
        <v>70</v>
      </c>
      <c r="C205" s="147"/>
      <c r="D205" s="147"/>
      <c r="E205" s="147"/>
      <c r="F205" s="27"/>
      <c r="G205" s="73"/>
      <c r="H205" s="34"/>
      <c r="I205" s="73"/>
      <c r="J205" s="31"/>
      <c r="K205" s="73"/>
      <c r="L205" s="44"/>
      <c r="M205" s="40"/>
    </row>
    <row r="206" spans="1:13" ht="14.25" hidden="1" customHeight="1">
      <c r="A206" s="10"/>
      <c r="B206" s="148" t="s">
        <v>128</v>
      </c>
      <c r="C206" s="9">
        <v>1</v>
      </c>
      <c r="D206" s="146">
        <v>1</v>
      </c>
      <c r="E206" s="149" t="s">
        <v>8</v>
      </c>
      <c r="F206" s="150">
        <v>1</v>
      </c>
      <c r="G206" s="146" t="s">
        <v>8</v>
      </c>
      <c r="H206" s="68">
        <v>46.375</v>
      </c>
      <c r="I206" s="17" t="s">
        <v>8</v>
      </c>
      <c r="J206" s="68">
        <v>26.375</v>
      </c>
      <c r="K206" s="17" t="s">
        <v>2</v>
      </c>
      <c r="L206" s="20">
        <f>J206*H206*F206*D206*C206</f>
        <v>1223.140625</v>
      </c>
      <c r="M206" s="40"/>
    </row>
    <row r="207" spans="1:13" ht="15" hidden="1" customHeight="1">
      <c r="A207" s="10"/>
      <c r="B207" s="16"/>
      <c r="C207" s="147"/>
      <c r="D207" s="147"/>
      <c r="E207" s="147"/>
      <c r="F207" s="27"/>
      <c r="G207" s="73"/>
      <c r="H207" s="34"/>
      <c r="I207" s="73"/>
      <c r="J207" s="13"/>
      <c r="K207" s="147" t="s">
        <v>2</v>
      </c>
      <c r="L207" s="37">
        <f>SUM(L206)</f>
        <v>1223.140625</v>
      </c>
      <c r="M207" s="40"/>
    </row>
    <row r="208" spans="1:13" ht="14.25">
      <c r="A208" s="10"/>
      <c r="B208" s="16"/>
      <c r="C208" s="147"/>
      <c r="D208" s="147"/>
      <c r="E208" s="147"/>
      <c r="F208" s="27">
        <v>1223</v>
      </c>
      <c r="G208" s="73"/>
      <c r="H208" s="34">
        <v>2548.29</v>
      </c>
      <c r="I208" s="73"/>
      <c r="J208" s="31" t="s">
        <v>17</v>
      </c>
      <c r="K208" s="73"/>
      <c r="L208" s="44"/>
      <c r="M208" s="40">
        <f>F208*H208%</f>
        <v>31165.5867</v>
      </c>
    </row>
    <row r="209" spans="1:13" ht="14.25">
      <c r="B209" s="16"/>
      <c r="C209" s="83"/>
      <c r="D209" s="83"/>
      <c r="E209" s="83"/>
      <c r="F209" s="83"/>
      <c r="G209" s="83"/>
      <c r="H209" s="83"/>
      <c r="I209" s="83"/>
      <c r="J209" s="83"/>
      <c r="K209" s="83"/>
      <c r="L209" s="44"/>
      <c r="M209" s="40"/>
    </row>
    <row r="210" spans="1:13" ht="31.5" customHeight="1">
      <c r="A210" s="10">
        <v>21</v>
      </c>
      <c r="B210" s="171" t="s">
        <v>71</v>
      </c>
      <c r="C210" s="171"/>
      <c r="D210" s="171"/>
      <c r="E210" s="171"/>
      <c r="F210" s="171"/>
      <c r="G210" s="171"/>
      <c r="H210" s="171"/>
      <c r="I210" s="171"/>
      <c r="J210" s="171"/>
      <c r="K210" s="171"/>
      <c r="L210" s="44"/>
      <c r="M210" s="40"/>
    </row>
    <row r="211" spans="1:13" ht="14.25" hidden="1">
      <c r="A211" s="10"/>
      <c r="B211" s="84" t="s">
        <v>54</v>
      </c>
      <c r="C211" s="9">
        <v>1</v>
      </c>
      <c r="D211" s="86">
        <v>1</v>
      </c>
      <c r="E211" s="85" t="s">
        <v>8</v>
      </c>
      <c r="F211" s="81">
        <v>2</v>
      </c>
      <c r="G211" s="86" t="s">
        <v>8</v>
      </c>
      <c r="H211" s="90">
        <v>20</v>
      </c>
      <c r="I211" s="17" t="s">
        <v>8</v>
      </c>
      <c r="J211" s="87">
        <v>14</v>
      </c>
      <c r="K211" s="17" t="s">
        <v>2</v>
      </c>
      <c r="L211" s="21">
        <f>J211*H211*F211*D211*C211</f>
        <v>560</v>
      </c>
      <c r="M211" s="40"/>
    </row>
    <row r="212" spans="1:13" ht="14.25" hidden="1" customHeight="1">
      <c r="A212" s="10"/>
      <c r="B212" s="84" t="s">
        <v>55</v>
      </c>
      <c r="C212" s="9">
        <v>2</v>
      </c>
      <c r="D212" s="86">
        <v>2</v>
      </c>
      <c r="E212" s="85" t="s">
        <v>8</v>
      </c>
      <c r="F212" s="172" t="s">
        <v>72</v>
      </c>
      <c r="G212" s="172"/>
      <c r="H212" s="172"/>
      <c r="I212" s="17" t="s">
        <v>8</v>
      </c>
      <c r="J212" s="82">
        <v>0.67</v>
      </c>
      <c r="K212" s="83" t="s">
        <v>2</v>
      </c>
      <c r="L212" s="88">
        <v>91</v>
      </c>
      <c r="M212" s="40"/>
    </row>
    <row r="213" spans="1:13" ht="14.25" hidden="1">
      <c r="A213" s="10"/>
      <c r="B213" s="16"/>
      <c r="C213" s="83"/>
      <c r="D213" s="83"/>
      <c r="E213" s="83"/>
      <c r="F213" s="83"/>
      <c r="G213" s="83"/>
      <c r="H213" s="83"/>
      <c r="I213" s="83"/>
      <c r="J213" s="83"/>
      <c r="K213" s="83" t="s">
        <v>2</v>
      </c>
      <c r="L213" s="37">
        <f>SUM(L211:L212)</f>
        <v>651</v>
      </c>
      <c r="M213" s="40"/>
    </row>
    <row r="214" spans="1:13" ht="14.25">
      <c r="A214" s="10"/>
      <c r="B214" s="16"/>
      <c r="C214" s="83"/>
      <c r="D214" s="83"/>
      <c r="E214" s="83"/>
      <c r="F214" s="27">
        <v>761</v>
      </c>
      <c r="G214" s="73"/>
      <c r="H214" s="34">
        <v>10964.99</v>
      </c>
      <c r="I214" s="73"/>
      <c r="J214" s="31" t="s">
        <v>73</v>
      </c>
      <c r="K214" s="73"/>
      <c r="L214" s="44"/>
      <c r="M214" s="40">
        <f>F214*H214%</f>
        <v>83443.573900000003</v>
      </c>
    </row>
    <row r="215" spans="1:13" ht="14.25">
      <c r="A215" s="10"/>
      <c r="B215" s="16"/>
      <c r="C215" s="83"/>
      <c r="D215" s="83"/>
      <c r="E215" s="83"/>
      <c r="F215" s="83"/>
      <c r="G215" s="83"/>
      <c r="H215" s="83"/>
      <c r="I215" s="83"/>
      <c r="J215" s="83"/>
      <c r="K215" s="83"/>
      <c r="L215" s="44"/>
      <c r="M215" s="40"/>
    </row>
    <row r="216" spans="1:13" ht="91.5" customHeight="1">
      <c r="A216" s="144">
        <v>22</v>
      </c>
      <c r="B216" s="171" t="s">
        <v>116</v>
      </c>
      <c r="C216" s="171"/>
      <c r="D216" s="171"/>
      <c r="E216" s="171"/>
      <c r="F216" s="171"/>
      <c r="G216" s="171"/>
      <c r="H216" s="171"/>
      <c r="I216" s="171"/>
      <c r="J216" s="171"/>
      <c r="K216" s="171"/>
      <c r="L216" s="44"/>
      <c r="M216" s="40"/>
    </row>
    <row r="217" spans="1:13" ht="14.25" hidden="1">
      <c r="A217" s="10"/>
      <c r="B217" s="110" t="s">
        <v>55</v>
      </c>
      <c r="C217" s="9">
        <v>1</v>
      </c>
      <c r="D217" s="114">
        <v>1</v>
      </c>
      <c r="E217" s="123" t="s">
        <v>8</v>
      </c>
      <c r="F217" s="109">
        <v>1</v>
      </c>
      <c r="G217" s="114" t="s">
        <v>8</v>
      </c>
      <c r="H217" s="68">
        <v>41.125</v>
      </c>
      <c r="I217" s="17" t="s">
        <v>8</v>
      </c>
      <c r="J217" s="113">
        <v>6</v>
      </c>
      <c r="K217" s="17" t="s">
        <v>2</v>
      </c>
      <c r="L217" s="21">
        <f>J217*H217*F217*D217*C217</f>
        <v>246.75</v>
      </c>
      <c r="M217" s="40"/>
    </row>
    <row r="218" spans="1:13" ht="14.25" hidden="1">
      <c r="A218" s="10"/>
      <c r="B218" s="110" t="s">
        <v>117</v>
      </c>
      <c r="C218" s="9">
        <v>1</v>
      </c>
      <c r="D218" s="114">
        <v>1</v>
      </c>
      <c r="E218" s="123" t="s">
        <v>8</v>
      </c>
      <c r="F218" s="109">
        <v>6</v>
      </c>
      <c r="G218" s="114" t="s">
        <v>8</v>
      </c>
      <c r="H218" s="113">
        <v>5.75</v>
      </c>
      <c r="I218" s="17" t="s">
        <v>8</v>
      </c>
      <c r="J218" s="68">
        <v>1.125</v>
      </c>
      <c r="K218" s="17" t="s">
        <v>2</v>
      </c>
      <c r="L218" s="21">
        <f>J218*H218*F218*D218*C218</f>
        <v>38.8125</v>
      </c>
      <c r="M218" s="40"/>
    </row>
    <row r="219" spans="1:13" ht="14.25" hidden="1">
      <c r="A219" s="10"/>
      <c r="B219" s="110" t="s">
        <v>35</v>
      </c>
      <c r="C219" s="9">
        <v>1</v>
      </c>
      <c r="D219" s="114">
        <v>1</v>
      </c>
      <c r="E219" s="123" t="s">
        <v>8</v>
      </c>
      <c r="F219" s="109">
        <v>2</v>
      </c>
      <c r="G219" s="114" t="s">
        <v>8</v>
      </c>
      <c r="H219" s="113">
        <v>5.25</v>
      </c>
      <c r="I219" s="17" t="s">
        <v>8</v>
      </c>
      <c r="J219" s="68">
        <v>1.125</v>
      </c>
      <c r="K219" s="17" t="s">
        <v>2</v>
      </c>
      <c r="L219" s="20">
        <f>J219*H219*F219*D219*C219</f>
        <v>11.8125</v>
      </c>
      <c r="M219" s="40"/>
    </row>
    <row r="220" spans="1:13" ht="14.25" hidden="1">
      <c r="A220" s="10"/>
      <c r="B220" s="16"/>
      <c r="C220" s="111"/>
      <c r="D220" s="111"/>
      <c r="E220" s="111"/>
      <c r="F220" s="111"/>
      <c r="G220" s="111"/>
      <c r="H220" s="111"/>
      <c r="I220" s="111"/>
      <c r="J220" s="111"/>
      <c r="K220" s="111" t="s">
        <v>2</v>
      </c>
      <c r="L220" s="37">
        <f>SUM(L217:L219)</f>
        <v>297.375</v>
      </c>
      <c r="M220" s="40"/>
    </row>
    <row r="221" spans="1:13" ht="14.25" customHeight="1">
      <c r="A221" s="10"/>
      <c r="B221" s="16"/>
      <c r="C221" s="111"/>
      <c r="D221" s="111"/>
      <c r="E221" s="111"/>
      <c r="F221" s="27">
        <v>298</v>
      </c>
      <c r="G221" s="73"/>
      <c r="H221" s="41">
        <v>310.43</v>
      </c>
      <c r="I221" s="73"/>
      <c r="J221" s="41" t="s">
        <v>49</v>
      </c>
      <c r="K221" s="73"/>
      <c r="L221" s="44"/>
      <c r="M221" s="40">
        <f>F221*H221</f>
        <v>92508.14</v>
      </c>
    </row>
    <row r="222" spans="1:13" ht="15.75" customHeight="1">
      <c r="A222" s="10"/>
      <c r="B222" s="16"/>
      <c r="C222" s="111"/>
      <c r="D222" s="111"/>
      <c r="E222" s="111"/>
      <c r="F222" s="27"/>
      <c r="G222" s="73"/>
      <c r="H222" s="41"/>
      <c r="I222" s="73"/>
      <c r="J222" s="41"/>
      <c r="K222" s="73"/>
      <c r="L222" s="44"/>
      <c r="M222" s="40"/>
    </row>
    <row r="223" spans="1:13" ht="89.25" customHeight="1">
      <c r="A223" s="10">
        <v>23</v>
      </c>
      <c r="B223" s="171" t="s">
        <v>118</v>
      </c>
      <c r="C223" s="171"/>
      <c r="D223" s="171"/>
      <c r="E223" s="171"/>
      <c r="F223" s="171"/>
      <c r="G223" s="171"/>
      <c r="H223" s="171"/>
      <c r="I223" s="171"/>
      <c r="J223" s="171"/>
      <c r="K223" s="171"/>
      <c r="L223" s="44"/>
      <c r="M223" s="40"/>
    </row>
    <row r="224" spans="1:13" ht="14.25" hidden="1">
      <c r="A224" s="10"/>
      <c r="B224" s="110" t="s">
        <v>55</v>
      </c>
      <c r="C224" s="9">
        <v>1</v>
      </c>
      <c r="D224" s="114">
        <v>2</v>
      </c>
      <c r="E224" s="123" t="s">
        <v>8</v>
      </c>
      <c r="F224" s="172" t="s">
        <v>119</v>
      </c>
      <c r="G224" s="172"/>
      <c r="H224" s="172"/>
      <c r="I224" s="125" t="s">
        <v>8</v>
      </c>
      <c r="J224" s="38">
        <v>0.5</v>
      </c>
      <c r="K224" s="111" t="s">
        <v>2</v>
      </c>
      <c r="L224" s="88">
        <v>47</v>
      </c>
      <c r="M224" s="40"/>
    </row>
    <row r="225" spans="1:13" ht="14.25" hidden="1">
      <c r="A225" s="10"/>
      <c r="B225" s="16"/>
      <c r="C225" s="111"/>
      <c r="D225" s="111"/>
      <c r="E225" s="111"/>
      <c r="F225" s="38"/>
      <c r="G225" s="111"/>
      <c r="H225" s="127"/>
      <c r="I225" s="111"/>
      <c r="J225" s="127"/>
      <c r="K225" s="111" t="s">
        <v>2</v>
      </c>
      <c r="L225" s="37">
        <v>47</v>
      </c>
      <c r="M225" s="40"/>
    </row>
    <row r="226" spans="1:13" ht="14.25">
      <c r="A226" s="10"/>
      <c r="B226" s="16"/>
      <c r="C226" s="111"/>
      <c r="D226" s="111"/>
      <c r="E226" s="111"/>
      <c r="F226" s="27">
        <v>47</v>
      </c>
      <c r="G226" s="73"/>
      <c r="H226" s="29">
        <v>186.04</v>
      </c>
      <c r="I226" s="73"/>
      <c r="J226" s="31" t="s">
        <v>63</v>
      </c>
      <c r="K226" s="73"/>
      <c r="L226" s="44"/>
      <c r="M226" s="40">
        <f>F226*H226</f>
        <v>8743.8799999999992</v>
      </c>
    </row>
    <row r="227" spans="1:13" ht="14.25">
      <c r="A227" s="10"/>
      <c r="B227" s="16"/>
      <c r="C227" s="111"/>
      <c r="D227" s="111"/>
      <c r="E227" s="111"/>
      <c r="F227" s="111"/>
      <c r="G227" s="111"/>
      <c r="H227" s="111"/>
      <c r="I227" s="111"/>
      <c r="J227" s="111"/>
      <c r="K227" s="111"/>
      <c r="L227" s="44"/>
      <c r="M227" s="40"/>
    </row>
    <row r="228" spans="1:13" ht="87.75" customHeight="1">
      <c r="A228" s="10">
        <v>24</v>
      </c>
      <c r="B228" s="171" t="s">
        <v>74</v>
      </c>
      <c r="C228" s="171"/>
      <c r="D228" s="171"/>
      <c r="E228" s="171"/>
      <c r="F228" s="171"/>
      <c r="G228" s="171"/>
      <c r="H228" s="171"/>
      <c r="I228" s="171"/>
      <c r="J228" s="171"/>
      <c r="K228" s="171"/>
      <c r="L228" s="44"/>
      <c r="M228" s="40"/>
    </row>
    <row r="229" spans="1:13" ht="14.25" hidden="1">
      <c r="A229" s="10"/>
      <c r="B229" s="84" t="s">
        <v>36</v>
      </c>
      <c r="C229" s="9">
        <v>1</v>
      </c>
      <c r="D229" s="86">
        <v>2</v>
      </c>
      <c r="E229" s="85" t="s">
        <v>8</v>
      </c>
      <c r="F229" s="81">
        <v>2</v>
      </c>
      <c r="G229" s="86" t="s">
        <v>8</v>
      </c>
      <c r="H229" s="87">
        <v>1.33</v>
      </c>
      <c r="I229" s="17" t="s">
        <v>8</v>
      </c>
      <c r="J229" s="87">
        <v>11.5</v>
      </c>
      <c r="K229" s="17" t="s">
        <v>2</v>
      </c>
      <c r="L229" s="21">
        <f>J229*H229*F229*D229*C229</f>
        <v>61.180000000000007</v>
      </c>
      <c r="M229" s="40"/>
    </row>
    <row r="230" spans="1:13" ht="14.25" hidden="1">
      <c r="A230" s="10"/>
      <c r="B230" s="84" t="s">
        <v>35</v>
      </c>
      <c r="C230" s="9">
        <v>1</v>
      </c>
      <c r="D230" s="86">
        <v>1</v>
      </c>
      <c r="E230" s="85" t="s">
        <v>8</v>
      </c>
      <c r="F230" s="81">
        <v>5</v>
      </c>
      <c r="G230" s="86" t="s">
        <v>8</v>
      </c>
      <c r="H230" s="87">
        <v>0.67</v>
      </c>
      <c r="I230" s="17" t="s">
        <v>8</v>
      </c>
      <c r="J230" s="87">
        <v>11.5</v>
      </c>
      <c r="K230" s="17" t="s">
        <v>2</v>
      </c>
      <c r="L230" s="20">
        <f>J230*H230*F230*D230*C230</f>
        <v>38.524999999999999</v>
      </c>
      <c r="M230" s="40"/>
    </row>
    <row r="231" spans="1:13" ht="14.25" hidden="1">
      <c r="A231" s="10"/>
      <c r="B231" s="16"/>
      <c r="C231" s="83"/>
      <c r="D231" s="83"/>
      <c r="E231" s="83"/>
      <c r="F231" s="83"/>
      <c r="G231" s="83"/>
      <c r="H231" s="83"/>
      <c r="I231" s="83"/>
      <c r="J231" s="83"/>
      <c r="K231" s="83" t="s">
        <v>2</v>
      </c>
      <c r="L231" s="37">
        <f>SUM(L229:L230)</f>
        <v>99.705000000000013</v>
      </c>
      <c r="M231" s="40"/>
    </row>
    <row r="232" spans="1:13" ht="14.25">
      <c r="A232" s="10"/>
      <c r="B232" s="16"/>
      <c r="C232" s="83"/>
      <c r="D232" s="83"/>
      <c r="E232" s="83"/>
      <c r="F232" s="27">
        <v>100</v>
      </c>
      <c r="G232" s="73"/>
      <c r="H232" s="34">
        <v>34520.31</v>
      </c>
      <c r="I232" s="73"/>
      <c r="J232" s="31" t="s">
        <v>19</v>
      </c>
      <c r="K232" s="73"/>
      <c r="L232" s="44"/>
      <c r="M232" s="40">
        <f>F232*H232%</f>
        <v>34520.31</v>
      </c>
    </row>
    <row r="233" spans="1:13" ht="14.25">
      <c r="A233" s="10"/>
      <c r="B233" s="16"/>
      <c r="C233" s="83"/>
      <c r="D233" s="83"/>
      <c r="E233" s="83"/>
      <c r="F233" s="83"/>
      <c r="G233" s="83"/>
      <c r="H233" s="83"/>
      <c r="I233" s="83"/>
      <c r="J233" s="83"/>
      <c r="K233" s="83"/>
      <c r="L233" s="44"/>
      <c r="M233" s="40"/>
    </row>
    <row r="234" spans="1:13" ht="14.25">
      <c r="A234" s="10">
        <v>25</v>
      </c>
      <c r="B234" s="173" t="s">
        <v>75</v>
      </c>
      <c r="C234" s="173"/>
      <c r="D234" s="173"/>
      <c r="E234" s="173"/>
      <c r="F234" s="173"/>
      <c r="G234" s="173"/>
      <c r="H234" s="173"/>
      <c r="I234" s="173"/>
      <c r="J234" s="173"/>
      <c r="K234" s="173"/>
      <c r="L234" s="44"/>
      <c r="M234" s="40"/>
    </row>
    <row r="235" spans="1:13" ht="14.25" hidden="1" customHeight="1">
      <c r="A235" s="10"/>
      <c r="B235" s="84" t="s">
        <v>76</v>
      </c>
      <c r="C235" s="9">
        <v>1</v>
      </c>
      <c r="D235" s="86">
        <v>1</v>
      </c>
      <c r="E235" s="85" t="s">
        <v>8</v>
      </c>
      <c r="F235" s="81">
        <v>2</v>
      </c>
      <c r="G235" s="86" t="s">
        <v>8</v>
      </c>
      <c r="H235" s="87">
        <v>2</v>
      </c>
      <c r="I235" s="17" t="s">
        <v>8</v>
      </c>
      <c r="J235" s="87">
        <v>14</v>
      </c>
      <c r="K235" s="17" t="s">
        <v>2</v>
      </c>
      <c r="L235" s="21">
        <f>J235*H235*F235*D235*C235</f>
        <v>56</v>
      </c>
      <c r="M235" s="40"/>
    </row>
    <row r="236" spans="1:13" ht="14.25" hidden="1">
      <c r="A236" s="10"/>
      <c r="B236" s="84" t="s">
        <v>21</v>
      </c>
      <c r="C236" s="9">
        <v>1</v>
      </c>
      <c r="D236" s="86">
        <v>1</v>
      </c>
      <c r="E236" s="85" t="s">
        <v>8</v>
      </c>
      <c r="F236" s="81">
        <v>1</v>
      </c>
      <c r="G236" s="86" t="s">
        <v>8</v>
      </c>
      <c r="H236" s="68">
        <v>40.125</v>
      </c>
      <c r="I236" s="17" t="s">
        <v>8</v>
      </c>
      <c r="J236" s="87">
        <v>6</v>
      </c>
      <c r="K236" s="17" t="s">
        <v>2</v>
      </c>
      <c r="L236" s="21">
        <f>J236*H236*F236*D236*C236</f>
        <v>240.75</v>
      </c>
      <c r="M236" s="40"/>
    </row>
    <row r="237" spans="1:13" ht="14.25" hidden="1">
      <c r="A237" s="10"/>
      <c r="B237" s="155" t="s">
        <v>133</v>
      </c>
      <c r="C237" s="9">
        <v>1</v>
      </c>
      <c r="D237" s="160">
        <v>2</v>
      </c>
      <c r="E237" s="159" t="s">
        <v>8</v>
      </c>
      <c r="F237" s="157">
        <v>2</v>
      </c>
      <c r="G237" s="160" t="s">
        <v>8</v>
      </c>
      <c r="H237" s="156">
        <v>16.25</v>
      </c>
      <c r="I237" s="17" t="s">
        <v>8</v>
      </c>
      <c r="J237" s="156">
        <v>1.5</v>
      </c>
      <c r="K237" s="17" t="s">
        <v>2</v>
      </c>
      <c r="L237" s="21">
        <f>J237*H237*F237*D237*C237</f>
        <v>97.5</v>
      </c>
      <c r="M237" s="40"/>
    </row>
    <row r="238" spans="1:13" ht="14.25" hidden="1">
      <c r="A238" s="10"/>
      <c r="B238" s="155" t="s">
        <v>134</v>
      </c>
      <c r="C238" s="9">
        <v>1</v>
      </c>
      <c r="D238" s="160">
        <v>2</v>
      </c>
      <c r="E238" s="159" t="s">
        <v>8</v>
      </c>
      <c r="F238" s="177" t="s">
        <v>135</v>
      </c>
      <c r="G238" s="177"/>
      <c r="H238" s="177"/>
      <c r="I238" s="17" t="s">
        <v>8</v>
      </c>
      <c r="J238" s="156">
        <v>1.5</v>
      </c>
      <c r="K238" s="17" t="s">
        <v>2</v>
      </c>
      <c r="L238" s="20">
        <v>209</v>
      </c>
      <c r="M238" s="40"/>
    </row>
    <row r="239" spans="1:13" ht="14.25" hidden="1">
      <c r="A239" s="10"/>
      <c r="B239" s="16"/>
      <c r="C239" s="83"/>
      <c r="D239" s="83"/>
      <c r="E239" s="83"/>
      <c r="F239" s="83"/>
      <c r="G239" s="83"/>
      <c r="H239" s="83"/>
      <c r="I239" s="83"/>
      <c r="J239" s="83"/>
      <c r="K239" s="83" t="s">
        <v>2</v>
      </c>
      <c r="L239" s="37">
        <f>SUM(L235:L238)</f>
        <v>603.25</v>
      </c>
      <c r="M239" s="40"/>
    </row>
    <row r="240" spans="1:13" ht="14.25">
      <c r="A240" s="10"/>
      <c r="B240" s="16"/>
      <c r="C240" s="83"/>
      <c r="D240" s="83"/>
      <c r="E240" s="83"/>
      <c r="F240" s="27">
        <v>603</v>
      </c>
      <c r="G240" s="73"/>
      <c r="H240" s="31">
        <v>829.95</v>
      </c>
      <c r="I240" s="73"/>
      <c r="J240" s="31" t="s">
        <v>29</v>
      </c>
      <c r="K240" s="73"/>
      <c r="L240" s="44"/>
      <c r="M240" s="40">
        <f>F240*H240%</f>
        <v>5004.5985000000001</v>
      </c>
    </row>
    <row r="241" spans="1:13" ht="14.25">
      <c r="A241" s="10"/>
      <c r="B241" s="16"/>
      <c r="C241" s="83"/>
      <c r="D241" s="83"/>
      <c r="E241" s="83"/>
      <c r="F241" s="83"/>
      <c r="G241" s="83"/>
      <c r="H241" s="83"/>
      <c r="I241" s="83"/>
      <c r="J241" s="83"/>
      <c r="K241" s="83"/>
      <c r="L241" s="44"/>
      <c r="M241" s="40"/>
    </row>
    <row r="242" spans="1:13" ht="14.25">
      <c r="A242" s="10">
        <v>26</v>
      </c>
      <c r="B242" s="173" t="s">
        <v>77</v>
      </c>
      <c r="C242" s="173"/>
      <c r="D242" s="173"/>
      <c r="E242" s="173"/>
      <c r="F242" s="173"/>
      <c r="G242" s="173"/>
      <c r="H242" s="173"/>
      <c r="I242" s="173"/>
      <c r="J242" s="173"/>
      <c r="K242" s="173"/>
      <c r="L242" s="44"/>
      <c r="M242" s="40"/>
    </row>
    <row r="243" spans="1:13" ht="14.25" hidden="1">
      <c r="A243" s="10"/>
      <c r="B243" s="84" t="s">
        <v>54</v>
      </c>
      <c r="C243" s="9">
        <v>2</v>
      </c>
      <c r="D243" s="114">
        <v>2</v>
      </c>
      <c r="E243" s="123" t="s">
        <v>8</v>
      </c>
      <c r="F243" s="172" t="s">
        <v>72</v>
      </c>
      <c r="G243" s="172"/>
      <c r="H243" s="172"/>
      <c r="I243" s="17" t="s">
        <v>8</v>
      </c>
      <c r="J243" s="38">
        <v>11.5</v>
      </c>
      <c r="K243" s="111" t="s">
        <v>2</v>
      </c>
      <c r="L243" s="37">
        <v>1564</v>
      </c>
      <c r="M243" s="40"/>
    </row>
    <row r="244" spans="1:13" ht="14.25" hidden="1">
      <c r="A244" s="10"/>
      <c r="B244" s="84" t="s">
        <v>55</v>
      </c>
      <c r="C244" s="9">
        <v>1</v>
      </c>
      <c r="D244" s="86">
        <v>2</v>
      </c>
      <c r="E244" s="85" t="s">
        <v>8</v>
      </c>
      <c r="F244" s="172" t="s">
        <v>119</v>
      </c>
      <c r="G244" s="172"/>
      <c r="H244" s="172"/>
      <c r="I244" s="17" t="s">
        <v>8</v>
      </c>
      <c r="J244" s="38">
        <v>11.5</v>
      </c>
      <c r="K244" s="83" t="s">
        <v>2</v>
      </c>
      <c r="L244" s="88">
        <v>1084</v>
      </c>
      <c r="M244" s="40"/>
    </row>
    <row r="245" spans="1:13" ht="14.25" hidden="1" customHeight="1">
      <c r="A245" s="10"/>
      <c r="B245" s="16"/>
      <c r="C245" s="83"/>
      <c r="D245" s="83"/>
      <c r="E245" s="83"/>
      <c r="F245" s="83"/>
      <c r="G245" s="83"/>
      <c r="H245" s="83"/>
      <c r="I245" s="83"/>
      <c r="J245" s="83"/>
      <c r="K245" s="83" t="s">
        <v>2</v>
      </c>
      <c r="L245" s="37">
        <f>SUM(L243:L244)</f>
        <v>2648</v>
      </c>
      <c r="M245" s="40"/>
    </row>
    <row r="246" spans="1:13" ht="14.25" hidden="1">
      <c r="A246" s="10"/>
      <c r="B246" s="16" t="s">
        <v>31</v>
      </c>
      <c r="C246" s="83"/>
      <c r="D246" s="83"/>
      <c r="E246" s="83"/>
      <c r="F246" s="83"/>
      <c r="G246" s="83"/>
      <c r="H246" s="83"/>
      <c r="I246" s="83"/>
      <c r="J246" s="83"/>
      <c r="K246" s="83"/>
      <c r="L246" s="44"/>
      <c r="M246" s="40"/>
    </row>
    <row r="247" spans="1:13" ht="14.25" hidden="1" customHeight="1">
      <c r="A247" s="10"/>
      <c r="B247" s="84" t="s">
        <v>78</v>
      </c>
      <c r="C247" s="9">
        <v>1</v>
      </c>
      <c r="D247" s="86">
        <v>1</v>
      </c>
      <c r="E247" s="85" t="s">
        <v>8</v>
      </c>
      <c r="F247" s="81">
        <v>2</v>
      </c>
      <c r="G247" s="86" t="s">
        <v>8</v>
      </c>
      <c r="H247" s="87">
        <v>8</v>
      </c>
      <c r="I247" s="17" t="s">
        <v>8</v>
      </c>
      <c r="J247" s="87">
        <v>4</v>
      </c>
      <c r="K247" s="17" t="s">
        <v>2</v>
      </c>
      <c r="L247" s="21">
        <f>J247*H247*F247*D247*C247</f>
        <v>64</v>
      </c>
      <c r="M247" s="40"/>
    </row>
    <row r="248" spans="1:13" ht="14.25" hidden="1">
      <c r="A248" s="10"/>
      <c r="B248" s="84" t="s">
        <v>38</v>
      </c>
      <c r="C248" s="9">
        <v>1</v>
      </c>
      <c r="D248" s="86">
        <v>1</v>
      </c>
      <c r="E248" s="85" t="s">
        <v>8</v>
      </c>
      <c r="F248" s="81">
        <v>2</v>
      </c>
      <c r="G248" s="86" t="s">
        <v>8</v>
      </c>
      <c r="H248" s="87">
        <v>4</v>
      </c>
      <c r="I248" s="17" t="s">
        <v>8</v>
      </c>
      <c r="J248" s="87">
        <v>7</v>
      </c>
      <c r="K248" s="17" t="s">
        <v>2</v>
      </c>
      <c r="L248" s="21">
        <f>J248*H248*F248*D248*C248</f>
        <v>56</v>
      </c>
      <c r="M248" s="40"/>
    </row>
    <row r="249" spans="1:13" ht="14.25" hidden="1">
      <c r="A249" s="10"/>
      <c r="B249" s="84" t="s">
        <v>39</v>
      </c>
      <c r="C249" s="9">
        <v>1</v>
      </c>
      <c r="D249" s="86">
        <v>1</v>
      </c>
      <c r="E249" s="85" t="s">
        <v>8</v>
      </c>
      <c r="F249" s="81">
        <v>2</v>
      </c>
      <c r="G249" s="86" t="s">
        <v>8</v>
      </c>
      <c r="H249" s="87">
        <v>4</v>
      </c>
      <c r="I249" s="17" t="s">
        <v>8</v>
      </c>
      <c r="J249" s="87">
        <v>4</v>
      </c>
      <c r="K249" s="17" t="s">
        <v>2</v>
      </c>
      <c r="L249" s="21">
        <f>J249*H249*F249*D249*C249</f>
        <v>32</v>
      </c>
      <c r="M249" s="40"/>
    </row>
    <row r="250" spans="1:13" ht="14.25" hidden="1">
      <c r="A250" s="10"/>
      <c r="B250" s="16"/>
      <c r="C250" s="83"/>
      <c r="D250" s="83"/>
      <c r="E250" s="83"/>
      <c r="F250" s="83"/>
      <c r="G250" s="83"/>
      <c r="H250" s="83"/>
      <c r="I250" s="83"/>
      <c r="J250" s="83"/>
      <c r="K250" s="83" t="s">
        <v>2</v>
      </c>
      <c r="L250" s="72">
        <f>SUM(L247:L249)</f>
        <v>152</v>
      </c>
      <c r="M250" s="40"/>
    </row>
    <row r="251" spans="1:13" ht="14.25" hidden="1">
      <c r="A251" s="10"/>
      <c r="B251" s="16"/>
      <c r="C251" s="83"/>
      <c r="D251" s="172"/>
      <c r="E251" s="172"/>
      <c r="F251" s="172"/>
      <c r="G251" s="172"/>
      <c r="H251" s="172"/>
      <c r="I251" s="172"/>
      <c r="J251" s="83"/>
      <c r="K251" s="83" t="s">
        <v>2</v>
      </c>
      <c r="L251" s="37">
        <f>L245-L250</f>
        <v>2496</v>
      </c>
      <c r="M251" s="40"/>
    </row>
    <row r="252" spans="1:13" ht="14.25">
      <c r="A252" s="10"/>
      <c r="B252" s="16"/>
      <c r="C252" s="83"/>
      <c r="D252" s="83"/>
      <c r="E252" s="83"/>
      <c r="F252" s="27">
        <v>2496</v>
      </c>
      <c r="G252" s="73"/>
      <c r="H252" s="31">
        <v>442.75</v>
      </c>
      <c r="I252" s="73"/>
      <c r="J252" s="31" t="s">
        <v>19</v>
      </c>
      <c r="K252" s="73"/>
      <c r="L252" s="44"/>
      <c r="M252" s="40">
        <f>F252*H252%</f>
        <v>11051.04</v>
      </c>
    </row>
    <row r="253" spans="1:13" ht="14.25">
      <c r="A253" s="10"/>
      <c r="B253" s="16"/>
      <c r="C253" s="83"/>
      <c r="D253" s="83"/>
      <c r="E253" s="83"/>
      <c r="F253" s="83"/>
      <c r="G253" s="83"/>
      <c r="H253" s="83"/>
      <c r="I253" s="83"/>
      <c r="J253" s="83"/>
      <c r="K253" s="83"/>
      <c r="L253" s="44"/>
      <c r="M253" s="40"/>
    </row>
    <row r="254" spans="1:13" ht="14.25">
      <c r="A254" s="10">
        <v>27</v>
      </c>
      <c r="B254" s="173" t="s">
        <v>79</v>
      </c>
      <c r="C254" s="173"/>
      <c r="D254" s="173"/>
      <c r="E254" s="173"/>
      <c r="F254" s="173"/>
      <c r="G254" s="173"/>
      <c r="H254" s="173"/>
      <c r="I254" s="173"/>
      <c r="J254" s="173"/>
      <c r="K254" s="173"/>
      <c r="L254" s="44"/>
      <c r="M254" s="40"/>
    </row>
    <row r="255" spans="1:13" ht="14.25" hidden="1">
      <c r="A255" s="10"/>
      <c r="B255" s="16"/>
      <c r="C255" s="83"/>
      <c r="D255" s="174"/>
      <c r="E255" s="174"/>
      <c r="F255" s="174"/>
      <c r="G255" s="174"/>
      <c r="H255" s="174"/>
      <c r="I255" s="174"/>
      <c r="J255" s="174"/>
      <c r="K255" s="83" t="s">
        <v>2</v>
      </c>
      <c r="L255" s="88">
        <v>2496</v>
      </c>
      <c r="M255" s="40"/>
    </row>
    <row r="256" spans="1:13" ht="14.25" hidden="1" customHeight="1">
      <c r="A256" s="10"/>
      <c r="B256" s="16"/>
      <c r="C256" s="83"/>
      <c r="D256" s="83"/>
      <c r="E256" s="83"/>
      <c r="F256" s="83"/>
      <c r="G256" s="83"/>
      <c r="H256" s="83"/>
      <c r="I256" s="83"/>
      <c r="J256" s="83"/>
      <c r="K256" s="83" t="s">
        <v>2</v>
      </c>
      <c r="L256" s="37">
        <v>2496</v>
      </c>
      <c r="M256" s="40"/>
    </row>
    <row r="257" spans="1:13" ht="14.25">
      <c r="A257" s="10"/>
      <c r="B257" s="16"/>
      <c r="C257" s="83"/>
      <c r="D257" s="83"/>
      <c r="E257" s="83"/>
      <c r="F257" s="27">
        <v>2496</v>
      </c>
      <c r="G257" s="73"/>
      <c r="H257" s="34">
        <v>1079.6500000000001</v>
      </c>
      <c r="I257" s="73"/>
      <c r="J257" s="31" t="s">
        <v>29</v>
      </c>
      <c r="K257" s="73"/>
      <c r="L257" s="44"/>
      <c r="M257" s="40">
        <f>F257*H257%</f>
        <v>26948.064000000006</v>
      </c>
    </row>
    <row r="258" spans="1:13" ht="14.25">
      <c r="A258" s="10"/>
      <c r="B258" s="16"/>
      <c r="C258" s="111"/>
      <c r="D258" s="111"/>
      <c r="E258" s="111"/>
      <c r="F258" s="27"/>
      <c r="G258" s="73"/>
      <c r="H258" s="34"/>
      <c r="I258" s="73"/>
      <c r="J258" s="31"/>
      <c r="K258" s="73"/>
      <c r="L258" s="44"/>
      <c r="M258" s="40"/>
    </row>
    <row r="259" spans="1:13" ht="14.25">
      <c r="A259" s="3">
        <v>28</v>
      </c>
      <c r="B259" s="173" t="s">
        <v>80</v>
      </c>
      <c r="C259" s="173"/>
      <c r="D259" s="173"/>
      <c r="E259" s="173"/>
      <c r="F259" s="173"/>
      <c r="G259" s="173"/>
      <c r="H259" s="173"/>
      <c r="I259" s="173"/>
      <c r="J259" s="173"/>
      <c r="K259" s="173"/>
      <c r="L259" s="44"/>
      <c r="M259" s="40"/>
    </row>
    <row r="260" spans="1:13" ht="14.25" hidden="1" customHeight="1">
      <c r="A260" s="10"/>
      <c r="B260" s="16"/>
      <c r="C260" s="174" t="s">
        <v>141</v>
      </c>
      <c r="D260" s="174"/>
      <c r="E260" s="174"/>
      <c r="F260" s="174"/>
      <c r="G260" s="174"/>
      <c r="H260" s="174"/>
      <c r="I260" s="174"/>
      <c r="J260" s="83"/>
      <c r="K260" s="83" t="s">
        <v>2</v>
      </c>
      <c r="L260" s="88">
        <v>743</v>
      </c>
      <c r="M260" s="40"/>
    </row>
    <row r="261" spans="1:13" ht="15" hidden="1" customHeight="1">
      <c r="A261" s="10"/>
      <c r="B261" s="16"/>
      <c r="C261" s="83"/>
      <c r="D261" s="83"/>
      <c r="E261" s="83"/>
      <c r="F261" s="83"/>
      <c r="G261" s="83"/>
      <c r="H261" s="83"/>
      <c r="I261" s="83"/>
      <c r="J261" s="83"/>
      <c r="K261" s="83" t="s">
        <v>2</v>
      </c>
      <c r="L261" s="37">
        <f>SUM(L260:L260)</f>
        <v>743</v>
      </c>
      <c r="M261" s="40"/>
    </row>
    <row r="262" spans="1:13" ht="14.25">
      <c r="A262" s="10"/>
      <c r="B262" s="16"/>
      <c r="C262" s="83"/>
      <c r="D262" s="83"/>
      <c r="E262" s="83"/>
      <c r="F262" s="27">
        <v>743</v>
      </c>
      <c r="G262" s="73"/>
      <c r="H262" s="34">
        <v>859.9</v>
      </c>
      <c r="I262" s="73"/>
      <c r="J262" s="31" t="s">
        <v>19</v>
      </c>
      <c r="K262" s="73"/>
      <c r="L262" s="44"/>
      <c r="M262" s="40">
        <f>F262*H262%</f>
        <v>6389.0569999999998</v>
      </c>
    </row>
    <row r="263" spans="1:13" ht="14.25">
      <c r="A263" s="10"/>
      <c r="B263" s="16"/>
      <c r="C263" s="83"/>
      <c r="D263" s="83"/>
      <c r="E263" s="83"/>
      <c r="F263" s="83"/>
      <c r="G263" s="83"/>
      <c r="H263" s="83"/>
      <c r="I263" s="83"/>
      <c r="J263" s="83"/>
      <c r="K263" s="83"/>
      <c r="L263" s="44"/>
      <c r="M263" s="40"/>
    </row>
    <row r="264" spans="1:13" ht="30" customHeight="1">
      <c r="A264" s="10">
        <v>29</v>
      </c>
      <c r="B264" s="171" t="s">
        <v>81</v>
      </c>
      <c r="C264" s="171"/>
      <c r="D264" s="171"/>
      <c r="E264" s="171"/>
      <c r="F264" s="171"/>
      <c r="G264" s="171"/>
      <c r="H264" s="171"/>
      <c r="I264" s="171"/>
      <c r="J264" s="171"/>
      <c r="K264" s="171"/>
      <c r="L264" s="44"/>
      <c r="M264" s="40"/>
    </row>
    <row r="265" spans="1:13" ht="14.25" hidden="1">
      <c r="A265" s="10"/>
      <c r="B265" s="110"/>
      <c r="C265" s="174" t="s">
        <v>140</v>
      </c>
      <c r="D265" s="174"/>
      <c r="E265" s="174"/>
      <c r="F265" s="174"/>
      <c r="G265" s="174"/>
      <c r="H265" s="174"/>
      <c r="I265" s="174"/>
      <c r="J265" s="113"/>
      <c r="K265" s="17" t="s">
        <v>2</v>
      </c>
      <c r="L265" s="20">
        <v>304</v>
      </c>
    </row>
    <row r="266" spans="1:13" ht="15" hidden="1" customHeight="1">
      <c r="A266" s="10"/>
      <c r="K266" s="2" t="s">
        <v>2</v>
      </c>
      <c r="L266" s="25">
        <f>SUM(L265:L265)</f>
        <v>304</v>
      </c>
    </row>
    <row r="267" spans="1:13" ht="14.25">
      <c r="A267" s="10"/>
      <c r="B267" s="16"/>
      <c r="C267" s="83"/>
      <c r="D267" s="83"/>
      <c r="E267" s="83"/>
      <c r="F267" s="27">
        <v>304</v>
      </c>
      <c r="G267" s="73"/>
      <c r="H267" s="122">
        <v>2116.41</v>
      </c>
      <c r="I267" s="73"/>
      <c r="J267" s="122" t="s">
        <v>29</v>
      </c>
      <c r="K267" s="73"/>
      <c r="L267" s="44"/>
      <c r="M267" s="32">
        <f>F267*H267%</f>
        <v>6433.8863999999994</v>
      </c>
    </row>
    <row r="268" spans="1:13" ht="7.5" customHeight="1"/>
    <row r="269" spans="1:13" ht="57.75" customHeight="1">
      <c r="A269" s="10">
        <v>30</v>
      </c>
      <c r="B269" s="171" t="s">
        <v>82</v>
      </c>
      <c r="C269" s="171"/>
      <c r="D269" s="171"/>
      <c r="E269" s="171"/>
      <c r="F269" s="171"/>
      <c r="G269" s="171"/>
      <c r="H269" s="171"/>
      <c r="I269" s="171"/>
      <c r="J269" s="171"/>
      <c r="K269" s="171"/>
      <c r="L269" s="44"/>
      <c r="M269" s="40"/>
    </row>
    <row r="270" spans="1:13" ht="14.25" hidden="1">
      <c r="A270" s="10"/>
      <c r="B270" s="110" t="s">
        <v>120</v>
      </c>
      <c r="C270" s="9">
        <v>1</v>
      </c>
      <c r="D270" s="114">
        <v>1</v>
      </c>
      <c r="E270" s="123" t="s">
        <v>8</v>
      </c>
      <c r="F270" s="109">
        <v>1</v>
      </c>
      <c r="G270" s="114" t="s">
        <v>8</v>
      </c>
      <c r="H270" s="68">
        <v>43.375</v>
      </c>
      <c r="I270" s="17" t="s">
        <v>8</v>
      </c>
      <c r="J270" s="113">
        <v>11.5</v>
      </c>
      <c r="K270" s="17" t="s">
        <v>2</v>
      </c>
      <c r="L270" s="21">
        <f>J270*H270*F270*D270*C270</f>
        <v>498.8125</v>
      </c>
      <c r="M270" s="40"/>
    </row>
    <row r="271" spans="1:13" ht="14.25" hidden="1">
      <c r="A271" s="10"/>
      <c r="B271" s="111" t="s">
        <v>26</v>
      </c>
      <c r="C271" s="9">
        <v>1</v>
      </c>
      <c r="D271" s="114">
        <v>1</v>
      </c>
      <c r="E271" s="123" t="s">
        <v>8</v>
      </c>
      <c r="F271" s="109">
        <v>2</v>
      </c>
      <c r="G271" s="114" t="s">
        <v>8</v>
      </c>
      <c r="H271" s="113">
        <v>7.5</v>
      </c>
      <c r="I271" s="17" t="s">
        <v>8</v>
      </c>
      <c r="J271" s="113">
        <v>11.5</v>
      </c>
      <c r="K271" s="17" t="s">
        <v>2</v>
      </c>
      <c r="L271" s="20">
        <f>J271*H271*F271*D271*C271</f>
        <v>172.5</v>
      </c>
      <c r="M271" s="40"/>
    </row>
    <row r="272" spans="1:13" ht="14.25" hidden="1" customHeight="1">
      <c r="A272" s="10"/>
      <c r="B272" s="111"/>
      <c r="C272" s="111"/>
      <c r="D272" s="111"/>
      <c r="E272" s="111"/>
      <c r="F272" s="111"/>
      <c r="G272" s="111"/>
      <c r="H272" s="111"/>
      <c r="I272" s="111"/>
      <c r="J272" s="111"/>
      <c r="K272" s="111" t="s">
        <v>2</v>
      </c>
      <c r="L272" s="37">
        <f>SUM(L270:L271)</f>
        <v>671.3125</v>
      </c>
      <c r="M272" s="40"/>
    </row>
    <row r="273" spans="1:13" ht="14.25" hidden="1">
      <c r="A273" s="10"/>
      <c r="B273" s="16" t="s">
        <v>31</v>
      </c>
      <c r="C273" s="111"/>
      <c r="D273" s="111"/>
      <c r="E273" s="111"/>
      <c r="F273" s="111"/>
      <c r="G273" s="111"/>
      <c r="H273" s="111"/>
      <c r="I273" s="111"/>
      <c r="J273" s="111"/>
      <c r="K273" s="111"/>
      <c r="L273" s="37"/>
      <c r="M273" s="40"/>
    </row>
    <row r="274" spans="1:13" ht="14.25" hidden="1">
      <c r="A274" s="10"/>
      <c r="B274" s="111" t="s">
        <v>121</v>
      </c>
      <c r="C274" s="9">
        <v>1</v>
      </c>
      <c r="D274" s="114">
        <v>1</v>
      </c>
      <c r="E274" s="123" t="s">
        <v>8</v>
      </c>
      <c r="F274" s="109">
        <v>6</v>
      </c>
      <c r="G274" s="114" t="s">
        <v>8</v>
      </c>
      <c r="H274" s="113">
        <v>5.75</v>
      </c>
      <c r="I274" s="17" t="s">
        <v>8</v>
      </c>
      <c r="J274" s="113">
        <v>8</v>
      </c>
      <c r="K274" s="17" t="s">
        <v>2</v>
      </c>
      <c r="L274" s="21">
        <f>J274*H274*F274*D274*C274</f>
        <v>276</v>
      </c>
      <c r="M274" s="40"/>
    </row>
    <row r="275" spans="1:13" ht="14.25" hidden="1">
      <c r="A275" s="10"/>
      <c r="B275" s="111"/>
      <c r="C275" s="9">
        <v>1</v>
      </c>
      <c r="D275" s="114">
        <v>1</v>
      </c>
      <c r="E275" s="123" t="s">
        <v>8</v>
      </c>
      <c r="F275" s="109">
        <v>2</v>
      </c>
      <c r="G275" s="114" t="s">
        <v>8</v>
      </c>
      <c r="H275" s="113">
        <v>5.25</v>
      </c>
      <c r="I275" s="17" t="s">
        <v>8</v>
      </c>
      <c r="J275" s="113">
        <v>8</v>
      </c>
      <c r="K275" s="17" t="s">
        <v>2</v>
      </c>
      <c r="L275" s="20">
        <f>J275*H275*F275*D275*C275</f>
        <v>84</v>
      </c>
      <c r="M275" s="40"/>
    </row>
    <row r="276" spans="1:13" ht="14.25" hidden="1">
      <c r="A276" s="10"/>
      <c r="B276" s="111"/>
      <c r="C276" s="111"/>
      <c r="D276" s="111"/>
      <c r="E276" s="111"/>
      <c r="F276" s="111"/>
      <c r="G276" s="111"/>
      <c r="H276" s="111"/>
      <c r="I276" s="111"/>
      <c r="J276" s="111"/>
      <c r="K276" s="111" t="s">
        <v>2</v>
      </c>
      <c r="L276" s="72">
        <f>SUM(L274:L275)</f>
        <v>360</v>
      </c>
      <c r="M276" s="40"/>
    </row>
    <row r="277" spans="1:13" ht="14.25" hidden="1">
      <c r="A277" s="10"/>
      <c r="B277" s="83"/>
      <c r="C277" s="83"/>
      <c r="D277" s="172" t="s">
        <v>136</v>
      </c>
      <c r="E277" s="172"/>
      <c r="F277" s="172"/>
      <c r="G277" s="172"/>
      <c r="H277" s="172"/>
      <c r="I277" s="172"/>
      <c r="J277" s="172"/>
      <c r="K277" s="73"/>
      <c r="L277" s="37">
        <f>L272-L276</f>
        <v>311.3125</v>
      </c>
    </row>
    <row r="278" spans="1:13" ht="14.25">
      <c r="A278" s="10"/>
      <c r="B278" s="83"/>
      <c r="C278" s="83"/>
      <c r="D278" s="83"/>
      <c r="E278" s="83"/>
      <c r="F278" s="27">
        <v>311</v>
      </c>
      <c r="G278" s="73"/>
      <c r="H278" s="31">
        <v>2567.9499999999998</v>
      </c>
      <c r="I278" s="73"/>
      <c r="J278" s="31" t="s">
        <v>29</v>
      </c>
      <c r="K278" s="73"/>
      <c r="L278" s="44"/>
      <c r="M278" s="40">
        <f>F278*H278%</f>
        <v>7986.3244999999988</v>
      </c>
    </row>
    <row r="279" spans="1:13" ht="14.25">
      <c r="A279" s="10"/>
      <c r="B279" s="162"/>
      <c r="C279" s="162"/>
      <c r="D279" s="162"/>
      <c r="E279" s="162"/>
      <c r="F279" s="27"/>
      <c r="G279" s="73"/>
      <c r="H279" s="31"/>
      <c r="I279" s="73"/>
      <c r="J279" s="31"/>
      <c r="K279" s="73"/>
      <c r="L279" s="44"/>
      <c r="M279" s="40"/>
    </row>
    <row r="280" spans="1:13" ht="14.25">
      <c r="A280" s="10"/>
      <c r="B280" s="162"/>
      <c r="C280" s="162"/>
      <c r="D280" s="162"/>
      <c r="E280" s="162"/>
      <c r="F280" s="27"/>
      <c r="G280" s="73"/>
      <c r="H280" s="31"/>
      <c r="I280" s="73"/>
      <c r="J280" s="31"/>
      <c r="K280" s="73"/>
      <c r="L280" s="44"/>
      <c r="M280" s="40"/>
    </row>
    <row r="281" spans="1:13" ht="14.25">
      <c r="A281" s="10"/>
      <c r="B281" s="162"/>
      <c r="C281" s="162"/>
      <c r="D281" s="162"/>
      <c r="E281" s="162"/>
      <c r="F281" s="27"/>
      <c r="G281" s="73"/>
      <c r="H281" s="31"/>
      <c r="I281" s="73"/>
      <c r="J281" s="31"/>
      <c r="K281" s="73"/>
      <c r="L281" s="44"/>
      <c r="M281" s="40"/>
    </row>
    <row r="282" spans="1:13" ht="14.25">
      <c r="A282" s="10"/>
      <c r="B282" s="162"/>
      <c r="C282" s="162"/>
      <c r="D282" s="162"/>
      <c r="E282" s="162"/>
      <c r="F282" s="27"/>
      <c r="G282" s="73"/>
      <c r="H282" s="31"/>
      <c r="I282" s="73"/>
      <c r="J282" s="31"/>
      <c r="K282" s="73"/>
      <c r="L282" s="44"/>
      <c r="M282" s="40"/>
    </row>
    <row r="283" spans="1:13" ht="14.25">
      <c r="A283" s="10"/>
      <c r="B283" s="162"/>
      <c r="C283" s="162"/>
      <c r="D283" s="162"/>
      <c r="E283" s="162"/>
      <c r="F283" s="27"/>
      <c r="G283" s="73"/>
      <c r="H283" s="31"/>
      <c r="I283" s="73"/>
      <c r="J283" s="31"/>
      <c r="K283" s="73"/>
      <c r="L283" s="44"/>
      <c r="M283" s="40"/>
    </row>
    <row r="284" spans="1:13" ht="14.25">
      <c r="A284" s="10"/>
      <c r="B284" s="137"/>
      <c r="C284" s="137"/>
      <c r="D284" s="137"/>
      <c r="E284" s="137"/>
      <c r="F284" s="27"/>
      <c r="G284" s="73"/>
      <c r="H284" s="31"/>
      <c r="I284" s="73"/>
      <c r="J284" s="31"/>
      <c r="K284" s="73"/>
      <c r="L284" s="44"/>
      <c r="M284" s="40"/>
    </row>
    <row r="285" spans="1:13" ht="14.25" customHeight="1">
      <c r="A285" s="118">
        <v>31</v>
      </c>
      <c r="B285" s="170" t="s">
        <v>15</v>
      </c>
      <c r="C285" s="170"/>
      <c r="D285" s="170"/>
      <c r="E285" s="170"/>
      <c r="F285" s="170"/>
      <c r="G285" s="170"/>
      <c r="H285" s="113"/>
      <c r="I285" s="17"/>
      <c r="J285" s="113"/>
      <c r="K285" s="17"/>
      <c r="L285" s="23"/>
      <c r="M285" s="40"/>
    </row>
    <row r="286" spans="1:13" ht="14.25" hidden="1">
      <c r="A286" s="118" t="s">
        <v>11</v>
      </c>
      <c r="B286" s="170" t="s">
        <v>137</v>
      </c>
      <c r="C286" s="170"/>
      <c r="D286" s="170"/>
      <c r="E286" s="170"/>
      <c r="F286" s="170"/>
      <c r="G286" s="114"/>
      <c r="H286" s="113"/>
      <c r="I286" s="17"/>
      <c r="J286" s="113"/>
      <c r="K286" s="17" t="s">
        <v>2</v>
      </c>
      <c r="L286" s="23">
        <v>90</v>
      </c>
      <c r="M286" s="40"/>
    </row>
    <row r="287" spans="1:13" ht="14.25" hidden="1">
      <c r="A287" s="118" t="s">
        <v>12</v>
      </c>
      <c r="B287" s="170" t="s">
        <v>138</v>
      </c>
      <c r="C287" s="170"/>
      <c r="D287" s="170"/>
      <c r="E287" s="170"/>
      <c r="F287" s="170"/>
      <c r="G287" s="114"/>
      <c r="H287" s="113"/>
      <c r="I287" s="17"/>
      <c r="J287" s="113"/>
      <c r="K287" s="17" t="s">
        <v>2</v>
      </c>
      <c r="L287" s="23">
        <v>71</v>
      </c>
      <c r="M287" s="40"/>
    </row>
    <row r="288" spans="1:13" ht="14.25" hidden="1">
      <c r="A288" s="118" t="s">
        <v>13</v>
      </c>
      <c r="B288" s="170" t="s">
        <v>139</v>
      </c>
      <c r="C288" s="170"/>
      <c r="D288" s="170"/>
      <c r="E288" s="170"/>
      <c r="F288" s="170"/>
      <c r="G288" s="170"/>
      <c r="H288" s="170"/>
      <c r="I288" s="170"/>
      <c r="J288" s="113"/>
      <c r="K288" s="17" t="s">
        <v>2</v>
      </c>
      <c r="L288" s="24">
        <v>44</v>
      </c>
      <c r="M288" s="40"/>
    </row>
    <row r="289" spans="1:13" ht="14.25" hidden="1">
      <c r="A289" s="118"/>
      <c r="B289" s="121"/>
      <c r="C289" s="9"/>
      <c r="D289" s="114"/>
      <c r="E289" s="123"/>
      <c r="F289" s="109"/>
      <c r="G289" s="114"/>
      <c r="H289" s="113"/>
      <c r="I289" s="17"/>
      <c r="J289" s="113"/>
      <c r="K289" s="17" t="s">
        <v>2</v>
      </c>
      <c r="L289" s="23">
        <f>SUM(L286:L288)</f>
        <v>205</v>
      </c>
      <c r="M289" s="40"/>
    </row>
    <row r="290" spans="1:13" ht="14.25" customHeight="1">
      <c r="A290" s="10"/>
      <c r="B290" s="16"/>
      <c r="C290" s="111"/>
      <c r="D290" s="111"/>
      <c r="E290" s="111"/>
      <c r="F290" s="27">
        <v>191</v>
      </c>
      <c r="G290" s="73"/>
      <c r="H290" s="30">
        <v>40</v>
      </c>
      <c r="I290" s="73"/>
      <c r="J290" s="28" t="s">
        <v>14</v>
      </c>
      <c r="K290" s="135"/>
      <c r="L290" s="132"/>
      <c r="M290" s="134">
        <f>F290*H290</f>
        <v>7640</v>
      </c>
    </row>
    <row r="291" spans="1:13" ht="14.25" customHeight="1">
      <c r="A291" s="10"/>
      <c r="B291" s="55"/>
      <c r="C291" s="9"/>
      <c r="D291" s="50"/>
      <c r="E291" s="56"/>
      <c r="F291" s="56"/>
      <c r="G291" s="50"/>
      <c r="H291" s="52"/>
      <c r="I291" s="51"/>
      <c r="J291" s="52"/>
      <c r="K291" s="176" t="s">
        <v>4</v>
      </c>
      <c r="L291" s="176"/>
      <c r="M291" s="15">
        <f>SUM(M11:M285)</f>
        <v>1865482.3673500002</v>
      </c>
    </row>
    <row r="292" spans="1:13" ht="14.25">
      <c r="A292" s="10"/>
      <c r="B292" s="112"/>
      <c r="C292" s="9"/>
      <c r="D292" s="114"/>
      <c r="E292" s="123"/>
      <c r="F292" s="123"/>
      <c r="G292" s="114"/>
      <c r="H292" s="116"/>
      <c r="I292" s="124"/>
      <c r="J292" s="116"/>
      <c r="K292" s="117"/>
      <c r="L292" s="117"/>
      <c r="M292" s="169"/>
    </row>
    <row r="293" spans="1:13" ht="14.25">
      <c r="A293" s="10"/>
      <c r="B293" s="136"/>
      <c r="C293" s="9"/>
      <c r="D293" s="138"/>
      <c r="E293" s="142"/>
      <c r="F293" s="142"/>
      <c r="G293" s="138"/>
      <c r="H293" s="139"/>
      <c r="I293" s="143"/>
      <c r="J293" s="139"/>
      <c r="K293" s="140"/>
      <c r="L293" s="140" t="s">
        <v>122</v>
      </c>
      <c r="M293" s="30">
        <v>92508</v>
      </c>
    </row>
    <row r="294" spans="1:13" ht="14.25">
      <c r="A294" s="10"/>
      <c r="B294" s="136"/>
      <c r="C294" s="9"/>
      <c r="D294" s="138"/>
      <c r="E294" s="142"/>
      <c r="F294" s="142"/>
      <c r="G294" s="138"/>
      <c r="H294" s="139"/>
      <c r="I294" s="143"/>
      <c r="J294" s="139"/>
      <c r="K294" s="140"/>
      <c r="L294" s="163" t="s">
        <v>156</v>
      </c>
      <c r="M294" s="30">
        <v>7640</v>
      </c>
    </row>
    <row r="295" spans="1:13" ht="14.25">
      <c r="A295" s="10"/>
      <c r="B295" s="136"/>
      <c r="C295" s="9"/>
      <c r="D295" s="138"/>
      <c r="E295" s="142"/>
      <c r="F295" s="142"/>
      <c r="G295" s="138"/>
      <c r="H295" s="139"/>
      <c r="I295" s="143"/>
      <c r="J295" s="139"/>
      <c r="K295" s="140"/>
      <c r="L295" s="140" t="s">
        <v>18</v>
      </c>
      <c r="M295" s="32">
        <f>M291-M293</f>
        <v>1772974.3673500002</v>
      </c>
    </row>
    <row r="296" spans="1:13" ht="14.25">
      <c r="A296" s="10"/>
      <c r="B296" s="11"/>
      <c r="C296" s="9"/>
      <c r="D296" s="50"/>
      <c r="E296" s="56"/>
      <c r="F296" s="39"/>
      <c r="G296" s="43"/>
      <c r="H296" s="29"/>
      <c r="I296" s="36"/>
      <c r="J296" s="53"/>
      <c r="K296" s="36"/>
      <c r="L296" s="44"/>
      <c r="M296" s="40"/>
    </row>
    <row r="297" spans="1:13" ht="14.25">
      <c r="A297" s="10"/>
      <c r="B297" s="11"/>
      <c r="C297" s="9"/>
      <c r="D297" s="160"/>
      <c r="E297" s="159"/>
      <c r="F297" s="39"/>
      <c r="G297" s="43"/>
      <c r="H297" s="29"/>
      <c r="I297" s="36"/>
      <c r="J297" s="158"/>
      <c r="K297" s="36"/>
      <c r="L297" s="44"/>
      <c r="M297" s="40"/>
    </row>
    <row r="298" spans="1:13" s="166" customFormat="1">
      <c r="A298" s="164" t="s">
        <v>147</v>
      </c>
      <c r="B298" s="165"/>
      <c r="J298" s="166" t="s">
        <v>148</v>
      </c>
    </row>
    <row r="299" spans="1:13" s="166" customFormat="1">
      <c r="A299" s="165"/>
      <c r="B299" s="165"/>
      <c r="J299" s="166" t="s">
        <v>149</v>
      </c>
    </row>
    <row r="300" spans="1:13" s="166" customFormat="1" ht="21" customHeight="1">
      <c r="A300" s="164"/>
      <c r="B300" s="167" t="s">
        <v>150</v>
      </c>
    </row>
    <row r="301" spans="1:13" s="166" customFormat="1" ht="21" customHeight="1">
      <c r="A301" s="164"/>
      <c r="B301" s="167" t="s">
        <v>151</v>
      </c>
    </row>
    <row r="302" spans="1:13" s="166" customFormat="1" ht="21" customHeight="1">
      <c r="A302" s="165"/>
      <c r="B302" s="167" t="s">
        <v>152</v>
      </c>
    </row>
    <row r="303" spans="1:13" s="166" customFormat="1">
      <c r="A303" s="165"/>
      <c r="B303" s="167"/>
    </row>
    <row r="304" spans="1:13" s="166" customFormat="1">
      <c r="A304" s="165"/>
      <c r="B304" s="167"/>
    </row>
    <row r="305" spans="1:11" s="166" customFormat="1">
      <c r="A305" s="165"/>
      <c r="B305" s="165"/>
    </row>
    <row r="306" spans="1:11" s="166" customFormat="1">
      <c r="A306" s="165"/>
      <c r="B306" s="165"/>
      <c r="K306" s="168" t="s">
        <v>0</v>
      </c>
    </row>
    <row r="307" spans="1:11" s="166" customFormat="1">
      <c r="A307" s="165"/>
      <c r="B307" s="165" t="s">
        <v>153</v>
      </c>
      <c r="D307" s="168"/>
      <c r="F307" s="168"/>
      <c r="K307" s="168" t="s">
        <v>154</v>
      </c>
    </row>
    <row r="308" spans="1:11" s="166" customFormat="1">
      <c r="A308" s="165"/>
      <c r="B308" s="165"/>
      <c r="D308" s="168"/>
      <c r="F308" s="168"/>
      <c r="K308" s="168" t="s">
        <v>155</v>
      </c>
    </row>
  </sheetData>
  <mergeCells count="71">
    <mergeCell ref="A1:L1"/>
    <mergeCell ref="L5:M5"/>
    <mergeCell ref="B5:E5"/>
    <mergeCell ref="B288:I288"/>
    <mergeCell ref="C134:I134"/>
    <mergeCell ref="F144:H144"/>
    <mergeCell ref="D171:I171"/>
    <mergeCell ref="B216:K216"/>
    <mergeCell ref="B138:K138"/>
    <mergeCell ref="B174:K174"/>
    <mergeCell ref="D182:J182"/>
    <mergeCell ref="B185:K185"/>
    <mergeCell ref="B191:K191"/>
    <mergeCell ref="B143:K143"/>
    <mergeCell ref="F145:H145"/>
    <mergeCell ref="F148:H148"/>
    <mergeCell ref="D159:I159"/>
    <mergeCell ref="B164:K164"/>
    <mergeCell ref="D165:J165"/>
    <mergeCell ref="F238:H238"/>
    <mergeCell ref="B242:K242"/>
    <mergeCell ref="F244:H244"/>
    <mergeCell ref="B200:K200"/>
    <mergeCell ref="B210:K210"/>
    <mergeCell ref="B116:K116"/>
    <mergeCell ref="B65:K65"/>
    <mergeCell ref="C66:J66"/>
    <mergeCell ref="B70:K70"/>
    <mergeCell ref="B85:K85"/>
    <mergeCell ref="H87:J87"/>
    <mergeCell ref="B106:K106"/>
    <mergeCell ref="B101:K101"/>
    <mergeCell ref="C102:I102"/>
    <mergeCell ref="C111:I111"/>
    <mergeCell ref="B96:K96"/>
    <mergeCell ref="B126:K126"/>
    <mergeCell ref="B133:K133"/>
    <mergeCell ref="A2:B2"/>
    <mergeCell ref="A4:M4"/>
    <mergeCell ref="A3:M3"/>
    <mergeCell ref="C2:M2"/>
    <mergeCell ref="F5:G5"/>
    <mergeCell ref="H5:I5"/>
    <mergeCell ref="J5:K5"/>
    <mergeCell ref="B8:K8"/>
    <mergeCell ref="B17:K17"/>
    <mergeCell ref="B29:K29"/>
    <mergeCell ref="B42:K42"/>
    <mergeCell ref="K291:L291"/>
    <mergeCell ref="D113:J113"/>
    <mergeCell ref="D82:J82"/>
    <mergeCell ref="D62:J62"/>
    <mergeCell ref="F36:H36"/>
    <mergeCell ref="B234:K234"/>
    <mergeCell ref="F212:H212"/>
    <mergeCell ref="B228:K228"/>
    <mergeCell ref="B223:K223"/>
    <mergeCell ref="F224:H224"/>
    <mergeCell ref="F243:H243"/>
    <mergeCell ref="B285:G285"/>
    <mergeCell ref="B286:F286"/>
    <mergeCell ref="B287:F287"/>
    <mergeCell ref="B269:K269"/>
    <mergeCell ref="D251:I251"/>
    <mergeCell ref="B254:K254"/>
    <mergeCell ref="D255:J255"/>
    <mergeCell ref="B259:K259"/>
    <mergeCell ref="C260:I260"/>
    <mergeCell ref="B264:K264"/>
    <mergeCell ref="C265:I265"/>
    <mergeCell ref="D277:J277"/>
  </mergeCells>
  <pageMargins left="0.72" right="0.15625" top="0.40625" bottom="0.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2017-03-18T10:59:21Z</cp:lastPrinted>
  <dcterms:created xsi:type="dcterms:W3CDTF">2014-05-16T06:06:48Z</dcterms:created>
  <dcterms:modified xsi:type="dcterms:W3CDTF">2017-03-19T07:01:41Z</dcterms:modified>
</cp:coreProperties>
</file>