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45" i="2"/>
  <c r="H75"/>
  <c r="H81"/>
  <c r="H78"/>
  <c r="H69"/>
  <c r="H72"/>
  <c r="H66"/>
  <c r="H63"/>
  <c r="H60"/>
  <c r="H57"/>
  <c r="H54"/>
  <c r="H51"/>
  <c r="H48"/>
  <c r="H36"/>
  <c r="H30"/>
  <c r="H21"/>
  <c r="H18"/>
  <c r="H27" l="1"/>
  <c r="B100"/>
  <c r="H87" l="1"/>
  <c r="C87"/>
  <c r="H24" l="1"/>
  <c r="H12" l="1"/>
  <c r="H15" l="1"/>
  <c r="H84" l="1"/>
  <c r="H33"/>
  <c r="H42" l="1"/>
  <c r="H39"/>
  <c r="H101" l="1"/>
  <c r="H102"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<sst xmlns="http://schemas.openxmlformats.org/spreadsheetml/2006/main" count="312" uniqueCount="123">
  <si>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</si>
  <si>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</si>
  <si>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</si>
  <si>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</si>
  <si>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</si>
  <si>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</si>
  <si>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</si>
  <si>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</si>
  <si>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</si>
  <si>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</si>
  <si>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</si>
  <si>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</si>
  <si>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</si>
  <si>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</si>
  <si>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</si>
  <si>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</si>
  <si>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</si>
  <si>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</si>
  <si>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</si>
  <si>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</si>
  <si>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</si>
  <si>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</si>
  <si>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</si>
  <si>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</si>
  <si>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</si>
  <si>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</si>
  <si>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</si>
  <si>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</si>
  <si>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</si>
  <si>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</si>
  <si>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</si>
  <si>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</si>
  <si>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</si>
  <si>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</si>
  <si>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</si>
  <si>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</si>
  <si>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</si>
  <si>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</si>
  <si>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</si>
  <si>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</si>
  <si>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</si>
  <si>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</si>
  <si>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</si>
  <si>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</si>
  <si>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</si>
  <si>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</si>
  <si>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</si>
  <si>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</si>
  <si>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</si>
  <si>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</si>
  <si>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</si>
  <si>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</si>
  <si>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</si>
  <si>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</si>
  <si>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</si>
  <si>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</si>
  <si>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</si>
  <si>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</si>
  <si>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</si>
  <si>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</si>
  <si>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</si>
  <si>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</si>
  <si>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</si>
  <si>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</si>
  <si>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</si>
  <si>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</si>
  <si>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</si>
  <si>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</si>
  <si>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</si>
  <si>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</si>
  <si>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</si>
  <si>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</si>
  <si>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</si>
  <si>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</si>
  <si>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</si>
  <si>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</si>
  <si>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</si>
  <si>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</si>
  <si>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</si>
  <si>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</si>
  <si>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</si>
  <si>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</si>
  <si>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</si>
  <si>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</si>
  <si>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</si>
  <si>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</si>
  <si>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Total</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</si>
  <si>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</si>
  <si>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</si>
  <si>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</si>
  <si>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</si>
  <si>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</si>
  <si>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Painting new surface preparing surface and painting of doors and windows any type including edges three coats. (S.I.No.5-c-i-ii page 11)</t>
  </si>
  <si>
    <t>Two coats of bitumen laid hot using 34 lbs for % sft. Over Roof and blinded with sand at one Cft Per % Sft.</t>
  </si>
  <si>
    <t>% Sft</t>
  </si>
  <si>
    <t>Supplying and fixing iron steel grill of 3/4" x 1/4" size flat iron of approved design including painting three coats etc complete (weight not less then 3.7 lbs of finished grill) (S.I.No.26 page 93)</t>
  </si>
  <si>
    <t>GENERAL ABSTRACT</t>
  </si>
  <si>
    <t>Add: / Deduct …………………..% above / below on schedule items only</t>
  </si>
  <si>
    <t>Total Civil Work</t>
  </si>
  <si>
    <t>Total Bid Amount</t>
  </si>
  <si>
    <t>Dismantling cement concrete plain 1:2:4 (s.i.No.19-C page 10)</t>
  </si>
  <si>
    <t>Cft</t>
  </si>
  <si>
    <t>% Cft</t>
  </si>
  <si>
    <t>Sft</t>
  </si>
  <si>
    <t>MAIN BUILDING</t>
  </si>
  <si>
    <t>Dismantling cement concrete reinforced seperating reinforcement from concrete cleaning and straightening the same. (S.I.o.20 page 11)</t>
  </si>
  <si>
    <t>Dismantling stone masonary in lime cement (S.I.No.3 page 9)</t>
  </si>
  <si>
    <t>First class deodar wood wrought joinery in doors and windows etc fixed in position including chowkdats hold fasts hings iron tower bolts chocks cleats handles and cords with hooks etc. (S.I.No.7 page 58)</t>
  </si>
  <si>
    <t>Removing Door with chowckates (s.i.No.33-C page 12)</t>
  </si>
  <si>
    <t>Dismantling Block Masonary (s.i.No.19-C page 10)</t>
  </si>
  <si>
    <t>Removing cement or lime plaster. (S.I.No.53 page 14)</t>
  </si>
  <si>
    <t>Coursed Ruble Masonry in plinth and foundation including Hammer Dressing (d) In Cement Sand Mortar (II) Ratio 1:6 (S.I. No:- 2 (d) (II) / P-27).</t>
  </si>
  <si>
    <t>Providing and laying 1:3:6 cement concrete solid block masonary wall above 6" in thickness set in 1:6 cement mortar in ground floor super structure including raking out joints and curing etc. complete. (S.I.No.23 P-19).</t>
  </si>
  <si>
    <t>Cement Plaster 1:6 Upto 20' Feet Height (a) 1/2" Thick (S.I. No:- 13 (c) / P-52).</t>
  </si>
  <si>
    <t>Providing and laying 2" thick topping cement concrete (1:2:4) including surface finishing and dividing into panels:© 3" thick (sno. 16©,P-42</t>
  </si>
  <si>
    <t>White washing three coats. (S.I.No.24-b page 54)</t>
  </si>
  <si>
    <t>Making notice board made with cement. (S.I.No.1 page 95)</t>
  </si>
  <si>
    <t>Colour Washing two Coats. (S.I.No.23 page 54)</t>
  </si>
  <si>
    <t>White washing One coat. (S.I.No.24-b page 54)</t>
  </si>
  <si>
    <t>Painting old surface door windows any type i/c edges 03- Coats (S.( N0.14/P-56)</t>
  </si>
  <si>
    <t>Reh: / Improvement of Elementary Schools in Dist: Thatta 2016-17</t>
  </si>
  <si>
    <t>GPS Changal Khaskhali</t>
  </si>
  <si>
    <t>GOQ S # 12</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</si>
</sst>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19">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11">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xf>
    <xf numFmtId="166" fontId="6" fillId="0" borderId="0" xfId="0" applyNumberFormat="1" applyFont="1"/>
    <xf numFmtId="0" fontId="1" fillId="0" borderId="6" xfId="0" applyFont="1" applyBorder="1" applyAlignment="1">
      <alignment horizontal="right" vertical="top"/>
    </xf>
    <xf numFmtId="0" fontId="17" fillId="0" borderId="6" xfId="0" applyFont="1" applyBorder="1" applyAlignment="1">
      <alignment horizontal="right" vertical="top" wrapText="1"/>
    </xf>
    <xf numFmtId="166" fontId="1" fillId="0" borderId="6" xfId="1" applyNumberFormat="1" applyFont="1" applyBorder="1" applyAlignment="1">
      <alignment vertical="top" wrapText="1"/>
    </xf>
    <xf numFmtId="166" fontId="6" fillId="0" borderId="5" xfId="0" applyNumberFormat="1" applyFont="1" applyBorder="1"/>
    <xf numFmtId="0" fontId="6" fillId="0" borderId="6" xfId="0" applyFont="1" applyBorder="1"/>
    <xf numFmtId="0" fontId="1" fillId="0" borderId="0" xfId="0" applyFont="1" applyBorder="1" applyAlignment="1">
      <alignment horizontal="right" vertical="top"/>
    </xf>
    <xf numFmtId="0" fontId="17" fillId="0" borderId="0" xfId="0" applyFont="1" applyBorder="1" applyAlignment="1">
      <alignment horizontal="right" vertical="top" wrapText="1"/>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6" fillId="0" borderId="0" xfId="0" applyFont="1" applyAlignment="1">
      <alignment horizontal="right"/>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xf numFmtId="2" fontId="6" fillId="0" borderId="0" xfId="0" applyNumberFormat="1" applyFont="1" applyAlignment="1">
      <alignment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03" t="s">
        <v>22</v>
      </c>
      <c r="B1" s="103"/>
      <c r="C1" s="103"/>
      <c r="D1" s="103"/>
      <c r="E1" s="103"/>
      <c r="F1" s="103"/>
      <c r="G1" s="103"/>
      <c r="H1" s="103"/>
      <c r="I1" s="103"/>
    </row>
    <row r="2" spans="1:9" ht="19.5">
      <c r="A2" s="104" t="s">
        <v>63</v>
      </c>
      <c r="B2" s="104"/>
      <c r="C2" s="104"/>
      <c r="D2" s="104"/>
      <c r="E2" s="104"/>
      <c r="F2" s="104"/>
      <c r="G2" s="104"/>
      <c r="H2" s="104"/>
      <c r="I2" s="104"/>
    </row>
    <row r="3" spans="1:9" ht="6" customHeight="1">
      <c r="A3" s="2"/>
      <c r="B3" s="2"/>
      <c r="C3" s="2"/>
      <c r="D3" s="2"/>
      <c r="E3" s="2"/>
      <c r="F3" s="2"/>
      <c r="G3" s="2"/>
      <c r="H3" s="2"/>
      <c r="I3" s="2"/>
    </row>
    <row r="4" spans="1:9" ht="31.5">
      <c r="A4" s="22" t="s">
        <v>3</v>
      </c>
      <c r="B4" s="22" t="s">
        <v>10</v>
      </c>
      <c r="C4" s="99" t="s">
        <v>11</v>
      </c>
      <c r="D4" s="99"/>
      <c r="E4" s="99" t="s">
        <v>12</v>
      </c>
      <c r="F4" s="99"/>
      <c r="G4" s="22" t="s">
        <v>13</v>
      </c>
      <c r="H4" s="99" t="s">
        <v>14</v>
      </c>
      <c r="I4" s="99"/>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00" t="s">
        <v>16</v>
      </c>
      <c r="D41" s="100"/>
      <c r="E41" s="100"/>
      <c r="F41" s="100"/>
      <c r="G41" s="100"/>
      <c r="H41" s="11" t="s">
        <v>5</v>
      </c>
      <c r="I41" s="16">
        <f>SUM(I7:I40)</f>
        <v>974772</v>
      </c>
    </row>
    <row r="42" spans="1:9" ht="21.75" customHeight="1" thickBot="1">
      <c r="C42" s="101" t="s">
        <v>46</v>
      </c>
      <c r="D42" s="101"/>
      <c r="E42" s="101"/>
      <c r="F42" s="101"/>
      <c r="G42" s="101"/>
      <c r="H42" s="11" t="s">
        <v>5</v>
      </c>
      <c r="I42" s="16">
        <f>ROUND(I41*20%,0)</f>
        <v>194954</v>
      </c>
    </row>
    <row r="43" spans="1:9" ht="21.75" customHeight="1" thickBot="1">
      <c r="C43" s="100" t="s">
        <v>16</v>
      </c>
      <c r="D43" s="100"/>
      <c r="E43" s="100"/>
      <c r="F43" s="100"/>
      <c r="G43" s="100"/>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00" t="s">
        <v>16</v>
      </c>
      <c r="D70" s="100"/>
      <c r="E70" s="100"/>
      <c r="F70" s="100"/>
      <c r="G70" s="100"/>
      <c r="H70" s="11" t="s">
        <v>5</v>
      </c>
      <c r="I70" s="16">
        <f>SUM(I50:I69)</f>
        <v>230595</v>
      </c>
    </row>
    <row r="71" spans="1:9" ht="9" customHeight="1"/>
    <row r="73" spans="1:9" ht="26.25" customHeight="1">
      <c r="B73" s="102" t="s">
        <v>60</v>
      </c>
      <c r="C73" s="102"/>
      <c r="D73" s="102"/>
      <c r="E73" s="102"/>
      <c r="F73" s="102"/>
      <c r="G73" s="102"/>
      <c r="H73" s="102"/>
    </row>
    <row r="74" spans="1:9" ht="4.5" customHeight="1">
      <c r="B74" s="2"/>
      <c r="C74" s="2"/>
      <c r="D74" s="2"/>
      <c r="E74" s="2"/>
      <c r="F74" s="2"/>
      <c r="G74" s="2"/>
      <c r="H74" s="2"/>
    </row>
    <row r="75" spans="1:9" ht="27.75" customHeight="1">
      <c r="B75" s="13" t="s">
        <v>61</v>
      </c>
      <c r="C75" s="2"/>
      <c r="D75" s="2"/>
      <c r="E75" s="14" t="s">
        <v>5</v>
      </c>
      <c r="F75" s="96">
        <f>I43</f>
        <v>779818</v>
      </c>
      <c r="G75" s="96"/>
      <c r="H75" s="2"/>
    </row>
    <row r="76" spans="1:9" ht="3.75" customHeight="1"/>
    <row r="77" spans="1:9" ht="34.5" customHeight="1">
      <c r="B77" s="13" t="s">
        <v>62</v>
      </c>
      <c r="C77" s="2"/>
      <c r="D77" s="2"/>
      <c r="E77" s="14" t="s">
        <v>5</v>
      </c>
      <c r="F77" s="96">
        <f>I70</f>
        <v>230595</v>
      </c>
      <c r="G77" s="96"/>
    </row>
    <row r="78" spans="1:9" ht="5.25" customHeight="1" thickBot="1"/>
    <row r="79" spans="1:9" ht="19.5" thickBot="1">
      <c r="C79" s="97" t="s">
        <v>16</v>
      </c>
      <c r="D79" s="97"/>
      <c r="E79" s="20" t="s">
        <v>5</v>
      </c>
      <c r="F79" s="98">
        <f>SUM(F75:G78)</f>
        <v>1010413</v>
      </c>
      <c r="G79" s="98"/>
    </row>
    <row r="80" spans="1:9" ht="8.25" customHeight="1"/>
    <row r="84" spans="2:6">
      <c r="B84" s="32"/>
    </row>
    <row r="85" spans="2:6">
      <c r="F85" s="33"/>
    </row>
    <row r="86" spans="2:6">
      <c r="B86" s="34"/>
    </row>
    <row r="87" spans="2:6">
      <c r="B87" s="34"/>
    </row>
    <row r="88" spans="2:6">
      <c r="B88" s="34"/>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122"/>
  <sheetViews>
    <sheetView tabSelected="1" topLeftCell="A81" workbookViewId="0">
      <selection activeCell="B103" sqref="B103"/>
    </sheetView>
  </sheetViews>
  <sheetFormatPr defaultRowHeight="12.75"/>
  <cols>
    <col min="1" max="1" width="6" style="2" customWidth="1"/>
    <col min="2" max="2" width="40.7109375" style="2" customWidth="1"/>
    <col min="3" max="3" width="3.7109375" style="2" customWidth="1"/>
    <col min="4" max="4" width="4.7109375" style="2" customWidth="1"/>
    <col min="5" max="5" width="11.7109375" style="2" customWidth="1"/>
    <col min="6" max="6" width="9.7109375" style="2" customWidth="1"/>
    <col min="7" max="7" width="4.5703125" style="2" customWidth="1"/>
    <col min="8" max="8" width="13.7109375" style="2" customWidth="1"/>
    <col min="9" max="9" width="9.140625" style="2" customWidth="1"/>
    <col min="10" max="16384" width="9.140625" style="2"/>
  </cols>
  <sheetData>
    <row r="1" spans="1:9">
      <c r="H1" s="95" t="s">
        <v>122</v>
      </c>
    </row>
    <row r="2" spans="1:9">
      <c r="A2" s="108" t="s">
        <v>77</v>
      </c>
      <c r="B2" s="108"/>
      <c r="C2" s="108"/>
      <c r="D2" s="108"/>
      <c r="E2" s="108"/>
      <c r="F2" s="108"/>
      <c r="G2" s="108"/>
      <c r="H2" s="108"/>
    </row>
    <row r="3" spans="1:9">
      <c r="A3" s="109" t="s">
        <v>120</v>
      </c>
      <c r="B3" s="109"/>
      <c r="C3" s="109"/>
      <c r="D3" s="109"/>
      <c r="E3" s="109"/>
      <c r="F3" s="109"/>
      <c r="G3" s="109"/>
      <c r="H3" s="109"/>
    </row>
    <row r="4" spans="1:9">
      <c r="A4" s="109" t="s">
        <v>121</v>
      </c>
      <c r="B4" s="109"/>
      <c r="C4" s="109"/>
      <c r="D4" s="109"/>
      <c r="E4" s="109"/>
      <c r="F4" s="109"/>
      <c r="G4" s="109"/>
      <c r="H4" s="109"/>
    </row>
    <row r="5" spans="1:9">
      <c r="A5" s="48"/>
      <c r="B5" s="107"/>
      <c r="C5" s="107"/>
      <c r="D5" s="107"/>
      <c r="E5" s="107"/>
      <c r="F5" s="107"/>
      <c r="G5" s="107"/>
      <c r="H5" s="9"/>
    </row>
    <row r="6" spans="1:9">
      <c r="A6" s="80" t="s">
        <v>83</v>
      </c>
      <c r="B6" s="81" t="s">
        <v>82</v>
      </c>
      <c r="C6" s="106" t="s">
        <v>79</v>
      </c>
      <c r="D6" s="106"/>
      <c r="E6" s="81" t="s">
        <v>78</v>
      </c>
      <c r="F6" s="81" t="s">
        <v>80</v>
      </c>
      <c r="G6" s="106" t="s">
        <v>81</v>
      </c>
      <c r="H6" s="106"/>
    </row>
    <row r="7" spans="1:9">
      <c r="B7" s="54"/>
      <c r="C7" s="54"/>
      <c r="D7" s="54"/>
      <c r="E7" s="54"/>
      <c r="F7" s="54"/>
      <c r="G7" s="54"/>
    </row>
    <row r="8" spans="1:9">
      <c r="A8" s="61"/>
      <c r="B8" s="82" t="s">
        <v>68</v>
      </c>
      <c r="C8" s="55"/>
      <c r="D8" s="54"/>
      <c r="E8" s="54"/>
      <c r="F8" s="54"/>
      <c r="G8" s="54"/>
    </row>
    <row r="9" spans="1:9">
      <c r="A9" s="36"/>
      <c r="B9" s="82" t="s">
        <v>84</v>
      </c>
      <c r="C9" s="82"/>
      <c r="D9" s="82"/>
      <c r="E9" s="82"/>
      <c r="F9" s="82"/>
      <c r="G9" s="82"/>
    </row>
    <row r="10" spans="1:9">
      <c r="A10" s="36"/>
      <c r="B10" s="82" t="s">
        <v>104</v>
      </c>
      <c r="C10" s="63"/>
      <c r="D10" s="37"/>
      <c r="E10" s="37"/>
      <c r="F10" s="37"/>
      <c r="G10" s="37"/>
      <c r="H10" s="37"/>
      <c r="I10" s="54"/>
    </row>
    <row r="11" spans="1:9" ht="38.25">
      <c r="A11" s="62">
        <v>1</v>
      </c>
      <c r="B11" s="69" t="s">
        <v>105</v>
      </c>
      <c r="C11" s="70"/>
      <c r="D11" s="70"/>
      <c r="E11" s="71"/>
      <c r="F11" s="72"/>
      <c r="G11" s="70"/>
      <c r="H11" s="42"/>
      <c r="I11" s="38"/>
    </row>
    <row r="12" spans="1:9">
      <c r="A12" s="62"/>
      <c r="B12" s="73">
        <v>701.88</v>
      </c>
      <c r="C12" s="67" t="s">
        <v>101</v>
      </c>
      <c r="D12" s="67"/>
      <c r="E12" s="74">
        <v>5445</v>
      </c>
      <c r="F12" s="75" t="s">
        <v>102</v>
      </c>
      <c r="G12" s="72" t="s">
        <v>5</v>
      </c>
      <c r="H12" s="76">
        <f>SUM(B12*E12)/100</f>
        <v>38217.366000000002</v>
      </c>
      <c r="I12" s="38"/>
    </row>
    <row r="13" spans="1:9">
      <c r="A13" s="36"/>
      <c r="B13" s="82"/>
      <c r="C13" s="63"/>
      <c r="D13" s="37"/>
      <c r="E13" s="37"/>
      <c r="F13" s="37"/>
      <c r="G13" s="37"/>
      <c r="H13" s="37"/>
      <c r="I13" s="54"/>
    </row>
    <row r="14" spans="1:9" ht="25.5">
      <c r="A14" s="62">
        <v>2</v>
      </c>
      <c r="B14" s="69" t="s">
        <v>100</v>
      </c>
      <c r="C14" s="70"/>
      <c r="D14" s="70"/>
      <c r="E14" s="71"/>
      <c r="F14" s="72"/>
      <c r="G14" s="70"/>
      <c r="H14" s="42"/>
      <c r="I14" s="38"/>
    </row>
    <row r="15" spans="1:9">
      <c r="A15" s="62"/>
      <c r="B15" s="79">
        <v>201.9</v>
      </c>
      <c r="C15" s="67" t="s">
        <v>101</v>
      </c>
      <c r="D15" s="67"/>
      <c r="E15" s="74">
        <v>3327.5</v>
      </c>
      <c r="F15" s="75" t="s">
        <v>102</v>
      </c>
      <c r="G15" s="72" t="s">
        <v>5</v>
      </c>
      <c r="H15" s="76">
        <f>SUM(B15*E15)/100</f>
        <v>6718.2224999999999</v>
      </c>
      <c r="I15" s="46"/>
    </row>
    <row r="16" spans="1:9">
      <c r="A16" s="36"/>
      <c r="B16" s="82"/>
      <c r="C16" s="63"/>
      <c r="D16" s="37"/>
      <c r="E16" s="37"/>
      <c r="F16" s="37"/>
      <c r="G16" s="37"/>
      <c r="H16" s="37"/>
      <c r="I16" s="54"/>
    </row>
    <row r="17" spans="1:9">
      <c r="A17" s="36">
        <v>3</v>
      </c>
      <c r="B17" s="69" t="s">
        <v>109</v>
      </c>
      <c r="C17" s="70"/>
      <c r="D17" s="70"/>
      <c r="E17" s="71"/>
      <c r="F17" s="72"/>
      <c r="G17" s="70"/>
      <c r="H17" s="42"/>
      <c r="I17" s="54"/>
    </row>
    <row r="18" spans="1:9">
      <c r="A18" s="36"/>
      <c r="B18" s="79">
        <v>117.5</v>
      </c>
      <c r="C18" s="67" t="s">
        <v>101</v>
      </c>
      <c r="D18" s="67"/>
      <c r="E18" s="74">
        <v>1134.3800000000001</v>
      </c>
      <c r="F18" s="75" t="s">
        <v>102</v>
      </c>
      <c r="G18" s="72" t="s">
        <v>5</v>
      </c>
      <c r="H18" s="76">
        <f>SUM(B18*E18)/100</f>
        <v>1332.8965000000003</v>
      </c>
      <c r="I18" s="54"/>
    </row>
    <row r="19" spans="1:9">
      <c r="A19" s="36"/>
      <c r="B19" s="82"/>
      <c r="C19" s="63"/>
      <c r="D19" s="37"/>
      <c r="E19" s="37"/>
      <c r="F19" s="37"/>
      <c r="G19" s="37"/>
      <c r="H19" s="37"/>
      <c r="I19" s="54"/>
    </row>
    <row r="20" spans="1:9" ht="25.5">
      <c r="A20" s="36">
        <v>4</v>
      </c>
      <c r="B20" s="69" t="s">
        <v>110</v>
      </c>
      <c r="C20" s="70"/>
      <c r="D20" s="70"/>
      <c r="E20" s="71"/>
      <c r="F20" s="72"/>
      <c r="G20" s="70"/>
      <c r="H20" s="42"/>
      <c r="I20" s="54"/>
    </row>
    <row r="21" spans="1:9">
      <c r="A21" s="36"/>
      <c r="B21" s="79">
        <v>1094.25</v>
      </c>
      <c r="C21" s="67" t="s">
        <v>103</v>
      </c>
      <c r="D21" s="67"/>
      <c r="E21" s="74">
        <v>121</v>
      </c>
      <c r="F21" s="75" t="s">
        <v>94</v>
      </c>
      <c r="G21" s="72" t="s">
        <v>5</v>
      </c>
      <c r="H21" s="76">
        <f>SUM(B21*E21)/100</f>
        <v>1324.0425</v>
      </c>
      <c r="I21" s="54"/>
    </row>
    <row r="22" spans="1:9">
      <c r="A22" s="36"/>
      <c r="B22" s="82"/>
      <c r="C22" s="63"/>
      <c r="D22" s="37"/>
      <c r="E22" s="37"/>
      <c r="F22" s="37"/>
      <c r="G22" s="37"/>
      <c r="H22" s="37"/>
      <c r="I22" s="54"/>
    </row>
    <row r="23" spans="1:9" ht="25.5">
      <c r="A23" s="62">
        <v>5</v>
      </c>
      <c r="B23" s="69" t="s">
        <v>106</v>
      </c>
      <c r="C23" s="70"/>
      <c r="D23" s="70"/>
      <c r="E23" s="71"/>
      <c r="F23" s="72"/>
      <c r="G23" s="70"/>
      <c r="H23" s="42"/>
      <c r="I23" s="54"/>
    </row>
    <row r="24" spans="1:9">
      <c r="A24" s="62"/>
      <c r="B24" s="73">
        <v>513.38</v>
      </c>
      <c r="C24" s="67" t="s">
        <v>101</v>
      </c>
      <c r="D24" s="67"/>
      <c r="E24" s="74">
        <v>907.5</v>
      </c>
      <c r="F24" s="75" t="s">
        <v>102</v>
      </c>
      <c r="G24" s="72" t="s">
        <v>5</v>
      </c>
      <c r="H24" s="76">
        <f>SUM(B24*E24)/100</f>
        <v>4658.9234999999999</v>
      </c>
      <c r="I24" s="54"/>
    </row>
    <row r="25" spans="1:9">
      <c r="A25" s="36"/>
      <c r="B25" s="82"/>
      <c r="C25" s="63"/>
      <c r="D25" s="37"/>
      <c r="E25" s="37"/>
      <c r="F25" s="37"/>
      <c r="G25" s="37"/>
      <c r="H25" s="37"/>
      <c r="I25" s="54"/>
    </row>
    <row r="26" spans="1:9" ht="25.5">
      <c r="A26" s="62">
        <v>6</v>
      </c>
      <c r="B26" s="69" t="s">
        <v>108</v>
      </c>
      <c r="C26" s="70"/>
      <c r="D26" s="70"/>
      <c r="E26" s="71"/>
      <c r="F26" s="72"/>
      <c r="G26" s="70"/>
      <c r="H26" s="42"/>
      <c r="I26" s="38"/>
    </row>
    <row r="27" spans="1:9">
      <c r="A27" s="62"/>
      <c r="B27" s="73">
        <v>2</v>
      </c>
      <c r="C27" s="67" t="s">
        <v>25</v>
      </c>
      <c r="D27" s="67"/>
      <c r="E27" s="74">
        <v>142.18</v>
      </c>
      <c r="F27" s="75" t="s">
        <v>26</v>
      </c>
      <c r="G27" s="72" t="s">
        <v>5</v>
      </c>
      <c r="H27" s="76">
        <f>SUM(B27*E27)</f>
        <v>284.36</v>
      </c>
      <c r="I27" s="46"/>
    </row>
    <row r="28" spans="1:9">
      <c r="A28" s="36"/>
      <c r="B28" s="82"/>
      <c r="C28" s="63"/>
      <c r="D28" s="37"/>
      <c r="E28" s="37"/>
      <c r="F28" s="37"/>
      <c r="G28" s="37"/>
      <c r="H28" s="37"/>
      <c r="I28" s="54"/>
    </row>
    <row r="29" spans="1:9" ht="38.25">
      <c r="A29" s="62">
        <v>7</v>
      </c>
      <c r="B29" s="40" t="s">
        <v>111</v>
      </c>
      <c r="C29" s="64"/>
      <c r="D29" s="25"/>
      <c r="E29" s="56"/>
      <c r="F29" s="51"/>
      <c r="G29" s="38"/>
      <c r="H29" s="41"/>
      <c r="I29" s="54"/>
    </row>
    <row r="30" spans="1:9">
      <c r="A30" s="62"/>
      <c r="B30" s="47">
        <v>673.13</v>
      </c>
      <c r="C30" s="65" t="s">
        <v>72</v>
      </c>
      <c r="D30" s="38"/>
      <c r="E30" s="44">
        <v>25321</v>
      </c>
      <c r="F30" s="45" t="s">
        <v>70</v>
      </c>
      <c r="G30" s="72" t="s">
        <v>5</v>
      </c>
      <c r="H30" s="46">
        <f>SUM(B30*E30/100)</f>
        <v>170443.24730000002</v>
      </c>
      <c r="I30" s="54"/>
    </row>
    <row r="31" spans="1:9">
      <c r="A31" s="36"/>
      <c r="B31" s="82"/>
      <c r="C31" s="63"/>
      <c r="D31" s="37"/>
      <c r="E31" s="37"/>
      <c r="F31" s="37"/>
      <c r="G31" s="37"/>
      <c r="H31" s="37"/>
      <c r="I31" s="54"/>
    </row>
    <row r="32" spans="1:9" ht="51">
      <c r="A32" s="62">
        <v>8</v>
      </c>
      <c r="B32" s="40" t="s">
        <v>87</v>
      </c>
      <c r="C32" s="64"/>
      <c r="D32" s="25"/>
      <c r="E32" s="56"/>
      <c r="F32" s="51"/>
      <c r="G32" s="38"/>
      <c r="H32" s="41"/>
      <c r="I32" s="38"/>
    </row>
    <row r="33" spans="1:9">
      <c r="A33" s="62"/>
      <c r="B33" s="47">
        <v>704.63</v>
      </c>
      <c r="C33" s="65" t="s">
        <v>72</v>
      </c>
      <c r="D33" s="38"/>
      <c r="E33" s="44">
        <v>26288.46</v>
      </c>
      <c r="F33" s="45" t="s">
        <v>70</v>
      </c>
      <c r="G33" s="72" t="s">
        <v>5</v>
      </c>
      <c r="H33" s="46">
        <f>SUM(B33*E33/100)</f>
        <v>185236.37569800002</v>
      </c>
      <c r="I33" s="38"/>
    </row>
    <row r="34" spans="1:9">
      <c r="A34" s="36"/>
      <c r="B34" s="82"/>
      <c r="C34" s="63"/>
      <c r="D34" s="37"/>
      <c r="E34" s="37"/>
      <c r="F34" s="37"/>
      <c r="G34" s="37"/>
      <c r="H34" s="37"/>
      <c r="I34" s="54"/>
    </row>
    <row r="35" spans="1:9" ht="63.75">
      <c r="A35" s="3">
        <v>9</v>
      </c>
      <c r="B35" s="69" t="s">
        <v>112</v>
      </c>
      <c r="C35" s="67"/>
      <c r="D35" s="70"/>
      <c r="E35" s="70"/>
      <c r="F35" s="71"/>
      <c r="G35" s="72"/>
      <c r="H35" s="70"/>
      <c r="I35" s="38"/>
    </row>
    <row r="36" spans="1:9">
      <c r="B36" s="73">
        <v>110.75</v>
      </c>
      <c r="C36" s="67" t="s">
        <v>101</v>
      </c>
      <c r="D36" s="67"/>
      <c r="E36" s="79">
        <v>14621.44</v>
      </c>
      <c r="F36" s="75" t="s">
        <v>102</v>
      </c>
      <c r="G36" s="72" t="s">
        <v>5</v>
      </c>
      <c r="H36" s="76">
        <f>SUM(B36*E36)/100</f>
        <v>16193.2448</v>
      </c>
      <c r="I36" s="38"/>
    </row>
    <row r="37" spans="1:9">
      <c r="B37" s="73"/>
      <c r="C37" s="67"/>
      <c r="D37" s="67"/>
      <c r="E37" s="79"/>
      <c r="F37" s="75"/>
      <c r="G37" s="72"/>
      <c r="H37" s="76"/>
      <c r="I37" s="38"/>
    </row>
    <row r="38" spans="1:9" ht="165.75">
      <c r="A38" s="62">
        <v>10</v>
      </c>
      <c r="B38" s="40" t="s">
        <v>73</v>
      </c>
      <c r="C38" s="64"/>
      <c r="D38" s="41"/>
      <c r="E38" s="39"/>
      <c r="F38" s="39"/>
      <c r="G38" s="38"/>
      <c r="H38" s="42"/>
      <c r="I38" s="54"/>
    </row>
    <row r="39" spans="1:9">
      <c r="A39" s="62"/>
      <c r="B39" s="47">
        <v>753</v>
      </c>
      <c r="C39" s="65" t="s">
        <v>72</v>
      </c>
      <c r="D39" s="40"/>
      <c r="E39" s="44">
        <v>337</v>
      </c>
      <c r="F39" s="45" t="s">
        <v>72</v>
      </c>
      <c r="G39" s="52" t="s">
        <v>5</v>
      </c>
      <c r="H39" s="46">
        <f>B39*E39</f>
        <v>253761</v>
      </c>
    </row>
    <row r="40" spans="1:9">
      <c r="A40" s="36"/>
      <c r="B40" s="82"/>
      <c r="C40" s="63"/>
      <c r="D40" s="37"/>
      <c r="E40" s="37"/>
      <c r="F40" s="37"/>
      <c r="G40" s="37"/>
      <c r="H40" s="37"/>
    </row>
    <row r="41" spans="1:9" ht="63.75">
      <c r="A41" s="62">
        <v>11</v>
      </c>
      <c r="B41" s="40" t="s">
        <v>74</v>
      </c>
      <c r="C41" s="64"/>
      <c r="D41" s="41"/>
      <c r="E41" s="39"/>
      <c r="F41" s="39"/>
      <c r="G41" s="38"/>
      <c r="H41" s="42"/>
      <c r="I41" s="54"/>
    </row>
    <row r="42" spans="1:9">
      <c r="A42" s="62"/>
      <c r="B42" s="47">
        <v>40.340000000000003</v>
      </c>
      <c r="C42" s="65" t="s">
        <v>75</v>
      </c>
      <c r="D42" s="40"/>
      <c r="E42" s="44">
        <v>5001.7</v>
      </c>
      <c r="F42" s="45" t="s">
        <v>76</v>
      </c>
      <c r="G42" s="52" t="s">
        <v>5</v>
      </c>
      <c r="H42" s="46">
        <f>B42*E42</f>
        <v>201768.57800000001</v>
      </c>
    </row>
    <row r="44" spans="1:9" ht="51">
      <c r="A44" s="62">
        <v>12</v>
      </c>
      <c r="B44" s="40" t="s">
        <v>95</v>
      </c>
      <c r="C44" s="66"/>
      <c r="D44" s="40"/>
      <c r="E44" s="44"/>
      <c r="F44" s="45"/>
      <c r="G44" s="38"/>
      <c r="H44" s="46"/>
    </row>
    <row r="45" spans="1:9">
      <c r="A45" s="62"/>
      <c r="B45" s="47">
        <v>72</v>
      </c>
      <c r="C45" s="65" t="s">
        <v>71</v>
      </c>
      <c r="D45" s="38"/>
      <c r="E45" s="44">
        <v>180.5</v>
      </c>
      <c r="F45" s="45" t="s">
        <v>90</v>
      </c>
      <c r="G45" s="52" t="s">
        <v>5</v>
      </c>
      <c r="H45" s="46">
        <f>B45*E45</f>
        <v>12996</v>
      </c>
    </row>
    <row r="46" spans="1:9">
      <c r="A46" s="36"/>
      <c r="B46" s="82"/>
      <c r="C46" s="63"/>
      <c r="D46" s="37"/>
      <c r="E46" s="37"/>
      <c r="F46" s="37"/>
      <c r="G46" s="37"/>
      <c r="H46" s="37"/>
    </row>
    <row r="47" spans="1:9" ht="63.75">
      <c r="A47" s="62">
        <v>13</v>
      </c>
      <c r="B47" s="19" t="s">
        <v>107</v>
      </c>
      <c r="C47" s="77"/>
      <c r="D47" s="77"/>
      <c r="E47" s="78"/>
      <c r="F47" s="62"/>
      <c r="G47" s="72"/>
      <c r="H47" s="70"/>
    </row>
    <row r="48" spans="1:9">
      <c r="A48" s="62"/>
      <c r="B48" s="79">
        <v>72</v>
      </c>
      <c r="C48" s="67" t="s">
        <v>103</v>
      </c>
      <c r="D48" s="67"/>
      <c r="E48" s="74">
        <v>1273.76</v>
      </c>
      <c r="F48" s="75" t="s">
        <v>90</v>
      </c>
      <c r="G48" s="72" t="s">
        <v>5</v>
      </c>
      <c r="H48" s="76">
        <f>SUM(B48*E48)</f>
        <v>91710.720000000001</v>
      </c>
    </row>
    <row r="49" spans="1:9">
      <c r="A49" s="36"/>
      <c r="B49" s="82"/>
      <c r="C49" s="63"/>
      <c r="D49" s="37"/>
      <c r="E49" s="37"/>
      <c r="F49" s="37"/>
      <c r="G49" s="37"/>
      <c r="H49" s="37"/>
    </row>
    <row r="50" spans="1:9" ht="25.5">
      <c r="A50" s="62">
        <v>14</v>
      </c>
      <c r="B50" s="40" t="s">
        <v>88</v>
      </c>
      <c r="C50" s="64"/>
      <c r="D50" s="41"/>
      <c r="E50" s="39"/>
      <c r="F50" s="39"/>
      <c r="G50" s="38"/>
      <c r="H50" s="42"/>
    </row>
    <row r="51" spans="1:9">
      <c r="A51" s="62"/>
      <c r="B51" s="47">
        <v>1856</v>
      </c>
      <c r="C51" s="65" t="s">
        <v>71</v>
      </c>
      <c r="D51" s="40"/>
      <c r="E51" s="44">
        <v>2590.5</v>
      </c>
      <c r="F51" s="45" t="s">
        <v>69</v>
      </c>
      <c r="G51" s="72" t="s">
        <v>5</v>
      </c>
      <c r="H51" s="46">
        <f>SUM(B51*E51/100)</f>
        <v>48079.68</v>
      </c>
    </row>
    <row r="52" spans="1:9">
      <c r="A52" s="62"/>
      <c r="B52" s="25"/>
      <c r="C52" s="65"/>
      <c r="D52" s="40"/>
      <c r="E52" s="45"/>
      <c r="F52" s="45"/>
      <c r="G52" s="38"/>
      <c r="H52" s="46"/>
    </row>
    <row r="53" spans="1:9" ht="25.5">
      <c r="A53" s="62">
        <v>15</v>
      </c>
      <c r="B53" s="40" t="s">
        <v>85</v>
      </c>
      <c r="C53" s="66"/>
      <c r="D53" s="43"/>
      <c r="E53" s="44"/>
      <c r="F53" s="45"/>
      <c r="G53" s="38"/>
      <c r="H53" s="46"/>
      <c r="I53" s="54"/>
    </row>
    <row r="54" spans="1:9">
      <c r="A54" s="62"/>
      <c r="B54" s="47">
        <v>1856</v>
      </c>
      <c r="C54" s="65" t="s">
        <v>71</v>
      </c>
      <c r="D54" s="40"/>
      <c r="E54" s="44">
        <v>2197.52</v>
      </c>
      <c r="F54" s="45" t="s">
        <v>69</v>
      </c>
      <c r="G54" s="52" t="s">
        <v>5</v>
      </c>
      <c r="H54" s="46">
        <f>SUM(B54*E54/100)</f>
        <v>40785.9712</v>
      </c>
      <c r="I54" s="38"/>
    </row>
    <row r="55" spans="1:9">
      <c r="A55" s="62"/>
      <c r="B55" s="73"/>
      <c r="C55" s="67"/>
      <c r="D55" s="67"/>
      <c r="E55" s="74"/>
      <c r="F55" s="75"/>
      <c r="G55" s="72"/>
      <c r="H55" s="76"/>
      <c r="I55" s="46"/>
    </row>
    <row r="56" spans="1:9" ht="25.5">
      <c r="A56" s="62">
        <v>16</v>
      </c>
      <c r="B56" s="40" t="s">
        <v>113</v>
      </c>
      <c r="C56" s="64"/>
      <c r="D56" s="41"/>
      <c r="E56" s="39"/>
      <c r="F56" s="39"/>
      <c r="G56" s="38"/>
      <c r="H56" s="42"/>
      <c r="I56" s="38"/>
    </row>
    <row r="57" spans="1:9">
      <c r="A57" s="62"/>
      <c r="B57" s="47">
        <v>302.5</v>
      </c>
      <c r="C57" s="65" t="s">
        <v>71</v>
      </c>
      <c r="D57" s="40"/>
      <c r="E57" s="44">
        <v>2283.9299999999998</v>
      </c>
      <c r="F57" s="45" t="s">
        <v>69</v>
      </c>
      <c r="G57" s="72" t="s">
        <v>5</v>
      </c>
      <c r="H57" s="46">
        <f>SUM(B57*E57/100)</f>
        <v>6908.88825</v>
      </c>
      <c r="I57" s="38"/>
    </row>
    <row r="58" spans="1:9">
      <c r="A58" s="62"/>
      <c r="B58" s="25"/>
      <c r="C58" s="65"/>
      <c r="D58" s="40"/>
      <c r="E58" s="45"/>
      <c r="F58" s="45"/>
      <c r="G58" s="38"/>
      <c r="H58" s="46"/>
      <c r="I58" s="38"/>
    </row>
    <row r="59" spans="1:9" ht="25.5">
      <c r="A59" s="62">
        <v>17</v>
      </c>
      <c r="B59" s="40" t="s">
        <v>89</v>
      </c>
      <c r="C59" s="66"/>
      <c r="D59" s="43"/>
      <c r="E59" s="44"/>
      <c r="F59" s="45"/>
      <c r="G59" s="38"/>
      <c r="H59" s="46"/>
      <c r="I59" s="38"/>
    </row>
    <row r="60" spans="1:9">
      <c r="A60" s="62"/>
      <c r="B60" s="47">
        <v>1108.5</v>
      </c>
      <c r="C60" s="65" t="s">
        <v>71</v>
      </c>
      <c r="D60" s="40"/>
      <c r="E60" s="44">
        <v>1758.08</v>
      </c>
      <c r="F60" s="45" t="s">
        <v>69</v>
      </c>
      <c r="G60" s="52" t="s">
        <v>5</v>
      </c>
      <c r="H60" s="46">
        <f>SUM(B60*E60/100)</f>
        <v>19488.316800000001</v>
      </c>
      <c r="I60" s="38"/>
    </row>
    <row r="62" spans="1:9" ht="38.25">
      <c r="A62" s="62">
        <v>18</v>
      </c>
      <c r="B62" s="40" t="s">
        <v>114</v>
      </c>
      <c r="C62" s="68"/>
      <c r="D62" s="57"/>
      <c r="E62" s="58"/>
      <c r="F62" s="58"/>
      <c r="G62" s="38"/>
      <c r="H62" s="46"/>
      <c r="I62" s="38"/>
    </row>
    <row r="63" spans="1:9">
      <c r="A63" s="62"/>
      <c r="B63" s="47">
        <v>866</v>
      </c>
      <c r="C63" s="65" t="s">
        <v>71</v>
      </c>
      <c r="D63" s="38"/>
      <c r="E63" s="44">
        <v>4411.82</v>
      </c>
      <c r="F63" s="45" t="s">
        <v>69</v>
      </c>
      <c r="G63" s="72" t="s">
        <v>5</v>
      </c>
      <c r="H63" s="59">
        <f>SUM(B63*E63/100)</f>
        <v>38206.361199999999</v>
      </c>
      <c r="I63" s="38"/>
    </row>
    <row r="64" spans="1:9">
      <c r="I64" s="54"/>
    </row>
    <row r="65" spans="1:9" ht="38.25">
      <c r="A65" s="62">
        <v>19</v>
      </c>
      <c r="B65" s="40" t="s">
        <v>91</v>
      </c>
      <c r="C65" s="68"/>
      <c r="D65" s="57"/>
      <c r="E65" s="58"/>
      <c r="F65" s="58"/>
      <c r="G65" s="38"/>
      <c r="H65" s="46"/>
      <c r="I65" s="54"/>
    </row>
    <row r="66" spans="1:9">
      <c r="A66" s="62"/>
      <c r="B66" s="47">
        <v>597</v>
      </c>
      <c r="C66" s="65" t="s">
        <v>71</v>
      </c>
      <c r="D66" s="38"/>
      <c r="E66" s="44">
        <v>3275.5</v>
      </c>
      <c r="F66" s="45" t="s">
        <v>69</v>
      </c>
      <c r="G66" s="72" t="s">
        <v>5</v>
      </c>
      <c r="H66" s="59">
        <f>SUM(B66*E66/100)</f>
        <v>19554.735000000001</v>
      </c>
      <c r="I66" s="54"/>
    </row>
    <row r="67" spans="1:9">
      <c r="I67" s="54"/>
    </row>
    <row r="68" spans="1:9" ht="25.5">
      <c r="A68" s="62">
        <v>20</v>
      </c>
      <c r="B68" s="69" t="s">
        <v>116</v>
      </c>
      <c r="C68" s="77"/>
      <c r="D68" s="77"/>
      <c r="E68" s="78"/>
      <c r="F68" s="62"/>
      <c r="G68" s="72"/>
      <c r="H68" s="70"/>
      <c r="I68" s="54"/>
    </row>
    <row r="69" spans="1:9">
      <c r="A69" s="62"/>
      <c r="B69" s="79">
        <v>120</v>
      </c>
      <c r="C69" s="67" t="s">
        <v>103</v>
      </c>
      <c r="D69" s="67"/>
      <c r="E69" s="74">
        <v>58.11</v>
      </c>
      <c r="F69" s="75" t="s">
        <v>94</v>
      </c>
      <c r="G69" s="72" t="s">
        <v>5</v>
      </c>
      <c r="H69" s="76">
        <f>SUM(B69*E69)</f>
        <v>6973.2</v>
      </c>
      <c r="I69" s="54"/>
    </row>
    <row r="70" spans="1:9">
      <c r="I70" s="54"/>
    </row>
    <row r="71" spans="1:9">
      <c r="A71" s="62">
        <v>21</v>
      </c>
      <c r="B71" s="40" t="s">
        <v>115</v>
      </c>
      <c r="C71" s="68"/>
      <c r="D71" s="57"/>
      <c r="E71" s="58"/>
      <c r="F71" s="58"/>
      <c r="G71" s="38"/>
      <c r="H71" s="46"/>
      <c r="I71" s="38"/>
    </row>
    <row r="72" spans="1:9">
      <c r="A72" s="62"/>
      <c r="B72" s="47">
        <v>1218.5</v>
      </c>
      <c r="C72" s="65" t="s">
        <v>71</v>
      </c>
      <c r="D72" s="38"/>
      <c r="E72" s="44">
        <v>829.95</v>
      </c>
      <c r="F72" s="45" t="s">
        <v>69</v>
      </c>
      <c r="G72" s="72" t="s">
        <v>5</v>
      </c>
      <c r="H72" s="59">
        <f>SUM(B72*E72/100)</f>
        <v>10112.940750000002</v>
      </c>
      <c r="I72" s="38"/>
    </row>
    <row r="73" spans="1:9">
      <c r="A73" s="61"/>
      <c r="C73" s="61"/>
    </row>
    <row r="74" spans="1:9">
      <c r="A74" s="62">
        <v>22</v>
      </c>
      <c r="B74" s="40" t="s">
        <v>118</v>
      </c>
      <c r="C74" s="68"/>
      <c r="D74" s="57"/>
      <c r="E74" s="58"/>
      <c r="F74" s="58"/>
      <c r="G74" s="38"/>
      <c r="H74" s="46"/>
      <c r="I74" s="38"/>
    </row>
    <row r="75" spans="1:9">
      <c r="A75" s="62"/>
      <c r="B75" s="47">
        <v>2158.5</v>
      </c>
      <c r="C75" s="65" t="s">
        <v>71</v>
      </c>
      <c r="D75" s="38"/>
      <c r="E75" s="44">
        <v>416.63</v>
      </c>
      <c r="F75" s="45" t="s">
        <v>69</v>
      </c>
      <c r="G75" s="72" t="s">
        <v>5</v>
      </c>
      <c r="H75" s="59">
        <f>SUM(B75*E75/100)</f>
        <v>8992.9585499999994</v>
      </c>
      <c r="I75" s="38"/>
    </row>
    <row r="76" spans="1:9">
      <c r="A76" s="61"/>
      <c r="C76" s="61"/>
    </row>
    <row r="77" spans="1:9">
      <c r="A77" s="62">
        <v>23</v>
      </c>
      <c r="B77" s="40" t="s">
        <v>117</v>
      </c>
      <c r="C77" s="64"/>
      <c r="D77" s="25"/>
      <c r="E77" s="51"/>
      <c r="F77" s="38"/>
      <c r="G77" s="41"/>
    </row>
    <row r="78" spans="1:9">
      <c r="A78" s="62"/>
      <c r="B78" s="47">
        <v>597</v>
      </c>
      <c r="C78" s="65" t="s">
        <v>71</v>
      </c>
      <c r="D78" s="40"/>
      <c r="E78" s="44">
        <v>859.95</v>
      </c>
      <c r="F78" s="45" t="s">
        <v>69</v>
      </c>
      <c r="G78" s="52" t="s">
        <v>5</v>
      </c>
      <c r="H78" s="46">
        <f>SUM(B78*E78/100)</f>
        <v>5133.9014999999999</v>
      </c>
    </row>
    <row r="79" spans="1:9">
      <c r="A79" s="61"/>
      <c r="C79" s="61"/>
    </row>
    <row r="80" spans="1:9" ht="38.25">
      <c r="A80" s="62">
        <v>24</v>
      </c>
      <c r="B80" s="40" t="s">
        <v>92</v>
      </c>
      <c r="C80" s="64"/>
      <c r="D80" s="25"/>
      <c r="E80" s="51"/>
      <c r="F80" s="38"/>
      <c r="G80" s="41"/>
    </row>
    <row r="81" spans="1:9">
      <c r="A81" s="62"/>
      <c r="B81" s="47">
        <v>144</v>
      </c>
      <c r="C81" s="65" t="s">
        <v>71</v>
      </c>
      <c r="D81" s="40"/>
      <c r="E81" s="44">
        <v>2116.41</v>
      </c>
      <c r="F81" s="45" t="s">
        <v>69</v>
      </c>
      <c r="G81" s="52" t="s">
        <v>5</v>
      </c>
      <c r="H81" s="46">
        <f>SUM(B81*E81/100)</f>
        <v>3047.6304</v>
      </c>
    </row>
    <row r="82" spans="1:9">
      <c r="A82" s="61"/>
      <c r="C82" s="61"/>
    </row>
    <row r="83" spans="1:9" ht="25.5">
      <c r="A83" s="62">
        <v>25</v>
      </c>
      <c r="B83" s="35" t="s">
        <v>119</v>
      </c>
      <c r="C83" s="64"/>
      <c r="D83" s="25"/>
      <c r="E83" s="51"/>
      <c r="F83" s="38"/>
      <c r="G83" s="41"/>
    </row>
    <row r="84" spans="1:9">
      <c r="A84" s="62"/>
      <c r="B84" s="47">
        <v>112</v>
      </c>
      <c r="C84" s="65" t="s">
        <v>71</v>
      </c>
      <c r="D84" s="40"/>
      <c r="E84" s="44">
        <v>1160.06</v>
      </c>
      <c r="F84" s="45" t="s">
        <v>69</v>
      </c>
      <c r="G84" s="52" t="s">
        <v>5</v>
      </c>
      <c r="H84" s="46">
        <f>SUM(B84*E84/100)</f>
        <v>1299.2672</v>
      </c>
    </row>
    <row r="85" spans="1:9">
      <c r="A85" s="61"/>
      <c r="C85" s="61"/>
    </row>
    <row r="86" spans="1:9" ht="38.25">
      <c r="A86" s="62">
        <v>26</v>
      </c>
      <c r="B86" s="35" t="s">
        <v>93</v>
      </c>
      <c r="C86" s="66"/>
      <c r="D86" s="40"/>
      <c r="E86" s="44"/>
      <c r="F86" s="45"/>
      <c r="G86" s="38"/>
      <c r="H86" s="59"/>
    </row>
    <row r="87" spans="1:9">
      <c r="A87" s="62"/>
      <c r="B87" s="110">
        <v>597</v>
      </c>
      <c r="C87" s="9" t="str">
        <f>C84</f>
        <v>Sft.</v>
      </c>
      <c r="D87" s="38"/>
      <c r="E87" s="56">
        <v>1887.4</v>
      </c>
      <c r="F87" s="39" t="s">
        <v>94</v>
      </c>
      <c r="G87" s="72" t="s">
        <v>5</v>
      </c>
      <c r="H87" s="60">
        <f>B87*E87/100</f>
        <v>11267.778</v>
      </c>
    </row>
    <row r="90" spans="1:9">
      <c r="E90" s="48"/>
      <c r="F90" s="49" t="s">
        <v>86</v>
      </c>
      <c r="G90" s="53" t="s">
        <v>5</v>
      </c>
      <c r="H90" s="50">
        <v>1204491</v>
      </c>
      <c r="I90" s="38"/>
    </row>
    <row r="95" spans="1:9">
      <c r="C95" s="61"/>
    </row>
    <row r="96" spans="1:9" ht="26.25">
      <c r="A96" s="105" t="s">
        <v>96</v>
      </c>
      <c r="B96" s="105"/>
      <c r="C96" s="105"/>
      <c r="D96" s="105"/>
      <c r="E96" s="105"/>
      <c r="F96" s="105"/>
      <c r="G96" s="105"/>
      <c r="H96" s="105"/>
    </row>
    <row r="97" spans="1:8">
      <c r="C97" s="61"/>
    </row>
    <row r="98" spans="1:8">
      <c r="A98" s="61"/>
      <c r="B98" s="82" t="s">
        <v>68</v>
      </c>
      <c r="C98" s="61"/>
    </row>
    <row r="99" spans="1:8">
      <c r="A99" s="36"/>
      <c r="B99" s="82" t="s">
        <v>84</v>
      </c>
      <c r="C99" s="61"/>
    </row>
    <row r="100" spans="1:8">
      <c r="A100" s="36"/>
      <c r="B100" s="82" t="str">
        <f>B10</f>
        <v>MAIN BUILDING</v>
      </c>
      <c r="C100" s="61"/>
    </row>
    <row r="101" spans="1:8">
      <c r="A101" s="36"/>
      <c r="B101" s="82" t="s">
        <v>68</v>
      </c>
      <c r="C101" s="61"/>
      <c r="G101" s="2" t="s">
        <v>5</v>
      </c>
      <c r="H101" s="83">
        <f>H90</f>
        <v>1204491</v>
      </c>
    </row>
    <row r="102" spans="1:8">
      <c r="C102" s="61"/>
      <c r="F102" s="84" t="s">
        <v>98</v>
      </c>
      <c r="G102" s="85" t="s">
        <v>5</v>
      </c>
      <c r="H102" s="86">
        <f>SUM(H101:H101)</f>
        <v>1204491</v>
      </c>
    </row>
    <row r="103" spans="1:8">
      <c r="C103" s="61"/>
    </row>
    <row r="104" spans="1:8">
      <c r="B104" s="2" t="s">
        <v>97</v>
      </c>
      <c r="C104" s="61"/>
      <c r="G104" s="2" t="s">
        <v>5</v>
      </c>
      <c r="H104" s="87"/>
    </row>
    <row r="108" spans="1:8">
      <c r="F108" s="88"/>
      <c r="G108" s="88"/>
      <c r="H108" s="88"/>
    </row>
    <row r="109" spans="1:8">
      <c r="F109" s="89" t="s">
        <v>99</v>
      </c>
      <c r="G109" s="90" t="s">
        <v>5</v>
      </c>
      <c r="H109" s="42"/>
    </row>
    <row r="110" spans="1:8">
      <c r="F110" s="91"/>
      <c r="G110" s="91"/>
      <c r="H110" s="91"/>
    </row>
    <row r="115" spans="1:9">
      <c r="A115" s="9"/>
      <c r="B115" s="67" t="s">
        <v>65</v>
      </c>
      <c r="C115" s="92"/>
      <c r="E115" s="93" t="s">
        <v>64</v>
      </c>
      <c r="F115" s="94"/>
      <c r="G115" s="94"/>
      <c r="H115" s="94"/>
    </row>
    <row r="116" spans="1:9">
      <c r="A116" s="9"/>
      <c r="B116" s="67"/>
      <c r="C116" s="92"/>
      <c r="E116" s="93" t="s">
        <v>66</v>
      </c>
      <c r="F116" s="94"/>
      <c r="G116" s="94"/>
      <c r="H116" s="94"/>
    </row>
    <row r="117" spans="1:9">
      <c r="A117" s="9"/>
      <c r="B117" s="67"/>
      <c r="C117" s="92"/>
      <c r="E117" s="93" t="s">
        <v>67</v>
      </c>
      <c r="F117" s="94"/>
      <c r="G117" s="94"/>
      <c r="H117" s="94"/>
    </row>
    <row r="122" spans="1:9">
      <c r="A122" s="62"/>
      <c r="B122" s="25"/>
      <c r="C122" s="65"/>
      <c r="D122" s="40"/>
      <c r="E122" s="45"/>
      <c r="F122" s="45"/>
      <c r="G122" s="38"/>
      <c r="H122" s="46"/>
      <c r="I122" s="38"/>
    </row>
  </sheetData>
  <mergeCells count="7">
    <mergeCell ref="A96:H96"/>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2017-03-20T21:14:14Z</cp:lastPrinted>
  <dcterms:created xsi:type="dcterms:W3CDTF">2014-04-01T08:57:52Z</dcterms:created>
  <dcterms:modified xsi:type="dcterms:W3CDTF">2017-03-20T21:54:07Z</dcterms:modified>
</cp:coreProperties>
</file>