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44" i="2"/>
  <c r="B156"/>
  <c r="H137"/>
  <c r="H124"/>
  <c r="H121"/>
  <c r="H118"/>
  <c r="H114"/>
  <c r="H108"/>
  <c r="H105"/>
  <c r="H111"/>
  <c r="H102"/>
  <c r="H80" l="1"/>
  <c r="H92"/>
  <c r="C92"/>
  <c r="B83"/>
  <c r="H56"/>
  <c r="H21"/>
  <c r="H47" l="1"/>
  <c r="H77"/>
  <c r="H27"/>
  <c r="H24"/>
  <c r="H15"/>
  <c r="H33" l="1"/>
  <c r="H12"/>
  <c r="H18" l="1"/>
  <c r="H134" l="1"/>
  <c r="H130"/>
  <c r="H128"/>
  <c r="H139" s="1"/>
  <c r="H71"/>
  <c r="H68"/>
  <c r="H89"/>
  <c r="C89"/>
  <c r="H86"/>
  <c r="H83"/>
  <c r="H74"/>
  <c r="H65"/>
  <c r="H59"/>
  <c r="H53"/>
  <c r="H50"/>
  <c r="H35"/>
  <c r="H30"/>
  <c r="H166" l="1"/>
  <c r="H62"/>
  <c r="H41"/>
  <c r="H38"/>
  <c r="H94" l="1"/>
  <c r="H157" s="1"/>
  <c r="H168"/>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<sst xmlns="http://schemas.openxmlformats.org/spreadsheetml/2006/main" count="398" uniqueCount="150">
  <si>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</si>
  <si>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</si>
  <si>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</si>
  <si>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</si>
  <si>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</si>
  <si>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</si>
  <si>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</si>
  <si>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</si>
  <si>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</si>
  <si>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</si>
  <si>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</si>
  <si>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</si>
  <si>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</si>
  <si>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</si>
  <si>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</si>
  <si>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</si>
  <si>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</si>
  <si>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</si>
  <si>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</si>
  <si>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</si>
  <si>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</si>
  <si>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</si>
  <si>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</si>
  <si>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</si>
  <si>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</si>
  <si>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</si>
  <si>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</si>
  <si>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</si>
  <si>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</si>
  <si>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</si>
  <si>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</si>
  <si>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</si>
  <si>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</si>
  <si>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</si>
  <si>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</si>
  <si>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</si>
  <si>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</si>
  <si>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</si>
  <si>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</si>
  <si>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</si>
  <si>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</si>
  <si>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</si>
  <si>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</si>
  <si>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</si>
  <si>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</si>
  <si>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</si>
  <si>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</si>
  <si>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</si>
  <si>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</si>
  <si>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</si>
  <si>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</si>
  <si>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</si>
  <si>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</si>
  <si>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</si>
  <si>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</si>
  <si>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</si>
  <si>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</si>
  <si>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</si>
  <si>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</si>
  <si>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</si>
  <si>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</si>
  <si>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</si>
  <si>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</si>
  <si>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</si>
  <si>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</si>
  <si>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</si>
  <si>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</si>
  <si>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</si>
  <si>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</si>
  <si>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</si>
  <si>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</si>
  <si>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</si>
  <si>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</si>
  <si>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Cement Concrete Plain including Placing, Compacting, Finishing &amp; Curing, Complete (Including Screening &amp; Washing @ Stone Aggregate without Shuttering (h) Ratio. 1:3:6 (S.I. No:- 5 (h) / P-16).</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</si>
  <si>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</si>
  <si>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</si>
  <si>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</si>
  <si>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</si>
  <si>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</si>
  <si>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</si>
  <si>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</si>
  <si>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</si>
  <si>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</si>
  <si>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</si>
  <si>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</si>
  <si>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</si>
  <si>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</si>
  <si>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Distempering (c) (Three Coats) (S.I. No:- 24 (c) / P-54).</t>
  </si>
  <si>
    <t>Primary coat of chalk under distemper. (S.I.No.23 page 54)</t>
  </si>
  <si>
    <t>Total</t>
  </si>
  <si>
    <t>Coursed Ruble Masonry in plinth and foundation including Hammer Dressing (d) In Cement Sand Mortar (II) Ratio 1:6 (S.I. No:- 2 (d) (II) / P-27).</t>
  </si>
  <si>
    <t>Coursed Ruble Masonry in ground floor super structure including Hammer Dressing (d) In Cement Sand Mortar (II) Ratio 1:6 (S.I. No:- 2 (d) (II) / P-27).</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</si>
  <si>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</si>
  <si>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</si>
  <si>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</si>
  <si>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</si>
  <si>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White washing three coats. (S.I.No.24-b page 54)</t>
  </si>
  <si>
    <t>Painting new surface preparing surface and painting of doors and windows any type including edges three coats. (S.I.No.5-c-i-ii page 11)</t>
  </si>
  <si>
    <t>Two coats of bitumen laid hot using 34 lbs for % sft. Over Roof and blinded with sand at one Cft Per % Sft.</t>
  </si>
  <si>
    <t>% Sft</t>
  </si>
  <si>
    <t>Laying Floors of Approved Coloured Glazed Tiles 1/4" Thick Laid in White Cement &amp; Pigment on a Bed of 3/4" Thick Cement Mortar 1:2 (S.I. No:- 25 / P-43).</t>
  </si>
  <si>
    <t>Supplying and fixing iron steel grill of 3/4" x 1/4" size flat iron of approved design including painting three coats etc complete (weight not less then 3.7 lbs of finished grill) (S.I.No.26 page 93)</t>
  </si>
  <si>
    <t>Nos</t>
  </si>
  <si>
    <t>Providing G.I pipes, special &amp; clamps etc i/c fixing cutting &amp; fitting complete with &amp; i/c the cost of breaking through walls &amp; roof, making good etc, painting two coats after cleaning the pipe etc, with white zink paint with pigment to match the colour of the building and testing with water to a pressure head of 200 feet and handling.(SI No:1 P-12)</t>
  </si>
  <si>
    <t>a)</t>
  </si>
  <si>
    <t>1/2" dia pipe.</t>
  </si>
  <si>
    <t>b)</t>
  </si>
  <si>
    <t>3/4" dia pipe</t>
  </si>
  <si>
    <t>Providing RCC pipe with collars class-B and digging the trenches to required depth and fixing in position including cutting fitting and joining with maxphalt composition and cement mortar 1:1 and testing water pressure to a head of 4 feet the top of the. (S.I.No.      page      )</t>
  </si>
  <si>
    <t>" dia pipe.</t>
  </si>
  <si>
    <t>NON SCHEDULE ITEMS / OFFER RATE</t>
  </si>
  <si>
    <t>Supplying and fixing water pumping set 1/2 HP mono block single fuse 220 wolt with 1" x 1-1/4" saction and delivery 50 ft head including making CC 1:3:6 plate form of approved size and fixing with nuts and bolts local make. (Rate Analysis approved)</t>
  </si>
  <si>
    <t>GENERAL ABSTRACT</t>
  </si>
  <si>
    <t>Add: / Deduct …………………..% above / below on schedule items only</t>
  </si>
  <si>
    <t>Water Supply Sanitory Fitting</t>
  </si>
  <si>
    <t>Cost of Non Schedule Items / Offer Rate</t>
  </si>
  <si>
    <t>Total WS&amp;SF Work</t>
  </si>
  <si>
    <t>Total Bid Amount</t>
  </si>
  <si>
    <t>Dismantling cement concrete plain 1:2:4 (s.i.No.19-C page 10)</t>
  </si>
  <si>
    <t>Cft</t>
  </si>
  <si>
    <t>% Cft</t>
  </si>
  <si>
    <t>Sft</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</si>
  <si>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</si>
  <si>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</si>
  <si>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</si>
  <si>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</si>
  <si>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 xml:space="preserve">(I)     1/2"   dia </t>
  </si>
  <si>
    <t>(ii)     3/4"    dia</t>
  </si>
  <si>
    <t>Supplying &amp; fixing in position C.P Bib cock. (I)  (a)  1/2" dia C.P  bib cock , Light pattern. (S.I.No.3 page 13)</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</si>
  <si>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</si>
  <si>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MAIN BUILDING</t>
  </si>
  <si>
    <t>Dismantling cement concrete reinforced seperating reinforcement from concrete cleaning and straightening the same. (S.I.o.20 page 11)</t>
  </si>
  <si>
    <t>Providing and laying 1:3:6 cement concrete solid block masonary wall above 6" in thickness set in 1:6 cement mortar in ground floor super structure including raking out joints and curing etc. complete. (S.I.No.23 P-19).</t>
  </si>
  <si>
    <t>Dismantling stone masonary in lime cement (S.I.No.3 page 9)</t>
  </si>
  <si>
    <t>Removing cement or lime plaster. (S.I.No.53 page 14)</t>
  </si>
  <si>
    <t>Damp proof course with cement sand and shingle concrete 1;2:4 including two coats of asphaltic mixture 2" thick. (S.I.No.28 page 19)</t>
  </si>
  <si>
    <t>Making notice board made with cement. (S.I.No.1 page 95)</t>
  </si>
  <si>
    <t>First class deodar wood wrought joinery in doors and windows etc fixed in position including chowkdats hold fasts hings iron tower bolts chocks cleats handles and cords with hooks etc. (S.I.No.7 page 58)</t>
  </si>
  <si>
    <t>Dismantling Block Masonary (s.i.No.19-C page 10)</t>
  </si>
  <si>
    <t>Cement Plaster 1:6 Upto 20' Feet Height (a) 1/2" Thick (S.I. No:- 13 (c) / P-52).</t>
  </si>
  <si>
    <t>White Glazed 1/4" Thick dado white cement and laid over 1:2 Cement Sand Mortar 3/4" Thick including Finishing. (S.I. No:- 37 / P-45).</t>
  </si>
  <si>
    <t>Painting old surface door windows any type i/c edges 02- Coats (S.( N0.14/P-56)</t>
  </si>
  <si>
    <t>NON-SCHEDULE ITEM</t>
  </si>
  <si>
    <t>Providing and laying on floor for VERONA Marble Tiles of size 12"x12"x3/4" fine dressed on the surface without winding set in white cement laid over 3/4"thick bed of 1:2 gery cement mortor setting the tiles with grey cement sulury jointing &amp; washing the tiles with gery cement sulury jointing &amp; washing the tiles with sulury of white cement &amp; pigment to match the colour of tiles i/c curing granding rubbing &amp; chemical poliching etc complete etc.</t>
  </si>
  <si>
    <t>WATER SUPPLY &amp; SANATRY FITTINGS</t>
  </si>
  <si>
    <t>Providing &amp; fixing 4" dia C.I Off-Set of verious length i/c extra painting to match the colour of building. (S.I.No.8 page 10)</t>
  </si>
  <si>
    <t>S/F Fiber Glass Tank of approved quality, Design &amp; wall thickness as specified i/c the cost of nuts, olts &amp; fixing in plate form of cement concrete 1:3:6 &amp; making connections for in-let &amp; out let &amp; over-Flow pipe complete (S.I No.3©/P-21)</t>
  </si>
  <si>
    <t>Reh: / Improvement of Elementary Schools in Dist: Thatta 2016-17</t>
  </si>
  <si>
    <t>GOQ S # 14</t>
  </si>
  <si>
    <t>GBPS Raza Muhammad Burj</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</si>
</sst>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20">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
      <u/>
      <sz val="10"/>
      <color theme="1"/>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19">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3" fontId="1" fillId="0" borderId="0" xfId="1" applyNumberFormat="1" applyFont="1" applyBorder="1" applyAlignment="1">
      <alignment horizontal="center" vertical="top" wrapText="1"/>
    </xf>
    <xf numFmtId="0" fontId="1" fillId="0" borderId="0" xfId="0" applyFont="1" applyBorder="1" applyAlignment="1">
      <alignment horizontal="center" vertical="top" wrapText="1"/>
    </xf>
    <xf numFmtId="0" fontId="17" fillId="0" borderId="0" xfId="0" applyFont="1" applyBorder="1" applyAlignment="1">
      <alignment horizontal="righ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2" fontId="1" fillId="0" borderId="0" xfId="0" applyNumberFormat="1" applyFont="1" applyAlignment="1">
      <alignment horizontal="right" vertical="top"/>
    </xf>
    <xf numFmtId="165" fontId="17" fillId="0" borderId="0" xfId="0" applyNumberFormat="1" applyFont="1" applyAlignment="1">
      <alignment horizontal="center" vertical="center"/>
    </xf>
    <xf numFmtId="166" fontId="17" fillId="0" borderId="0" xfId="1" applyNumberFormat="1" applyFont="1" applyAlignment="1">
      <alignment horizontal="center" vertical="center"/>
    </xf>
    <xf numFmtId="0" fontId="17" fillId="0" borderId="0" xfId="0" applyFont="1" applyAlignment="1">
      <alignment horizontal="left" vertical="center"/>
    </xf>
    <xf numFmtId="0" fontId="1" fillId="0" borderId="0" xfId="0" applyNumberFormat="1" applyFont="1" applyAlignment="1">
      <alignment horizontal="justify" vertical="top" wrapText="1"/>
    </xf>
    <xf numFmtId="1" fontId="6" fillId="0" borderId="0" xfId="0" applyNumberFormat="1" applyFont="1" applyAlignment="1">
      <alignment horizontal="right" vertical="top" wrapText="1"/>
    </xf>
    <xf numFmtId="1" fontId="6" fillId="0" borderId="0" xfId="0" applyNumberFormat="1" applyFont="1" applyAlignment="1">
      <alignment horizontal="justify" vertical="top" wrapText="1"/>
    </xf>
    <xf numFmtId="0" fontId="1" fillId="0" borderId="0" xfId="0" applyFont="1" applyAlignment="1">
      <alignment horizontal="justify" vertical="top" wrapText="1"/>
    </xf>
    <xf numFmtId="0" fontId="6" fillId="0" borderId="0" xfId="0" applyFont="1" applyAlignment="1">
      <alignment horizontal="right"/>
    </xf>
    <xf numFmtId="0" fontId="6" fillId="0" borderId="6" xfId="0" applyFont="1" applyBorder="1"/>
    <xf numFmtId="166" fontId="6" fillId="0" borderId="0" xfId="0" applyNumberFormat="1" applyFont="1"/>
    <xf numFmtId="166" fontId="6" fillId="0" borderId="5" xfId="0" applyNumberFormat="1" applyFont="1" applyBorder="1"/>
    <xf numFmtId="0" fontId="1" fillId="0" borderId="0" xfId="0" applyFont="1" applyBorder="1" applyAlignment="1">
      <alignment horizontal="right" vertical="top"/>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9" fillId="0" borderId="0" xfId="0" applyFont="1"/>
    <xf numFmtId="0" fontId="17" fillId="0" borderId="0" xfId="0" applyFont="1" applyAlignment="1">
      <alignment vertical="top"/>
    </xf>
    <xf numFmtId="0" fontId="1" fillId="0" borderId="5" xfId="0" applyFont="1" applyBorder="1" applyAlignment="1">
      <alignment vertical="top"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12" t="s">
        <v>22</v>
      </c>
      <c r="B1" s="112"/>
      <c r="C1" s="112"/>
      <c r="D1" s="112"/>
      <c r="E1" s="112"/>
      <c r="F1" s="112"/>
      <c r="G1" s="112"/>
      <c r="H1" s="112"/>
      <c r="I1" s="112"/>
    </row>
    <row r="2" spans="1:9" ht="19.5">
      <c r="A2" s="113" t="s">
        <v>63</v>
      </c>
      <c r="B2" s="113"/>
      <c r="C2" s="113"/>
      <c r="D2" s="113"/>
      <c r="E2" s="113"/>
      <c r="F2" s="113"/>
      <c r="G2" s="113"/>
      <c r="H2" s="113"/>
      <c r="I2" s="113"/>
    </row>
    <row r="3" spans="1:9" ht="6" customHeight="1">
      <c r="A3" s="2"/>
      <c r="B3" s="2"/>
      <c r="C3" s="2"/>
      <c r="D3" s="2"/>
      <c r="E3" s="2"/>
      <c r="F3" s="2"/>
      <c r="G3" s="2"/>
      <c r="H3" s="2"/>
      <c r="I3" s="2"/>
    </row>
    <row r="4" spans="1:9" ht="31.5">
      <c r="A4" s="22" t="s">
        <v>3</v>
      </c>
      <c r="B4" s="22" t="s">
        <v>10</v>
      </c>
      <c r="C4" s="108" t="s">
        <v>11</v>
      </c>
      <c r="D4" s="108"/>
      <c r="E4" s="108" t="s">
        <v>12</v>
      </c>
      <c r="F4" s="108"/>
      <c r="G4" s="22" t="s">
        <v>13</v>
      </c>
      <c r="H4" s="108" t="s">
        <v>14</v>
      </c>
      <c r="I4" s="108"/>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09" t="s">
        <v>16</v>
      </c>
      <c r="D41" s="109"/>
      <c r="E41" s="109"/>
      <c r="F41" s="109"/>
      <c r="G41" s="109"/>
      <c r="H41" s="11" t="s">
        <v>5</v>
      </c>
      <c r="I41" s="16">
        <f>SUM(I7:I40)</f>
        <v>974772</v>
      </c>
    </row>
    <row r="42" spans="1:9" ht="21.75" customHeight="1" thickBot="1">
      <c r="C42" s="110" t="s">
        <v>46</v>
      </c>
      <c r="D42" s="110"/>
      <c r="E42" s="110"/>
      <c r="F42" s="110"/>
      <c r="G42" s="110"/>
      <c r="H42" s="11" t="s">
        <v>5</v>
      </c>
      <c r="I42" s="16">
        <f>ROUND(I41*20%,0)</f>
        <v>194954</v>
      </c>
    </row>
    <row r="43" spans="1:9" ht="21.75" customHeight="1" thickBot="1">
      <c r="C43" s="109" t="s">
        <v>16</v>
      </c>
      <c r="D43" s="109"/>
      <c r="E43" s="109"/>
      <c r="F43" s="109"/>
      <c r="G43" s="109"/>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09" t="s">
        <v>16</v>
      </c>
      <c r="D70" s="109"/>
      <c r="E70" s="109"/>
      <c r="F70" s="109"/>
      <c r="G70" s="109"/>
      <c r="H70" s="11" t="s">
        <v>5</v>
      </c>
      <c r="I70" s="16">
        <f>SUM(I50:I69)</f>
        <v>230595</v>
      </c>
    </row>
    <row r="71" spans="1:9" ht="9" customHeight="1"/>
    <row r="73" spans="1:9" ht="26.25" customHeight="1">
      <c r="B73" s="111" t="s">
        <v>60</v>
      </c>
      <c r="C73" s="111"/>
      <c r="D73" s="111"/>
      <c r="E73" s="111"/>
      <c r="F73" s="111"/>
      <c r="G73" s="111"/>
      <c r="H73" s="111"/>
    </row>
    <row r="74" spans="1:9" ht="4.5" customHeight="1">
      <c r="B74" s="2"/>
      <c r="C74" s="2"/>
      <c r="D74" s="2"/>
      <c r="E74" s="2"/>
      <c r="F74" s="2"/>
      <c r="G74" s="2"/>
      <c r="H74" s="2"/>
    </row>
    <row r="75" spans="1:9" ht="27.75" customHeight="1">
      <c r="B75" s="13" t="s">
        <v>61</v>
      </c>
      <c r="C75" s="2"/>
      <c r="D75" s="2"/>
      <c r="E75" s="14" t="s">
        <v>5</v>
      </c>
      <c r="F75" s="105">
        <f>I43</f>
        <v>779818</v>
      </c>
      <c r="G75" s="105"/>
      <c r="H75" s="2"/>
    </row>
    <row r="76" spans="1:9" ht="3.75" customHeight="1"/>
    <row r="77" spans="1:9" ht="34.5" customHeight="1">
      <c r="B77" s="13" t="s">
        <v>62</v>
      </c>
      <c r="C77" s="2"/>
      <c r="D77" s="2"/>
      <c r="E77" s="14" t="s">
        <v>5</v>
      </c>
      <c r="F77" s="105">
        <f>I70</f>
        <v>230595</v>
      </c>
      <c r="G77" s="105"/>
    </row>
    <row r="78" spans="1:9" ht="5.25" customHeight="1" thickBot="1"/>
    <row r="79" spans="1:9" ht="19.5" thickBot="1">
      <c r="C79" s="106" t="s">
        <v>16</v>
      </c>
      <c r="D79" s="106"/>
      <c r="E79" s="20" t="s">
        <v>5</v>
      </c>
      <c r="F79" s="107">
        <f>SUM(F75:G78)</f>
        <v>1010413</v>
      </c>
      <c r="G79" s="107"/>
    </row>
    <row r="80" spans="1:9" ht="8.25" customHeight="1"/>
    <row r="84" spans="2:6">
      <c r="B84" s="32"/>
    </row>
    <row r="85" spans="2:6">
      <c r="F85" s="33"/>
    </row>
    <row r="86" spans="2:6">
      <c r="B86" s="34"/>
    </row>
    <row r="87" spans="2:6">
      <c r="B87" s="34"/>
    </row>
    <row r="88" spans="2:6">
      <c r="B88" s="34"/>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J188"/>
  <sheetViews>
    <sheetView tabSelected="1" topLeftCell="A84" workbookViewId="0">
      <selection activeCell="F98" sqref="F98"/>
    </sheetView>
  </sheetViews>
  <sheetFormatPr defaultRowHeight="12.75"/>
  <cols>
    <col min="1" max="1" width="6" style="2" customWidth="1"/>
    <col min="2" max="2" width="40.7109375" style="2" customWidth="1"/>
    <col min="3" max="3" width="3.7109375" style="2" customWidth="1"/>
    <col min="4" max="4" width="4.7109375" style="2" customWidth="1"/>
    <col min="5" max="5" width="11.7109375" style="2" customWidth="1"/>
    <col min="6" max="6" width="9.7109375" style="2" customWidth="1"/>
    <col min="7" max="7" width="4.5703125" style="2" customWidth="1"/>
    <col min="8" max="8" width="13.7109375" style="2" customWidth="1"/>
    <col min="9" max="9" width="9.140625" style="2" customWidth="1"/>
    <col min="10" max="16384" width="9.140625" style="2"/>
  </cols>
  <sheetData>
    <row r="1" spans="1:9">
      <c r="H1" s="91" t="s">
        <v>148</v>
      </c>
    </row>
    <row r="2" spans="1:9" ht="15" customHeight="1">
      <c r="A2" s="117" t="s">
        <v>78</v>
      </c>
      <c r="B2" s="117"/>
      <c r="C2" s="117"/>
      <c r="D2" s="117"/>
      <c r="E2" s="117"/>
      <c r="F2" s="117"/>
      <c r="G2" s="117"/>
      <c r="H2" s="117"/>
    </row>
    <row r="3" spans="1:9">
      <c r="A3" s="118" t="s">
        <v>147</v>
      </c>
      <c r="B3" s="118"/>
      <c r="C3" s="118"/>
      <c r="D3" s="118"/>
      <c r="E3" s="118"/>
      <c r="F3" s="118"/>
      <c r="G3" s="118"/>
      <c r="H3" s="118"/>
    </row>
    <row r="4" spans="1:9">
      <c r="A4" s="118" t="s">
        <v>149</v>
      </c>
      <c r="B4" s="118"/>
      <c r="C4" s="118"/>
      <c r="D4" s="118"/>
      <c r="E4" s="118"/>
      <c r="F4" s="118"/>
      <c r="G4" s="118"/>
      <c r="H4" s="118"/>
    </row>
    <row r="5" spans="1:9">
      <c r="A5" s="48"/>
      <c r="B5" s="116"/>
      <c r="C5" s="116"/>
      <c r="D5" s="116"/>
      <c r="E5" s="116"/>
      <c r="F5" s="116"/>
      <c r="G5" s="116"/>
      <c r="H5" s="9"/>
    </row>
    <row r="6" spans="1:9">
      <c r="A6" s="100" t="s">
        <v>84</v>
      </c>
      <c r="B6" s="101" t="s">
        <v>83</v>
      </c>
      <c r="C6" s="115" t="s">
        <v>80</v>
      </c>
      <c r="D6" s="115"/>
      <c r="E6" s="101" t="s">
        <v>79</v>
      </c>
      <c r="F6" s="101" t="s">
        <v>81</v>
      </c>
      <c r="G6" s="115" t="s">
        <v>82</v>
      </c>
      <c r="H6" s="115"/>
    </row>
    <row r="7" spans="1:9">
      <c r="B7" s="54"/>
      <c r="C7" s="54"/>
      <c r="D7" s="54"/>
      <c r="E7" s="54"/>
      <c r="F7" s="54"/>
      <c r="G7" s="54"/>
    </row>
    <row r="8" spans="1:9">
      <c r="A8" s="66"/>
      <c r="B8" s="103" t="s">
        <v>68</v>
      </c>
      <c r="C8" s="55"/>
      <c r="D8" s="54"/>
      <c r="E8" s="54"/>
      <c r="F8" s="54"/>
      <c r="G8" s="54"/>
    </row>
    <row r="9" spans="1:9">
      <c r="A9" s="36"/>
      <c r="B9" s="103" t="s">
        <v>85</v>
      </c>
      <c r="C9" s="103"/>
      <c r="D9" s="103"/>
      <c r="E9" s="103"/>
      <c r="F9" s="103"/>
      <c r="G9" s="103"/>
    </row>
    <row r="10" spans="1:9">
      <c r="A10" s="36"/>
      <c r="B10" s="103" t="s">
        <v>130</v>
      </c>
      <c r="C10" s="68"/>
      <c r="D10" s="37"/>
      <c r="E10" s="37"/>
      <c r="F10" s="37"/>
      <c r="G10" s="37"/>
      <c r="H10" s="37"/>
      <c r="I10" s="54"/>
    </row>
    <row r="11" spans="1:9" ht="38.25">
      <c r="A11" s="67">
        <v>1</v>
      </c>
      <c r="B11" s="74" t="s">
        <v>131</v>
      </c>
      <c r="C11" s="75"/>
      <c r="D11" s="75"/>
      <c r="E11" s="76"/>
      <c r="F11" s="77"/>
      <c r="G11" s="75"/>
      <c r="H11" s="42"/>
      <c r="I11" s="38"/>
    </row>
    <row r="12" spans="1:9">
      <c r="A12" s="67"/>
      <c r="B12" s="83">
        <v>887</v>
      </c>
      <c r="C12" s="72" t="s">
        <v>119</v>
      </c>
      <c r="D12" s="72"/>
      <c r="E12" s="78">
        <v>5445</v>
      </c>
      <c r="F12" s="79" t="s">
        <v>120</v>
      </c>
      <c r="G12" s="77" t="s">
        <v>5</v>
      </c>
      <c r="H12" s="80">
        <f>SUM(B12*E12)/100</f>
        <v>48297.15</v>
      </c>
      <c r="I12" s="38"/>
    </row>
    <row r="13" spans="1:9">
      <c r="A13" s="36"/>
      <c r="B13" s="103"/>
      <c r="C13" s="68"/>
      <c r="D13" s="37"/>
      <c r="E13" s="37"/>
      <c r="F13" s="37"/>
      <c r="G13" s="37"/>
      <c r="H13" s="37"/>
      <c r="I13" s="54"/>
    </row>
    <row r="14" spans="1:9" ht="25.5">
      <c r="A14" s="67">
        <v>2</v>
      </c>
      <c r="B14" s="74" t="s">
        <v>133</v>
      </c>
      <c r="C14" s="75"/>
      <c r="D14" s="75"/>
      <c r="E14" s="76"/>
      <c r="F14" s="77"/>
      <c r="G14" s="75"/>
      <c r="H14" s="42"/>
      <c r="I14" s="54"/>
    </row>
    <row r="15" spans="1:9">
      <c r="A15" s="67"/>
      <c r="B15" s="83">
        <v>1599</v>
      </c>
      <c r="C15" s="72" t="s">
        <v>119</v>
      </c>
      <c r="D15" s="72"/>
      <c r="E15" s="78">
        <v>907.5</v>
      </c>
      <c r="F15" s="79" t="s">
        <v>120</v>
      </c>
      <c r="G15" s="77" t="s">
        <v>5</v>
      </c>
      <c r="H15" s="80">
        <f>SUM(B15*E15)/100</f>
        <v>14510.924999999999</v>
      </c>
      <c r="I15" s="54"/>
    </row>
    <row r="16" spans="1:9">
      <c r="A16" s="36"/>
      <c r="B16" s="103"/>
      <c r="C16" s="68"/>
      <c r="D16" s="37"/>
      <c r="E16" s="37"/>
      <c r="F16" s="37"/>
      <c r="G16" s="37"/>
      <c r="H16" s="37"/>
      <c r="I16" s="54"/>
    </row>
    <row r="17" spans="1:9" ht="25.5">
      <c r="A17" s="67">
        <v>3</v>
      </c>
      <c r="B17" s="74" t="s">
        <v>118</v>
      </c>
      <c r="C17" s="75"/>
      <c r="D17" s="75"/>
      <c r="E17" s="76"/>
      <c r="F17" s="77"/>
      <c r="G17" s="75"/>
      <c r="H17" s="42"/>
      <c r="I17" s="38"/>
    </row>
    <row r="18" spans="1:9">
      <c r="A18" s="67"/>
      <c r="B18" s="83">
        <v>54</v>
      </c>
      <c r="C18" s="72" t="s">
        <v>119</v>
      </c>
      <c r="D18" s="72"/>
      <c r="E18" s="78">
        <v>3327.5</v>
      </c>
      <c r="F18" s="79" t="s">
        <v>120</v>
      </c>
      <c r="G18" s="77" t="s">
        <v>5</v>
      </c>
      <c r="H18" s="80">
        <f>SUM(B18*E18)/100</f>
        <v>1796.85</v>
      </c>
      <c r="I18" s="46"/>
    </row>
    <row r="19" spans="1:9">
      <c r="A19" s="36"/>
      <c r="B19" s="103"/>
      <c r="C19" s="68"/>
      <c r="D19" s="37"/>
      <c r="E19" s="37"/>
      <c r="F19" s="37"/>
      <c r="G19" s="37"/>
      <c r="H19" s="37"/>
      <c r="I19" s="54"/>
    </row>
    <row r="20" spans="1:9">
      <c r="A20" s="67">
        <v>4</v>
      </c>
      <c r="B20" s="74" t="s">
        <v>138</v>
      </c>
      <c r="C20" s="75"/>
      <c r="D20" s="75"/>
      <c r="E20" s="76"/>
      <c r="F20" s="77"/>
      <c r="G20" s="75"/>
      <c r="H20" s="42"/>
      <c r="I20" s="38"/>
    </row>
    <row r="21" spans="1:9">
      <c r="A21" s="67"/>
      <c r="B21" s="83">
        <v>123</v>
      </c>
      <c r="C21" s="72" t="s">
        <v>119</v>
      </c>
      <c r="D21" s="72"/>
      <c r="E21" s="78">
        <v>1134.3800000000001</v>
      </c>
      <c r="F21" s="79" t="s">
        <v>120</v>
      </c>
      <c r="G21" s="77" t="s">
        <v>5</v>
      </c>
      <c r="H21" s="80">
        <f>SUM(B21*E21)/100</f>
        <v>1395.2874000000002</v>
      </c>
      <c r="I21" s="46"/>
    </row>
    <row r="22" spans="1:9">
      <c r="A22" s="36"/>
      <c r="B22" s="103"/>
      <c r="C22" s="68"/>
      <c r="D22" s="37"/>
      <c r="E22" s="37"/>
      <c r="F22" s="37"/>
      <c r="G22" s="37"/>
      <c r="H22" s="37"/>
      <c r="I22" s="54"/>
    </row>
    <row r="23" spans="1:9" ht="25.5">
      <c r="A23" s="67">
        <v>5</v>
      </c>
      <c r="B23" s="74" t="s">
        <v>134</v>
      </c>
      <c r="C23" s="75"/>
      <c r="D23" s="75"/>
      <c r="E23" s="76"/>
      <c r="F23" s="77"/>
      <c r="G23" s="75"/>
      <c r="H23" s="42"/>
    </row>
    <row r="24" spans="1:9">
      <c r="A24" s="67"/>
      <c r="B24" s="83">
        <v>882</v>
      </c>
      <c r="C24" s="72" t="s">
        <v>121</v>
      </c>
      <c r="D24" s="72"/>
      <c r="E24" s="78">
        <v>121</v>
      </c>
      <c r="F24" s="79" t="s">
        <v>99</v>
      </c>
      <c r="G24" s="77" t="s">
        <v>5</v>
      </c>
      <c r="H24" s="80">
        <f>SUM(B24*E24)/100</f>
        <v>1067.22</v>
      </c>
    </row>
    <row r="25" spans="1:9">
      <c r="A25" s="36"/>
      <c r="B25" s="103"/>
      <c r="C25" s="68"/>
      <c r="D25" s="37"/>
      <c r="E25" s="37"/>
      <c r="F25" s="37"/>
      <c r="G25" s="37"/>
      <c r="H25" s="37"/>
      <c r="I25" s="54"/>
    </row>
    <row r="26" spans="1:9" ht="38.25">
      <c r="A26" s="67">
        <v>6</v>
      </c>
      <c r="B26" s="74" t="s">
        <v>135</v>
      </c>
      <c r="C26" s="75"/>
      <c r="D26" s="75"/>
      <c r="E26" s="72"/>
      <c r="F26" s="67"/>
      <c r="G26" s="77"/>
      <c r="H26" s="75"/>
    </row>
    <row r="27" spans="1:9">
      <c r="A27" s="67"/>
      <c r="B27" s="83">
        <v>54</v>
      </c>
      <c r="C27" s="72" t="s">
        <v>121</v>
      </c>
      <c r="D27" s="72"/>
      <c r="E27" s="78">
        <v>4982.18</v>
      </c>
      <c r="F27" s="79" t="s">
        <v>99</v>
      </c>
      <c r="G27" s="77" t="s">
        <v>5</v>
      </c>
      <c r="H27" s="80">
        <f>SUM(B27*E27)/100</f>
        <v>2690.3772000000004</v>
      </c>
    </row>
    <row r="28" spans="1:9">
      <c r="A28" s="36"/>
      <c r="B28" s="103"/>
      <c r="C28" s="68"/>
      <c r="D28" s="37"/>
      <c r="E28" s="37"/>
      <c r="F28" s="37"/>
      <c r="G28" s="37"/>
      <c r="H28" s="37"/>
      <c r="I28" s="54"/>
    </row>
    <row r="29" spans="1:9" ht="38.25">
      <c r="A29" s="67">
        <v>7</v>
      </c>
      <c r="B29" s="40" t="s">
        <v>90</v>
      </c>
      <c r="C29" s="69"/>
      <c r="D29" s="25"/>
      <c r="E29" s="56"/>
      <c r="F29" s="51"/>
      <c r="G29" s="38"/>
      <c r="H29" s="41"/>
      <c r="I29" s="38"/>
    </row>
    <row r="30" spans="1:9">
      <c r="A30" s="67"/>
      <c r="B30" s="47">
        <v>122</v>
      </c>
      <c r="C30" s="70" t="s">
        <v>72</v>
      </c>
      <c r="D30" s="38"/>
      <c r="E30" s="44">
        <v>25321</v>
      </c>
      <c r="F30" s="45" t="s">
        <v>70</v>
      </c>
      <c r="G30" s="77" t="s">
        <v>5</v>
      </c>
      <c r="H30" s="46">
        <f>SUM(B30*E30/100)</f>
        <v>30891.62</v>
      </c>
      <c r="I30" s="38"/>
    </row>
    <row r="31" spans="1:9">
      <c r="A31" s="36"/>
      <c r="B31" s="103"/>
      <c r="C31" s="68"/>
      <c r="D31" s="37"/>
      <c r="E31" s="37"/>
      <c r="F31" s="37"/>
      <c r="G31" s="37"/>
      <c r="H31" s="37"/>
      <c r="I31" s="54"/>
    </row>
    <row r="32" spans="1:9" ht="63.75">
      <c r="A32" s="67">
        <v>8</v>
      </c>
      <c r="B32" s="74" t="s">
        <v>132</v>
      </c>
      <c r="C32" s="72"/>
      <c r="D32" s="75"/>
      <c r="E32" s="75"/>
      <c r="F32" s="76"/>
      <c r="G32" s="77"/>
      <c r="H32" s="75"/>
      <c r="I32" s="38"/>
    </row>
    <row r="33" spans="1:9">
      <c r="A33" s="67"/>
      <c r="B33" s="83">
        <v>116</v>
      </c>
      <c r="C33" s="72" t="s">
        <v>119</v>
      </c>
      <c r="D33" s="72"/>
      <c r="E33" s="83">
        <v>14621.44</v>
      </c>
      <c r="F33" s="79" t="s">
        <v>120</v>
      </c>
      <c r="G33" s="77" t="s">
        <v>5</v>
      </c>
      <c r="H33" s="80">
        <f>SUM(B33*E33)/100</f>
        <v>16960.8704</v>
      </c>
      <c r="I33" s="38"/>
    </row>
    <row r="34" spans="1:9" ht="51">
      <c r="A34" s="67">
        <v>9</v>
      </c>
      <c r="B34" s="40" t="s">
        <v>91</v>
      </c>
      <c r="C34" s="69"/>
      <c r="D34" s="25"/>
      <c r="E34" s="56"/>
      <c r="F34" s="51"/>
      <c r="G34" s="38"/>
      <c r="H34" s="41"/>
      <c r="I34" s="38"/>
    </row>
    <row r="35" spans="1:9">
      <c r="A35" s="67"/>
      <c r="B35" s="47">
        <v>388</v>
      </c>
      <c r="C35" s="70" t="s">
        <v>72</v>
      </c>
      <c r="D35" s="38"/>
      <c r="E35" s="44">
        <v>26288.46</v>
      </c>
      <c r="F35" s="45" t="s">
        <v>70</v>
      </c>
      <c r="G35" s="77" t="s">
        <v>5</v>
      </c>
      <c r="H35" s="46">
        <f>SUM(B35*E35/100)</f>
        <v>101999.22480000001</v>
      </c>
      <c r="I35" s="38"/>
    </row>
    <row r="36" spans="1:9">
      <c r="A36" s="36"/>
      <c r="B36" s="103"/>
      <c r="C36" s="68"/>
      <c r="D36" s="37"/>
      <c r="E36" s="37"/>
      <c r="F36" s="37"/>
      <c r="G36" s="37"/>
      <c r="H36" s="37"/>
      <c r="I36" s="54"/>
    </row>
    <row r="37" spans="1:9" ht="165.75">
      <c r="A37" s="67">
        <v>10</v>
      </c>
      <c r="B37" s="40" t="s">
        <v>74</v>
      </c>
      <c r="C37" s="69"/>
      <c r="D37" s="41"/>
      <c r="E37" s="39"/>
      <c r="F37" s="39"/>
      <c r="G37" s="38"/>
      <c r="H37" s="42"/>
      <c r="I37" s="38"/>
    </row>
    <row r="38" spans="1:9">
      <c r="A38" s="67"/>
      <c r="B38" s="47">
        <v>467</v>
      </c>
      <c r="C38" s="70" t="s">
        <v>72</v>
      </c>
      <c r="D38" s="40"/>
      <c r="E38" s="44">
        <v>337</v>
      </c>
      <c r="F38" s="45" t="s">
        <v>72</v>
      </c>
      <c r="G38" s="52" t="s">
        <v>5</v>
      </c>
      <c r="H38" s="46">
        <f>B38*E38</f>
        <v>157379</v>
      </c>
      <c r="I38" s="38"/>
    </row>
    <row r="39" spans="1:9">
      <c r="A39" s="36"/>
      <c r="B39" s="103"/>
      <c r="C39" s="68"/>
      <c r="D39" s="37"/>
      <c r="E39" s="37"/>
      <c r="F39" s="37"/>
      <c r="G39" s="37"/>
      <c r="H39" s="37"/>
      <c r="I39" s="54"/>
    </row>
    <row r="40" spans="1:9" ht="63.75">
      <c r="A40" s="67">
        <v>11</v>
      </c>
      <c r="B40" s="40" t="s">
        <v>75</v>
      </c>
      <c r="C40" s="69"/>
      <c r="D40" s="41"/>
      <c r="E40" s="39"/>
      <c r="F40" s="39"/>
      <c r="G40" s="38"/>
      <c r="H40" s="42"/>
    </row>
    <row r="41" spans="1:9">
      <c r="A41" s="67"/>
      <c r="B41" s="47">
        <v>22.93</v>
      </c>
      <c r="C41" s="70" t="s">
        <v>76</v>
      </c>
      <c r="D41" s="40"/>
      <c r="E41" s="44">
        <v>5001.7</v>
      </c>
      <c r="F41" s="45" t="s">
        <v>77</v>
      </c>
      <c r="G41" s="52" t="s">
        <v>5</v>
      </c>
      <c r="H41" s="46">
        <f>B41*E41</f>
        <v>114688.981</v>
      </c>
    </row>
    <row r="42" spans="1:9">
      <c r="A42" s="36"/>
      <c r="B42" s="103"/>
      <c r="C42" s="68"/>
      <c r="D42" s="37"/>
      <c r="E42" s="37"/>
      <c r="F42" s="37"/>
      <c r="G42" s="37"/>
      <c r="H42" s="37"/>
      <c r="I42" s="54"/>
    </row>
    <row r="43" spans="1:9" ht="51">
      <c r="A43" s="67">
        <v>12</v>
      </c>
      <c r="B43" s="40" t="s">
        <v>101</v>
      </c>
      <c r="C43" s="71"/>
      <c r="D43" s="40"/>
      <c r="E43" s="44"/>
      <c r="F43" s="45"/>
      <c r="G43" s="38"/>
      <c r="H43" s="46"/>
      <c r="I43" s="54"/>
    </row>
    <row r="44" spans="1:9">
      <c r="A44" s="67"/>
      <c r="B44" s="47">
        <v>12</v>
      </c>
      <c r="C44" s="70" t="s">
        <v>71</v>
      </c>
      <c r="D44" s="38"/>
      <c r="E44" s="44">
        <v>180.5</v>
      </c>
      <c r="F44" s="45" t="s">
        <v>94</v>
      </c>
      <c r="G44" s="77" t="s">
        <v>5</v>
      </c>
      <c r="H44" s="46">
        <f>B44*E44</f>
        <v>2166</v>
      </c>
      <c r="I44" s="54"/>
    </row>
    <row r="45" spans="1:9">
      <c r="A45" s="36"/>
      <c r="B45" s="103"/>
      <c r="C45" s="68"/>
      <c r="D45" s="37"/>
      <c r="E45" s="37"/>
      <c r="F45" s="37"/>
      <c r="G45" s="37"/>
      <c r="H45" s="37"/>
      <c r="I45" s="54"/>
    </row>
    <row r="46" spans="1:9" ht="63.75">
      <c r="A46" s="67">
        <v>13</v>
      </c>
      <c r="B46" s="19" t="s">
        <v>137</v>
      </c>
      <c r="C46" s="81"/>
      <c r="D46" s="81"/>
      <c r="E46" s="82"/>
      <c r="F46" s="67"/>
      <c r="G46" s="77"/>
      <c r="H46" s="75"/>
      <c r="I46" s="54"/>
    </row>
    <row r="47" spans="1:9">
      <c r="A47" s="67"/>
      <c r="B47" s="83">
        <v>56</v>
      </c>
      <c r="C47" s="72" t="s">
        <v>121</v>
      </c>
      <c r="D47" s="72"/>
      <c r="E47" s="78">
        <v>1273.76</v>
      </c>
      <c r="F47" s="79" t="s">
        <v>94</v>
      </c>
      <c r="G47" s="77" t="s">
        <v>5</v>
      </c>
      <c r="H47" s="80">
        <f>SUM(B47*E47)</f>
        <v>71330.559999999998</v>
      </c>
      <c r="I47" s="54"/>
    </row>
    <row r="48" spans="1:9">
      <c r="A48" s="36"/>
      <c r="B48" s="103"/>
      <c r="C48" s="68"/>
      <c r="D48" s="37"/>
      <c r="E48" s="37"/>
      <c r="F48" s="37"/>
      <c r="G48" s="37"/>
      <c r="H48" s="37"/>
      <c r="I48" s="54"/>
    </row>
    <row r="49" spans="1:10" ht="25.5">
      <c r="A49" s="67">
        <v>14</v>
      </c>
      <c r="B49" s="40" t="s">
        <v>92</v>
      </c>
      <c r="C49" s="69"/>
      <c r="D49" s="41"/>
      <c r="E49" s="39"/>
      <c r="F49" s="39"/>
      <c r="G49" s="38"/>
      <c r="H49" s="42"/>
      <c r="I49" s="38"/>
    </row>
    <row r="50" spans="1:10">
      <c r="A50" s="67"/>
      <c r="B50" s="47">
        <v>1040</v>
      </c>
      <c r="C50" s="70" t="s">
        <v>71</v>
      </c>
      <c r="D50" s="40"/>
      <c r="E50" s="44">
        <v>2590.5</v>
      </c>
      <c r="F50" s="45" t="s">
        <v>69</v>
      </c>
      <c r="G50" s="77" t="s">
        <v>5</v>
      </c>
      <c r="H50" s="46">
        <f>SUM(B50*E50/100)</f>
        <v>26941.200000000001</v>
      </c>
      <c r="I50" s="38"/>
    </row>
    <row r="51" spans="1:10">
      <c r="A51" s="67"/>
      <c r="B51" s="25"/>
      <c r="C51" s="70"/>
      <c r="D51" s="40"/>
      <c r="E51" s="45"/>
      <c r="F51" s="45"/>
      <c r="G51" s="38"/>
      <c r="H51" s="46"/>
      <c r="I51" s="38"/>
    </row>
    <row r="52" spans="1:10" ht="25.5">
      <c r="A52" s="67">
        <v>15</v>
      </c>
      <c r="B52" s="40" t="s">
        <v>86</v>
      </c>
      <c r="C52" s="71"/>
      <c r="D52" s="43"/>
      <c r="E52" s="44"/>
      <c r="F52" s="45"/>
      <c r="G52" s="38"/>
      <c r="H52" s="46"/>
      <c r="I52" s="38"/>
    </row>
    <row r="53" spans="1:10">
      <c r="A53" s="67"/>
      <c r="B53" s="47">
        <v>1040</v>
      </c>
      <c r="C53" s="70" t="s">
        <v>71</v>
      </c>
      <c r="D53" s="40"/>
      <c r="E53" s="44">
        <v>2197.52</v>
      </c>
      <c r="F53" s="45" t="s">
        <v>69</v>
      </c>
      <c r="G53" s="52" t="s">
        <v>5</v>
      </c>
      <c r="H53" s="46">
        <f>SUM(B53*E53/100)</f>
        <v>22854.207999999999</v>
      </c>
      <c r="I53" s="38"/>
    </row>
    <row r="55" spans="1:10" ht="25.5">
      <c r="A55" s="67">
        <v>16</v>
      </c>
      <c r="B55" s="40" t="s">
        <v>139</v>
      </c>
      <c r="C55" s="69"/>
      <c r="D55" s="41"/>
      <c r="E55" s="39"/>
      <c r="F55" s="39"/>
      <c r="G55" s="38"/>
      <c r="H55" s="42"/>
      <c r="I55" s="38"/>
    </row>
    <row r="56" spans="1:10">
      <c r="A56" s="67"/>
      <c r="B56" s="47">
        <v>620</v>
      </c>
      <c r="C56" s="70" t="s">
        <v>71</v>
      </c>
      <c r="D56" s="40"/>
      <c r="E56" s="44">
        <v>2283.9299999999998</v>
      </c>
      <c r="F56" s="45" t="s">
        <v>69</v>
      </c>
      <c r="G56" s="77" t="s">
        <v>5</v>
      </c>
      <c r="H56" s="46">
        <f>SUM(B56*E56/100)</f>
        <v>14160.365999999998</v>
      </c>
      <c r="I56" s="38"/>
    </row>
    <row r="57" spans="1:10">
      <c r="A57" s="67"/>
      <c r="B57" s="25"/>
      <c r="C57" s="70"/>
      <c r="D57" s="40"/>
      <c r="E57" s="45"/>
      <c r="F57" s="45"/>
      <c r="G57" s="38"/>
      <c r="H57" s="46"/>
      <c r="I57" s="38"/>
    </row>
    <row r="58" spans="1:10" ht="25.5">
      <c r="A58" s="67">
        <v>17</v>
      </c>
      <c r="B58" s="40" t="s">
        <v>93</v>
      </c>
      <c r="C58" s="71"/>
      <c r="D58" s="43"/>
      <c r="E58" s="44"/>
      <c r="F58" s="45"/>
      <c r="G58" s="38"/>
      <c r="H58" s="46"/>
      <c r="I58" s="38"/>
    </row>
    <row r="59" spans="1:10">
      <c r="A59" s="67"/>
      <c r="B59" s="47">
        <v>549</v>
      </c>
      <c r="C59" s="70" t="s">
        <v>71</v>
      </c>
      <c r="D59" s="40"/>
      <c r="E59" s="44">
        <v>1758.08</v>
      </c>
      <c r="F59" s="45" t="s">
        <v>69</v>
      </c>
      <c r="G59" s="52" t="s">
        <v>5</v>
      </c>
      <c r="H59" s="46">
        <f>SUM(B59*E59/100)</f>
        <v>9651.859199999999</v>
      </c>
      <c r="I59" s="38"/>
    </row>
    <row r="61" spans="1:10" ht="63.75">
      <c r="A61" s="67">
        <v>18</v>
      </c>
      <c r="B61" s="40" t="s">
        <v>73</v>
      </c>
      <c r="C61" s="69"/>
      <c r="D61" s="25"/>
      <c r="E61" s="39"/>
      <c r="F61" s="38"/>
      <c r="G61" s="42"/>
      <c r="H61" s="42"/>
      <c r="I61" s="38"/>
    </row>
    <row r="62" spans="1:10">
      <c r="A62" s="67"/>
      <c r="B62" s="47">
        <v>85</v>
      </c>
      <c r="C62" s="70" t="s">
        <v>72</v>
      </c>
      <c r="D62" s="40"/>
      <c r="E62" s="44">
        <v>12595</v>
      </c>
      <c r="F62" s="45" t="s">
        <v>70</v>
      </c>
      <c r="G62" s="52" t="s">
        <v>5</v>
      </c>
      <c r="H62" s="46">
        <f>SUM(B62*E62/100)</f>
        <v>10705.75</v>
      </c>
      <c r="I62" s="46"/>
      <c r="J62" s="38"/>
    </row>
    <row r="64" spans="1:10" ht="38.25">
      <c r="A64" s="67">
        <v>19</v>
      </c>
      <c r="B64" s="40" t="s">
        <v>95</v>
      </c>
      <c r="C64" s="73"/>
      <c r="D64" s="57"/>
      <c r="E64" s="58"/>
      <c r="F64" s="58"/>
      <c r="G64" s="38"/>
      <c r="H64" s="46"/>
      <c r="I64" s="38"/>
    </row>
    <row r="65" spans="1:9">
      <c r="A65" s="67"/>
      <c r="B65" s="47">
        <v>833</v>
      </c>
      <c r="C65" s="70" t="s">
        <v>71</v>
      </c>
      <c r="D65" s="38"/>
      <c r="E65" s="44">
        <v>3275.5</v>
      </c>
      <c r="F65" s="45" t="s">
        <v>69</v>
      </c>
      <c r="G65" s="77" t="s">
        <v>5</v>
      </c>
      <c r="H65" s="59">
        <f>SUM(B65*E65/100)</f>
        <v>27284.915000000001</v>
      </c>
      <c r="I65" s="38"/>
    </row>
    <row r="67" spans="1:9" ht="51">
      <c r="A67" s="67">
        <v>20</v>
      </c>
      <c r="B67" s="40" t="s">
        <v>100</v>
      </c>
      <c r="C67" s="69"/>
      <c r="D67" s="25"/>
      <c r="E67" s="56"/>
      <c r="F67" s="51"/>
      <c r="G67" s="38"/>
      <c r="H67" s="41"/>
    </row>
    <row r="68" spans="1:9">
      <c r="A68" s="67"/>
      <c r="B68" s="47">
        <v>40</v>
      </c>
      <c r="C68" s="70" t="s">
        <v>71</v>
      </c>
      <c r="D68" s="38"/>
      <c r="E68" s="44">
        <v>27747.06</v>
      </c>
      <c r="F68" s="45" t="s">
        <v>69</v>
      </c>
      <c r="G68" s="77" t="s">
        <v>5</v>
      </c>
      <c r="H68" s="46">
        <f>SUM(B68*E68/100)</f>
        <v>11098.824000000001</v>
      </c>
    </row>
    <row r="69" spans="1:9">
      <c r="A69" s="67"/>
      <c r="B69" s="40"/>
      <c r="C69" s="69"/>
      <c r="D69" s="41"/>
      <c r="E69" s="39"/>
      <c r="F69" s="39"/>
      <c r="G69" s="38"/>
      <c r="H69" s="42"/>
      <c r="I69" s="38"/>
    </row>
    <row r="70" spans="1:9" ht="38.25">
      <c r="A70" s="67">
        <v>21</v>
      </c>
      <c r="B70" s="40" t="s">
        <v>140</v>
      </c>
      <c r="C70" s="71"/>
      <c r="D70" s="40"/>
      <c r="E70" s="44"/>
      <c r="F70" s="45"/>
      <c r="G70" s="38"/>
      <c r="H70" s="46"/>
      <c r="I70" s="38"/>
    </row>
    <row r="71" spans="1:9">
      <c r="A71" s="67"/>
      <c r="B71" s="47">
        <v>141</v>
      </c>
      <c r="C71" s="70" t="s">
        <v>71</v>
      </c>
      <c r="D71" s="38"/>
      <c r="E71" s="44">
        <v>28229.3</v>
      </c>
      <c r="F71" s="45" t="s">
        <v>69</v>
      </c>
      <c r="G71" s="77" t="s">
        <v>5</v>
      </c>
      <c r="H71" s="46">
        <f>SUM(B71*E71/100)</f>
        <v>39803.312999999995</v>
      </c>
      <c r="I71" s="38"/>
    </row>
    <row r="72" spans="1:9">
      <c r="A72" s="67"/>
      <c r="B72" s="43"/>
      <c r="C72" s="70"/>
      <c r="D72" s="38"/>
      <c r="E72" s="44"/>
      <c r="F72" s="45"/>
      <c r="G72" s="38"/>
      <c r="H72" s="46"/>
      <c r="I72" s="38"/>
    </row>
    <row r="73" spans="1:9">
      <c r="A73" s="67">
        <v>22</v>
      </c>
      <c r="B73" s="40" t="s">
        <v>96</v>
      </c>
      <c r="C73" s="73"/>
      <c r="D73" s="57"/>
      <c r="E73" s="58"/>
      <c r="F73" s="58"/>
      <c r="G73" s="38"/>
      <c r="H73" s="46"/>
      <c r="I73" s="38"/>
    </row>
    <row r="74" spans="1:9">
      <c r="A74" s="67"/>
      <c r="B74" s="47">
        <v>500</v>
      </c>
      <c r="C74" s="70" t="s">
        <v>71</v>
      </c>
      <c r="D74" s="38"/>
      <c r="E74" s="44">
        <v>829.95</v>
      </c>
      <c r="F74" s="45" t="s">
        <v>69</v>
      </c>
      <c r="G74" s="77" t="s">
        <v>5</v>
      </c>
      <c r="H74" s="59">
        <f>SUM(B74*E74/100)</f>
        <v>4149.75</v>
      </c>
      <c r="I74" s="38"/>
    </row>
    <row r="75" spans="1:9">
      <c r="A75" s="66"/>
      <c r="C75" s="66"/>
    </row>
    <row r="76" spans="1:9" ht="25.5">
      <c r="A76" s="67">
        <v>23</v>
      </c>
      <c r="B76" s="74" t="s">
        <v>136</v>
      </c>
      <c r="C76" s="81"/>
      <c r="D76" s="81"/>
      <c r="E76" s="82"/>
      <c r="F76" s="67"/>
      <c r="G76" s="77"/>
      <c r="H76" s="75"/>
    </row>
    <row r="77" spans="1:9">
      <c r="A77" s="67"/>
      <c r="B77" s="83">
        <v>80</v>
      </c>
      <c r="C77" s="72" t="s">
        <v>121</v>
      </c>
      <c r="D77" s="72"/>
      <c r="E77" s="78">
        <v>58.11</v>
      </c>
      <c r="F77" s="79" t="s">
        <v>99</v>
      </c>
      <c r="G77" s="77" t="s">
        <v>5</v>
      </c>
      <c r="H77" s="80">
        <f>SUM(B77*E77)</f>
        <v>4648.8</v>
      </c>
    </row>
    <row r="78" spans="1:9">
      <c r="A78" s="66"/>
      <c r="C78" s="66"/>
    </row>
    <row r="79" spans="1:9" ht="25.5">
      <c r="A79" s="67">
        <v>24</v>
      </c>
      <c r="B79" s="40" t="s">
        <v>88</v>
      </c>
      <c r="C79" s="69"/>
      <c r="D79" s="25"/>
      <c r="E79" s="51"/>
      <c r="F79" s="38"/>
      <c r="G79" s="41"/>
    </row>
    <row r="80" spans="1:9">
      <c r="A80" s="67"/>
      <c r="B80" s="47">
        <v>1119</v>
      </c>
      <c r="C80" s="70" t="s">
        <v>71</v>
      </c>
      <c r="D80" s="40"/>
      <c r="E80" s="44">
        <v>442.75</v>
      </c>
      <c r="F80" s="45" t="s">
        <v>69</v>
      </c>
      <c r="G80" s="52" t="s">
        <v>5</v>
      </c>
      <c r="H80" s="46">
        <f>SUM(B80*E80/100)</f>
        <v>4954.3725000000004</v>
      </c>
    </row>
    <row r="81" spans="1:9">
      <c r="A81" s="66"/>
      <c r="C81" s="66"/>
    </row>
    <row r="82" spans="1:9" ht="25.5">
      <c r="A82" s="67">
        <v>25</v>
      </c>
      <c r="B82" s="40" t="s">
        <v>87</v>
      </c>
      <c r="C82" s="69"/>
      <c r="D82" s="25"/>
      <c r="E82" s="51"/>
      <c r="F82" s="38"/>
      <c r="G82" s="41"/>
    </row>
    <row r="83" spans="1:9">
      <c r="A83" s="67"/>
      <c r="B83" s="47">
        <f>B80</f>
        <v>1119</v>
      </c>
      <c r="C83" s="70" t="s">
        <v>71</v>
      </c>
      <c r="D83" s="40"/>
      <c r="E83" s="44">
        <v>1079.6500000000001</v>
      </c>
      <c r="F83" s="45" t="s">
        <v>69</v>
      </c>
      <c r="G83" s="52" t="s">
        <v>5</v>
      </c>
      <c r="H83" s="46">
        <f>SUM(B83*E83/100)</f>
        <v>12081.283500000001</v>
      </c>
    </row>
    <row r="84" spans="1:9">
      <c r="A84" s="66"/>
      <c r="C84" s="66"/>
    </row>
    <row r="85" spans="1:9" ht="38.25">
      <c r="A85" s="67">
        <v>26</v>
      </c>
      <c r="B85" s="40" t="s">
        <v>97</v>
      </c>
      <c r="C85" s="69"/>
      <c r="D85" s="25"/>
      <c r="E85" s="51"/>
      <c r="F85" s="38"/>
      <c r="G85" s="41"/>
    </row>
    <row r="86" spans="1:9">
      <c r="A86" s="67"/>
      <c r="B86" s="47">
        <v>112</v>
      </c>
      <c r="C86" s="70" t="s">
        <v>71</v>
      </c>
      <c r="D86" s="40"/>
      <c r="E86" s="44">
        <v>2116.41</v>
      </c>
      <c r="F86" s="45" t="s">
        <v>69</v>
      </c>
      <c r="G86" s="52" t="s">
        <v>5</v>
      </c>
      <c r="H86" s="46">
        <f>SUM(B86*E86/100)</f>
        <v>2370.3791999999999</v>
      </c>
    </row>
    <row r="87" spans="1:9">
      <c r="A87" s="66"/>
      <c r="C87" s="66"/>
    </row>
    <row r="88" spans="1:9" ht="25.5">
      <c r="A88" s="67">
        <v>27</v>
      </c>
      <c r="B88" s="35" t="s">
        <v>141</v>
      </c>
      <c r="C88" s="71"/>
      <c r="D88" s="40"/>
      <c r="E88" s="44"/>
      <c r="F88" s="45"/>
      <c r="G88" s="38"/>
      <c r="H88" s="59"/>
    </row>
    <row r="89" spans="1:9">
      <c r="A89" s="67"/>
      <c r="B89" s="62">
        <v>322</v>
      </c>
      <c r="C89" s="9" t="str">
        <f>C83</f>
        <v>Sft.</v>
      </c>
      <c r="D89" s="38"/>
      <c r="E89" s="56">
        <v>605</v>
      </c>
      <c r="F89" s="39" t="s">
        <v>99</v>
      </c>
      <c r="G89" s="77" t="s">
        <v>5</v>
      </c>
      <c r="H89" s="60">
        <f>B89*E89/100</f>
        <v>1948.1</v>
      </c>
    </row>
    <row r="91" spans="1:9" ht="38.25">
      <c r="A91" s="67">
        <v>28</v>
      </c>
      <c r="B91" s="35" t="s">
        <v>98</v>
      </c>
      <c r="C91" s="71"/>
      <c r="D91" s="40"/>
      <c r="E91" s="44"/>
      <c r="F91" s="45"/>
      <c r="G91" s="38"/>
      <c r="H91" s="59"/>
    </row>
    <row r="92" spans="1:9">
      <c r="A92" s="67"/>
      <c r="B92" s="62">
        <v>1517</v>
      </c>
      <c r="C92" s="9" t="str">
        <f>C86</f>
        <v>Sft.</v>
      </c>
      <c r="D92" s="38"/>
      <c r="E92" s="56">
        <v>1887.4</v>
      </c>
      <c r="F92" s="39" t="s">
        <v>99</v>
      </c>
      <c r="G92" s="77" t="s">
        <v>5</v>
      </c>
      <c r="H92" s="60">
        <f>B92*E92/100</f>
        <v>28631.858000000004</v>
      </c>
    </row>
    <row r="94" spans="1:9">
      <c r="E94" s="48"/>
      <c r="F94" s="49" t="s">
        <v>89</v>
      </c>
      <c r="G94" s="53" t="s">
        <v>5</v>
      </c>
      <c r="H94" s="50">
        <f>SUM(H2:H93)</f>
        <v>786459.0442</v>
      </c>
      <c r="I94" s="38"/>
    </row>
    <row r="95" spans="1:9">
      <c r="B95" s="102" t="s">
        <v>142</v>
      </c>
    </row>
    <row r="96" spans="1:9" ht="127.5">
      <c r="A96" s="67">
        <v>1</v>
      </c>
      <c r="B96" s="40" t="s">
        <v>143</v>
      </c>
      <c r="C96" s="69"/>
      <c r="D96" s="41"/>
      <c r="E96" s="39"/>
      <c r="F96" s="39"/>
      <c r="G96" s="38"/>
      <c r="H96" s="42"/>
      <c r="I96" s="38"/>
    </row>
    <row r="97" spans="1:9">
      <c r="A97" s="67"/>
      <c r="B97" s="43">
        <v>460</v>
      </c>
      <c r="C97" s="70" t="s">
        <v>121</v>
      </c>
      <c r="D97" s="40"/>
      <c r="E97" s="44"/>
      <c r="F97" s="45" t="s">
        <v>94</v>
      </c>
      <c r="G97" s="52" t="s">
        <v>5</v>
      </c>
      <c r="H97" s="46"/>
      <c r="I97" s="38"/>
    </row>
    <row r="99" spans="1:9">
      <c r="F99" s="49" t="s">
        <v>89</v>
      </c>
      <c r="G99" s="53" t="s">
        <v>5</v>
      </c>
      <c r="H99" s="50"/>
    </row>
    <row r="100" spans="1:9">
      <c r="A100" s="67"/>
      <c r="B100" s="104" t="s">
        <v>144</v>
      </c>
      <c r="C100" s="72"/>
      <c r="D100" s="35"/>
      <c r="E100" s="39"/>
      <c r="F100" s="39"/>
      <c r="G100" s="38"/>
      <c r="H100" s="61"/>
    </row>
    <row r="101" spans="1:9" ht="127.5">
      <c r="A101" s="67">
        <v>1</v>
      </c>
      <c r="B101" s="87" t="s">
        <v>122</v>
      </c>
      <c r="C101" s="69"/>
      <c r="D101" s="25"/>
      <c r="E101" s="56"/>
      <c r="F101" s="51"/>
      <c r="G101" s="38"/>
      <c r="H101" s="41"/>
    </row>
    <row r="102" spans="1:9">
      <c r="A102" s="67"/>
      <c r="B102" s="88">
        <v>2</v>
      </c>
      <c r="C102" s="86" t="s">
        <v>102</v>
      </c>
      <c r="D102" s="86"/>
      <c r="E102" s="84">
        <v>5728.8</v>
      </c>
      <c r="F102" s="37" t="s">
        <v>26</v>
      </c>
      <c r="G102" s="37" t="s">
        <v>5</v>
      </c>
      <c r="H102" s="85">
        <f>(B102*E102)</f>
        <v>11457.6</v>
      </c>
    </row>
    <row r="103" spans="1:9">
      <c r="A103" s="67"/>
      <c r="B103" s="88"/>
      <c r="C103" s="86"/>
      <c r="D103" s="86"/>
      <c r="E103" s="84"/>
      <c r="F103" s="37"/>
      <c r="G103" s="37"/>
      <c r="H103" s="85"/>
    </row>
    <row r="104" spans="1:9" ht="38.25">
      <c r="A104" s="67">
        <v>2</v>
      </c>
      <c r="B104" s="89" t="s">
        <v>145</v>
      </c>
      <c r="C104" s="86"/>
      <c r="D104" s="86"/>
      <c r="E104" s="84"/>
      <c r="F104" s="37"/>
      <c r="G104" s="37"/>
      <c r="H104" s="85"/>
    </row>
    <row r="105" spans="1:9">
      <c r="A105" s="67"/>
      <c r="B105" s="88">
        <v>6</v>
      </c>
      <c r="C105" s="86" t="s">
        <v>102</v>
      </c>
      <c r="D105" s="86"/>
      <c r="E105" s="84">
        <v>702</v>
      </c>
      <c r="F105" s="37" t="s">
        <v>26</v>
      </c>
      <c r="G105" s="37" t="s">
        <v>5</v>
      </c>
      <c r="H105" s="85">
        <f>(B105*E105)</f>
        <v>4212</v>
      </c>
    </row>
    <row r="106" spans="1:9">
      <c r="A106" s="67"/>
      <c r="B106" s="89"/>
      <c r="C106" s="86"/>
      <c r="D106" s="86"/>
      <c r="E106" s="84"/>
      <c r="F106" s="37"/>
      <c r="G106" s="37"/>
      <c r="H106" s="85"/>
    </row>
    <row r="107" spans="1:9" ht="76.5">
      <c r="A107" s="67">
        <v>3</v>
      </c>
      <c r="B107" s="89" t="s">
        <v>124</v>
      </c>
      <c r="C107" s="86"/>
      <c r="D107" s="86"/>
      <c r="E107" s="84"/>
      <c r="F107" s="37"/>
      <c r="G107" s="37"/>
      <c r="H107" s="85"/>
    </row>
    <row r="108" spans="1:9">
      <c r="A108" s="67"/>
      <c r="B108" s="88">
        <v>6</v>
      </c>
      <c r="C108" s="86" t="s">
        <v>102</v>
      </c>
      <c r="D108" s="86"/>
      <c r="E108" s="84">
        <v>72.16</v>
      </c>
      <c r="F108" s="37" t="s">
        <v>26</v>
      </c>
      <c r="G108" s="37" t="s">
        <v>5</v>
      </c>
      <c r="H108" s="85">
        <f>(B108*E108)</f>
        <v>432.96</v>
      </c>
    </row>
    <row r="109" spans="1:9">
      <c r="A109" s="67"/>
      <c r="B109" s="88"/>
      <c r="C109" s="86"/>
      <c r="D109" s="86"/>
      <c r="E109" s="84"/>
      <c r="F109" s="37"/>
      <c r="G109" s="37"/>
      <c r="H109" s="85"/>
    </row>
    <row r="110" spans="1:9" ht="153">
      <c r="A110" s="67">
        <v>4</v>
      </c>
      <c r="B110" s="87" t="s">
        <v>123</v>
      </c>
      <c r="C110" s="69"/>
      <c r="D110" s="25"/>
      <c r="E110" s="56"/>
      <c r="F110" s="51"/>
      <c r="G110" s="38"/>
      <c r="H110" s="41"/>
    </row>
    <row r="111" spans="1:9">
      <c r="A111" s="67"/>
      <c r="B111" s="88">
        <v>1</v>
      </c>
      <c r="C111" s="86" t="s">
        <v>102</v>
      </c>
      <c r="D111" s="86"/>
      <c r="E111" s="84">
        <v>4694.8</v>
      </c>
      <c r="F111" s="37" t="s">
        <v>26</v>
      </c>
      <c r="G111" s="37" t="s">
        <v>5</v>
      </c>
      <c r="H111" s="85">
        <f>(B111*E111)</f>
        <v>4694.8</v>
      </c>
    </row>
    <row r="112" spans="1:9">
      <c r="A112" s="67"/>
      <c r="B112" s="88"/>
      <c r="C112" s="86"/>
      <c r="D112" s="86"/>
      <c r="E112" s="84"/>
      <c r="F112" s="37"/>
      <c r="G112" s="37"/>
      <c r="H112" s="85"/>
    </row>
    <row r="113" spans="1:8" ht="38.25">
      <c r="A113" s="67">
        <v>5</v>
      </c>
      <c r="B113" s="90" t="s">
        <v>128</v>
      </c>
      <c r="C113" s="86"/>
      <c r="D113" s="86"/>
      <c r="E113" s="84"/>
      <c r="F113" s="37"/>
      <c r="G113" s="37"/>
      <c r="H113" s="85"/>
    </row>
    <row r="114" spans="1:8">
      <c r="A114" s="67"/>
      <c r="B114" s="88">
        <v>2</v>
      </c>
      <c r="C114" s="86" t="s">
        <v>102</v>
      </c>
      <c r="D114" s="86"/>
      <c r="E114" s="84">
        <v>145.41999999999999</v>
      </c>
      <c r="F114" s="37" t="s">
        <v>26</v>
      </c>
      <c r="G114" s="37" t="s">
        <v>5</v>
      </c>
      <c r="H114" s="85">
        <f>(B114*E114)</f>
        <v>290.83999999999997</v>
      </c>
    </row>
    <row r="115" spans="1:8">
      <c r="A115" s="67"/>
      <c r="B115" s="88"/>
      <c r="C115" s="86"/>
      <c r="D115" s="86"/>
      <c r="E115" s="84"/>
      <c r="F115" s="37"/>
      <c r="G115" s="37"/>
      <c r="H115" s="85"/>
    </row>
    <row r="116" spans="1:8" ht="25.5">
      <c r="A116" s="67">
        <v>6</v>
      </c>
      <c r="B116" s="90" t="s">
        <v>125</v>
      </c>
      <c r="C116" s="86"/>
      <c r="D116" s="86"/>
      <c r="E116" s="84"/>
      <c r="F116" s="37"/>
      <c r="G116" s="37"/>
      <c r="H116" s="85"/>
    </row>
    <row r="117" spans="1:8">
      <c r="A117" s="67"/>
      <c r="B117" s="90" t="s">
        <v>126</v>
      </c>
      <c r="C117" s="86"/>
      <c r="D117" s="86"/>
      <c r="E117" s="84"/>
      <c r="F117" s="37"/>
      <c r="G117" s="37"/>
      <c r="H117" s="85"/>
    </row>
    <row r="118" spans="1:8">
      <c r="A118" s="67"/>
      <c r="B118" s="88">
        <v>2</v>
      </c>
      <c r="C118" s="86" t="s">
        <v>102</v>
      </c>
      <c r="D118" s="86"/>
      <c r="E118" s="84">
        <v>200.42</v>
      </c>
      <c r="F118" s="37" t="s">
        <v>26</v>
      </c>
      <c r="G118" s="37" t="s">
        <v>5</v>
      </c>
      <c r="H118" s="85">
        <f>(B118*E118)</f>
        <v>400.84</v>
      </c>
    </row>
    <row r="119" spans="1:8">
      <c r="A119" s="67"/>
      <c r="B119" s="90"/>
      <c r="C119" s="86"/>
      <c r="D119" s="86"/>
      <c r="E119" s="84"/>
      <c r="F119" s="37"/>
      <c r="G119" s="37"/>
      <c r="H119" s="85"/>
    </row>
    <row r="120" spans="1:8">
      <c r="A120" s="67"/>
      <c r="B120" s="90" t="s">
        <v>127</v>
      </c>
      <c r="C120" s="86"/>
      <c r="D120" s="86"/>
      <c r="E120" s="84"/>
      <c r="F120" s="37"/>
      <c r="G120" s="37"/>
      <c r="H120" s="85"/>
    </row>
    <row r="121" spans="1:8">
      <c r="A121" s="67"/>
      <c r="B121" s="88">
        <v>2</v>
      </c>
      <c r="C121" s="86" t="s">
        <v>102</v>
      </c>
      <c r="D121" s="86"/>
      <c r="E121" s="84">
        <v>271.92</v>
      </c>
      <c r="F121" s="37" t="s">
        <v>26</v>
      </c>
      <c r="G121" s="37" t="s">
        <v>5</v>
      </c>
      <c r="H121" s="85">
        <f>(B121*E121)</f>
        <v>543.84</v>
      </c>
    </row>
    <row r="122" spans="1:8">
      <c r="A122" s="67"/>
      <c r="B122" s="88"/>
      <c r="C122" s="86"/>
      <c r="D122" s="86"/>
      <c r="E122" s="84"/>
      <c r="F122" s="37"/>
      <c r="G122" s="37"/>
      <c r="H122" s="85"/>
    </row>
    <row r="123" spans="1:8" ht="165.75">
      <c r="A123" s="67">
        <v>7</v>
      </c>
      <c r="B123" s="89" t="s">
        <v>129</v>
      </c>
      <c r="C123" s="86"/>
      <c r="D123" s="86"/>
      <c r="E123" s="84"/>
      <c r="F123" s="37"/>
      <c r="G123" s="37"/>
      <c r="H123" s="85"/>
    </row>
    <row r="124" spans="1:8">
      <c r="A124" s="67"/>
      <c r="B124" s="88">
        <v>1</v>
      </c>
      <c r="C124" s="86" t="s">
        <v>102</v>
      </c>
      <c r="D124" s="86"/>
      <c r="E124" s="84">
        <v>14748</v>
      </c>
      <c r="F124" s="37" t="s">
        <v>26</v>
      </c>
      <c r="G124" s="37" t="s">
        <v>5</v>
      </c>
      <c r="H124" s="85">
        <f>(B124*E124)</f>
        <v>14748</v>
      </c>
    </row>
    <row r="125" spans="1:8">
      <c r="A125" s="67"/>
      <c r="B125" s="88"/>
      <c r="C125" s="86"/>
      <c r="D125" s="86"/>
      <c r="E125" s="84"/>
      <c r="F125" s="37"/>
      <c r="G125" s="37"/>
      <c r="H125" s="85"/>
    </row>
    <row r="126" spans="1:8" ht="89.25">
      <c r="A126" s="67">
        <v>8</v>
      </c>
      <c r="B126" s="35" t="s">
        <v>103</v>
      </c>
      <c r="C126" s="69"/>
      <c r="D126" s="25"/>
      <c r="E126" s="56"/>
      <c r="F126" s="51"/>
      <c r="G126" s="38"/>
      <c r="H126" s="41"/>
    </row>
    <row r="127" spans="1:8">
      <c r="A127" s="67" t="s">
        <v>104</v>
      </c>
      <c r="B127" s="62" t="s">
        <v>105</v>
      </c>
      <c r="C127" s="72"/>
      <c r="D127" s="35"/>
      <c r="E127" s="63"/>
      <c r="F127" s="39"/>
      <c r="G127" s="38"/>
      <c r="H127" s="61"/>
    </row>
    <row r="128" spans="1:8">
      <c r="A128" s="67"/>
      <c r="B128" s="41">
        <v>20</v>
      </c>
      <c r="C128" s="9" t="s">
        <v>49</v>
      </c>
      <c r="D128" s="38"/>
      <c r="E128" s="56">
        <v>73.209999999999994</v>
      </c>
      <c r="F128" s="51" t="s">
        <v>50</v>
      </c>
      <c r="G128" s="77" t="s">
        <v>5</v>
      </c>
      <c r="H128" s="61">
        <f>B128*E128</f>
        <v>1464.1999999999998</v>
      </c>
    </row>
    <row r="129" spans="1:8">
      <c r="A129" s="67" t="s">
        <v>106</v>
      </c>
      <c r="B129" s="62" t="s">
        <v>107</v>
      </c>
      <c r="C129" s="72"/>
      <c r="D129" s="35"/>
      <c r="E129" s="63"/>
      <c r="F129" s="39"/>
      <c r="G129" s="38"/>
      <c r="H129" s="61"/>
    </row>
    <row r="130" spans="1:8">
      <c r="A130" s="67"/>
      <c r="B130" s="41">
        <v>50</v>
      </c>
      <c r="C130" s="9" t="s">
        <v>49</v>
      </c>
      <c r="D130" s="38"/>
      <c r="E130" s="56">
        <v>95.79</v>
      </c>
      <c r="F130" s="51" t="s">
        <v>50</v>
      </c>
      <c r="G130" s="77" t="s">
        <v>5</v>
      </c>
      <c r="H130" s="61">
        <f>B130*E130</f>
        <v>4789.5</v>
      </c>
    </row>
    <row r="131" spans="1:8">
      <c r="A131" s="67"/>
      <c r="B131" s="35"/>
      <c r="C131" s="72"/>
      <c r="D131" s="35"/>
      <c r="E131" s="39"/>
      <c r="F131" s="39"/>
      <c r="G131" s="38"/>
      <c r="H131" s="61"/>
    </row>
    <row r="132" spans="1:8" ht="76.5">
      <c r="A132" s="67">
        <v>9</v>
      </c>
      <c r="B132" s="35" t="s">
        <v>108</v>
      </c>
      <c r="C132" s="69"/>
      <c r="D132" s="25"/>
      <c r="E132" s="56"/>
      <c r="F132" s="51"/>
      <c r="G132" s="38"/>
      <c r="H132" s="41"/>
    </row>
    <row r="133" spans="1:8">
      <c r="A133" s="67" t="s">
        <v>104</v>
      </c>
      <c r="B133" s="62" t="s">
        <v>109</v>
      </c>
      <c r="C133" s="72"/>
      <c r="D133" s="35"/>
      <c r="E133" s="63"/>
      <c r="F133" s="39"/>
      <c r="G133" s="38"/>
      <c r="H133" s="61"/>
    </row>
    <row r="134" spans="1:8">
      <c r="A134" s="67"/>
      <c r="B134" s="41">
        <v>50</v>
      </c>
      <c r="C134" s="9" t="s">
        <v>49</v>
      </c>
      <c r="D134" s="38"/>
      <c r="E134" s="56">
        <v>199.25</v>
      </c>
      <c r="F134" s="51" t="s">
        <v>50</v>
      </c>
      <c r="G134" s="77" t="s">
        <v>5</v>
      </c>
      <c r="H134" s="61">
        <f>B134*E134</f>
        <v>9962.5</v>
      </c>
    </row>
    <row r="136" spans="1:8" ht="63.75">
      <c r="A136" s="67">
        <v>10</v>
      </c>
      <c r="B136" s="89" t="s">
        <v>146</v>
      </c>
      <c r="C136" s="86"/>
      <c r="D136" s="86"/>
      <c r="E136" s="84"/>
      <c r="F136" s="37"/>
      <c r="G136" s="37"/>
      <c r="H136" s="85"/>
    </row>
    <row r="137" spans="1:8">
      <c r="A137" s="67"/>
      <c r="B137" s="88">
        <v>1</v>
      </c>
      <c r="C137" s="86" t="s">
        <v>102</v>
      </c>
      <c r="D137" s="86"/>
      <c r="E137" s="84">
        <v>21989.61</v>
      </c>
      <c r="F137" s="37" t="s">
        <v>26</v>
      </c>
      <c r="G137" s="37" t="s">
        <v>5</v>
      </c>
      <c r="H137" s="85">
        <f>(B137*E137)</f>
        <v>21989.61</v>
      </c>
    </row>
    <row r="138" spans="1:8">
      <c r="A138" s="66"/>
      <c r="C138" s="66"/>
    </row>
    <row r="139" spans="1:8">
      <c r="A139" s="66"/>
      <c r="C139" s="66"/>
      <c r="F139" s="49" t="s">
        <v>89</v>
      </c>
      <c r="G139" s="53" t="s">
        <v>5</v>
      </c>
      <c r="H139" s="50">
        <f>SUM(H101:H138)</f>
        <v>74986.69</v>
      </c>
    </row>
    <row r="140" spans="1:8">
      <c r="A140" s="67"/>
      <c r="B140" s="104" t="s">
        <v>110</v>
      </c>
      <c r="C140" s="72"/>
      <c r="D140" s="35"/>
      <c r="E140" s="39"/>
      <c r="F140" s="39"/>
      <c r="G140" s="38"/>
      <c r="H140" s="61"/>
    </row>
    <row r="141" spans="1:8" ht="76.5">
      <c r="A141" s="67">
        <v>1</v>
      </c>
      <c r="B141" s="35" t="s">
        <v>111</v>
      </c>
      <c r="C141" s="69"/>
      <c r="D141" s="25"/>
      <c r="E141" s="56"/>
      <c r="F141" s="51"/>
      <c r="G141" s="38"/>
      <c r="H141" s="41"/>
    </row>
    <row r="142" spans="1:8">
      <c r="A142" s="67"/>
      <c r="B142" s="41">
        <v>1</v>
      </c>
      <c r="C142" s="9" t="s">
        <v>25</v>
      </c>
      <c r="D142" s="38"/>
      <c r="E142" s="56"/>
      <c r="F142" s="51" t="s">
        <v>26</v>
      </c>
      <c r="G142" s="77" t="s">
        <v>5</v>
      </c>
      <c r="H142" s="61"/>
    </row>
    <row r="143" spans="1:8">
      <c r="A143" s="66"/>
      <c r="C143" s="66"/>
    </row>
    <row r="144" spans="1:8">
      <c r="A144" s="66"/>
      <c r="C144" s="66"/>
      <c r="F144" s="92"/>
      <c r="G144" s="92"/>
      <c r="H144" s="92"/>
    </row>
    <row r="145" spans="1:8">
      <c r="A145" s="66"/>
      <c r="C145" s="66"/>
      <c r="F145" s="64" t="s">
        <v>89</v>
      </c>
      <c r="G145" s="65" t="s">
        <v>5</v>
      </c>
      <c r="H145" s="42"/>
    </row>
    <row r="148" spans="1:8">
      <c r="C148" s="66"/>
    </row>
    <row r="149" spans="1:8">
      <c r="C149" s="66"/>
    </row>
    <row r="150" spans="1:8">
      <c r="C150" s="66"/>
    </row>
    <row r="151" spans="1:8">
      <c r="C151" s="66"/>
    </row>
    <row r="152" spans="1:8" ht="26.25">
      <c r="A152" s="114" t="s">
        <v>112</v>
      </c>
      <c r="B152" s="114"/>
      <c r="C152" s="114"/>
      <c r="D152" s="114"/>
      <c r="E152" s="114"/>
      <c r="F152" s="114"/>
      <c r="G152" s="114"/>
      <c r="H152" s="114"/>
    </row>
    <row r="153" spans="1:8">
      <c r="C153" s="66"/>
    </row>
    <row r="154" spans="1:8">
      <c r="A154" s="66"/>
      <c r="B154" s="103" t="s">
        <v>68</v>
      </c>
      <c r="C154" s="66"/>
    </row>
    <row r="155" spans="1:8">
      <c r="A155" s="36"/>
      <c r="B155" s="103" t="s">
        <v>85</v>
      </c>
      <c r="C155" s="66"/>
    </row>
    <row r="156" spans="1:8">
      <c r="A156" s="36"/>
      <c r="B156" s="103" t="str">
        <f>B10</f>
        <v>MAIN BUILDING</v>
      </c>
      <c r="C156" s="66"/>
    </row>
    <row r="157" spans="1:8">
      <c r="A157" s="36"/>
      <c r="B157" s="103" t="s">
        <v>68</v>
      </c>
      <c r="C157" s="66"/>
      <c r="G157" s="2" t="s">
        <v>5</v>
      </c>
      <c r="H157" s="93">
        <f>H94</f>
        <v>786459.0442</v>
      </c>
    </row>
    <row r="158" spans="1:8">
      <c r="C158" s="66"/>
      <c r="F158" s="95"/>
      <c r="G158" s="65"/>
      <c r="H158" s="42"/>
    </row>
    <row r="159" spans="1:8">
      <c r="C159" s="66"/>
    </row>
    <row r="160" spans="1:8">
      <c r="B160" s="2" t="s">
        <v>113</v>
      </c>
      <c r="C160" s="66"/>
      <c r="G160" s="2" t="s">
        <v>5</v>
      </c>
      <c r="H160" s="94"/>
    </row>
    <row r="163" spans="2:8">
      <c r="B163" s="2" t="s">
        <v>115</v>
      </c>
      <c r="G163" s="2" t="s">
        <v>5</v>
      </c>
      <c r="H163" s="94"/>
    </row>
    <row r="165" spans="2:8">
      <c r="H165" s="93"/>
    </row>
    <row r="166" spans="2:8">
      <c r="B166" s="2" t="s">
        <v>114</v>
      </c>
      <c r="G166" s="2" t="s">
        <v>5</v>
      </c>
      <c r="H166" s="93">
        <f>H139</f>
        <v>74986.69</v>
      </c>
    </row>
    <row r="167" spans="2:8">
      <c r="C167" s="66"/>
    </row>
    <row r="168" spans="2:8">
      <c r="C168" s="66"/>
      <c r="F168" s="95" t="s">
        <v>116</v>
      </c>
      <c r="G168" s="65" t="s">
        <v>5</v>
      </c>
      <c r="H168" s="42">
        <f>SUM(H165:H167)</f>
        <v>74986.69</v>
      </c>
    </row>
    <row r="169" spans="2:8">
      <c r="C169" s="66"/>
    </row>
    <row r="170" spans="2:8">
      <c r="B170" s="2" t="s">
        <v>113</v>
      </c>
      <c r="C170" s="66"/>
      <c r="G170" s="2" t="s">
        <v>5</v>
      </c>
      <c r="H170" s="94"/>
    </row>
    <row r="172" spans="2:8">
      <c r="B172" s="2" t="s">
        <v>115</v>
      </c>
      <c r="G172" s="2" t="s">
        <v>5</v>
      </c>
      <c r="H172" s="94"/>
    </row>
    <row r="174" spans="2:8">
      <c r="F174" s="92"/>
      <c r="G174" s="92"/>
      <c r="H174" s="92"/>
    </row>
    <row r="175" spans="2:8">
      <c r="F175" s="95" t="s">
        <v>117</v>
      </c>
      <c r="G175" s="65" t="s">
        <v>5</v>
      </c>
      <c r="H175" s="42"/>
    </row>
    <row r="176" spans="2:8">
      <c r="F176" s="96"/>
      <c r="G176" s="96"/>
      <c r="H176" s="96"/>
    </row>
    <row r="181" spans="1:9">
      <c r="A181" s="9"/>
      <c r="B181" s="72" t="s">
        <v>65</v>
      </c>
      <c r="C181" s="97"/>
      <c r="E181" s="98" t="s">
        <v>64</v>
      </c>
      <c r="F181" s="99"/>
      <c r="G181" s="99"/>
      <c r="H181" s="99"/>
    </row>
    <row r="182" spans="1:9">
      <c r="A182" s="9"/>
      <c r="B182" s="72"/>
      <c r="C182" s="97"/>
      <c r="E182" s="98" t="s">
        <v>66</v>
      </c>
      <c r="F182" s="99"/>
      <c r="G182" s="99"/>
      <c r="H182" s="99"/>
    </row>
    <row r="183" spans="1:9">
      <c r="A183" s="9"/>
      <c r="B183" s="72"/>
      <c r="C183" s="97"/>
      <c r="E183" s="98" t="s">
        <v>67</v>
      </c>
      <c r="F183" s="99"/>
      <c r="G183" s="99"/>
      <c r="H183" s="99"/>
    </row>
    <row r="188" spans="1:9">
      <c r="A188" s="67"/>
      <c r="B188" s="25"/>
      <c r="C188" s="70"/>
      <c r="D188" s="40"/>
      <c r="E188" s="45"/>
      <c r="F188" s="45"/>
      <c r="G188" s="38"/>
      <c r="H188" s="46"/>
      <c r="I188" s="38"/>
    </row>
  </sheetData>
  <mergeCells count="7">
    <mergeCell ref="A152:H152"/>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2017-03-20T23:02:52Z</cp:lastPrinted>
  <dcterms:created xsi:type="dcterms:W3CDTF">2014-04-01T08:57:52Z</dcterms:created>
  <dcterms:modified xsi:type="dcterms:W3CDTF">2017-03-20T23:08:00Z</dcterms:modified>
</cp:coreProperties>
</file>