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72" i="2"/>
  <c r="H69"/>
  <c r="H66"/>
  <c r="H39"/>
  <c r="H36"/>
  <c r="H21" l="1"/>
  <c r="H18" l="1"/>
  <c r="H54" l="1"/>
  <c r="H57"/>
  <c r="H141"/>
  <c r="H128"/>
  <c r="H126"/>
  <c r="H124"/>
  <c r="H120"/>
  <c r="H114"/>
  <c r="H111"/>
  <c r="H117"/>
  <c r="H108"/>
  <c r="H81" l="1"/>
  <c r="C81"/>
  <c r="H33" l="1"/>
  <c r="H63"/>
  <c r="H15"/>
  <c r="H12" l="1"/>
  <c r="H138" l="1"/>
  <c r="H134"/>
  <c r="H132"/>
  <c r="H78"/>
  <c r="C78"/>
  <c r="H75"/>
  <c r="H60"/>
  <c r="H48"/>
  <c r="H45"/>
  <c r="H42"/>
  <c r="H24"/>
  <c r="H143" l="1"/>
  <c r="H188" s="1"/>
  <c r="H51"/>
  <c r="H30"/>
  <c r="H27"/>
  <c r="H83" l="1"/>
  <c r="H176" s="1"/>
  <c r="H179"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<sst xmlns="http://schemas.openxmlformats.org/spreadsheetml/2006/main" count="381" uniqueCount="147">
  <si>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</si>
  <si>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</si>
  <si>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</si>
  <si>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</si>
  <si>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</si>
  <si>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</si>
  <si>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</si>
  <si>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</si>
  <si>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</si>
  <si>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</si>
  <si>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</si>
  <si>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</si>
  <si>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</si>
  <si>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</si>
  <si>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</si>
  <si>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</si>
  <si>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</si>
  <si>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</si>
  <si>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</si>
  <si>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</si>
  <si>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</si>
  <si>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</si>
  <si>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</si>
  <si>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</si>
  <si>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</si>
  <si>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</si>
  <si>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</si>
  <si>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</si>
  <si>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</si>
  <si>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</si>
  <si>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</si>
  <si>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</si>
  <si>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</si>
  <si>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</si>
  <si>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</si>
  <si>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</si>
  <si>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</si>
  <si>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</si>
  <si>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</si>
  <si>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</si>
  <si>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</si>
  <si>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</si>
  <si>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</si>
  <si>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</si>
  <si>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</si>
  <si>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</si>
  <si>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</si>
  <si>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</si>
  <si>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</si>
  <si>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</si>
  <si>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</si>
  <si>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</si>
  <si>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</si>
  <si>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</si>
  <si>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</si>
  <si>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</si>
  <si>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</si>
  <si>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</si>
  <si>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</si>
  <si>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</si>
  <si>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</si>
  <si>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</si>
  <si>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</si>
  <si>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</si>
  <si>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</si>
  <si>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</si>
  <si>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</si>
  <si>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</si>
  <si>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</si>
  <si>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</si>
  <si>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</si>
  <si>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</si>
  <si>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</si>
  <si>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</si>
  <si>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</si>
  <si>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</si>
  <si>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</si>
  <si>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</si>
  <si>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</si>
  <si>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</si>
  <si>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</si>
  <si>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</si>
  <si>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</si>
  <si>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</si>
  <si>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</si>
  <si>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</si>
  <si>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</si>
  <si>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Total</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</si>
  <si>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</si>
  <si>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</si>
  <si>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</si>
  <si>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</si>
  <si>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</si>
  <si>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</si>
  <si>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</si>
  <si>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</si>
  <si>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</si>
  <si>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</si>
  <si>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</si>
  <si>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</si>
  <si>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</si>
  <si>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</si>
  <si>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</si>
  <si>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</si>
  <si>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</si>
  <si>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</si>
  <si>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</si>
  <si>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</si>
  <si>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</si>
  <si>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</si>
  <si>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</si>
  <si>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</si>
  <si>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</si>
  <si>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</si>
  <si>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</si>
  <si>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</si>
  <si>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</si>
  <si>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</si>
  <si>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</si>
  <si>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</si>
  <si>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</si>
  <si>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</si>
  <si>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</si>
  <si>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</si>
  <si>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</si>
  <si>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</si>
  <si>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</si>
  <si>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Dismantling stone masonary in lime cement (S.I.No.3 page 9)</t>
  </si>
  <si>
    <t>Making notice board made with cement. (S.I.No.1 page 95)</t>
  </si>
  <si>
    <t>First class deodar wood wrought joinery in doors and windows etc fixed in position including chowkdats hold fasts hings iron tower bolts chocks cleats handles and cords with hooks etc. (S.I.No.7 page 58)</t>
  </si>
  <si>
    <t>Painting old surface door windows any type i/c edges 02- Coats (S.( N0.14/P-56)</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</si>
  <si>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</si>
  <si>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</si>
  <si>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</si>
  <si>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</si>
  <si>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Main Building</t>
  </si>
  <si>
    <t>Total Civil Work</t>
  </si>
  <si>
    <t>Cement Concrete Brick or Stone Ballast 1 1/2" to 2" Gauge (b) Ratio 1:5:10 (S.I. No:- 4 (b) / P-15).</t>
  </si>
  <si>
    <t>GOQ S # 24</t>
  </si>
  <si>
    <t>GGHS Makli</t>
  </si>
  <si>
    <t>First class deodar wood wrought joinery in doors and windows etc fixed in position including chowkdats hold fasts hings iron tower bolts chocks cleats handles and cords with hooks etc. (S.I.No.7 page 58) ONLY SHUTTER</t>
  </si>
  <si>
    <t>Providing and fixing with sunk iron screws wooden architrave approved design / shape having width not less than 2-1/2 inches as directed by Engineer Incharge. (S.I.No.60 page 66)</t>
  </si>
  <si>
    <t>Preparing the surface and painting with matt finishing including rubbing the surface with bathy silicon carbide rubbing brick filling the voids with zink / chalk / plaster of paris mixture applying first coat of premix making the surface smooth and then painting three coats with matt finish of approved make etc complete new surface. (S.I.No.36 page 61)</t>
  </si>
  <si>
    <t>Providing anti termite treatment by spraying / sprinking spreading neptachler 0.50% emulsion as on over all pre-construction treatment in slab type construction under the slab and along attach perches of entrances etc complete as per direction of Engineer incharge. (S.I.No.92 page 109)</t>
  </si>
  <si>
    <t>Providing anti termite treatement by spraying sprinkling spreading neptachler 0.50% emulsion as on over all pre-construction treatmentn in slab type construction along external foundation trenches of the building over complete premieter of the foundation trench etc as per direction of Engineer incharge. (S.I.No.91 page 109)</t>
  </si>
  <si>
    <t>S/F Fiber Glass Tank of approved quality, Design &amp; wall thickness as specified i/c the cost of nuts, olts &amp; fixing in plate form of cement concrete 1:3:6 &amp; making connections for in-let &amp; out let &amp; over-Flow pipe complete (S.I No.3©/P-21) 2500 Gallons</t>
  </si>
  <si>
    <t>Reh: Imp: / Ren: in existing Sec: / H/Sec: Schools in District Thatta 2016-17</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</si>
</sst>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27">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wrapText="1"/>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6" fillId="0" borderId="0" xfId="0" applyFont="1" applyAlignment="1">
      <alignment horizontal="center"/>
    </xf>
    <xf numFmtId="0" fontId="17" fillId="0" borderId="0" xfId="0" applyFont="1" applyAlignment="1">
      <alignment vertical="top" wrapText="1"/>
    </xf>
    <xf numFmtId="0" fontId="17" fillId="0" borderId="0" xfId="0" applyFont="1" applyAlignment="1">
      <alignment horizontal="center" vertical="top"/>
    </xf>
    <xf numFmtId="0" fontId="1" fillId="0" borderId="5" xfId="0" applyFont="1" applyBorder="1" applyAlignment="1">
      <alignment horizontal="right" vertical="top"/>
    </xf>
    <xf numFmtId="0" fontId="6" fillId="0" borderId="5" xfId="0" applyFont="1" applyBorder="1" applyAlignment="1">
      <alignment horizontal="right"/>
    </xf>
    <xf numFmtId="43" fontId="1" fillId="0" borderId="0" xfId="1" applyFont="1" applyAlignment="1">
      <alignment horizontal="center" vertical="top"/>
    </xf>
    <xf numFmtId="0" fontId="6" fillId="0" borderId="0" xfId="0" applyFont="1" applyAlignment="1">
      <alignment horizontal="center"/>
    </xf>
    <xf numFmtId="0" fontId="6" fillId="0" borderId="6" xfId="0" applyFont="1" applyBorder="1" applyAlignment="1">
      <alignment horizontal="center"/>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21" t="s">
        <v>22</v>
      </c>
      <c r="B1" s="121"/>
      <c r="C1" s="121"/>
      <c r="D1" s="121"/>
      <c r="E1" s="121"/>
      <c r="F1" s="121"/>
      <c r="G1" s="121"/>
      <c r="H1" s="121"/>
      <c r="I1" s="121"/>
    </row>
    <row r="2" spans="1:9" ht="19.5">
      <c r="A2" s="122" t="s">
        <v>63</v>
      </c>
      <c r="B2" s="122"/>
      <c r="C2" s="122"/>
      <c r="D2" s="122"/>
      <c r="E2" s="122"/>
      <c r="F2" s="122"/>
      <c r="G2" s="122"/>
      <c r="H2" s="122"/>
      <c r="I2" s="122"/>
    </row>
    <row r="3" spans="1:9" ht="6" customHeight="1">
      <c r="A3" s="2"/>
      <c r="B3" s="2"/>
      <c r="C3" s="2"/>
      <c r="D3" s="2"/>
      <c r="E3" s="2"/>
      <c r="F3" s="2"/>
      <c r="G3" s="2"/>
      <c r="H3" s="2"/>
      <c r="I3" s="2"/>
    </row>
    <row r="4" spans="1:9" ht="31.5">
      <c r="A4" s="22" t="s">
        <v>3</v>
      </c>
      <c r="B4" s="22" t="s">
        <v>10</v>
      </c>
      <c r="C4" s="117" t="s">
        <v>11</v>
      </c>
      <c r="D4" s="117"/>
      <c r="E4" s="117" t="s">
        <v>12</v>
      </c>
      <c r="F4" s="117"/>
      <c r="G4" s="22" t="s">
        <v>13</v>
      </c>
      <c r="H4" s="117" t="s">
        <v>14</v>
      </c>
      <c r="I4" s="117"/>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18" t="s">
        <v>16</v>
      </c>
      <c r="D41" s="118"/>
      <c r="E41" s="118"/>
      <c r="F41" s="118"/>
      <c r="G41" s="118"/>
      <c r="H41" s="11" t="s">
        <v>5</v>
      </c>
      <c r="I41" s="16">
        <f>SUM(I7:I40)</f>
        <v>974772</v>
      </c>
    </row>
    <row r="42" spans="1:9" ht="21.75" customHeight="1" thickBot="1">
      <c r="C42" s="119" t="s">
        <v>46</v>
      </c>
      <c r="D42" s="119"/>
      <c r="E42" s="119"/>
      <c r="F42" s="119"/>
      <c r="G42" s="119"/>
      <c r="H42" s="11" t="s">
        <v>5</v>
      </c>
      <c r="I42" s="16">
        <f>ROUND(I41*20%,0)</f>
        <v>194954</v>
      </c>
    </row>
    <row r="43" spans="1:9" ht="21.75" customHeight="1" thickBot="1">
      <c r="C43" s="118" t="s">
        <v>16</v>
      </c>
      <c r="D43" s="118"/>
      <c r="E43" s="118"/>
      <c r="F43" s="118"/>
      <c r="G43" s="118"/>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18" t="s">
        <v>16</v>
      </c>
      <c r="D70" s="118"/>
      <c r="E70" s="118"/>
      <c r="F70" s="118"/>
      <c r="G70" s="118"/>
      <c r="H70" s="11" t="s">
        <v>5</v>
      </c>
      <c r="I70" s="16">
        <f>SUM(I50:I69)</f>
        <v>230595</v>
      </c>
    </row>
    <row r="71" spans="1:9" ht="9" customHeight="1"/>
    <row r="73" spans="1:9" ht="26.25" customHeight="1">
      <c r="B73" s="120" t="s">
        <v>60</v>
      </c>
      <c r="C73" s="120"/>
      <c r="D73" s="120"/>
      <c r="E73" s="120"/>
      <c r="F73" s="120"/>
      <c r="G73" s="120"/>
      <c r="H73" s="120"/>
    </row>
    <row r="74" spans="1:9" ht="4.5" customHeight="1">
      <c r="B74" s="2"/>
      <c r="C74" s="2"/>
      <c r="D74" s="2"/>
      <c r="E74" s="2"/>
      <c r="F74" s="2"/>
      <c r="G74" s="2"/>
      <c r="H74" s="2"/>
    </row>
    <row r="75" spans="1:9" ht="27.75" customHeight="1">
      <c r="B75" s="13" t="s">
        <v>61</v>
      </c>
      <c r="C75" s="2"/>
      <c r="D75" s="2"/>
      <c r="E75" s="14" t="s">
        <v>5</v>
      </c>
      <c r="F75" s="114">
        <f>I43</f>
        <v>779818</v>
      </c>
      <c r="G75" s="114"/>
      <c r="H75" s="2"/>
    </row>
    <row r="76" spans="1:9" ht="3.75" customHeight="1"/>
    <row r="77" spans="1:9" ht="34.5" customHeight="1">
      <c r="B77" s="13" t="s">
        <v>62</v>
      </c>
      <c r="C77" s="2"/>
      <c r="D77" s="2"/>
      <c r="E77" s="14" t="s">
        <v>5</v>
      </c>
      <c r="F77" s="114">
        <f>I70</f>
        <v>230595</v>
      </c>
      <c r="G77" s="114"/>
    </row>
    <row r="78" spans="1:9" ht="5.25" customHeight="1" thickBot="1"/>
    <row r="79" spans="1:9" ht="19.5" thickBot="1">
      <c r="C79" s="115" t="s">
        <v>16</v>
      </c>
      <c r="D79" s="115"/>
      <c r="E79" s="20" t="s">
        <v>5</v>
      </c>
      <c r="F79" s="116">
        <f>SUM(F75:G78)</f>
        <v>1010413</v>
      </c>
      <c r="G79" s="116"/>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222"/>
  <sheetViews>
    <sheetView tabSelected="1" zoomScale="110" zoomScaleNormal="110" workbookViewId="0">
      <selection activeCell="A3" sqref="A3:H3"/>
    </sheetView>
  </sheetViews>
  <sheetFormatPr defaultRowHeight="12.75"/>
  <cols>
    <col min="1" max="1" width="4.7109375" style="2" customWidth="1"/>
    <col min="2" max="2" width="44.7109375" style="2" customWidth="1"/>
    <col min="3" max="4" width="3.7109375" style="2" customWidth="1"/>
    <col min="5" max="5" width="10.85546875" style="2" customWidth="1"/>
    <col min="6" max="6" width="9.7109375" style="2" customWidth="1"/>
    <col min="7" max="7" width="4.5703125" style="2" customWidth="1"/>
    <col min="8" max="8" width="12.7109375" style="2" customWidth="1"/>
    <col min="9" max="9" width="9.140625" style="2" customWidth="1"/>
    <col min="10" max="16384" width="9.140625" style="2"/>
  </cols>
  <sheetData>
    <row r="1" spans="1:9">
      <c r="H1" s="90" t="s">
        <v>138</v>
      </c>
    </row>
    <row r="2" spans="1:9">
      <c r="A2" s="125" t="s">
        <v>78</v>
      </c>
      <c r="B2" s="125"/>
      <c r="C2" s="125"/>
      <c r="D2" s="125"/>
      <c r="E2" s="125"/>
      <c r="F2" s="125"/>
      <c r="G2" s="125"/>
      <c r="H2" s="125"/>
    </row>
    <row r="3" spans="1:9">
      <c r="A3" s="126" t="s">
        <v>146</v>
      </c>
      <c r="B3" s="126"/>
      <c r="C3" s="126"/>
      <c r="D3" s="126"/>
      <c r="E3" s="126"/>
      <c r="F3" s="126"/>
      <c r="G3" s="126"/>
      <c r="H3" s="126"/>
    </row>
    <row r="4" spans="1:9">
      <c r="A4" s="126" t="s">
        <v>139</v>
      </c>
      <c r="B4" s="126"/>
      <c r="C4" s="126"/>
      <c r="D4" s="126"/>
      <c r="E4" s="126"/>
      <c r="F4" s="126"/>
      <c r="G4" s="126"/>
      <c r="H4" s="126"/>
    </row>
    <row r="5" spans="1:9">
      <c r="A5" s="48"/>
      <c r="B5" s="124"/>
      <c r="C5" s="124"/>
      <c r="D5" s="124"/>
      <c r="E5" s="124"/>
      <c r="F5" s="124"/>
      <c r="G5" s="124"/>
      <c r="H5" s="9"/>
    </row>
    <row r="6" spans="1:9">
      <c r="A6" s="101" t="s">
        <v>84</v>
      </c>
      <c r="B6" s="102" t="s">
        <v>83</v>
      </c>
      <c r="C6" s="123" t="s">
        <v>80</v>
      </c>
      <c r="D6" s="123"/>
      <c r="E6" s="102" t="s">
        <v>79</v>
      </c>
      <c r="F6" s="102" t="s">
        <v>81</v>
      </c>
      <c r="G6" s="123" t="s">
        <v>82</v>
      </c>
      <c r="H6" s="123"/>
    </row>
    <row r="7" spans="1:9">
      <c r="B7" s="54"/>
      <c r="C7" s="54"/>
      <c r="D7" s="54"/>
      <c r="E7" s="54"/>
      <c r="F7" s="54"/>
      <c r="G7" s="54"/>
    </row>
    <row r="8" spans="1:9">
      <c r="A8" s="66"/>
      <c r="B8" s="104" t="s">
        <v>68</v>
      </c>
      <c r="C8" s="55"/>
      <c r="D8" s="54"/>
      <c r="E8" s="54"/>
      <c r="F8" s="54"/>
      <c r="G8" s="54"/>
    </row>
    <row r="9" spans="1:9">
      <c r="A9" s="36"/>
      <c r="B9" s="104" t="s">
        <v>85</v>
      </c>
      <c r="C9" s="104"/>
      <c r="D9" s="104"/>
      <c r="E9" s="92"/>
      <c r="F9" s="92"/>
      <c r="G9" s="104"/>
    </row>
    <row r="10" spans="1:9">
      <c r="A10" s="36"/>
      <c r="B10" s="104" t="s">
        <v>125</v>
      </c>
      <c r="C10" s="68"/>
      <c r="D10" s="37"/>
      <c r="E10" s="37"/>
      <c r="F10" s="37"/>
      <c r="G10" s="37"/>
      <c r="H10" s="37"/>
      <c r="I10" s="54"/>
    </row>
    <row r="11" spans="1:9" ht="38.25">
      <c r="A11" s="67">
        <v>1</v>
      </c>
      <c r="B11" s="74" t="s">
        <v>126</v>
      </c>
      <c r="C11" s="72"/>
      <c r="D11" s="75"/>
      <c r="E11" s="76"/>
      <c r="F11" s="76"/>
      <c r="G11" s="75"/>
      <c r="H11" s="42"/>
      <c r="I11" s="38"/>
    </row>
    <row r="12" spans="1:9">
      <c r="A12" s="67"/>
      <c r="B12" s="82">
        <v>6400</v>
      </c>
      <c r="C12" s="72" t="s">
        <v>114</v>
      </c>
      <c r="D12" s="72"/>
      <c r="E12" s="111">
        <v>5445</v>
      </c>
      <c r="F12" s="78" t="s">
        <v>115</v>
      </c>
      <c r="G12" s="77" t="s">
        <v>5</v>
      </c>
      <c r="H12" s="79">
        <f>SUM(B12*E12)/100</f>
        <v>348480</v>
      </c>
      <c r="I12" s="38"/>
    </row>
    <row r="13" spans="1:9">
      <c r="A13" s="92"/>
      <c r="B13" s="104"/>
      <c r="C13" s="104"/>
      <c r="D13" s="37"/>
      <c r="E13" s="37"/>
      <c r="F13" s="37"/>
      <c r="G13" s="37"/>
      <c r="H13" s="37"/>
      <c r="I13" s="54"/>
    </row>
    <row r="14" spans="1:9" ht="25.5">
      <c r="A14" s="67">
        <v>2</v>
      </c>
      <c r="B14" s="74" t="s">
        <v>127</v>
      </c>
      <c r="C14" s="72"/>
      <c r="D14" s="75"/>
      <c r="E14" s="76"/>
      <c r="F14" s="76"/>
      <c r="G14" s="75"/>
      <c r="H14" s="42"/>
      <c r="I14" s="54"/>
    </row>
    <row r="15" spans="1:9">
      <c r="A15" s="67"/>
      <c r="B15" s="82">
        <v>14407</v>
      </c>
      <c r="C15" s="72" t="s">
        <v>114</v>
      </c>
      <c r="D15" s="72"/>
      <c r="E15" s="111">
        <v>907.5</v>
      </c>
      <c r="F15" s="78" t="s">
        <v>115</v>
      </c>
      <c r="G15" s="77" t="s">
        <v>5</v>
      </c>
      <c r="H15" s="79">
        <f>SUM(B15*E15)/100</f>
        <v>130743.52499999999</v>
      </c>
      <c r="I15" s="54"/>
    </row>
    <row r="16" spans="1:9">
      <c r="A16" s="108"/>
      <c r="B16" s="104"/>
      <c r="C16" s="104"/>
      <c r="D16" s="37"/>
      <c r="E16" s="37"/>
      <c r="F16" s="37"/>
      <c r="G16" s="37"/>
      <c r="H16" s="37"/>
      <c r="I16" s="54"/>
    </row>
    <row r="17" spans="1:9" ht="25.5">
      <c r="A17" s="67">
        <v>3</v>
      </c>
      <c r="B17" s="74" t="s">
        <v>113</v>
      </c>
      <c r="C17" s="72"/>
      <c r="D17" s="75"/>
      <c r="E17" s="76"/>
      <c r="F17" s="76"/>
      <c r="G17" s="75"/>
      <c r="H17" s="42"/>
      <c r="I17" s="54"/>
    </row>
    <row r="18" spans="1:9">
      <c r="A18" s="67"/>
      <c r="B18" s="82">
        <v>2415</v>
      </c>
      <c r="C18" s="72" t="s">
        <v>114</v>
      </c>
      <c r="D18" s="72"/>
      <c r="E18" s="111">
        <v>3327.5</v>
      </c>
      <c r="F18" s="78" t="s">
        <v>115</v>
      </c>
      <c r="G18" s="77" t="s">
        <v>5</v>
      </c>
      <c r="H18" s="79">
        <f>SUM(B18*E18)/100</f>
        <v>80359.125</v>
      </c>
      <c r="I18" s="54"/>
    </row>
    <row r="19" spans="1:9">
      <c r="A19" s="108"/>
      <c r="B19" s="104"/>
      <c r="C19" s="104"/>
      <c r="D19" s="37"/>
      <c r="E19" s="37"/>
      <c r="F19" s="37"/>
      <c r="G19" s="37"/>
      <c r="H19" s="37"/>
      <c r="I19" s="54"/>
    </row>
    <row r="20" spans="1:9" ht="25.5">
      <c r="A20" s="67">
        <v>4</v>
      </c>
      <c r="B20" s="40" t="s">
        <v>137</v>
      </c>
      <c r="C20" s="69"/>
      <c r="D20" s="25"/>
      <c r="E20" s="56"/>
      <c r="F20" s="51"/>
      <c r="G20" s="103"/>
      <c r="H20" s="41"/>
      <c r="I20" s="54"/>
    </row>
    <row r="21" spans="1:9">
      <c r="A21" s="67"/>
      <c r="B21" s="47">
        <v>2447</v>
      </c>
      <c r="C21" s="70" t="s">
        <v>72</v>
      </c>
      <c r="D21" s="103"/>
      <c r="E21" s="44">
        <v>8694.9500000000007</v>
      </c>
      <c r="F21" s="45" t="s">
        <v>70</v>
      </c>
      <c r="G21" s="103"/>
      <c r="H21" s="46">
        <f>SUM(B21*E21/100)</f>
        <v>212765.42650000003</v>
      </c>
      <c r="I21" s="54"/>
    </row>
    <row r="22" spans="1:9">
      <c r="A22" s="108"/>
      <c r="B22" s="104"/>
      <c r="C22" s="104"/>
      <c r="D22" s="37"/>
      <c r="E22" s="37"/>
      <c r="F22" s="37"/>
      <c r="G22" s="37"/>
      <c r="H22" s="37"/>
      <c r="I22" s="54"/>
    </row>
    <row r="23" spans="1:9" ht="38.25">
      <c r="A23" s="67">
        <v>5</v>
      </c>
      <c r="B23" s="40" t="s">
        <v>88</v>
      </c>
      <c r="C23" s="69"/>
      <c r="D23" s="25"/>
      <c r="E23" s="56"/>
      <c r="F23" s="51"/>
      <c r="G23" s="38"/>
      <c r="H23" s="41"/>
      <c r="I23" s="38"/>
    </row>
    <row r="24" spans="1:9">
      <c r="A24" s="67"/>
      <c r="B24" s="47">
        <v>15755</v>
      </c>
      <c r="C24" s="70" t="s">
        <v>72</v>
      </c>
      <c r="D24" s="38"/>
      <c r="E24" s="44">
        <v>26288.46</v>
      </c>
      <c r="F24" s="45" t="s">
        <v>70</v>
      </c>
      <c r="G24" s="77" t="s">
        <v>5</v>
      </c>
      <c r="H24" s="46">
        <f>SUM(B24*E24/100)</f>
        <v>4141746.8730000001</v>
      </c>
      <c r="I24" s="38"/>
    </row>
    <row r="25" spans="1:9">
      <c r="A25" s="108"/>
      <c r="B25" s="104"/>
      <c r="C25" s="104"/>
      <c r="D25" s="37"/>
      <c r="E25" s="37"/>
      <c r="F25" s="37"/>
      <c r="G25" s="37"/>
      <c r="H25" s="37"/>
      <c r="I25" s="54"/>
    </row>
    <row r="26" spans="1:9" ht="140.25">
      <c r="A26" s="67">
        <v>6</v>
      </c>
      <c r="B26" s="40" t="s">
        <v>74</v>
      </c>
      <c r="C26" s="69"/>
      <c r="D26" s="41"/>
      <c r="E26" s="39"/>
      <c r="F26" s="39"/>
      <c r="G26" s="38"/>
      <c r="H26" s="42"/>
      <c r="I26" s="54"/>
    </row>
    <row r="27" spans="1:9">
      <c r="A27" s="67"/>
      <c r="B27" s="47">
        <v>10755</v>
      </c>
      <c r="C27" s="70" t="s">
        <v>72</v>
      </c>
      <c r="D27" s="40"/>
      <c r="E27" s="44">
        <v>337</v>
      </c>
      <c r="F27" s="45" t="s">
        <v>72</v>
      </c>
      <c r="G27" s="52" t="s">
        <v>5</v>
      </c>
      <c r="H27" s="46">
        <f>B27*E27</f>
        <v>3624435</v>
      </c>
      <c r="I27" s="54"/>
    </row>
    <row r="28" spans="1:9">
      <c r="A28" s="36"/>
      <c r="B28" s="104"/>
      <c r="C28" s="104"/>
      <c r="D28" s="37"/>
      <c r="E28" s="37"/>
      <c r="F28" s="37"/>
      <c r="G28" s="37"/>
      <c r="H28" s="37"/>
      <c r="I28" s="54"/>
    </row>
    <row r="29" spans="1:9" ht="63.75">
      <c r="A29" s="67">
        <v>7</v>
      </c>
      <c r="B29" s="40" t="s">
        <v>75</v>
      </c>
      <c r="C29" s="69"/>
      <c r="D29" s="41"/>
      <c r="E29" s="39"/>
      <c r="F29" s="39"/>
      <c r="G29" s="38"/>
      <c r="H29" s="42"/>
      <c r="I29" s="54"/>
    </row>
    <row r="30" spans="1:9">
      <c r="A30" s="67"/>
      <c r="B30" s="47">
        <v>576</v>
      </c>
      <c r="C30" s="70" t="s">
        <v>76</v>
      </c>
      <c r="D30" s="40"/>
      <c r="E30" s="44">
        <v>5001.7</v>
      </c>
      <c r="F30" s="45" t="s">
        <v>77</v>
      </c>
      <c r="G30" s="52" t="s">
        <v>5</v>
      </c>
      <c r="H30" s="46">
        <f>B30*E30</f>
        <v>2880979.1999999997</v>
      </c>
      <c r="I30" s="54"/>
    </row>
    <row r="31" spans="1:9">
      <c r="A31" s="108"/>
      <c r="B31" s="104"/>
      <c r="C31" s="104"/>
      <c r="D31" s="37"/>
      <c r="E31" s="37"/>
      <c r="F31" s="37"/>
      <c r="G31" s="37"/>
      <c r="H31" s="37"/>
      <c r="I31" s="54"/>
    </row>
    <row r="32" spans="1:9" ht="51">
      <c r="A32" s="67">
        <v>8</v>
      </c>
      <c r="B32" s="19" t="s">
        <v>129</v>
      </c>
      <c r="C32" s="81"/>
      <c r="D32" s="80"/>
      <c r="E32" s="78"/>
      <c r="F32" s="67"/>
      <c r="G32" s="77"/>
      <c r="H32" s="75"/>
      <c r="I32" s="54"/>
    </row>
    <row r="33" spans="1:9">
      <c r="A33" s="67"/>
      <c r="B33" s="82">
        <v>83</v>
      </c>
      <c r="C33" s="72" t="s">
        <v>116</v>
      </c>
      <c r="D33" s="72"/>
      <c r="E33" s="111">
        <v>1273.76</v>
      </c>
      <c r="F33" s="78" t="s">
        <v>91</v>
      </c>
      <c r="G33" s="77" t="s">
        <v>5</v>
      </c>
      <c r="H33" s="79">
        <f>SUM(B33*E33)</f>
        <v>105722.08</v>
      </c>
      <c r="I33" s="54"/>
    </row>
    <row r="34" spans="1:9">
      <c r="A34" s="108"/>
      <c r="B34" s="104"/>
      <c r="C34" s="104"/>
      <c r="D34" s="37"/>
      <c r="E34" s="37"/>
      <c r="F34" s="37"/>
      <c r="G34" s="37"/>
      <c r="H34" s="37"/>
      <c r="I34" s="54"/>
    </row>
    <row r="35" spans="1:9" ht="63.75">
      <c r="A35" s="67">
        <v>9</v>
      </c>
      <c r="B35" s="19" t="s">
        <v>140</v>
      </c>
      <c r="C35" s="81"/>
      <c r="D35" s="80"/>
      <c r="E35" s="78"/>
      <c r="F35" s="67"/>
      <c r="G35" s="77"/>
      <c r="H35" s="75"/>
      <c r="I35" s="54"/>
    </row>
    <row r="36" spans="1:9">
      <c r="A36" s="67"/>
      <c r="B36" s="82">
        <v>190</v>
      </c>
      <c r="C36" s="72" t="s">
        <v>116</v>
      </c>
      <c r="D36" s="72"/>
      <c r="E36" s="111">
        <v>902.93</v>
      </c>
      <c r="F36" s="78" t="s">
        <v>91</v>
      </c>
      <c r="G36" s="77" t="s">
        <v>5</v>
      </c>
      <c r="H36" s="79">
        <f>SUM(B36*E36)</f>
        <v>171556.69999999998</v>
      </c>
      <c r="I36" s="54"/>
    </row>
    <row r="37" spans="1:9">
      <c r="A37" s="108"/>
      <c r="B37" s="104"/>
      <c r="C37" s="104"/>
      <c r="D37" s="37"/>
      <c r="E37" s="37"/>
      <c r="F37" s="37"/>
      <c r="G37" s="37"/>
      <c r="H37" s="37"/>
      <c r="I37" s="54"/>
    </row>
    <row r="38" spans="1:9" ht="51">
      <c r="A38" s="67">
        <v>10</v>
      </c>
      <c r="B38" s="19" t="s">
        <v>141</v>
      </c>
      <c r="C38" s="81"/>
      <c r="D38" s="80"/>
      <c r="E38" s="78"/>
      <c r="F38" s="67"/>
      <c r="G38" s="77"/>
      <c r="H38" s="75"/>
      <c r="I38" s="54"/>
    </row>
    <row r="39" spans="1:9">
      <c r="A39" s="67"/>
      <c r="B39" s="82">
        <v>224</v>
      </c>
      <c r="C39" s="72" t="s">
        <v>116</v>
      </c>
      <c r="D39" s="72"/>
      <c r="E39" s="111">
        <v>49.97</v>
      </c>
      <c r="F39" s="78" t="s">
        <v>91</v>
      </c>
      <c r="G39" s="77" t="s">
        <v>5</v>
      </c>
      <c r="H39" s="79">
        <f>SUM(B39*E39)</f>
        <v>11193.279999999999</v>
      </c>
      <c r="I39" s="54"/>
    </row>
    <row r="40" spans="1:9">
      <c r="A40" s="108"/>
      <c r="B40" s="104"/>
      <c r="C40" s="104"/>
      <c r="D40" s="37"/>
      <c r="E40" s="37"/>
      <c r="F40" s="37"/>
      <c r="G40" s="37"/>
      <c r="H40" s="37"/>
      <c r="I40" s="54"/>
    </row>
    <row r="41" spans="1:9" ht="25.5">
      <c r="A41" s="67">
        <v>11</v>
      </c>
      <c r="B41" s="40" t="s">
        <v>89</v>
      </c>
      <c r="C41" s="69"/>
      <c r="D41" s="41"/>
      <c r="E41" s="39"/>
      <c r="F41" s="39"/>
      <c r="G41" s="38"/>
      <c r="H41" s="42"/>
    </row>
    <row r="42" spans="1:9">
      <c r="A42" s="67"/>
      <c r="B42" s="47">
        <v>21982</v>
      </c>
      <c r="C42" s="70" t="s">
        <v>71</v>
      </c>
      <c r="D42" s="40"/>
      <c r="E42" s="44">
        <v>2590.5</v>
      </c>
      <c r="F42" s="45" t="s">
        <v>69</v>
      </c>
      <c r="G42" s="77" t="s">
        <v>5</v>
      </c>
      <c r="H42" s="46">
        <f>SUM(B42*E42/100)</f>
        <v>569443.71</v>
      </c>
    </row>
    <row r="43" spans="1:9">
      <c r="A43" s="67"/>
      <c r="B43" s="25"/>
      <c r="C43" s="70"/>
      <c r="D43" s="40"/>
      <c r="E43" s="45"/>
      <c r="F43" s="45"/>
      <c r="G43" s="38"/>
      <c r="H43" s="46"/>
    </row>
    <row r="44" spans="1:9" ht="25.5">
      <c r="A44" s="67">
        <v>12</v>
      </c>
      <c r="B44" s="40" t="s">
        <v>86</v>
      </c>
      <c r="C44" s="71"/>
      <c r="D44" s="43"/>
      <c r="E44" s="44"/>
      <c r="F44" s="45"/>
      <c r="G44" s="38"/>
      <c r="H44" s="46"/>
    </row>
    <row r="45" spans="1:9">
      <c r="A45" s="67"/>
      <c r="B45" s="47">
        <v>21982</v>
      </c>
      <c r="C45" s="70" t="s">
        <v>71</v>
      </c>
      <c r="D45" s="40"/>
      <c r="E45" s="44">
        <v>2197.52</v>
      </c>
      <c r="F45" s="45" t="s">
        <v>69</v>
      </c>
      <c r="G45" s="52" t="s">
        <v>5</v>
      </c>
      <c r="H45" s="46">
        <f>SUM(B45*E45/100)</f>
        <v>483058.84639999998</v>
      </c>
    </row>
    <row r="46" spans="1:9">
      <c r="A46" s="108"/>
      <c r="B46" s="104"/>
      <c r="C46" s="104"/>
      <c r="D46" s="37"/>
      <c r="E46" s="37"/>
      <c r="F46" s="37"/>
      <c r="G46" s="37"/>
      <c r="H46" s="37"/>
      <c r="I46" s="54"/>
    </row>
    <row r="47" spans="1:9" ht="25.5">
      <c r="A47" s="67">
        <v>13</v>
      </c>
      <c r="B47" s="40" t="s">
        <v>90</v>
      </c>
      <c r="C47" s="71"/>
      <c r="D47" s="43"/>
      <c r="E47" s="44"/>
      <c r="F47" s="45"/>
      <c r="G47" s="38"/>
      <c r="H47" s="46"/>
    </row>
    <row r="48" spans="1:9">
      <c r="A48" s="67"/>
      <c r="B48" s="47">
        <v>7655</v>
      </c>
      <c r="C48" s="70" t="s">
        <v>71</v>
      </c>
      <c r="D48" s="40"/>
      <c r="E48" s="44">
        <v>1758.08</v>
      </c>
      <c r="F48" s="45" t="s">
        <v>69</v>
      </c>
      <c r="G48" s="52" t="s">
        <v>5</v>
      </c>
      <c r="H48" s="46">
        <f>SUM(B48*E48/100)</f>
        <v>134581.024</v>
      </c>
    </row>
    <row r="49" spans="1:9">
      <c r="C49" s="9"/>
      <c r="E49" s="112"/>
      <c r="F49" s="112"/>
    </row>
    <row r="50" spans="1:9" ht="51">
      <c r="A50" s="67">
        <v>14</v>
      </c>
      <c r="B50" s="40" t="s">
        <v>73</v>
      </c>
      <c r="C50" s="69"/>
      <c r="D50" s="25"/>
      <c r="E50" s="39"/>
      <c r="F50" s="91"/>
      <c r="G50" s="42"/>
      <c r="H50" s="42"/>
      <c r="I50" s="38"/>
    </row>
    <row r="51" spans="1:9">
      <c r="A51" s="67"/>
      <c r="B51" s="47">
        <v>1647</v>
      </c>
      <c r="C51" s="70" t="s">
        <v>72</v>
      </c>
      <c r="D51" s="40"/>
      <c r="E51" s="44">
        <v>12595</v>
      </c>
      <c r="F51" s="45" t="s">
        <v>70</v>
      </c>
      <c r="G51" s="52" t="s">
        <v>5</v>
      </c>
      <c r="H51" s="46">
        <f>SUM(B51*E51/100)</f>
        <v>207439.65</v>
      </c>
      <c r="I51" s="46"/>
    </row>
    <row r="52" spans="1:9">
      <c r="A52" s="67"/>
      <c r="B52" s="47"/>
      <c r="C52" s="70"/>
      <c r="D52" s="40"/>
      <c r="E52" s="44"/>
      <c r="F52" s="45"/>
      <c r="G52" s="52"/>
      <c r="H52" s="46"/>
      <c r="I52" s="46"/>
    </row>
    <row r="53" spans="1:9" ht="38.25">
      <c r="A53" s="67">
        <v>15</v>
      </c>
      <c r="B53" s="40" t="s">
        <v>92</v>
      </c>
      <c r="C53" s="73"/>
      <c r="D53" s="57"/>
      <c r="E53" s="58"/>
      <c r="F53" s="58"/>
      <c r="G53" s="103"/>
      <c r="H53" s="46"/>
    </row>
    <row r="54" spans="1:9">
      <c r="A54" s="67"/>
      <c r="B54" s="47">
        <v>12907</v>
      </c>
      <c r="C54" s="70" t="s">
        <v>71</v>
      </c>
      <c r="D54" s="103"/>
      <c r="E54" s="44">
        <v>3275.5</v>
      </c>
      <c r="F54" s="45" t="s">
        <v>69</v>
      </c>
      <c r="G54" s="77" t="s">
        <v>5</v>
      </c>
      <c r="H54" s="59">
        <f>SUM(B54*E54/100)</f>
        <v>422768.78499999997</v>
      </c>
    </row>
    <row r="55" spans="1:9">
      <c r="A55" s="67"/>
      <c r="B55" s="47"/>
      <c r="C55" s="70"/>
      <c r="D55" s="40"/>
      <c r="E55" s="44"/>
      <c r="F55" s="45"/>
      <c r="G55" s="52"/>
      <c r="H55" s="46"/>
      <c r="I55" s="46"/>
    </row>
    <row r="56" spans="1:9" ht="51">
      <c r="A56" s="67">
        <v>16</v>
      </c>
      <c r="B56" s="40" t="s">
        <v>97</v>
      </c>
      <c r="C56" s="71"/>
      <c r="D56" s="40"/>
      <c r="E56" s="44"/>
      <c r="F56" s="45"/>
      <c r="G56" s="38"/>
      <c r="H56" s="46"/>
      <c r="I56" s="54"/>
    </row>
    <row r="57" spans="1:9">
      <c r="A57" s="67"/>
      <c r="B57" s="47">
        <v>240</v>
      </c>
      <c r="C57" s="70" t="s">
        <v>71</v>
      </c>
      <c r="D57" s="38"/>
      <c r="E57" s="44">
        <v>180.5</v>
      </c>
      <c r="F57" s="45" t="s">
        <v>91</v>
      </c>
      <c r="G57" s="77" t="s">
        <v>5</v>
      </c>
      <c r="H57" s="46">
        <f>B57*E57</f>
        <v>43320</v>
      </c>
      <c r="I57" s="54"/>
    </row>
    <row r="58" spans="1:9">
      <c r="A58" s="67"/>
      <c r="B58" s="47"/>
      <c r="C58" s="70"/>
      <c r="D58" s="40"/>
      <c r="E58" s="44"/>
      <c r="F58" s="45"/>
      <c r="G58" s="52"/>
      <c r="H58" s="46"/>
      <c r="I58" s="46"/>
    </row>
    <row r="59" spans="1:9">
      <c r="A59" s="67">
        <v>17</v>
      </c>
      <c r="B59" s="40" t="s">
        <v>93</v>
      </c>
      <c r="C59" s="73"/>
      <c r="D59" s="57"/>
      <c r="E59" s="58"/>
      <c r="F59" s="58"/>
      <c r="G59" s="38"/>
      <c r="H59" s="46"/>
      <c r="I59" s="46"/>
    </row>
    <row r="60" spans="1:9">
      <c r="A60" s="67"/>
      <c r="B60" s="47">
        <v>12907</v>
      </c>
      <c r="C60" s="70" t="s">
        <v>71</v>
      </c>
      <c r="D60" s="38"/>
      <c r="E60" s="44">
        <v>829.95</v>
      </c>
      <c r="F60" s="45" t="s">
        <v>69</v>
      </c>
      <c r="G60" s="77" t="s">
        <v>5</v>
      </c>
      <c r="H60" s="59">
        <f>SUM(B60*E60/100)</f>
        <v>107121.6465</v>
      </c>
      <c r="I60" s="46"/>
    </row>
    <row r="61" spans="1:9">
      <c r="A61" s="67"/>
      <c r="B61" s="47"/>
      <c r="C61" s="70"/>
      <c r="D61" s="103"/>
      <c r="E61" s="44"/>
      <c r="F61" s="45"/>
      <c r="G61" s="77"/>
      <c r="H61" s="46"/>
      <c r="I61" s="46"/>
    </row>
    <row r="62" spans="1:9" ht="25.5">
      <c r="A62" s="67">
        <v>18</v>
      </c>
      <c r="B62" s="74" t="s">
        <v>128</v>
      </c>
      <c r="C62" s="81"/>
      <c r="D62" s="80"/>
      <c r="E62" s="78"/>
      <c r="F62" s="67"/>
      <c r="G62" s="77"/>
      <c r="H62" s="75"/>
      <c r="I62" s="46"/>
    </row>
    <row r="63" spans="1:9">
      <c r="A63" s="67"/>
      <c r="B63" s="82">
        <v>432</v>
      </c>
      <c r="C63" s="72" t="s">
        <v>116</v>
      </c>
      <c r="D63" s="72"/>
      <c r="E63" s="111">
        <v>58.11</v>
      </c>
      <c r="F63" s="78" t="s">
        <v>91</v>
      </c>
      <c r="G63" s="77" t="s">
        <v>5</v>
      </c>
      <c r="H63" s="79">
        <f>SUM(B63*E63)</f>
        <v>25103.52</v>
      </c>
      <c r="I63" s="46"/>
    </row>
    <row r="64" spans="1:9">
      <c r="A64" s="67"/>
      <c r="B64" s="47"/>
      <c r="C64" s="70"/>
      <c r="D64" s="40"/>
      <c r="E64" s="44"/>
      <c r="F64" s="45"/>
      <c r="G64" s="52"/>
      <c r="H64" s="46"/>
      <c r="I64" s="46"/>
    </row>
    <row r="65" spans="1:9" ht="89.25">
      <c r="A65" s="67">
        <v>19</v>
      </c>
      <c r="B65" s="40" t="s">
        <v>142</v>
      </c>
      <c r="C65" s="73"/>
      <c r="D65" s="57"/>
      <c r="E65" s="58"/>
      <c r="F65" s="58"/>
      <c r="G65" s="107"/>
      <c r="H65" s="46"/>
      <c r="I65" s="46"/>
    </row>
    <row r="66" spans="1:9">
      <c r="A66" s="67"/>
      <c r="B66" s="47">
        <v>20290</v>
      </c>
      <c r="C66" s="70" t="s">
        <v>71</v>
      </c>
      <c r="D66" s="107"/>
      <c r="E66" s="44">
        <v>3444.38</v>
      </c>
      <c r="F66" s="45" t="s">
        <v>69</v>
      </c>
      <c r="G66" s="77" t="s">
        <v>5</v>
      </c>
      <c r="H66" s="59">
        <f>SUM(B66*E66/100)</f>
        <v>698864.70200000005</v>
      </c>
      <c r="I66" s="46"/>
    </row>
    <row r="67" spans="1:9">
      <c r="A67" s="67"/>
      <c r="B67" s="47"/>
      <c r="C67" s="70"/>
      <c r="D67" s="40"/>
      <c r="E67" s="44"/>
      <c r="F67" s="45"/>
      <c r="G67" s="52"/>
      <c r="H67" s="46"/>
      <c r="I67" s="46"/>
    </row>
    <row r="68" spans="1:9" ht="76.5">
      <c r="A68" s="67">
        <v>20</v>
      </c>
      <c r="B68" s="74" t="s">
        <v>143</v>
      </c>
      <c r="C68" s="81"/>
      <c r="D68" s="80"/>
      <c r="E68" s="78"/>
      <c r="F68" s="67"/>
      <c r="G68" s="77"/>
      <c r="H68" s="75"/>
      <c r="I68" s="46"/>
    </row>
    <row r="69" spans="1:9">
      <c r="A69" s="67"/>
      <c r="B69" s="82">
        <v>2197</v>
      </c>
      <c r="C69" s="72" t="s">
        <v>116</v>
      </c>
      <c r="D69" s="72"/>
      <c r="E69" s="111">
        <v>9.74</v>
      </c>
      <c r="F69" s="78" t="s">
        <v>91</v>
      </c>
      <c r="G69" s="77" t="s">
        <v>5</v>
      </c>
      <c r="H69" s="79">
        <f>SUM(B69*E69)</f>
        <v>21398.78</v>
      </c>
      <c r="I69" s="46"/>
    </row>
    <row r="70" spans="1:9">
      <c r="A70" s="67"/>
      <c r="B70" s="47"/>
      <c r="C70" s="70"/>
      <c r="D70" s="40"/>
      <c r="E70" s="44"/>
      <c r="F70" s="45"/>
      <c r="G70" s="52"/>
      <c r="H70" s="46"/>
      <c r="I70" s="46"/>
    </row>
    <row r="71" spans="1:9" ht="76.5">
      <c r="A71" s="67">
        <v>21</v>
      </c>
      <c r="B71" s="74" t="s">
        <v>144</v>
      </c>
      <c r="C71" s="81"/>
      <c r="D71" s="80"/>
      <c r="E71" s="78"/>
      <c r="F71" s="67"/>
      <c r="G71" s="77"/>
      <c r="H71" s="75"/>
      <c r="I71" s="46"/>
    </row>
    <row r="72" spans="1:9">
      <c r="A72" s="67"/>
      <c r="B72" s="82">
        <v>207</v>
      </c>
      <c r="C72" s="72" t="s">
        <v>116</v>
      </c>
      <c r="D72" s="72"/>
      <c r="E72" s="111">
        <v>40.1</v>
      </c>
      <c r="F72" s="78" t="s">
        <v>91</v>
      </c>
      <c r="G72" s="77" t="s">
        <v>5</v>
      </c>
      <c r="H72" s="79">
        <f>SUM(B72*E72)</f>
        <v>8300.7000000000007</v>
      </c>
      <c r="I72" s="46"/>
    </row>
    <row r="73" spans="1:9">
      <c r="A73" s="67"/>
      <c r="B73" s="47"/>
      <c r="C73" s="70"/>
      <c r="D73" s="40"/>
      <c r="E73" s="44"/>
      <c r="F73" s="45"/>
      <c r="G73" s="52"/>
      <c r="H73" s="46"/>
      <c r="I73" s="46"/>
    </row>
    <row r="74" spans="1:9" ht="38.25">
      <c r="A74" s="67">
        <v>22</v>
      </c>
      <c r="B74" s="40" t="s">
        <v>94</v>
      </c>
      <c r="C74" s="69"/>
      <c r="D74" s="25"/>
      <c r="E74" s="51"/>
      <c r="F74" s="91"/>
      <c r="G74" s="41"/>
      <c r="I74" s="46"/>
    </row>
    <row r="75" spans="1:9">
      <c r="A75" s="67"/>
      <c r="B75" s="47">
        <v>362</v>
      </c>
      <c r="C75" s="70" t="s">
        <v>71</v>
      </c>
      <c r="D75" s="40"/>
      <c r="E75" s="44">
        <v>2116.41</v>
      </c>
      <c r="F75" s="45" t="s">
        <v>69</v>
      </c>
      <c r="G75" s="52" t="s">
        <v>5</v>
      </c>
      <c r="H75" s="46">
        <f>SUM(B75*E75/100)</f>
        <v>7661.404199999999</v>
      </c>
      <c r="I75" s="46"/>
    </row>
    <row r="76" spans="1:9">
      <c r="A76" s="67"/>
      <c r="B76" s="47"/>
      <c r="C76" s="70"/>
      <c r="D76" s="40"/>
      <c r="E76" s="44"/>
      <c r="F76" s="45"/>
      <c r="G76" s="52"/>
      <c r="H76" s="46"/>
      <c r="I76" s="46"/>
    </row>
    <row r="77" spans="1:9" ht="25.5">
      <c r="A77" s="67">
        <v>23</v>
      </c>
      <c r="B77" s="35" t="s">
        <v>130</v>
      </c>
      <c r="C77" s="71"/>
      <c r="D77" s="40"/>
      <c r="E77" s="44"/>
      <c r="F77" s="45"/>
      <c r="G77" s="38"/>
      <c r="H77" s="59"/>
    </row>
    <row r="78" spans="1:9">
      <c r="A78" s="67"/>
      <c r="B78" s="62">
        <v>1563</v>
      </c>
      <c r="C78" s="9" t="e">
        <f>#REF!</f>
        <v>#REF!</v>
      </c>
      <c r="D78" s="38"/>
      <c r="E78" s="56">
        <v>605</v>
      </c>
      <c r="F78" s="39" t="s">
        <v>96</v>
      </c>
      <c r="G78" s="77" t="s">
        <v>5</v>
      </c>
      <c r="H78" s="60">
        <f>B78*E78/100</f>
        <v>9456.15</v>
      </c>
    </row>
    <row r="79" spans="1:9">
      <c r="A79" s="67"/>
      <c r="B79" s="47"/>
      <c r="C79" s="70"/>
      <c r="D79" s="40"/>
      <c r="E79" s="44"/>
      <c r="F79" s="45"/>
      <c r="G79" s="52"/>
      <c r="H79" s="46"/>
      <c r="I79" s="46"/>
    </row>
    <row r="80" spans="1:9" ht="25.5">
      <c r="A80" s="67">
        <v>24</v>
      </c>
      <c r="B80" s="35" t="s">
        <v>95</v>
      </c>
      <c r="C80" s="71"/>
      <c r="D80" s="40"/>
      <c r="E80" s="44"/>
      <c r="F80" s="45"/>
      <c r="G80" s="38"/>
      <c r="H80" s="59"/>
    </row>
    <row r="81" spans="1:9">
      <c r="A81" s="67"/>
      <c r="B81" s="62">
        <v>12907</v>
      </c>
      <c r="C81" s="9" t="str">
        <f>C75</f>
        <v>Sft.</v>
      </c>
      <c r="D81" s="38"/>
      <c r="E81" s="56">
        <v>1887.4</v>
      </c>
      <c r="F81" s="39" t="s">
        <v>96</v>
      </c>
      <c r="G81" s="77" t="s">
        <v>5</v>
      </c>
      <c r="H81" s="60">
        <f>B81*E81/100</f>
        <v>243606.71799999999</v>
      </c>
    </row>
    <row r="82" spans="1:9">
      <c r="C82" s="9"/>
      <c r="E82" s="112"/>
      <c r="F82" s="112"/>
    </row>
    <row r="83" spans="1:9">
      <c r="C83" s="9"/>
      <c r="E83" s="91"/>
      <c r="F83" s="49" t="s">
        <v>87</v>
      </c>
      <c r="G83" s="53" t="s">
        <v>5</v>
      </c>
      <c r="H83" s="50">
        <f>SUM(H11:H82)</f>
        <v>14690106.845599998</v>
      </c>
      <c r="I83" s="38"/>
    </row>
    <row r="84" spans="1:9">
      <c r="B84" s="97" t="s">
        <v>131</v>
      </c>
      <c r="I84" s="103"/>
    </row>
    <row r="85" spans="1:9" ht="114.75">
      <c r="A85" s="67">
        <v>1</v>
      </c>
      <c r="B85" s="40" t="s">
        <v>132</v>
      </c>
      <c r="C85" s="69"/>
      <c r="D85" s="41"/>
      <c r="E85" s="39"/>
      <c r="F85" s="39"/>
      <c r="G85" s="38"/>
      <c r="H85" s="42"/>
      <c r="I85" s="103"/>
    </row>
    <row r="86" spans="1:9">
      <c r="A86" s="67"/>
      <c r="B86" s="47">
        <v>8841</v>
      </c>
      <c r="C86" s="70" t="s">
        <v>116</v>
      </c>
      <c r="D86" s="40"/>
      <c r="E86" s="44"/>
      <c r="F86" s="45" t="s">
        <v>91</v>
      </c>
      <c r="G86" s="52" t="s">
        <v>5</v>
      </c>
      <c r="H86" s="46"/>
      <c r="I86" s="103"/>
    </row>
    <row r="87" spans="1:9">
      <c r="I87" s="103"/>
    </row>
    <row r="88" spans="1:9">
      <c r="F88" s="49" t="s">
        <v>87</v>
      </c>
      <c r="G88" s="53" t="s">
        <v>5</v>
      </c>
      <c r="H88" s="50"/>
      <c r="I88" s="103"/>
    </row>
    <row r="89" spans="1:9">
      <c r="F89" s="64"/>
      <c r="G89" s="65"/>
      <c r="H89" s="42"/>
      <c r="I89" s="107"/>
    </row>
    <row r="90" spans="1:9">
      <c r="F90" s="64"/>
      <c r="G90" s="65"/>
      <c r="H90" s="42"/>
      <c r="I90" s="107"/>
    </row>
    <row r="91" spans="1:9">
      <c r="F91" s="64"/>
      <c r="G91" s="65"/>
      <c r="H91" s="42"/>
      <c r="I91" s="107"/>
    </row>
    <row r="92" spans="1:9">
      <c r="F92" s="64"/>
      <c r="G92" s="65"/>
      <c r="H92" s="42"/>
      <c r="I92" s="107"/>
    </row>
    <row r="93" spans="1:9">
      <c r="F93" s="64"/>
      <c r="G93" s="65"/>
      <c r="H93" s="42"/>
      <c r="I93" s="107"/>
    </row>
    <row r="94" spans="1:9">
      <c r="F94" s="64"/>
      <c r="G94" s="65"/>
      <c r="H94" s="42"/>
      <c r="I94" s="107"/>
    </row>
    <row r="95" spans="1:9">
      <c r="F95" s="64"/>
      <c r="G95" s="65"/>
      <c r="H95" s="42"/>
      <c r="I95" s="107"/>
    </row>
    <row r="96" spans="1:9">
      <c r="F96" s="64"/>
      <c r="G96" s="65"/>
      <c r="H96" s="42"/>
      <c r="I96" s="107"/>
    </row>
    <row r="97" spans="1:9">
      <c r="F97" s="64"/>
      <c r="G97" s="65"/>
      <c r="H97" s="42"/>
      <c r="I97" s="107"/>
    </row>
    <row r="98" spans="1:9">
      <c r="F98" s="64"/>
      <c r="G98" s="65"/>
      <c r="H98" s="42"/>
      <c r="I98" s="107"/>
    </row>
    <row r="99" spans="1:9">
      <c r="F99" s="64"/>
      <c r="G99" s="65"/>
      <c r="H99" s="42"/>
      <c r="I99" s="107"/>
    </row>
    <row r="100" spans="1:9">
      <c r="F100" s="64"/>
      <c r="G100" s="65"/>
      <c r="H100" s="42"/>
      <c r="I100" s="107"/>
    </row>
    <row r="101" spans="1:9">
      <c r="F101" s="64"/>
      <c r="G101" s="65"/>
      <c r="H101" s="42"/>
      <c r="I101" s="107"/>
    </row>
    <row r="102" spans="1:9">
      <c r="F102" s="64"/>
      <c r="G102" s="65"/>
      <c r="H102" s="42"/>
      <c r="I102" s="107"/>
    </row>
    <row r="103" spans="1:9">
      <c r="F103" s="64"/>
      <c r="G103" s="65"/>
      <c r="H103" s="42"/>
      <c r="I103" s="107"/>
    </row>
    <row r="104" spans="1:9">
      <c r="F104" s="64"/>
      <c r="G104" s="65"/>
      <c r="H104" s="42"/>
      <c r="I104" s="107"/>
    </row>
    <row r="105" spans="1:9">
      <c r="F105" s="64"/>
      <c r="G105" s="65"/>
      <c r="H105" s="42"/>
      <c r="I105" s="107"/>
    </row>
    <row r="106" spans="1:9">
      <c r="A106" s="67"/>
      <c r="B106" s="105" t="s">
        <v>133</v>
      </c>
      <c r="C106" s="72"/>
      <c r="D106" s="35"/>
      <c r="E106" s="39"/>
      <c r="F106" s="39"/>
      <c r="G106" s="38"/>
      <c r="H106" s="61"/>
    </row>
    <row r="107" spans="1:9" ht="114.75">
      <c r="A107" s="67">
        <v>1</v>
      </c>
      <c r="B107" s="86" t="s">
        <v>117</v>
      </c>
      <c r="C107" s="69"/>
      <c r="D107" s="25"/>
      <c r="E107" s="56"/>
      <c r="F107" s="51"/>
      <c r="G107" s="38"/>
      <c r="H107" s="41"/>
    </row>
    <row r="108" spans="1:9">
      <c r="A108" s="67"/>
      <c r="B108" s="87">
        <v>4</v>
      </c>
      <c r="C108" s="104" t="s">
        <v>98</v>
      </c>
      <c r="D108" s="85"/>
      <c r="E108" s="83">
        <v>5728.8</v>
      </c>
      <c r="F108" s="37" t="s">
        <v>26</v>
      </c>
      <c r="G108" s="37" t="s">
        <v>5</v>
      </c>
      <c r="H108" s="84">
        <f>(B108*E108)</f>
        <v>22915.200000000001</v>
      </c>
    </row>
    <row r="109" spans="1:9">
      <c r="A109" s="67"/>
      <c r="B109" s="87"/>
      <c r="C109" s="104"/>
      <c r="D109" s="85"/>
      <c r="E109" s="83"/>
      <c r="F109" s="37"/>
      <c r="G109" s="37"/>
      <c r="H109" s="84"/>
    </row>
    <row r="110" spans="1:9" ht="38.25">
      <c r="A110" s="67">
        <v>2</v>
      </c>
      <c r="B110" s="88" t="s">
        <v>134</v>
      </c>
      <c r="C110" s="104"/>
      <c r="D110" s="85"/>
      <c r="E110" s="83"/>
      <c r="F110" s="37"/>
      <c r="G110" s="37"/>
      <c r="H110" s="84"/>
    </row>
    <row r="111" spans="1:9">
      <c r="A111" s="67"/>
      <c r="B111" s="87">
        <v>12</v>
      </c>
      <c r="C111" s="104" t="s">
        <v>98</v>
      </c>
      <c r="D111" s="85"/>
      <c r="E111" s="83">
        <v>702</v>
      </c>
      <c r="F111" s="37" t="s">
        <v>26</v>
      </c>
      <c r="G111" s="37" t="s">
        <v>5</v>
      </c>
      <c r="H111" s="84">
        <f>(B111*E111)</f>
        <v>8424</v>
      </c>
    </row>
    <row r="112" spans="1:9">
      <c r="A112" s="67"/>
      <c r="B112" s="88"/>
      <c r="C112" s="104"/>
      <c r="D112" s="85"/>
      <c r="E112" s="83"/>
      <c r="F112" s="37"/>
      <c r="G112" s="37"/>
      <c r="H112" s="84"/>
    </row>
    <row r="113" spans="1:8" ht="63.75">
      <c r="A113" s="67">
        <v>3</v>
      </c>
      <c r="B113" s="88" t="s">
        <v>119</v>
      </c>
      <c r="C113" s="104"/>
      <c r="D113" s="85"/>
      <c r="E113" s="83"/>
      <c r="F113" s="37"/>
      <c r="G113" s="37"/>
      <c r="H113" s="84"/>
    </row>
    <row r="114" spans="1:8">
      <c r="A114" s="67"/>
      <c r="B114" s="87">
        <v>12</v>
      </c>
      <c r="C114" s="104" t="s">
        <v>98</v>
      </c>
      <c r="D114" s="85"/>
      <c r="E114" s="83">
        <v>72.16</v>
      </c>
      <c r="F114" s="37" t="s">
        <v>26</v>
      </c>
      <c r="G114" s="37" t="s">
        <v>5</v>
      </c>
      <c r="H114" s="84">
        <f>(B114*E114)</f>
        <v>865.92</v>
      </c>
    </row>
    <row r="115" spans="1:8">
      <c r="A115" s="67"/>
      <c r="B115" s="87"/>
      <c r="C115" s="104"/>
      <c r="D115" s="85"/>
      <c r="E115" s="83"/>
      <c r="F115" s="37"/>
      <c r="G115" s="37"/>
      <c r="H115" s="84"/>
    </row>
    <row r="116" spans="1:8" ht="140.25">
      <c r="A116" s="67">
        <v>4</v>
      </c>
      <c r="B116" s="86" t="s">
        <v>118</v>
      </c>
      <c r="C116" s="69"/>
      <c r="D116" s="25"/>
      <c r="E116" s="56"/>
      <c r="F116" s="51"/>
      <c r="G116" s="38"/>
      <c r="H116" s="41"/>
    </row>
    <row r="117" spans="1:8">
      <c r="A117" s="67"/>
      <c r="B117" s="87">
        <v>4</v>
      </c>
      <c r="C117" s="104" t="s">
        <v>98</v>
      </c>
      <c r="D117" s="85"/>
      <c r="E117" s="83">
        <v>4694.8</v>
      </c>
      <c r="F117" s="37" t="s">
        <v>26</v>
      </c>
      <c r="G117" s="37" t="s">
        <v>5</v>
      </c>
      <c r="H117" s="84">
        <f>(B117*E117)</f>
        <v>18779.2</v>
      </c>
    </row>
    <row r="118" spans="1:8">
      <c r="A118" s="67"/>
      <c r="B118" s="87"/>
      <c r="C118" s="104"/>
      <c r="D118" s="85"/>
      <c r="E118" s="83"/>
      <c r="F118" s="37"/>
      <c r="G118" s="37"/>
      <c r="H118" s="84"/>
    </row>
    <row r="119" spans="1:8" ht="25.5">
      <c r="A119" s="67">
        <v>5</v>
      </c>
      <c r="B119" s="89" t="s">
        <v>123</v>
      </c>
      <c r="C119" s="104"/>
      <c r="D119" s="85"/>
      <c r="E119" s="83"/>
      <c r="F119" s="37"/>
      <c r="G119" s="37"/>
      <c r="H119" s="84"/>
    </row>
    <row r="120" spans="1:8">
      <c r="A120" s="67"/>
      <c r="B120" s="87">
        <v>4</v>
      </c>
      <c r="C120" s="104" t="s">
        <v>98</v>
      </c>
      <c r="D120" s="85"/>
      <c r="E120" s="83">
        <v>145.41999999999999</v>
      </c>
      <c r="F120" s="37" t="s">
        <v>26</v>
      </c>
      <c r="G120" s="37" t="s">
        <v>5</v>
      </c>
      <c r="H120" s="84">
        <f>(B120*E120)</f>
        <v>581.67999999999995</v>
      </c>
    </row>
    <row r="121" spans="1:8">
      <c r="A121" s="67"/>
      <c r="B121" s="87"/>
      <c r="C121" s="104"/>
      <c r="D121" s="85"/>
      <c r="E121" s="83"/>
      <c r="F121" s="37"/>
      <c r="G121" s="37"/>
      <c r="H121" s="84"/>
    </row>
    <row r="122" spans="1:8" ht="25.5">
      <c r="A122" s="67">
        <v>6</v>
      </c>
      <c r="B122" s="89" t="s">
        <v>120</v>
      </c>
      <c r="C122" s="104"/>
      <c r="D122" s="85"/>
      <c r="E122" s="83"/>
      <c r="F122" s="37"/>
      <c r="G122" s="37"/>
      <c r="H122" s="84"/>
    </row>
    <row r="123" spans="1:8">
      <c r="A123" s="67"/>
      <c r="B123" s="89" t="s">
        <v>121</v>
      </c>
      <c r="C123" s="104"/>
      <c r="D123" s="85"/>
      <c r="E123" s="83"/>
      <c r="F123" s="37"/>
      <c r="G123" s="37"/>
      <c r="H123" s="84"/>
    </row>
    <row r="124" spans="1:8">
      <c r="A124" s="67"/>
      <c r="B124" s="87">
        <v>4</v>
      </c>
      <c r="C124" s="104" t="s">
        <v>98</v>
      </c>
      <c r="D124" s="85"/>
      <c r="E124" s="83">
        <v>200.42</v>
      </c>
      <c r="F124" s="37" t="s">
        <v>26</v>
      </c>
      <c r="G124" s="37" t="s">
        <v>5</v>
      </c>
      <c r="H124" s="84">
        <f>(B124*E124)</f>
        <v>801.68</v>
      </c>
    </row>
    <row r="125" spans="1:8">
      <c r="A125" s="67"/>
      <c r="B125" s="89" t="s">
        <v>122</v>
      </c>
      <c r="C125" s="104"/>
      <c r="D125" s="85"/>
      <c r="E125" s="83"/>
      <c r="F125" s="37"/>
      <c r="G125" s="37"/>
      <c r="H125" s="84"/>
    </row>
    <row r="126" spans="1:8">
      <c r="A126" s="67"/>
      <c r="B126" s="87">
        <v>4</v>
      </c>
      <c r="C126" s="104" t="s">
        <v>98</v>
      </c>
      <c r="D126" s="85"/>
      <c r="E126" s="83">
        <v>271.92</v>
      </c>
      <c r="F126" s="37" t="s">
        <v>26</v>
      </c>
      <c r="G126" s="37" t="s">
        <v>5</v>
      </c>
      <c r="H126" s="84">
        <f>(B126*E126)</f>
        <v>1087.68</v>
      </c>
    </row>
    <row r="127" spans="1:8" ht="153">
      <c r="A127" s="67">
        <v>7</v>
      </c>
      <c r="B127" s="88" t="s">
        <v>124</v>
      </c>
      <c r="C127" s="104"/>
      <c r="D127" s="85"/>
      <c r="E127" s="83"/>
      <c r="F127" s="37"/>
      <c r="G127" s="37"/>
      <c r="H127" s="84"/>
    </row>
    <row r="128" spans="1:8">
      <c r="A128" s="67"/>
      <c r="B128" s="87">
        <v>6</v>
      </c>
      <c r="C128" s="104" t="s">
        <v>98</v>
      </c>
      <c r="D128" s="85"/>
      <c r="E128" s="83">
        <v>14748</v>
      </c>
      <c r="F128" s="37" t="s">
        <v>26</v>
      </c>
      <c r="G128" s="37" t="s">
        <v>5</v>
      </c>
      <c r="H128" s="84">
        <f>(B128*E128)</f>
        <v>88488</v>
      </c>
    </row>
    <row r="129" spans="1:8">
      <c r="A129" s="67"/>
      <c r="B129" s="87"/>
      <c r="C129" s="104"/>
      <c r="D129" s="85"/>
      <c r="E129" s="83"/>
      <c r="F129" s="37"/>
      <c r="G129" s="37"/>
      <c r="H129" s="84"/>
    </row>
    <row r="130" spans="1:8" ht="89.25">
      <c r="A130" s="67">
        <v>8</v>
      </c>
      <c r="B130" s="35" t="s">
        <v>99</v>
      </c>
      <c r="C130" s="69"/>
      <c r="D130" s="25"/>
      <c r="E130" s="56"/>
      <c r="F130" s="51"/>
      <c r="G130" s="38"/>
      <c r="H130" s="41"/>
    </row>
    <row r="131" spans="1:8">
      <c r="A131" s="67" t="s">
        <v>100</v>
      </c>
      <c r="B131" s="62" t="s">
        <v>101</v>
      </c>
      <c r="C131" s="72"/>
      <c r="D131" s="35"/>
      <c r="E131" s="63"/>
      <c r="F131" s="39"/>
      <c r="G131" s="38"/>
      <c r="H131" s="61"/>
    </row>
    <row r="132" spans="1:8">
      <c r="A132" s="67"/>
      <c r="B132" s="41">
        <v>200</v>
      </c>
      <c r="C132" s="9" t="s">
        <v>49</v>
      </c>
      <c r="D132" s="38"/>
      <c r="E132" s="56">
        <v>73.209999999999994</v>
      </c>
      <c r="F132" s="51" t="s">
        <v>50</v>
      </c>
      <c r="G132" s="77" t="s">
        <v>5</v>
      </c>
      <c r="H132" s="61">
        <f>B132*E132</f>
        <v>14641.999999999998</v>
      </c>
    </row>
    <row r="133" spans="1:8">
      <c r="A133" s="67" t="s">
        <v>102</v>
      </c>
      <c r="B133" s="62" t="s">
        <v>103</v>
      </c>
      <c r="C133" s="72"/>
      <c r="D133" s="35"/>
      <c r="E133" s="63"/>
      <c r="F133" s="39"/>
      <c r="G133" s="38"/>
      <c r="H133" s="61"/>
    </row>
    <row r="134" spans="1:8">
      <c r="A134" s="67"/>
      <c r="B134" s="41">
        <v>150</v>
      </c>
      <c r="C134" s="9" t="s">
        <v>49</v>
      </c>
      <c r="D134" s="38"/>
      <c r="E134" s="56">
        <v>95.79</v>
      </c>
      <c r="F134" s="51" t="s">
        <v>50</v>
      </c>
      <c r="G134" s="77" t="s">
        <v>5</v>
      </c>
      <c r="H134" s="61">
        <f>B134*E134</f>
        <v>14368.500000000002</v>
      </c>
    </row>
    <row r="135" spans="1:8">
      <c r="A135" s="67"/>
      <c r="B135" s="35"/>
      <c r="C135" s="72"/>
      <c r="D135" s="35"/>
      <c r="E135" s="39"/>
      <c r="F135" s="39"/>
      <c r="G135" s="38"/>
      <c r="H135" s="61"/>
    </row>
    <row r="136" spans="1:8" ht="76.5">
      <c r="A136" s="67">
        <v>9</v>
      </c>
      <c r="B136" s="35" t="s">
        <v>104</v>
      </c>
      <c r="C136" s="69"/>
      <c r="D136" s="25"/>
      <c r="E136" s="56"/>
      <c r="F136" s="51"/>
      <c r="G136" s="38"/>
      <c r="H136" s="41"/>
    </row>
    <row r="137" spans="1:8">
      <c r="A137" s="67" t="s">
        <v>100</v>
      </c>
      <c r="B137" s="62" t="s">
        <v>105</v>
      </c>
      <c r="C137" s="72"/>
      <c r="D137" s="35"/>
      <c r="E137" s="63"/>
      <c r="F137" s="39"/>
      <c r="G137" s="38"/>
      <c r="H137" s="61"/>
    </row>
    <row r="138" spans="1:8">
      <c r="A138" s="67"/>
      <c r="B138" s="41">
        <v>100</v>
      </c>
      <c r="C138" s="9" t="s">
        <v>49</v>
      </c>
      <c r="D138" s="38"/>
      <c r="E138" s="56">
        <v>199.25</v>
      </c>
      <c r="F138" s="51" t="s">
        <v>50</v>
      </c>
      <c r="G138" s="77" t="s">
        <v>5</v>
      </c>
      <c r="H138" s="61">
        <f>B138*E138</f>
        <v>19925</v>
      </c>
    </row>
    <row r="139" spans="1:8">
      <c r="A139" s="67"/>
      <c r="B139" s="41"/>
      <c r="C139" s="9"/>
      <c r="D139" s="107"/>
      <c r="E139" s="56"/>
      <c r="F139" s="51"/>
      <c r="G139" s="77"/>
      <c r="H139" s="61"/>
    </row>
    <row r="140" spans="1:8" ht="63.75">
      <c r="A140" s="67">
        <v>10</v>
      </c>
      <c r="B140" s="88" t="s">
        <v>145</v>
      </c>
      <c r="C140" s="104"/>
      <c r="D140" s="85"/>
      <c r="E140" s="83"/>
      <c r="F140" s="37"/>
      <c r="G140" s="37"/>
      <c r="H140" s="84"/>
    </row>
    <row r="141" spans="1:8">
      <c r="A141" s="67"/>
      <c r="B141" s="87">
        <v>2</v>
      </c>
      <c r="C141" s="104" t="s">
        <v>98</v>
      </c>
      <c r="D141" s="85"/>
      <c r="E141" s="83">
        <v>21989.61</v>
      </c>
      <c r="F141" s="37" t="s">
        <v>26</v>
      </c>
      <c r="G141" s="37" t="s">
        <v>5</v>
      </c>
      <c r="H141" s="84">
        <f>(B141*E141)</f>
        <v>43979.22</v>
      </c>
    </row>
    <row r="142" spans="1:8">
      <c r="A142" s="66"/>
      <c r="C142" s="9"/>
      <c r="E142" s="112"/>
      <c r="F142" s="112"/>
    </row>
    <row r="143" spans="1:8">
      <c r="A143" s="66"/>
      <c r="C143" s="9"/>
      <c r="E143" s="112"/>
      <c r="F143" s="49" t="s">
        <v>87</v>
      </c>
      <c r="G143" s="53" t="s">
        <v>5</v>
      </c>
      <c r="H143" s="50">
        <f>SUM(H107:H142)</f>
        <v>234858.08</v>
      </c>
    </row>
    <row r="144" spans="1:8">
      <c r="A144" s="67"/>
      <c r="B144" s="105" t="s">
        <v>106</v>
      </c>
      <c r="C144" s="72"/>
      <c r="D144" s="35"/>
      <c r="E144" s="39"/>
      <c r="F144" s="39"/>
      <c r="G144" s="38"/>
      <c r="H144" s="61"/>
    </row>
    <row r="145" spans="1:8" ht="63.75">
      <c r="A145" s="67">
        <v>1</v>
      </c>
      <c r="B145" s="35" t="s">
        <v>107</v>
      </c>
      <c r="C145" s="69"/>
      <c r="D145" s="25"/>
      <c r="E145" s="56"/>
      <c r="F145" s="51"/>
      <c r="G145" s="38"/>
      <c r="H145" s="41"/>
    </row>
    <row r="146" spans="1:8">
      <c r="A146" s="67"/>
      <c r="B146" s="41">
        <v>2</v>
      </c>
      <c r="C146" s="9" t="s">
        <v>25</v>
      </c>
      <c r="D146" s="38"/>
      <c r="E146" s="56"/>
      <c r="F146" s="51" t="s">
        <v>26</v>
      </c>
      <c r="G146" s="77" t="s">
        <v>5</v>
      </c>
      <c r="H146" s="61"/>
    </row>
    <row r="147" spans="1:8">
      <c r="A147" s="66"/>
      <c r="C147" s="9"/>
      <c r="E147" s="112"/>
      <c r="F147" s="112"/>
    </row>
    <row r="148" spans="1:8">
      <c r="A148" s="66"/>
      <c r="C148" s="9"/>
      <c r="E148" s="112"/>
      <c r="F148" s="113"/>
      <c r="G148" s="93"/>
      <c r="H148" s="93"/>
    </row>
    <row r="149" spans="1:8">
      <c r="A149" s="66"/>
      <c r="C149" s="9"/>
      <c r="E149" s="112"/>
      <c r="F149" s="64" t="s">
        <v>87</v>
      </c>
      <c r="G149" s="65" t="s">
        <v>5</v>
      </c>
      <c r="H149" s="42"/>
    </row>
    <row r="171" spans="1:8">
      <c r="A171" s="66"/>
      <c r="C171" s="66"/>
      <c r="F171" s="64"/>
      <c r="G171" s="65"/>
      <c r="H171" s="42"/>
    </row>
    <row r="172" spans="1:8" ht="26.25">
      <c r="B172" s="106"/>
      <c r="C172" s="106" t="s">
        <v>108</v>
      </c>
      <c r="D172" s="106"/>
      <c r="E172" s="106"/>
      <c r="F172" s="106"/>
      <c r="G172" s="106"/>
      <c r="H172" s="106"/>
    </row>
    <row r="173" spans="1:8">
      <c r="C173" s="66"/>
    </row>
    <row r="174" spans="1:8">
      <c r="A174" s="66"/>
      <c r="B174" s="104" t="s">
        <v>68</v>
      </c>
      <c r="C174" s="66"/>
    </row>
    <row r="175" spans="1:8">
      <c r="A175" s="36"/>
      <c r="B175" s="104" t="s">
        <v>85</v>
      </c>
      <c r="C175" s="66"/>
    </row>
    <row r="176" spans="1:8">
      <c r="A176" s="36"/>
      <c r="B176" s="104" t="s">
        <v>135</v>
      </c>
      <c r="C176" s="66"/>
      <c r="G176" s="90" t="s">
        <v>5</v>
      </c>
      <c r="H176" s="94">
        <f>H83</f>
        <v>14690106.845599998</v>
      </c>
    </row>
    <row r="177" spans="2:8">
      <c r="C177" s="66"/>
      <c r="F177" s="96"/>
      <c r="G177" s="90"/>
      <c r="H177" s="94"/>
    </row>
    <row r="178" spans="2:8">
      <c r="C178" s="66"/>
      <c r="F178" s="109"/>
      <c r="G178" s="110"/>
      <c r="H178" s="95"/>
    </row>
    <row r="179" spans="2:8">
      <c r="C179" s="66"/>
      <c r="F179" s="96" t="s">
        <v>136</v>
      </c>
      <c r="G179" s="90" t="s">
        <v>5</v>
      </c>
      <c r="H179" s="94">
        <f>SUM(H176:H178)</f>
        <v>14690106.845599998</v>
      </c>
    </row>
    <row r="180" spans="2:8">
      <c r="C180" s="66"/>
      <c r="F180" s="96"/>
      <c r="G180" s="90"/>
      <c r="H180" s="94"/>
    </row>
    <row r="181" spans="2:8">
      <c r="C181" s="66"/>
      <c r="G181" s="90"/>
    </row>
    <row r="182" spans="2:8">
      <c r="B182" s="2" t="s">
        <v>109</v>
      </c>
      <c r="C182" s="66"/>
      <c r="G182" s="90" t="s">
        <v>5</v>
      </c>
      <c r="H182" s="95"/>
    </row>
    <row r="183" spans="2:8">
      <c r="G183" s="90"/>
    </row>
    <row r="184" spans="2:8">
      <c r="G184" s="90"/>
    </row>
    <row r="185" spans="2:8">
      <c r="B185" s="2" t="s">
        <v>111</v>
      </c>
      <c r="G185" s="90" t="s">
        <v>5</v>
      </c>
      <c r="H185" s="95"/>
    </row>
    <row r="186" spans="2:8">
      <c r="G186" s="90"/>
    </row>
    <row r="187" spans="2:8">
      <c r="G187" s="90"/>
      <c r="H187" s="94"/>
    </row>
    <row r="188" spans="2:8">
      <c r="B188" s="2" t="s">
        <v>110</v>
      </c>
      <c r="G188" s="90" t="s">
        <v>5</v>
      </c>
      <c r="H188" s="94">
        <f>H143</f>
        <v>234858.08</v>
      </c>
    </row>
    <row r="189" spans="2:8">
      <c r="C189" s="66"/>
      <c r="F189" s="96"/>
      <c r="G189" s="65"/>
      <c r="H189" s="42"/>
    </row>
    <row r="190" spans="2:8">
      <c r="C190" s="66"/>
      <c r="G190" s="90"/>
    </row>
    <row r="191" spans="2:8">
      <c r="B191" s="2" t="s">
        <v>109</v>
      </c>
      <c r="C191" s="66"/>
      <c r="G191" s="90" t="s">
        <v>5</v>
      </c>
      <c r="H191" s="95"/>
    </row>
    <row r="192" spans="2:8">
      <c r="G192" s="90"/>
    </row>
    <row r="193" spans="1:9">
      <c r="B193" s="2" t="s">
        <v>111</v>
      </c>
      <c r="G193" s="90" t="s">
        <v>5</v>
      </c>
      <c r="H193" s="95"/>
    </row>
    <row r="194" spans="1:9">
      <c r="G194" s="90"/>
    </row>
    <row r="195" spans="1:9">
      <c r="F195" s="93"/>
      <c r="G195" s="93"/>
      <c r="H195" s="93"/>
    </row>
    <row r="196" spans="1:9">
      <c r="F196" s="96" t="s">
        <v>112</v>
      </c>
      <c r="G196" s="65" t="s">
        <v>5</v>
      </c>
      <c r="H196" s="42"/>
    </row>
    <row r="197" spans="1:9">
      <c r="F197" s="97"/>
      <c r="G197" s="97"/>
      <c r="H197" s="97"/>
    </row>
    <row r="202" spans="1:9">
      <c r="A202" s="9"/>
      <c r="B202" s="72" t="s">
        <v>65</v>
      </c>
      <c r="C202" s="98"/>
      <c r="E202" s="99" t="s">
        <v>64</v>
      </c>
      <c r="F202" s="100"/>
      <c r="G202" s="100"/>
      <c r="H202" s="100"/>
    </row>
    <row r="203" spans="1:9">
      <c r="A203" s="9"/>
      <c r="B203" s="72"/>
      <c r="C203" s="98"/>
      <c r="E203" s="99" t="s">
        <v>66</v>
      </c>
      <c r="F203" s="100"/>
      <c r="G203" s="100"/>
      <c r="H203" s="100"/>
    </row>
    <row r="204" spans="1:9">
      <c r="A204" s="9"/>
      <c r="B204" s="72"/>
      <c r="C204" s="98"/>
      <c r="E204" s="99" t="s">
        <v>67</v>
      </c>
      <c r="F204" s="100"/>
      <c r="G204" s="100"/>
      <c r="H204" s="100"/>
    </row>
    <row r="208" spans="1:9">
      <c r="A208" s="36"/>
      <c r="B208" s="104"/>
      <c r="C208" s="68"/>
      <c r="D208" s="37"/>
      <c r="E208" s="37"/>
      <c r="F208" s="37"/>
      <c r="G208" s="37"/>
      <c r="H208" s="37"/>
      <c r="I208" s="54"/>
    </row>
    <row r="211" spans="1:9">
      <c r="A211" s="36"/>
      <c r="B211" s="104"/>
      <c r="C211" s="68"/>
      <c r="D211" s="37"/>
      <c r="E211" s="37"/>
      <c r="F211" s="37"/>
      <c r="G211" s="37"/>
      <c r="H211" s="37"/>
      <c r="I211" s="54"/>
    </row>
    <row r="212" spans="1:9">
      <c r="A212" s="92"/>
      <c r="B212" s="104"/>
      <c r="C212" s="68"/>
      <c r="D212" s="37"/>
      <c r="E212" s="37"/>
      <c r="F212" s="37"/>
      <c r="G212" s="37"/>
      <c r="H212" s="37"/>
      <c r="I212" s="54"/>
    </row>
    <row r="213" spans="1:9">
      <c r="A213" s="92"/>
      <c r="B213" s="104"/>
      <c r="C213" s="68"/>
      <c r="D213" s="37"/>
      <c r="E213" s="37"/>
      <c r="F213" s="37"/>
      <c r="G213" s="37"/>
      <c r="H213" s="37"/>
      <c r="I213" s="54"/>
    </row>
    <row r="214" spans="1:9">
      <c r="A214" s="92"/>
      <c r="B214" s="104"/>
      <c r="C214" s="68"/>
      <c r="D214" s="37"/>
      <c r="E214" s="37"/>
      <c r="F214" s="37"/>
      <c r="G214" s="37"/>
      <c r="H214" s="37"/>
      <c r="I214" s="54"/>
    </row>
    <row r="215" spans="1:9">
      <c r="A215" s="92"/>
      <c r="B215" s="104"/>
      <c r="C215" s="68"/>
      <c r="D215" s="37"/>
      <c r="E215" s="37"/>
      <c r="F215" s="37"/>
      <c r="G215" s="37"/>
      <c r="H215" s="37"/>
      <c r="I215" s="54"/>
    </row>
    <row r="216" spans="1:9">
      <c r="A216" s="92"/>
      <c r="B216" s="104"/>
      <c r="C216" s="68"/>
      <c r="D216" s="37"/>
      <c r="E216" s="37"/>
      <c r="F216" s="37"/>
      <c r="G216" s="37"/>
      <c r="H216" s="37"/>
      <c r="I216" s="54"/>
    </row>
    <row r="217" spans="1:9">
      <c r="A217" s="92"/>
      <c r="B217" s="104"/>
      <c r="C217" s="68"/>
      <c r="D217" s="37"/>
      <c r="E217" s="37"/>
      <c r="F217" s="37"/>
      <c r="G217" s="37"/>
      <c r="H217" s="37"/>
      <c r="I217" s="54"/>
    </row>
    <row r="218" spans="1:9">
      <c r="A218" s="92"/>
      <c r="B218" s="104"/>
      <c r="C218" s="68"/>
      <c r="D218" s="37"/>
      <c r="E218" s="37"/>
      <c r="F218" s="37"/>
      <c r="G218" s="37"/>
      <c r="H218" s="37"/>
      <c r="I218" s="54"/>
    </row>
    <row r="219" spans="1:9">
      <c r="A219" s="92"/>
      <c r="B219" s="104"/>
      <c r="C219" s="68"/>
      <c r="D219" s="37"/>
      <c r="E219" s="37"/>
      <c r="F219" s="37"/>
      <c r="G219" s="37"/>
      <c r="H219" s="37"/>
      <c r="I219" s="54"/>
    </row>
    <row r="220" spans="1:9">
      <c r="A220" s="92"/>
      <c r="B220" s="104"/>
      <c r="C220" s="68"/>
      <c r="D220" s="37"/>
      <c r="E220" s="37"/>
      <c r="F220" s="37"/>
      <c r="G220" s="37"/>
      <c r="H220" s="37"/>
      <c r="I220" s="54"/>
    </row>
    <row r="221" spans="1:9">
      <c r="A221" s="92"/>
      <c r="B221" s="104"/>
      <c r="C221" s="68"/>
      <c r="D221" s="37"/>
      <c r="E221" s="37"/>
      <c r="F221" s="37"/>
      <c r="G221" s="37"/>
      <c r="H221" s="37"/>
      <c r="I221" s="54"/>
    </row>
    <row r="222" spans="1:9">
      <c r="A222" s="92"/>
      <c r="B222" s="104"/>
      <c r="C222" s="68"/>
      <c r="D222" s="37"/>
      <c r="E222" s="37"/>
      <c r="F222" s="37"/>
      <c r="G222" s="37"/>
      <c r="H222" s="37"/>
      <c r="I222" s="54"/>
    </row>
  </sheetData>
  <mergeCells count="6">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2017-03-21T00:11:43Z</cp:lastPrinted>
  <dcterms:created xsi:type="dcterms:W3CDTF">2014-04-01T08:57:52Z</dcterms:created>
  <dcterms:modified xsi:type="dcterms:W3CDTF">2017-03-21T00:13:03Z</dcterms:modified>
</cp:coreProperties>
</file>