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15252" windowHeight="6336"/>
  </bookViews>
  <sheets>
    <sheet name="SCHEDULE-B" sheetId="1" r:id="rId1"/>
  </sheets>
  <externalReferences>
    <externalReference r:id="rId2"/>
  </externalReferences>
  <definedNames>
    <definedName name="_xlnm.Print_Area" localSheetId="0">'SCHEDULE-B'!$A$1:$G$187</definedName>
    <definedName name="_xlnm.Print_Titles" localSheetId="0">'SCHEDULE-B'!$3:$4</definedName>
  </definedNames>
  <calcPr calcId="124519"/>
</workbook>
</file>

<file path=xl/calcChain.xml><?xml version="1.0" encoding="utf-8"?>
<calcChain xmlns="http://schemas.openxmlformats.org/spreadsheetml/2006/main">
  <c r="D157" i="1"/>
  <c r="B157"/>
  <c r="B155"/>
  <c r="B153"/>
  <c r="B151"/>
  <c r="B149"/>
  <c r="B147"/>
  <c r="C138"/>
  <c r="C136"/>
  <c r="C134"/>
  <c r="C132"/>
  <c r="C130"/>
  <c r="C123"/>
  <c r="G123" s="1"/>
  <c r="C120"/>
  <c r="G120" s="1"/>
  <c r="C117"/>
  <c r="G117" s="1"/>
  <c r="C114"/>
  <c r="G114" s="1"/>
  <c r="C111"/>
  <c r="G111" s="1"/>
  <c r="C108"/>
  <c r="G108" s="1"/>
  <c r="C105"/>
  <c r="G105" s="1"/>
  <c r="G98"/>
  <c r="C98"/>
  <c r="G95"/>
  <c r="G101" s="1"/>
  <c r="E153" s="1"/>
  <c r="C95"/>
  <c r="C88"/>
  <c r="G88" s="1"/>
  <c r="C84"/>
  <c r="G84" s="1"/>
  <c r="C82"/>
  <c r="G82" s="1"/>
  <c r="C73"/>
  <c r="G73" s="1"/>
  <c r="C70"/>
  <c r="G70" s="1"/>
  <c r="C65"/>
  <c r="G65" s="1"/>
  <c r="C62"/>
  <c r="G62" s="1"/>
  <c r="C59"/>
  <c r="G59" s="1"/>
  <c r="C56"/>
  <c r="G56" s="1"/>
  <c r="C53"/>
  <c r="G53" s="1"/>
  <c r="C50"/>
  <c r="G50" s="1"/>
  <c r="G76" s="1"/>
  <c r="E149" s="1"/>
  <c r="C43"/>
  <c r="G43" s="1"/>
  <c r="C40"/>
  <c r="G40" s="1"/>
  <c r="C37"/>
  <c r="G37" s="1"/>
  <c r="C34"/>
  <c r="G34" s="1"/>
  <c r="C31"/>
  <c r="G31" s="1"/>
  <c r="C28"/>
  <c r="G28" s="1"/>
  <c r="C25"/>
  <c r="G25" s="1"/>
  <c r="C22"/>
  <c r="G22" s="1"/>
  <c r="C19"/>
  <c r="G19" s="1"/>
  <c r="C16"/>
  <c r="G16" s="1"/>
  <c r="C13"/>
  <c r="G13" s="1"/>
  <c r="C10"/>
  <c r="G10" s="1"/>
  <c r="C7"/>
  <c r="G7" s="1"/>
  <c r="G91" l="1"/>
  <c r="E151" s="1"/>
  <c r="G46"/>
  <c r="E147" s="1"/>
  <c r="G126"/>
  <c r="E155" s="1"/>
</calcChain>
</file>

<file path=xl/sharedStrings.xml><?xml version="1.0" encoding="utf-8"?>
<sst xmlns="http://schemas.openxmlformats.org/spreadsheetml/2006/main" count="191" uniqueCount="121">
  <si>
    <t>( SCHEUDLE-B )</t>
  </si>
  <si>
    <t>Sr. No.</t>
  </si>
  <si>
    <t>Name of Item.</t>
  </si>
  <si>
    <t>Quantity</t>
  </si>
  <si>
    <t>Rate</t>
  </si>
  <si>
    <t>Unit</t>
  </si>
  <si>
    <t>Amount.</t>
  </si>
  <si>
    <t>PART "A" CIVIL WORK.</t>
  </si>
  <si>
    <t>Providing &amp; Fixing G.I. Frames / Chokhats of Size 7" x 2"  or 4-1/2" x 3" for Windows Using 20 Gauge G.I. Sheet including Welded Hinges &amp; Fixing @ Site with Necessary Hold Fasts, Filling with Cement Sand Slurry of Ratio 1:6 &amp; Repairing the Jambs. The Cost also iincludes All Carriage, Tools &amp; Plants Used in Making &amp; Fixing (S.I. No:- 29 / P-93).</t>
  </si>
  <si>
    <t>Rft.</t>
  </si>
  <si>
    <t>P. Rft.</t>
  </si>
  <si>
    <t>Rs. Two Hundred Twenty Eight Point Ninety Paisa.</t>
  </si>
  <si>
    <t>Providing &amp; Fixing G.I. Frames / Chokhats of Size 7" x 2"  or 4-1/2" x 3" for Windows Using 20 Gauge G.I. Sheet including Welded Hinges &amp; Fixing @ Site with Necessary Hold Fasts, Filling with Cement Sand Slurry of Ratio 1:6 &amp; Repairing the Jambs. The Cost also iincludes All Carriage, Tools &amp; Plants Used in Making &amp; Fixing (S.I. No:- 28 / P-93).</t>
  </si>
  <si>
    <t>Rs. Two Hundred Forty Point Fifty Paisa.</t>
  </si>
  <si>
    <t>Cement Concrete Plain including Placing, Compacting, Finishing &amp; Curing, Complete (Including Screening &amp; Washing @ Stone Aggregate without Shuttering (h) Ratio. 1:3:6 (S.I. No:- 5 (h) / P-16).</t>
  </si>
  <si>
    <t>Cft.</t>
  </si>
  <si>
    <t>% Cft.</t>
  </si>
  <si>
    <t>Rs. Twelve Thousand Five Hundred Ninety Five.</t>
  </si>
  <si>
    <t>Cement Plaster 1:6 Upto 20' Feet Height (a) 1/2" Thick (S.I. No:- 13 (b) / P-52).</t>
  </si>
  <si>
    <t>Sft.</t>
  </si>
  <si>
    <t>% Sft.</t>
  </si>
  <si>
    <t>Rs. Two Thousand Two Hundred Six Point Sixty Paisa.</t>
  </si>
  <si>
    <t>Cement Plaster 1:4 Upto 20' Feet Height (a) 3/8" Thick (S.I. No:- 11 (a) / P-52).</t>
  </si>
  <si>
    <t>Rs. Two Thousand One Hundred Ninety Seven Point Fifty Two Paisa.</t>
  </si>
  <si>
    <t>Providing &amp; Laying 2" Thick Topping Cement Concrete (1:2:4) including Surface Finishing &amp; Dividiing into Panels (c) 2" Thick (S.I. No:- 16 (c) / P-42).</t>
  </si>
  <si>
    <t>Rs. Three Thousand Two Hundred Seventy Five Point Fifty Paisa.</t>
  </si>
  <si>
    <t>Fist Class Deodar Wood Wrought Joinery in Doors &amp; Windows etc Fixed in Position including Chowkats Hold Fasts Hinges, Iron Tower Bolts, Chocks Cleats, Handles &amp; Cords with Hooks, etc Deodar Panelled or Panelled &amp; Glazed or Fully Glazed (b) 1-3/4" Thick (Only Shutter) (S.I. No:- 7 (b) / P-58).</t>
  </si>
  <si>
    <t>P. Sft.</t>
  </si>
  <si>
    <t>Rs. Nine Hundred Two Point Ninety Three Paisa.</t>
  </si>
  <si>
    <t>Supplying &amp; Fixing in Position Aluminium channels Framing for Slidding Windows &amp; Ventilators of Alcop Made with 5 MM Thick Tinted Glass Glazing (Belgium) &amp; Aluminium Fly Screen including  Handles, Stoppers &amp; Locking Arrangement etc Complete (b) Deluxe Model Bronze (S.I. No:- 84 (b) / P-108).</t>
  </si>
  <si>
    <t>Rs. One Thousand Six Hundred Forty Seven Point Sixty Nine Paisa.</t>
  </si>
  <si>
    <t>White Washing (c) Three Coats (S.I. No:- 26 (c) / P-54).</t>
  </si>
  <si>
    <t>Rs. Eight Hundred Twenty Nine Point Ninety Five Paisa.</t>
  </si>
  <si>
    <t>Preparing the Surface &amp; Painting with Matt Finish including Rubbing the Surface with Bathy (Silicon Carbide Rubbing Brick) Filling the Voids with Zink / Chalk / Plaster of Paris Mixture, Applying First Coat Premix, Making the Surface Smooth &amp; then Painting 3 Coats with Matt Finish of Approved Make etc Complete (New Surface) (b) 2nd &amp; Subsequent Coats (a + b) (Three Coats) (S.I. No:- 36 (b) / P-55).</t>
  </si>
  <si>
    <t>Rs. Three Thousand Four Hundred Forty Four Point Thirty Eight Paisa.</t>
  </si>
  <si>
    <t>Painting New Surfaces (c) Preparing Surface &amp; Painting of Doors &amp; Windows Any Type (Including Edges) (Three Coats) (S.I. No:- 5 (c) / P-70).</t>
  </si>
  <si>
    <t>Rs. Two Thousand One Hundred Sixteen Point Forty One Paisa.</t>
  </si>
  <si>
    <t>Supplying &amp; Fixing Window Printed Blinds (Horizontal / Vertical) with Plain Design &amp; Approved Colour including Fixing in Windows with Necessary Accessories (S.I. No:- 71 / P-67).</t>
  </si>
  <si>
    <t>Rs. Ninety One Point Eleven Paisa.</t>
  </si>
  <si>
    <t>Supplying &amp; Fixing False Ceiling of Plaster of Paris in Pannels including Making Frame Work of Deodar Wood including Painting with Soligia Paint (S.I. No:- 52 / P-64).</t>
  </si>
  <si>
    <t>Rs. Twenty Five Thousand Two Hundred Ninety Three Point Forty Two Paisa.</t>
  </si>
  <si>
    <t>Total Rs.</t>
  </si>
  <si>
    <t>PART "B" W/S &amp; S/F.</t>
  </si>
  <si>
    <t>Providing &amp; Fixing Orisa Type White or Colour Glazed Earthen Ware W.C. Pan with Cost of Low Level Plastic Flush Tank of 3 Gallons Capacity of Approved Quality including Making Requisite Number of Holes in Wall, Plainth &amp; Floor &amp; Making Good in Cement Concrete 1:2:4 (a) W.C Pan Orisa Type 23" with Plastic Tank of Low Down 3 Gallons C.I. Trap &amp; C.I. Thumble (Superior Quality) (ii) With 4" Dia Earthen Ware Trap &amp; Plastic Thumble ( (S.I. No:- 3 (a) (ii) / P-2).</t>
  </si>
  <si>
    <t>Nos.</t>
  </si>
  <si>
    <t>Each.</t>
  </si>
  <si>
    <t>Rs. Six Thousand One Hundred Sixty Six Point Sixty Paisa.</t>
  </si>
  <si>
    <t>Providing &amp; Fixing 24" x 18" Lavatory Basin in White Glazed Earthen Ware Complete with &amp; including the Cost of W.I. or C.I. Cantilever Brackets 6" Inches Built into Walls, Painted White in Two Coats after a Primary Coat of Red Lead Paint a Pair of 1/2" Dia Rubber Plug &amp; Chrome Plated Brass  Chain 1-1/4" Dia, Malloable Iron or Brass Unions &amp; Making Requisite Number of Holes in Walls, Plinth &amp; Floor for Pipe Connections &amp; Making Good in Cement Concrete 1:2:4 (Foreign or Equivalant) (S.I. No:- 8 / P-3).</t>
  </si>
  <si>
    <t>Rs. Four Thousand Nine Hundred Twenty Eight.</t>
  </si>
  <si>
    <t>Supplying / Fixing Wash Basin Mixture of Superior Quality with C.P Head 1/2" Dia (S.I. No:- 19 (b) / P-16).</t>
  </si>
  <si>
    <t>Rs. Three Thousand One Hundred Seventy Nine.</t>
  </si>
  <si>
    <t>Supplying / Fixing Long Bib-Cock of Crystal Head with 1/2" Dia (S.I. No:- 13 (b) / P-19).</t>
  </si>
  <si>
    <t>Rs. Three Hundred Eighty Nine Point Seventy Paisa.</t>
  </si>
  <si>
    <t>Providing &amp; Fixing 6" x 2" or 6" x 3" C.I. Floor Trap of the Approved Self Cleaning Design with  a C.I. Scrrewed Down Gratting with or without a Vent Arrm Complete with &amp; including Making Requisite Number of Holes in Walls, Plinth &amp; Floor for Pipe Connections &amp; Making Good Cement Concrete 1:2:4 (S.I. No:- 20 / P-6).</t>
  </si>
  <si>
    <t>Rs. Two Thousand Forty Two Point Forty Three Paisa.</t>
  </si>
  <si>
    <t>Supplying / Fixing Cancealed  Tee-Stop Cock of Superior Quality with C.P. Head with 1/2" Dia (S.I. No:- 12 (a) / P-18).</t>
  </si>
  <si>
    <t>Rs. Eight Hundred Forty Three Point Ninety Two Paisa.</t>
  </si>
  <si>
    <t>Providing &amp; Fixing Handle Valves (China) (S.I. No:- 5 / P-16).</t>
  </si>
  <si>
    <t>Handle Valve 3/4" Dia.</t>
  </si>
  <si>
    <t>Rs. Two Hundred Seventy One Point Ninety Two Paisa.</t>
  </si>
  <si>
    <t>Supplying &amp; Fixing fibre glass tank of approved quality and design and wall thickness as specified i/c cost of nuts, bolts and fixing in plateform of cement concrete 1:3:6 and making connection for in-let and out-let and over flow pipes etc complete. 250 Gallons wall thickness 3.5 mm. 500 Gallons wall thickness 4.5 mm.</t>
  </si>
  <si>
    <t>Nos</t>
  </si>
  <si>
    <t>Each</t>
  </si>
  <si>
    <t>Rs. Thirty Seven Thousand Five Hundred Five Point Fourty Two) Only</t>
  </si>
  <si>
    <t>PART "B" W/S &amp; S/F. (PIPES)</t>
  </si>
  <si>
    <t>Providing G.I. Pipes, Specials &amp; Clamps etc, including Fixing, Cutting &amp; Fitting Complete with &amp; including the Cost of Breaking thorugh Walls &amp; Roof, Making Good etc, Painting Two Coats after Cleaning the Pipe etc, with White Zink Paint with Pigment to Match the Colour of the Building &amp; Testing with Water to a Pressure Head of 200' Feet &amp; Handling (S.I. No:- 1 / P-12).</t>
  </si>
  <si>
    <t>a)</t>
  </si>
  <si>
    <t>G.I. Pipe 1/2" Dia.</t>
  </si>
  <si>
    <t>Rs. Seventy Three Point Twenty One Paisa.</t>
  </si>
  <si>
    <t>b)</t>
  </si>
  <si>
    <t>G.I. Pipe 3/4" Dia.</t>
  </si>
  <si>
    <t>Rs. Ninety Five Point Seventy Nine Paisa.</t>
  </si>
  <si>
    <t>Providing / Laying  UPVC Pressure Pipes of Class 'B' (Equivalent Make) Fixing in Trench iincluding Cutting, Fitting &amp; Jointing with 'Z' Joint with One Rubber Ring  i/c Testing with Water to a Head 61 Meter or 200' Feet (P.H.E.S.I. No:- 1 / P-22).</t>
  </si>
  <si>
    <t>UPVC Pressure Pipe (100 MM) 4" Dia.</t>
  </si>
  <si>
    <t>Rs. One Hundred Thirty Seven.</t>
  </si>
  <si>
    <t>PART "C" EXTERNAL DRAINAGE.</t>
  </si>
  <si>
    <t>Construction of Manhole or inspection chamber for the required diameter of circular sewer and 3'-6" (1067 mm) depth with walls of B.B in cement sand mortar 1:3 cement plasterd 1:3, 1/2" thick, inside of walls and 1" (25mm) thick over benching and channel i/c fixing C.I manhole cover with frame of clear opening 1-1/2" x 1-1/2" (457x457mm) of 1.75 cwt. (88.9 kg) embaded in plain C.C 1:2:4 and fixing 1" (25mm) dia M.S steps 6" (150mm) wide projecting 4" (!02mm) from the face of wall at 12" (305mm) C/C duly painted etc, Complete as per standard specification and drawing. (S.I.No. P, P-46).</t>
  </si>
  <si>
    <t>Rs. Seven thousand Seven Hundred Fourty Five Point Sixty Two) Only</t>
  </si>
  <si>
    <t>Manufacturing and supplying of 21" R.C.C manhole cover cast in 1:2:4 concrete ratio 3 inch deep at center, reinforced with 1/2" dia tor steel bars at 4" c/c welded to 3/16" thick 2" wide M.S plate two hook 3/8" dia tor bar i/c compacting i/c curing, and transportation with in 10 miles. (c) 30 inch dia. (S.I.No. 1 (c) P-30).</t>
  </si>
  <si>
    <t>Rs. One thousand Eight Hundred Thirty Point Ninty Four) Only</t>
  </si>
  <si>
    <t>PART "D" E.I WORK.</t>
  </si>
  <si>
    <t xml:space="preserve">Wiring for light or fan point with (3/.029) PVC insulated wire in 20mm 3/4" PVC conduit recessed in the wall or column as required. ( S.I No.124 P -15) </t>
  </si>
  <si>
    <t>Rs. One Thoud: One Hund: Thirty) Only</t>
  </si>
  <si>
    <t xml:space="preserve">Wiring for Plug point with (3/.029) PVC insulated wire in 20mm 3/4" PVC conduit recessed in the wall or column as required. ( S.I No.126 P -15) </t>
  </si>
  <si>
    <t>Rs. Nine Hund: Eighty Five) Only</t>
  </si>
  <si>
    <t>Providing and Laying (Main or Sub-Main) PVC insulated with size 2-3/0.29 Copper Conductor in 3/4" dia PVC Conduit recessed in the wall or column as required. (S.I.No. 1-P-1).</t>
  </si>
  <si>
    <t>Rs. One Hund: Twenty One) Only</t>
  </si>
  <si>
    <t>Wiring for mains with 2-7/1.04(7/.044) PVC insulated wire in 25mm(1") PVC conduit.  (SINO. 5 P-1)</t>
  </si>
  <si>
    <t>Mtr</t>
  </si>
  <si>
    <t>P.Mtr</t>
  </si>
  <si>
    <t>Rs. Three Hund: Five) Only</t>
  </si>
  <si>
    <t>Wiring for mains with 2-7/.064 (16mm2) copper conductor in 1" dia PVC conduit on surface.(SINO. 5 P-1)</t>
  </si>
  <si>
    <t>Rs. Six Hund: Five) Only</t>
  </si>
  <si>
    <t>Providing &amp; fixing circuit 6,10,15,20,20,30,40,50 &amp; 63 amp DP (TB-5S) on prepared board as required. 
( S.I. No. 204  P - 31).</t>
  </si>
  <si>
    <t>Rs. Two Thoud: Four Hund: 
Fifty Six) Only</t>
  </si>
  <si>
    <t>Providing &amp; fixing circuit circuit breaker 15,20,30,40,50,60,75 &amp; 100amp TP (XE-100NS) on prepared board as required. ( S.I. No. 207  P - 31)</t>
  </si>
  <si>
    <t xml:space="preserve">Rs. Nine Thoud: Two Hund: 
Sixty One) Only </t>
  </si>
  <si>
    <t>PART "E" NON-SCHEDULE ITEMS.</t>
  </si>
  <si>
    <t>P/F Energy LED light fancy type holder fixing on pore-ceiling approved quality etc complete.</t>
  </si>
  <si>
    <t>P/F Bracket fan approved quality including Electric connection.</t>
  </si>
  <si>
    <t>S/F Air Condition approved quality 1.5 ton including electric connection gas charging etc complete.</t>
  </si>
  <si>
    <t>P/F plastic body bathroom exhaust fan 12" dia approved quality./</t>
  </si>
  <si>
    <t>Providing and laying Master granite tiles fully glazed finsih jointed in white cement and laid over 1:2 grey cement sand mortar 3/4" thick in/c finishing &amp; filling of joint with slury of white cement or tile grout in desired shape in/c cutting of tiles to proper profile ( on floor or facing ) size 24" x 24" x 1/4".</t>
  </si>
  <si>
    <t>Sft</t>
  </si>
  <si>
    <t>P.Sft</t>
  </si>
  <si>
    <t>( G E N E R A L - A B S T R A C T )</t>
  </si>
  <si>
    <t>Rs:</t>
  </si>
  <si>
    <t>G.Total Rs.</t>
  </si>
  <si>
    <t>Says Rs</t>
  </si>
  <si>
    <t>TERMS &amp; CONDITIONS.</t>
  </si>
  <si>
    <t>No cartage on any item of work shall be  paid.</t>
  </si>
  <si>
    <t>No premium non schedule of item will be paid.</t>
  </si>
  <si>
    <t>100% well graded bajri used in the RCC 1:2:4.</t>
  </si>
  <si>
    <t>Arbitraction clause stand from the agreement.</t>
  </si>
  <si>
    <t>( CONTRACTOR )</t>
  </si>
  <si>
    <t>ASSISTANT ENGINEER</t>
  </si>
  <si>
    <t>EXECUTIVE ENGINEER</t>
  </si>
  <si>
    <t>PROVINCIAL BUILDINGS MATIARI</t>
  </si>
  <si>
    <t>PROVINCIAL BUILDINGS DIVISION</t>
  </si>
  <si>
    <t>HYDERABAD.</t>
  </si>
  <si>
    <t>REPAIR &amp; RENOVATION OF REPORTING ROOM RECEPTION CENTER.
(POLICE STATION ODERO LAL).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</si>
</sst>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#,##0.000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b/>
      <sz val="11"/>
      <name val="Bookman Old Style"/>
      <family val="1"/>
    </font>
    <font>
      <b/>
      <sz val="10"/>
      <name val="Bookman Old Style"/>
      <family val="1"/>
    </font>
    <font>
      <sz val="10"/>
      <name val="Bookman Old Style"/>
      <family val="1"/>
    </font>
    <font>
      <b/>
      <u/>
      <sz val="10"/>
      <name val="Bookman Old Style"/>
      <family val="1"/>
    </font>
    <font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theme="1"/>
      <name val="Arial"/>
      <family val="2"/>
    </font>
    <font>
      <sz val="8"/>
      <color theme="0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b/>
      <sz val="10"/>
      <color theme="1"/>
      <name val="Times New Roman"/>
      <family val="1"/>
    </font>
    <font>
      <b/>
      <sz val="12"/>
      <name val="Times New Roman"/>
      <family val="1"/>
    </font>
    <font>
      <sz val="10"/>
      <color theme="1"/>
      <name val="Times New Roman"/>
      <family val="1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92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justify" vertical="top" wrapText="1"/>
    </xf>
    <xf numFmtId="1" fontId="0" fillId="0" borderId="0" xfId="0" applyNumberFormat="1" applyAlignment="1">
      <alignment horizontal="right" vertical="top" wrapText="1"/>
    </xf>
    <xf numFmtId="0" fontId="0" fillId="0" borderId="0" xfId="0" applyAlignment="1">
      <alignment horizontal="left" vertical="top" wrapText="1"/>
    </xf>
    <xf numFmtId="2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" fontId="7" fillId="0" borderId="0" xfId="2" applyNumberFormat="1" applyFont="1" applyAlignment="1">
      <alignment horizontal="right" vertical="center"/>
    </xf>
    <xf numFmtId="0" fontId="7" fillId="0" borderId="0" xfId="2" applyFont="1" applyAlignment="1">
      <alignment horizontal="left" vertical="center"/>
    </xf>
    <xf numFmtId="2" fontId="7" fillId="0" borderId="0" xfId="2" applyNumberFormat="1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3" fontId="7" fillId="0" borderId="0" xfId="2" applyNumberFormat="1" applyFont="1" applyAlignment="1">
      <alignment horizontal="right" vertical="center"/>
    </xf>
    <xf numFmtId="0" fontId="10" fillId="0" borderId="0" xfId="2" applyFont="1"/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justify" vertical="top" wrapText="1"/>
    </xf>
    <xf numFmtId="0" fontId="7" fillId="0" borderId="0" xfId="2" applyFont="1" applyAlignment="1">
      <alignment horizontal="left" vertical="top"/>
    </xf>
    <xf numFmtId="3" fontId="7" fillId="0" borderId="0" xfId="2" applyNumberFormat="1" applyFont="1" applyBorder="1" applyAlignment="1">
      <alignment horizontal="right" vertical="center"/>
    </xf>
    <xf numFmtId="3" fontId="7" fillId="0" borderId="0" xfId="2" applyNumberFormat="1" applyFont="1" applyAlignment="1">
      <alignment vertical="top"/>
    </xf>
    <xf numFmtId="0" fontId="7" fillId="0" borderId="0" xfId="2" applyFont="1" applyAlignment="1">
      <alignment horizontal="justify" vertical="top"/>
    </xf>
    <xf numFmtId="1" fontId="7" fillId="0" borderId="0" xfId="2" applyNumberFormat="1" applyFont="1" applyAlignment="1">
      <alignment horizontal="justify" vertical="top"/>
    </xf>
    <xf numFmtId="0" fontId="11" fillId="0" borderId="0" xfId="2" applyFont="1" applyAlignment="1">
      <alignment horizontal="center" vertical="top" wrapText="1"/>
    </xf>
    <xf numFmtId="1" fontId="0" fillId="0" borderId="2" xfId="0" applyNumberFormat="1" applyBorder="1" applyAlignment="1">
      <alignment horizontal="right" vertical="top" wrapText="1"/>
    </xf>
    <xf numFmtId="1" fontId="5" fillId="0" borderId="0" xfId="0" applyNumberFormat="1" applyFont="1"/>
    <xf numFmtId="164" fontId="4" fillId="0" borderId="3" xfId="1" applyNumberFormat="1" applyFont="1" applyBorder="1" applyAlignment="1">
      <alignment horizontal="right"/>
    </xf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1" applyNumberFormat="1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Alignment="1">
      <alignment horizontal="left" vertical="top"/>
    </xf>
    <xf numFmtId="1" fontId="12" fillId="0" borderId="0" xfId="2" applyNumberFormat="1" applyFont="1" applyAlignment="1">
      <alignment horizontal="right" vertical="center"/>
    </xf>
    <xf numFmtId="0" fontId="12" fillId="0" borderId="0" xfId="2" applyFont="1" applyAlignment="1">
      <alignment horizontal="left" vertical="center"/>
    </xf>
    <xf numFmtId="2" fontId="12" fillId="0" borderId="0" xfId="2" applyNumberFormat="1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164" fontId="12" fillId="0" borderId="0" xfId="2" applyNumberFormat="1" applyFont="1" applyAlignment="1">
      <alignment horizontal="right" vertical="center"/>
    </xf>
    <xf numFmtId="164" fontId="12" fillId="0" borderId="0" xfId="2" applyNumberFormat="1" applyFont="1" applyAlignment="1">
      <alignment horizontal="center" vertical="center"/>
    </xf>
    <xf numFmtId="1" fontId="14" fillId="0" borderId="0" xfId="2" applyNumberFormat="1" applyFont="1" applyBorder="1" applyAlignment="1">
      <alignment horizontal="right" vertical="center"/>
    </xf>
    <xf numFmtId="0" fontId="14" fillId="0" borderId="0" xfId="2" applyFont="1" applyBorder="1" applyAlignment="1">
      <alignment horizontal="right" vertical="center"/>
    </xf>
    <xf numFmtId="164" fontId="14" fillId="0" borderId="0" xfId="2" applyNumberFormat="1" applyFont="1" applyAlignment="1">
      <alignment horizontal="right" vertical="center"/>
    </xf>
    <xf numFmtId="0" fontId="5" fillId="0" borderId="2" xfId="0" applyFont="1" applyBorder="1"/>
    <xf numFmtId="0" fontId="16" fillId="0" borderId="0" xfId="2" applyFont="1" applyAlignment="1">
      <alignment horizontal="justify" vertical="top" wrapText="1"/>
    </xf>
    <xf numFmtId="164" fontId="4" fillId="0" borderId="2" xfId="1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" fontId="7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justify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" fontId="7" fillId="0" borderId="0" xfId="0" applyNumberFormat="1" applyFont="1" applyAlignment="1">
      <alignment vertical="top"/>
    </xf>
    <xf numFmtId="2" fontId="0" fillId="0" borderId="0" xfId="0" applyNumberFormat="1" applyAlignment="1">
      <alignment horizontal="justify" vertical="top" wrapText="1"/>
    </xf>
    <xf numFmtId="0" fontId="9" fillId="0" borderId="0" xfId="0" applyFont="1" applyAlignment="1">
      <alignment horizontal="center" vertical="top" wrapText="1"/>
    </xf>
    <xf numFmtId="0" fontId="7" fillId="0" borderId="0" xfId="0" applyFont="1" applyAlignment="1">
      <alignment horizontal="justify" vertical="top" wrapText="1"/>
    </xf>
    <xf numFmtId="0" fontId="7" fillId="0" borderId="0" xfId="0" applyFont="1" applyAlignment="1">
      <alignment horizontal="left" vertical="top" wrapText="1"/>
    </xf>
    <xf numFmtId="2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2" fontId="2" fillId="0" borderId="0" xfId="0" applyNumberFormat="1" applyFont="1" applyAlignment="1">
      <alignment horizontal="center" vertical="top" wrapText="1"/>
    </xf>
    <xf numFmtId="1" fontId="2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3" fontId="4" fillId="0" borderId="0" xfId="0" applyNumberFormat="1" applyFont="1" applyAlignment="1"/>
    <xf numFmtId="164" fontId="4" fillId="0" borderId="0" xfId="0" applyNumberFormat="1" applyFont="1" applyAlignment="1"/>
    <xf numFmtId="3" fontId="4" fillId="0" borderId="0" xfId="0" applyNumberFormat="1" applyFont="1" applyAlignment="1">
      <alignment horizontal="center"/>
    </xf>
    <xf numFmtId="3" fontId="4" fillId="0" borderId="3" xfId="1" applyNumberFormat="1" applyFont="1" applyBorder="1" applyAlignment="1"/>
    <xf numFmtId="164" fontId="4" fillId="0" borderId="0" xfId="1" applyNumberFormat="1" applyFont="1" applyBorder="1" applyAlignment="1"/>
    <xf numFmtId="165" fontId="4" fillId="0" borderId="3" xfId="1" applyNumberFormat="1" applyFont="1" applyBorder="1" applyAlignment="1">
      <alignment horizontal="center"/>
    </xf>
    <xf numFmtId="0" fontId="7" fillId="0" borderId="0" xfId="0" applyFont="1" applyAlignment="1">
      <alignment horizontal="center" vertical="top"/>
    </xf>
    <xf numFmtId="0" fontId="17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164" fontId="7" fillId="0" borderId="0" xfId="1" applyNumberFormat="1" applyFont="1" applyAlignment="1">
      <alignment horizontal="center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2" fontId="7" fillId="0" borderId="0" xfId="0" applyNumberFormat="1" applyFont="1" applyAlignment="1">
      <alignment horizontal="justify" vertical="top" wrapText="1"/>
    </xf>
    <xf numFmtId="2" fontId="0" fillId="0" borderId="0" xfId="0" applyNumberFormat="1" applyAlignment="1">
      <alignment horizontal="justify" vertical="top" wrapText="1"/>
    </xf>
    <xf numFmtId="0" fontId="9" fillId="0" borderId="0" xfId="0" applyFont="1" applyAlignment="1">
      <alignment horizontal="center" vertical="top" wrapText="1"/>
    </xf>
    <xf numFmtId="0" fontId="12" fillId="0" borderId="0" xfId="2" applyFont="1" applyAlignment="1">
      <alignment horizontal="justify" vertical="top" wrapText="1"/>
    </xf>
    <xf numFmtId="0" fontId="15" fillId="0" borderId="0" xfId="2" applyFont="1" applyAlignment="1">
      <alignment horizontal="right" vertical="top"/>
    </xf>
    <xf numFmtId="0" fontId="15" fillId="0" borderId="0" xfId="2" applyFont="1" applyAlignment="1">
      <alignment horizontal="justify" vertical="top" wrapText="1"/>
    </xf>
    <xf numFmtId="0" fontId="12" fillId="0" borderId="0" xfId="2" applyFont="1" applyAlignment="1">
      <alignment horizontal="center" vertical="top"/>
    </xf>
    <xf numFmtId="0" fontId="13" fillId="0" borderId="0" xfId="2" applyFont="1" applyAlignment="1">
      <alignment horizontal="justify" vertical="top" wrapText="1"/>
    </xf>
    <xf numFmtId="0" fontId="7" fillId="0" borderId="0" xfId="2" applyFont="1" applyBorder="1" applyAlignment="1">
      <alignment horizontal="justify" vertical="top"/>
    </xf>
    <xf numFmtId="0" fontId="7" fillId="0" borderId="0" xfId="2" applyFont="1" applyAlignment="1">
      <alignment horizontal="justify" vertical="top"/>
    </xf>
    <xf numFmtId="0" fontId="7" fillId="0" borderId="0" xfId="2" applyFont="1" applyAlignment="1">
      <alignment horizontal="justify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2232660</xdr:colOff>
      <xdr:row>144</xdr:row>
      <xdr:rowOff>0</xdr:rowOff>
    </xdr:from>
    <xdr:to>
      <xdr:col>1</xdr:col>
      <xdr:colOff>2308860</xdr:colOff>
      <xdr:row>145</xdr:row>
      <xdr:rowOff>7620</xdr:rowOff>
    </xdr:to>
    <xdr:sp macro="" textlink="">
      <xdr:nvSpPr>
        <xdr:cNvPr id="2" name="Text Box 5"/>
        <xdr:cNvSpPr txBox="1">
          <a:spLocks noChangeArrowheads="1"/>
        </xdr:cNvSpPr>
      </xdr:nvSpPr>
      <xdr:spPr bwMode="auto">
        <a:xfrm>
          <a:off x="2545080" y="3774948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144</xdr:row>
      <xdr:rowOff>0</xdr:rowOff>
    </xdr:from>
    <xdr:to>
      <xdr:col>1</xdr:col>
      <xdr:colOff>2308860</xdr:colOff>
      <xdr:row>145</xdr:row>
      <xdr:rowOff>7620</xdr:rowOff>
    </xdr:to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2545080" y="3774948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144</xdr:row>
      <xdr:rowOff>0</xdr:rowOff>
    </xdr:from>
    <xdr:to>
      <xdr:col>1</xdr:col>
      <xdr:colOff>2308860</xdr:colOff>
      <xdr:row>145</xdr:row>
      <xdr:rowOff>7620</xdr:rowOff>
    </xdr:to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2545080" y="3774948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144</xdr:row>
      <xdr:rowOff>0</xdr:rowOff>
    </xdr:from>
    <xdr:to>
      <xdr:col>1</xdr:col>
      <xdr:colOff>2308860</xdr:colOff>
      <xdr:row>145</xdr:row>
      <xdr:rowOff>7620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545080" y="3774948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S%20Odero%20Lal(0.679)%20(M)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bstract "/>
      <sheetName val="Measurement"/>
      <sheetName val="Face Sheet"/>
      <sheetName val="Materal Statement"/>
      <sheetName val="SCHEDULE-B"/>
    </sheetNames>
    <sheetDataSet>
      <sheetData sheetId="0"/>
      <sheetData sheetId="1">
        <row r="8">
          <cell r="H8">
            <v>17</v>
          </cell>
        </row>
        <row r="12">
          <cell r="H12">
            <v>20</v>
          </cell>
        </row>
        <row r="16">
          <cell r="H16">
            <v>58</v>
          </cell>
        </row>
        <row r="33">
          <cell r="H33">
            <v>2145</v>
          </cell>
        </row>
        <row r="36">
          <cell r="H36">
            <v>2145</v>
          </cell>
        </row>
        <row r="40">
          <cell r="H40">
            <v>357</v>
          </cell>
        </row>
        <row r="44">
          <cell r="H44">
            <v>25</v>
          </cell>
        </row>
        <row r="48">
          <cell r="H48">
            <v>28</v>
          </cell>
        </row>
        <row r="51">
          <cell r="H51">
            <v>2145</v>
          </cell>
        </row>
        <row r="54">
          <cell r="H54">
            <v>2145</v>
          </cell>
        </row>
        <row r="59">
          <cell r="H59">
            <v>84</v>
          </cell>
        </row>
        <row r="63">
          <cell r="H63">
            <v>36</v>
          </cell>
        </row>
        <row r="67">
          <cell r="H67">
            <v>414</v>
          </cell>
        </row>
        <row r="72">
          <cell r="H72">
            <v>1</v>
          </cell>
        </row>
        <row r="75">
          <cell r="H75">
            <v>1</v>
          </cell>
        </row>
        <row r="78">
          <cell r="H78">
            <v>1</v>
          </cell>
        </row>
        <row r="81">
          <cell r="H81">
            <v>1</v>
          </cell>
        </row>
        <row r="84">
          <cell r="H84">
            <v>1</v>
          </cell>
        </row>
        <row r="87">
          <cell r="H87">
            <v>1</v>
          </cell>
        </row>
        <row r="90">
          <cell r="H90">
            <v>1</v>
          </cell>
        </row>
        <row r="93">
          <cell r="H93">
            <v>1</v>
          </cell>
        </row>
        <row r="99">
          <cell r="H99">
            <v>50</v>
          </cell>
        </row>
        <row r="101">
          <cell r="H101">
            <v>20</v>
          </cell>
        </row>
        <row r="104">
          <cell r="H104">
            <v>20</v>
          </cell>
        </row>
        <row r="109">
          <cell r="H109">
            <v>2</v>
          </cell>
        </row>
        <row r="112">
          <cell r="H112">
            <v>2</v>
          </cell>
        </row>
        <row r="117">
          <cell r="H117">
            <v>9</v>
          </cell>
        </row>
        <row r="120">
          <cell r="H120">
            <v>9</v>
          </cell>
        </row>
        <row r="123">
          <cell r="H123">
            <v>9</v>
          </cell>
        </row>
        <row r="126">
          <cell r="H126">
            <v>9</v>
          </cell>
        </row>
        <row r="129">
          <cell r="H129">
            <v>5</v>
          </cell>
        </row>
        <row r="132">
          <cell r="H132">
            <v>1</v>
          </cell>
        </row>
        <row r="135">
          <cell r="H135">
            <v>1</v>
          </cell>
        </row>
        <row r="140">
          <cell r="H140">
            <v>5</v>
          </cell>
        </row>
        <row r="143">
          <cell r="H143">
            <v>1</v>
          </cell>
        </row>
        <row r="146">
          <cell r="H146">
            <v>1</v>
          </cell>
        </row>
        <row r="149">
          <cell r="H149">
            <v>1</v>
          </cell>
        </row>
        <row r="153">
          <cell r="H153">
            <v>152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0"/>
  <sheetViews>
    <sheetView tabSelected="1" view="pageBreakPreview" workbookViewId="0">
      <selection activeCell="A2" sqref="A2:G2"/>
    </sheetView>
  </sheetViews>
  <sheetFormatPr defaultRowHeight="13.2"/>
  <cols>
    <col min="1" max="1" width="4.5546875" style="27" customWidth="1"/>
    <col min="2" max="2" width="48.5546875" style="27" customWidth="1"/>
    <col min="3" max="3" width="6.5546875" style="27" customWidth="1"/>
    <col min="4" max="4" width="5" style="27" customWidth="1"/>
    <col min="5" max="5" width="12.6640625" style="27" customWidth="1"/>
    <col min="6" max="6" width="7" style="27" customWidth="1"/>
    <col min="7" max="7" width="12.44140625" style="27" customWidth="1"/>
  </cols>
  <sheetData>
    <row r="1" spans="1:9" ht="33" customHeight="1">
      <c r="A1" s="87" t="s">
        <v>120</v>
      </c>
      <c r="B1" s="88"/>
      <c r="C1" s="88"/>
      <c r="D1" s="88"/>
      <c r="E1" s="88"/>
      <c r="F1" s="88"/>
      <c r="G1" s="88"/>
    </row>
    <row r="2" spans="1:9" ht="13.8">
      <c r="A2" s="88" t="s">
        <v>0</v>
      </c>
      <c r="B2" s="88"/>
      <c r="C2" s="88"/>
      <c r="D2" s="88"/>
      <c r="E2" s="88"/>
      <c r="F2" s="88"/>
      <c r="G2" s="88"/>
    </row>
    <row r="3" spans="1:9">
      <c r="A3" s="89" t="s">
        <v>1</v>
      </c>
      <c r="B3" s="90" t="s">
        <v>2</v>
      </c>
      <c r="C3" s="90" t="s">
        <v>3</v>
      </c>
      <c r="D3" s="90"/>
      <c r="E3" s="90" t="s">
        <v>4</v>
      </c>
      <c r="F3" s="90" t="s">
        <v>5</v>
      </c>
      <c r="G3" s="90" t="s">
        <v>6</v>
      </c>
    </row>
    <row r="4" spans="1:9">
      <c r="A4" s="89"/>
      <c r="B4" s="91"/>
      <c r="C4" s="90"/>
      <c r="D4" s="90"/>
      <c r="E4" s="91"/>
      <c r="F4" s="91"/>
      <c r="G4" s="91"/>
    </row>
    <row r="5" spans="1:9">
      <c r="A5" s="1">
        <v>1</v>
      </c>
      <c r="B5" s="2" t="s">
        <v>7</v>
      </c>
      <c r="C5" s="3"/>
      <c r="D5" s="3"/>
      <c r="E5" s="3"/>
      <c r="F5" s="3"/>
      <c r="G5" s="3"/>
    </row>
    <row r="6" spans="1:9">
      <c r="A6" s="4"/>
      <c r="B6" s="5"/>
      <c r="C6" s="6"/>
      <c r="D6" s="7"/>
      <c r="E6" s="8"/>
      <c r="F6" s="9"/>
      <c r="G6" s="6"/>
    </row>
    <row r="7" spans="1:9">
      <c r="A7" s="4">
        <v>4</v>
      </c>
      <c r="B7" s="85" t="s">
        <v>8</v>
      </c>
      <c r="C7" s="10">
        <f>[1]Measurement!H8</f>
        <v>17</v>
      </c>
      <c r="D7" s="11" t="s">
        <v>9</v>
      </c>
      <c r="E7" s="12">
        <v>228.9</v>
      </c>
      <c r="F7" s="13" t="s">
        <v>10</v>
      </c>
      <c r="G7" s="14">
        <f>SUM(C7*E7)</f>
        <v>3891.3</v>
      </c>
    </row>
    <row r="8" spans="1:9" ht="76.5" customHeight="1">
      <c r="A8" s="4"/>
      <c r="B8" s="85"/>
      <c r="C8" s="78" t="s">
        <v>11</v>
      </c>
      <c r="D8" s="78"/>
      <c r="E8" s="78"/>
      <c r="F8" s="78"/>
      <c r="G8" s="14"/>
    </row>
    <row r="9" spans="1:9">
      <c r="A9" s="4"/>
      <c r="B9" s="5"/>
      <c r="C9" s="6"/>
      <c r="D9" s="7"/>
      <c r="E9" s="8"/>
      <c r="F9" s="9"/>
      <c r="G9" s="6"/>
    </row>
    <row r="10" spans="1:9">
      <c r="A10" s="4">
        <v>5</v>
      </c>
      <c r="B10" s="85" t="s">
        <v>12</v>
      </c>
      <c r="C10" s="10">
        <f>[1]Measurement!H12</f>
        <v>20</v>
      </c>
      <c r="D10" s="11" t="s">
        <v>9</v>
      </c>
      <c r="E10" s="12">
        <v>240.5</v>
      </c>
      <c r="F10" s="13" t="s">
        <v>10</v>
      </c>
      <c r="G10" s="14">
        <f>SUM(C10*E10)</f>
        <v>4810</v>
      </c>
      <c r="H10" s="15"/>
      <c r="I10" s="15"/>
    </row>
    <row r="11" spans="1:9" ht="76.5" customHeight="1">
      <c r="A11" s="4"/>
      <c r="B11" s="85"/>
      <c r="C11" s="78" t="s">
        <v>13</v>
      </c>
      <c r="D11" s="78"/>
      <c r="E11" s="78"/>
      <c r="F11" s="78"/>
      <c r="G11" s="14"/>
      <c r="H11" s="15"/>
      <c r="I11" s="15"/>
    </row>
    <row r="12" spans="1:9">
      <c r="A12" s="4"/>
      <c r="B12" s="5"/>
      <c r="C12" s="6"/>
      <c r="D12" s="7"/>
      <c r="E12" s="8"/>
      <c r="F12" s="9"/>
      <c r="G12" s="6"/>
    </row>
    <row r="13" spans="1:9">
      <c r="A13" s="4">
        <v>6</v>
      </c>
      <c r="B13" s="85" t="s">
        <v>14</v>
      </c>
      <c r="C13" s="10">
        <f>[1]Measurement!H16</f>
        <v>58</v>
      </c>
      <c r="D13" s="11" t="s">
        <v>15</v>
      </c>
      <c r="E13" s="12">
        <v>12595</v>
      </c>
      <c r="F13" s="16" t="s">
        <v>16</v>
      </c>
      <c r="G13" s="14">
        <f>SUM(C13*E13/100)</f>
        <v>7305.1</v>
      </c>
      <c r="H13" s="15"/>
      <c r="I13" s="15"/>
    </row>
    <row r="14" spans="1:9" ht="38.25" customHeight="1">
      <c r="A14" s="4"/>
      <c r="B14" s="85"/>
      <c r="C14" s="78" t="s">
        <v>17</v>
      </c>
      <c r="D14" s="78"/>
      <c r="E14" s="78"/>
      <c r="F14" s="78"/>
      <c r="G14" s="14"/>
      <c r="H14" s="15"/>
      <c r="I14" s="15"/>
    </row>
    <row r="15" spans="1:9">
      <c r="A15" s="4"/>
      <c r="B15" s="5"/>
      <c r="C15" s="6"/>
      <c r="D15" s="7"/>
      <c r="E15" s="8"/>
      <c r="F15" s="9"/>
      <c r="G15" s="6"/>
    </row>
    <row r="16" spans="1:9">
      <c r="A16" s="4">
        <v>7</v>
      </c>
      <c r="B16" s="86" t="s">
        <v>18</v>
      </c>
      <c r="C16" s="10">
        <f>[1]Measurement!H33</f>
        <v>2145</v>
      </c>
      <c r="D16" s="11" t="s">
        <v>19</v>
      </c>
      <c r="E16" s="12">
        <v>2206.6</v>
      </c>
      <c r="F16" s="16" t="s">
        <v>20</v>
      </c>
      <c r="G16" s="14">
        <f>SUM(C16*E16/100)</f>
        <v>47331.57</v>
      </c>
    </row>
    <row r="17" spans="1:7" ht="25.5" customHeight="1">
      <c r="A17" s="4"/>
      <c r="B17" s="86"/>
      <c r="C17" s="78" t="s">
        <v>21</v>
      </c>
      <c r="D17" s="78"/>
      <c r="E17" s="78"/>
      <c r="F17" s="78"/>
      <c r="G17" s="14"/>
    </row>
    <row r="18" spans="1:7">
      <c r="A18" s="4"/>
      <c r="B18" s="17"/>
      <c r="C18" s="10"/>
      <c r="D18" s="11"/>
      <c r="E18" s="12"/>
      <c r="F18" s="16"/>
      <c r="G18" s="14"/>
    </row>
    <row r="19" spans="1:7">
      <c r="A19" s="4">
        <v>8</v>
      </c>
      <c r="B19" s="86" t="s">
        <v>22</v>
      </c>
      <c r="C19" s="10">
        <f>[1]Measurement!H36</f>
        <v>2145</v>
      </c>
      <c r="D19" s="11" t="s">
        <v>19</v>
      </c>
      <c r="E19" s="12">
        <v>2197.52</v>
      </c>
      <c r="F19" s="16" t="s">
        <v>20</v>
      </c>
      <c r="G19" s="14">
        <f>SUM(C19*E19/100)</f>
        <v>47136.804000000004</v>
      </c>
    </row>
    <row r="20" spans="1:7" ht="26.25" customHeight="1">
      <c r="A20" s="4"/>
      <c r="B20" s="86"/>
      <c r="C20" s="78" t="s">
        <v>23</v>
      </c>
      <c r="D20" s="78"/>
      <c r="E20" s="78"/>
      <c r="F20" s="78"/>
      <c r="G20" s="14"/>
    </row>
    <row r="21" spans="1:7">
      <c r="A21" s="4"/>
      <c r="B21" s="5"/>
      <c r="C21" s="6"/>
      <c r="D21" s="7"/>
      <c r="E21" s="8"/>
      <c r="F21" s="9"/>
      <c r="G21" s="6"/>
    </row>
    <row r="22" spans="1:7">
      <c r="A22" s="4">
        <v>9</v>
      </c>
      <c r="B22" s="86" t="s">
        <v>24</v>
      </c>
      <c r="C22" s="10">
        <f>[1]Measurement!H40</f>
        <v>357</v>
      </c>
      <c r="D22" s="11" t="s">
        <v>19</v>
      </c>
      <c r="E22" s="12">
        <v>3275.5</v>
      </c>
      <c r="F22" s="16" t="s">
        <v>20</v>
      </c>
      <c r="G22" s="14">
        <f>SUM(C22*E22/100)</f>
        <v>11693.535</v>
      </c>
    </row>
    <row r="23" spans="1:7" ht="25.5" customHeight="1">
      <c r="A23" s="4"/>
      <c r="B23" s="86"/>
      <c r="C23" s="78" t="s">
        <v>25</v>
      </c>
      <c r="D23" s="78"/>
      <c r="E23" s="78"/>
      <c r="F23" s="78"/>
      <c r="G23" s="14"/>
    </row>
    <row r="24" spans="1:7">
      <c r="A24" s="4"/>
      <c r="B24" s="5"/>
      <c r="C24" s="6"/>
      <c r="D24" s="7"/>
      <c r="E24" s="8"/>
      <c r="F24" s="9"/>
      <c r="G24" s="6"/>
    </row>
    <row r="25" spans="1:7">
      <c r="A25" s="4">
        <v>10</v>
      </c>
      <c r="B25" s="86" t="s">
        <v>26</v>
      </c>
      <c r="C25" s="10">
        <f>[1]Measurement!H44</f>
        <v>25</v>
      </c>
      <c r="D25" s="11" t="s">
        <v>19</v>
      </c>
      <c r="E25" s="12">
        <v>902.93</v>
      </c>
      <c r="F25" s="16" t="s">
        <v>27</v>
      </c>
      <c r="G25" s="14">
        <f>SUM(C25*E25)</f>
        <v>22573.25</v>
      </c>
    </row>
    <row r="26" spans="1:7" ht="65.25" customHeight="1">
      <c r="A26" s="4"/>
      <c r="B26" s="86"/>
      <c r="C26" s="78" t="s">
        <v>28</v>
      </c>
      <c r="D26" s="78"/>
      <c r="E26" s="78"/>
      <c r="F26" s="78"/>
      <c r="G26" s="14"/>
    </row>
    <row r="27" spans="1:7">
      <c r="A27" s="4"/>
      <c r="B27" s="5"/>
      <c r="C27" s="6"/>
      <c r="D27" s="7"/>
      <c r="E27" s="8"/>
      <c r="F27" s="9"/>
      <c r="G27" s="6"/>
    </row>
    <row r="28" spans="1:7">
      <c r="A28" s="4">
        <v>11</v>
      </c>
      <c r="B28" s="85" t="s">
        <v>29</v>
      </c>
      <c r="C28" s="10">
        <f>[1]Measurement!H48</f>
        <v>28</v>
      </c>
      <c r="D28" s="11" t="s">
        <v>19</v>
      </c>
      <c r="E28" s="12">
        <v>1647.69</v>
      </c>
      <c r="F28" s="13" t="s">
        <v>27</v>
      </c>
      <c r="G28" s="14">
        <f>SUM(C28*E28)</f>
        <v>46135.32</v>
      </c>
    </row>
    <row r="29" spans="1:7" ht="62.25" customHeight="1">
      <c r="A29" s="4"/>
      <c r="B29" s="85"/>
      <c r="C29" s="78" t="s">
        <v>30</v>
      </c>
      <c r="D29" s="78"/>
      <c r="E29" s="78"/>
      <c r="F29" s="78"/>
      <c r="G29" s="14"/>
    </row>
    <row r="30" spans="1:7">
      <c r="A30" s="4"/>
      <c r="B30" s="5"/>
      <c r="C30" s="6"/>
      <c r="D30" s="7"/>
      <c r="E30" s="8"/>
      <c r="F30" s="9"/>
      <c r="G30" s="6"/>
    </row>
    <row r="31" spans="1:7">
      <c r="A31" s="4">
        <v>12</v>
      </c>
      <c r="B31" s="86" t="s">
        <v>31</v>
      </c>
      <c r="C31" s="10">
        <f>[1]Measurement!H51</f>
        <v>2145</v>
      </c>
      <c r="D31" s="11" t="s">
        <v>19</v>
      </c>
      <c r="E31" s="12">
        <v>829.95</v>
      </c>
      <c r="F31" s="16" t="s">
        <v>20</v>
      </c>
      <c r="G31" s="14">
        <f>SUM(C31*E31/100)</f>
        <v>17802.427500000002</v>
      </c>
    </row>
    <row r="32" spans="1:7" ht="26.25" customHeight="1">
      <c r="A32" s="4"/>
      <c r="B32" s="86"/>
      <c r="C32" s="78" t="s">
        <v>32</v>
      </c>
      <c r="D32" s="78"/>
      <c r="E32" s="78"/>
      <c r="F32" s="78"/>
      <c r="G32" s="14"/>
    </row>
    <row r="33" spans="1:9">
      <c r="A33" s="4"/>
      <c r="B33" s="5"/>
      <c r="C33" s="6"/>
      <c r="D33" s="7"/>
      <c r="E33" s="8"/>
      <c r="F33" s="9"/>
      <c r="G33" s="6"/>
    </row>
    <row r="34" spans="1:9">
      <c r="A34" s="4">
        <v>13</v>
      </c>
      <c r="B34" s="86" t="s">
        <v>33</v>
      </c>
      <c r="C34" s="10">
        <f>[1]Measurement!H54</f>
        <v>2145</v>
      </c>
      <c r="D34" s="11" t="s">
        <v>19</v>
      </c>
      <c r="E34" s="12">
        <v>3444.38</v>
      </c>
      <c r="F34" s="16" t="s">
        <v>20</v>
      </c>
      <c r="G34" s="14">
        <f>SUM(C34*E34/100)</f>
        <v>73881.951000000001</v>
      </c>
    </row>
    <row r="35" spans="1:9" ht="85.5" customHeight="1">
      <c r="A35" s="4"/>
      <c r="B35" s="86"/>
      <c r="C35" s="78" t="s">
        <v>34</v>
      </c>
      <c r="D35" s="78"/>
      <c r="E35" s="78"/>
      <c r="F35" s="78"/>
      <c r="G35" s="14"/>
    </row>
    <row r="36" spans="1:9">
      <c r="A36" s="4"/>
      <c r="B36" s="5"/>
      <c r="C36" s="6"/>
      <c r="D36" s="7"/>
      <c r="E36" s="8"/>
      <c r="F36" s="9"/>
      <c r="G36" s="6"/>
    </row>
    <row r="37" spans="1:9" ht="15" customHeight="1">
      <c r="A37" s="4">
        <v>14</v>
      </c>
      <c r="B37" s="84" t="s">
        <v>35</v>
      </c>
      <c r="C37" s="10">
        <f>[1]Measurement!H59</f>
        <v>84</v>
      </c>
      <c r="D37" s="18" t="s">
        <v>19</v>
      </c>
      <c r="E37" s="12">
        <v>2116.41</v>
      </c>
      <c r="F37" s="16" t="s">
        <v>20</v>
      </c>
      <c r="G37" s="19">
        <f>SUM(C37*E37/100)</f>
        <v>1777.7844</v>
      </c>
    </row>
    <row r="38" spans="1:9" ht="39.75" customHeight="1">
      <c r="A38" s="4"/>
      <c r="B38" s="84"/>
      <c r="C38" s="78" t="s">
        <v>36</v>
      </c>
      <c r="D38" s="78"/>
      <c r="E38" s="78"/>
      <c r="F38" s="78"/>
      <c r="G38" s="20"/>
    </row>
    <row r="39" spans="1:9">
      <c r="A39" s="4"/>
      <c r="B39" s="5"/>
      <c r="C39" s="6"/>
      <c r="D39" s="7"/>
      <c r="E39" s="8"/>
      <c r="F39" s="9"/>
      <c r="G39" s="6"/>
    </row>
    <row r="40" spans="1:9">
      <c r="A40" s="4">
        <v>15</v>
      </c>
      <c r="B40" s="84" t="s">
        <v>37</v>
      </c>
      <c r="C40" s="10">
        <f>[1]Measurement!H63</f>
        <v>36</v>
      </c>
      <c r="D40" s="18" t="s">
        <v>19</v>
      </c>
      <c r="E40" s="12">
        <v>91.11</v>
      </c>
      <c r="F40" s="16" t="s">
        <v>27</v>
      </c>
      <c r="G40" s="19">
        <f>SUM(C40*E40)</f>
        <v>3279.96</v>
      </c>
    </row>
    <row r="41" spans="1:9" ht="39" customHeight="1">
      <c r="A41" s="4"/>
      <c r="B41" s="85"/>
      <c r="C41" s="78" t="s">
        <v>38</v>
      </c>
      <c r="D41" s="78"/>
      <c r="E41" s="78"/>
      <c r="F41" s="78"/>
      <c r="G41" s="20"/>
    </row>
    <row r="42" spans="1:9" ht="5.25" customHeight="1">
      <c r="A42" s="4"/>
      <c r="B42" s="21"/>
      <c r="C42" s="22"/>
      <c r="D42" s="23"/>
      <c r="E42" s="23"/>
      <c r="F42" s="23"/>
      <c r="G42" s="20"/>
    </row>
    <row r="43" spans="1:9">
      <c r="A43" s="4">
        <v>16</v>
      </c>
      <c r="B43" s="84" t="s">
        <v>39</v>
      </c>
      <c r="C43" s="10">
        <f>[1]Measurement!H67</f>
        <v>414</v>
      </c>
      <c r="D43" s="18" t="s">
        <v>19</v>
      </c>
      <c r="E43" s="12">
        <v>25293.42</v>
      </c>
      <c r="F43" s="16" t="s">
        <v>20</v>
      </c>
      <c r="G43" s="19">
        <f>SUM(C43*E43/100)</f>
        <v>104714.7588</v>
      </c>
      <c r="H43" s="15"/>
      <c r="I43" s="15"/>
    </row>
    <row r="44" spans="1:9" ht="36.75" customHeight="1">
      <c r="A44" s="4"/>
      <c r="B44" s="85"/>
      <c r="C44" s="78" t="s">
        <v>40</v>
      </c>
      <c r="D44" s="78"/>
      <c r="E44" s="78"/>
      <c r="F44" s="78"/>
      <c r="G44" s="20"/>
      <c r="H44" s="15"/>
      <c r="I44" s="15"/>
    </row>
    <row r="45" spans="1:9" ht="5.25" customHeight="1">
      <c r="A45" s="4"/>
      <c r="B45" s="5"/>
      <c r="C45" s="6"/>
      <c r="D45" s="7"/>
      <c r="E45" s="8"/>
      <c r="F45" s="9"/>
      <c r="G45" s="24"/>
    </row>
    <row r="46" spans="1:9">
      <c r="A46" s="4"/>
      <c r="B46" s="25"/>
      <c r="C46" s="3"/>
      <c r="D46" s="3"/>
      <c r="E46" s="75" t="s">
        <v>41</v>
      </c>
      <c r="F46" s="75"/>
      <c r="G46" s="26">
        <f>SUM(G6:G45)</f>
        <v>392333.76070000004</v>
      </c>
    </row>
    <row r="47" spans="1:9" ht="5.25" customHeight="1">
      <c r="A47" s="4"/>
      <c r="C47" s="3"/>
      <c r="D47" s="3"/>
      <c r="E47" s="28"/>
      <c r="F47" s="28"/>
      <c r="G47" s="29"/>
    </row>
    <row r="48" spans="1:9">
      <c r="A48" s="30">
        <v>2</v>
      </c>
      <c r="B48" s="31" t="s">
        <v>42</v>
      </c>
      <c r="C48" s="3"/>
      <c r="D48" s="3"/>
      <c r="E48" s="28"/>
      <c r="F48" s="28"/>
      <c r="G48" s="29"/>
    </row>
    <row r="49" spans="1:7" ht="5.25" customHeight="1">
      <c r="A49" s="4"/>
      <c r="C49" s="3"/>
      <c r="D49" s="3"/>
      <c r="E49" s="28"/>
      <c r="F49" s="28"/>
      <c r="G49" s="29"/>
    </row>
    <row r="50" spans="1:7">
      <c r="A50" s="4">
        <v>1</v>
      </c>
      <c r="B50" s="79" t="s">
        <v>43</v>
      </c>
      <c r="C50" s="32">
        <f>[1]Measurement!H72</f>
        <v>1</v>
      </c>
      <c r="D50" s="33" t="s">
        <v>44</v>
      </c>
      <c r="E50" s="34">
        <v>6166.6</v>
      </c>
      <c r="F50" s="35" t="s">
        <v>45</v>
      </c>
      <c r="G50" s="36">
        <f>SUM(C50*E50)</f>
        <v>6166.6</v>
      </c>
    </row>
    <row r="51" spans="1:7" ht="91.5" customHeight="1">
      <c r="A51" s="4"/>
      <c r="B51" s="79"/>
      <c r="C51" s="78" t="s">
        <v>46</v>
      </c>
      <c r="D51" s="78"/>
      <c r="E51" s="78"/>
      <c r="F51" s="78"/>
      <c r="G51" s="36"/>
    </row>
    <row r="52" spans="1:7" ht="5.25" customHeight="1">
      <c r="A52" s="4"/>
      <c r="C52" s="3"/>
      <c r="D52" s="3"/>
      <c r="E52" s="28"/>
      <c r="F52" s="28"/>
      <c r="G52" s="29"/>
    </row>
    <row r="53" spans="1:7" ht="15" customHeight="1">
      <c r="A53" s="4">
        <v>2</v>
      </c>
      <c r="B53" s="79" t="s">
        <v>47</v>
      </c>
      <c r="C53" s="32">
        <f>[1]Measurement!H75</f>
        <v>1</v>
      </c>
      <c r="D53" s="33" t="s">
        <v>44</v>
      </c>
      <c r="E53" s="34">
        <v>4928</v>
      </c>
      <c r="F53" s="35" t="s">
        <v>45</v>
      </c>
      <c r="G53" s="36">
        <f>SUM(C53*E53)</f>
        <v>4928</v>
      </c>
    </row>
    <row r="54" spans="1:7" ht="99.75" customHeight="1">
      <c r="A54" s="4"/>
      <c r="B54" s="79"/>
      <c r="C54" s="78" t="s">
        <v>48</v>
      </c>
      <c r="D54" s="78"/>
      <c r="E54" s="78"/>
      <c r="F54" s="78"/>
      <c r="G54" s="36"/>
    </row>
    <row r="55" spans="1:7" ht="5.25" customHeight="1">
      <c r="A55" s="4"/>
      <c r="C55" s="3"/>
      <c r="D55" s="3"/>
      <c r="E55" s="28"/>
      <c r="F55" s="28"/>
      <c r="G55" s="29"/>
    </row>
    <row r="56" spans="1:7">
      <c r="A56" s="4">
        <v>3</v>
      </c>
      <c r="B56" s="79" t="s">
        <v>49</v>
      </c>
      <c r="C56" s="32">
        <f>[1]Measurement!H78</f>
        <v>1</v>
      </c>
      <c r="D56" s="33" t="s">
        <v>44</v>
      </c>
      <c r="E56" s="34">
        <v>3179</v>
      </c>
      <c r="F56" s="35" t="s">
        <v>45</v>
      </c>
      <c r="G56" s="37">
        <f>SUM(C56*E56)</f>
        <v>3179</v>
      </c>
    </row>
    <row r="57" spans="1:7" ht="25.5" customHeight="1">
      <c r="A57" s="4"/>
      <c r="B57" s="79"/>
      <c r="C57" s="78" t="s">
        <v>50</v>
      </c>
      <c r="D57" s="78"/>
      <c r="E57" s="78"/>
      <c r="F57" s="78"/>
      <c r="G57" s="36"/>
    </row>
    <row r="58" spans="1:7">
      <c r="A58" s="4"/>
      <c r="C58" s="3"/>
      <c r="D58" s="3"/>
      <c r="E58" s="28"/>
      <c r="F58" s="28"/>
      <c r="G58" s="29"/>
    </row>
    <row r="59" spans="1:7">
      <c r="A59" s="4">
        <v>4</v>
      </c>
      <c r="B59" s="79" t="s">
        <v>51</v>
      </c>
      <c r="C59" s="32">
        <f>[1]Measurement!H81</f>
        <v>1</v>
      </c>
      <c r="D59" s="33" t="s">
        <v>44</v>
      </c>
      <c r="E59" s="34">
        <v>1384.24</v>
      </c>
      <c r="F59" s="35" t="s">
        <v>45</v>
      </c>
      <c r="G59" s="36">
        <f>SUM(C59*E59)</f>
        <v>1384.24</v>
      </c>
    </row>
    <row r="60" spans="1:7" ht="27" customHeight="1">
      <c r="A60" s="4"/>
      <c r="B60" s="79"/>
      <c r="C60" s="78" t="s">
        <v>52</v>
      </c>
      <c r="D60" s="78"/>
      <c r="E60" s="78"/>
      <c r="F60" s="78"/>
      <c r="G60" s="36"/>
    </row>
    <row r="61" spans="1:7">
      <c r="A61" s="4"/>
      <c r="C61" s="3"/>
      <c r="D61" s="3"/>
      <c r="E61" s="28"/>
      <c r="F61" s="28"/>
      <c r="G61" s="29"/>
    </row>
    <row r="62" spans="1:7">
      <c r="A62" s="4">
        <v>5</v>
      </c>
      <c r="B62" s="83" t="s">
        <v>53</v>
      </c>
      <c r="C62" s="32">
        <f>[1]Measurement!H84</f>
        <v>1</v>
      </c>
      <c r="D62" s="33" t="s">
        <v>44</v>
      </c>
      <c r="E62" s="34">
        <v>2042.43</v>
      </c>
      <c r="F62" s="35" t="s">
        <v>45</v>
      </c>
      <c r="G62" s="36">
        <f>SUM(C62*E62)</f>
        <v>2042.43</v>
      </c>
    </row>
    <row r="63" spans="1:7" ht="45.75" customHeight="1">
      <c r="A63" s="4"/>
      <c r="B63" s="83"/>
      <c r="C63" s="78" t="s">
        <v>54</v>
      </c>
      <c r="D63" s="78"/>
      <c r="E63" s="78"/>
      <c r="F63" s="78"/>
      <c r="G63" s="36"/>
    </row>
    <row r="64" spans="1:7">
      <c r="A64" s="4"/>
      <c r="C64" s="3"/>
      <c r="D64" s="3"/>
      <c r="E64" s="28"/>
      <c r="F64" s="28"/>
      <c r="G64" s="29"/>
    </row>
    <row r="65" spans="1:7">
      <c r="A65" s="4">
        <v>6</v>
      </c>
      <c r="B65" s="79" t="s">
        <v>55</v>
      </c>
      <c r="C65" s="32">
        <f>[1]Measurement!H87</f>
        <v>1</v>
      </c>
      <c r="D65" s="33" t="s">
        <v>44</v>
      </c>
      <c r="E65" s="34">
        <v>843.92</v>
      </c>
      <c r="F65" s="35" t="s">
        <v>45</v>
      </c>
      <c r="G65" s="36">
        <f>SUM(C65*E65)</f>
        <v>843.92</v>
      </c>
    </row>
    <row r="66" spans="1:7" ht="23.25" customHeight="1">
      <c r="A66" s="4"/>
      <c r="B66" s="79"/>
      <c r="C66" s="78" t="s">
        <v>56</v>
      </c>
      <c r="D66" s="78"/>
      <c r="E66" s="78"/>
      <c r="F66" s="78"/>
      <c r="G66" s="36"/>
    </row>
    <row r="67" spans="1:7" ht="5.25" customHeight="1">
      <c r="A67" s="4"/>
      <c r="C67" s="3"/>
      <c r="D67" s="3"/>
      <c r="E67" s="28"/>
      <c r="F67" s="28"/>
      <c r="G67" s="29"/>
    </row>
    <row r="68" spans="1:7">
      <c r="A68" s="4">
        <v>7</v>
      </c>
      <c r="B68" s="79" t="s">
        <v>57</v>
      </c>
      <c r="C68" s="38"/>
      <c r="D68" s="39"/>
      <c r="E68" s="39"/>
      <c r="F68" s="39"/>
      <c r="G68" s="40"/>
    </row>
    <row r="69" spans="1:7">
      <c r="A69" s="4"/>
      <c r="B69" s="79"/>
      <c r="C69" s="38"/>
      <c r="D69" s="39"/>
      <c r="E69" s="39"/>
      <c r="F69" s="39"/>
      <c r="G69" s="40"/>
    </row>
    <row r="70" spans="1:7">
      <c r="A70" s="4"/>
      <c r="B70" s="81" t="s">
        <v>58</v>
      </c>
      <c r="C70" s="32">
        <f>[1]Measurement!H90</f>
        <v>1</v>
      </c>
      <c r="D70" s="33" t="s">
        <v>44</v>
      </c>
      <c r="E70" s="34">
        <v>271.92</v>
      </c>
      <c r="F70" s="35" t="s">
        <v>45</v>
      </c>
      <c r="G70" s="36">
        <f>SUM(C70*E70)</f>
        <v>271.92</v>
      </c>
    </row>
    <row r="71" spans="1:7" ht="26.25" customHeight="1">
      <c r="A71" s="4"/>
      <c r="B71" s="81"/>
      <c r="C71" s="78" t="s">
        <v>59</v>
      </c>
      <c r="D71" s="78"/>
      <c r="E71" s="78"/>
      <c r="F71" s="78"/>
      <c r="G71" s="36"/>
    </row>
    <row r="72" spans="1:7" ht="5.25" customHeight="1">
      <c r="A72" s="4"/>
      <c r="C72" s="3"/>
      <c r="D72" s="3"/>
      <c r="E72" s="28"/>
      <c r="F72" s="28"/>
      <c r="G72" s="29"/>
    </row>
    <row r="73" spans="1:7">
      <c r="A73" s="4">
        <v>8</v>
      </c>
      <c r="B73" s="79" t="s">
        <v>60</v>
      </c>
      <c r="C73" s="32">
        <f>[1]Measurement!H93</f>
        <v>1</v>
      </c>
      <c r="D73" s="33" t="s">
        <v>61</v>
      </c>
      <c r="E73" s="34">
        <v>37505.42</v>
      </c>
      <c r="F73" s="35" t="s">
        <v>62</v>
      </c>
      <c r="G73" s="36">
        <f>C73*E73</f>
        <v>37505.42</v>
      </c>
    </row>
    <row r="74" spans="1:7" ht="63.75" customHeight="1">
      <c r="A74" s="4"/>
      <c r="B74" s="79"/>
      <c r="C74" s="78" t="s">
        <v>63</v>
      </c>
      <c r="D74" s="78"/>
      <c r="E74" s="78"/>
      <c r="F74" s="78"/>
      <c r="G74" s="36"/>
    </row>
    <row r="75" spans="1:7" ht="5.25" customHeight="1">
      <c r="A75" s="4"/>
      <c r="B75" s="5"/>
      <c r="G75" s="41"/>
    </row>
    <row r="76" spans="1:7">
      <c r="A76" s="4"/>
      <c r="B76" s="25"/>
      <c r="C76" s="3"/>
      <c r="D76" s="3"/>
      <c r="E76" s="75" t="s">
        <v>41</v>
      </c>
      <c r="F76" s="75"/>
      <c r="G76" s="26">
        <f>SUM(G50:G75)</f>
        <v>56321.53</v>
      </c>
    </row>
    <row r="77" spans="1:7" ht="5.25" customHeight="1">
      <c r="A77" s="4"/>
      <c r="C77" s="3"/>
      <c r="D77" s="3"/>
      <c r="E77" s="28"/>
      <c r="F77" s="28"/>
      <c r="G77" s="29"/>
    </row>
    <row r="78" spans="1:7">
      <c r="A78" s="30">
        <v>3</v>
      </c>
      <c r="B78" s="31" t="s">
        <v>64</v>
      </c>
      <c r="C78" s="3"/>
      <c r="D78" s="3"/>
      <c r="E78" s="28"/>
      <c r="F78" s="28"/>
      <c r="G78" s="29"/>
    </row>
    <row r="79" spans="1:7" ht="5.25" customHeight="1">
      <c r="A79" s="4"/>
      <c r="C79" s="3"/>
      <c r="D79" s="3"/>
      <c r="E79" s="28"/>
      <c r="F79" s="28"/>
      <c r="G79" s="29"/>
    </row>
    <row r="80" spans="1:7">
      <c r="A80" s="82">
        <v>1</v>
      </c>
      <c r="B80" s="79" t="s">
        <v>65</v>
      </c>
      <c r="C80" s="38"/>
      <c r="D80" s="39"/>
      <c r="E80" s="39"/>
      <c r="F80" s="39"/>
      <c r="G80" s="40"/>
    </row>
    <row r="81" spans="1:7" ht="78.75" customHeight="1">
      <c r="A81" s="82"/>
      <c r="B81" s="79"/>
      <c r="C81" s="38"/>
      <c r="D81" s="39"/>
      <c r="E81" s="39"/>
      <c r="F81" s="39"/>
      <c r="G81" s="40"/>
    </row>
    <row r="82" spans="1:7">
      <c r="A82" s="80" t="s">
        <v>66</v>
      </c>
      <c r="B82" s="81" t="s">
        <v>67</v>
      </c>
      <c r="C82" s="32">
        <f>[1]Measurement!H99</f>
        <v>50</v>
      </c>
      <c r="D82" s="33" t="s">
        <v>9</v>
      </c>
      <c r="E82" s="34">
        <v>73.209999999999994</v>
      </c>
      <c r="F82" s="35" t="s">
        <v>10</v>
      </c>
      <c r="G82" s="36">
        <f>SUM(C82*E82)</f>
        <v>3660.4999999999995</v>
      </c>
    </row>
    <row r="83" spans="1:7" ht="23.25" customHeight="1">
      <c r="A83" s="80"/>
      <c r="B83" s="81"/>
      <c r="C83" s="78" t="s">
        <v>68</v>
      </c>
      <c r="D83" s="78"/>
      <c r="E83" s="78"/>
      <c r="F83" s="78"/>
      <c r="G83" s="36"/>
    </row>
    <row r="84" spans="1:7">
      <c r="A84" s="80" t="s">
        <v>69</v>
      </c>
      <c r="B84" s="81" t="s">
        <v>70</v>
      </c>
      <c r="C84" s="32">
        <f>[1]Measurement!H101</f>
        <v>20</v>
      </c>
      <c r="D84" s="33" t="s">
        <v>9</v>
      </c>
      <c r="E84" s="34">
        <v>95.79</v>
      </c>
      <c r="F84" s="35" t="s">
        <v>10</v>
      </c>
      <c r="G84" s="36">
        <f>SUM(C84*E84)</f>
        <v>1915.8000000000002</v>
      </c>
    </row>
    <row r="85" spans="1:7" ht="23.25" customHeight="1">
      <c r="A85" s="80"/>
      <c r="B85" s="81"/>
      <c r="C85" s="78" t="s">
        <v>71</v>
      </c>
      <c r="D85" s="78"/>
      <c r="E85" s="78"/>
      <c r="F85" s="78"/>
      <c r="G85" s="36"/>
    </row>
    <row r="86" spans="1:7" ht="5.25" customHeight="1">
      <c r="A86" s="4"/>
      <c r="C86" s="3"/>
      <c r="D86" s="3"/>
      <c r="E86" s="28"/>
      <c r="F86" s="28"/>
      <c r="G86" s="29"/>
    </row>
    <row r="87" spans="1:7" ht="67.5" customHeight="1">
      <c r="A87" s="4">
        <v>2</v>
      </c>
      <c r="B87" s="42" t="s">
        <v>72</v>
      </c>
      <c r="C87" s="38"/>
      <c r="D87" s="39"/>
      <c r="E87" s="39"/>
      <c r="F87" s="39"/>
      <c r="G87" s="40"/>
    </row>
    <row r="88" spans="1:7">
      <c r="A88" s="4"/>
      <c r="B88" s="81" t="s">
        <v>73</v>
      </c>
      <c r="C88" s="32">
        <f>[1]Measurement!H104</f>
        <v>20</v>
      </c>
      <c r="D88" s="33" t="s">
        <v>9</v>
      </c>
      <c r="E88" s="34">
        <v>137</v>
      </c>
      <c r="F88" s="35" t="s">
        <v>10</v>
      </c>
      <c r="G88" s="36">
        <f>SUM(C88*E88)</f>
        <v>2740</v>
      </c>
    </row>
    <row r="89" spans="1:7" ht="15" customHeight="1">
      <c r="A89" s="4"/>
      <c r="B89" s="81"/>
      <c r="C89" s="78" t="s">
        <v>74</v>
      </c>
      <c r="D89" s="78"/>
      <c r="E89" s="78"/>
      <c r="F89" s="78"/>
      <c r="G89" s="36"/>
    </row>
    <row r="90" spans="1:7" ht="5.25" customHeight="1">
      <c r="A90" s="4"/>
      <c r="C90" s="3"/>
      <c r="D90" s="3"/>
      <c r="E90" s="28"/>
      <c r="F90" s="28"/>
      <c r="G90" s="43"/>
    </row>
    <row r="91" spans="1:7">
      <c r="A91" s="4"/>
      <c r="B91" s="25"/>
      <c r="C91" s="3"/>
      <c r="D91" s="3"/>
      <c r="E91" s="75" t="s">
        <v>41</v>
      </c>
      <c r="F91" s="75"/>
      <c r="G91" s="26">
        <f>SUM(G82:G90)</f>
        <v>8316.2999999999993</v>
      </c>
    </row>
    <row r="92" spans="1:7">
      <c r="A92" s="4"/>
      <c r="C92" s="3"/>
      <c r="D92" s="3"/>
      <c r="E92" s="28"/>
      <c r="F92" s="28"/>
      <c r="G92" s="29"/>
    </row>
    <row r="93" spans="1:7">
      <c r="A93" s="30">
        <v>4</v>
      </c>
      <c r="B93" s="31" t="s">
        <v>75</v>
      </c>
      <c r="C93" s="3"/>
      <c r="D93" s="3"/>
      <c r="E93" s="28"/>
      <c r="F93" s="28"/>
      <c r="G93" s="29"/>
    </row>
    <row r="94" spans="1:7" ht="5.25" customHeight="1">
      <c r="A94" s="4"/>
      <c r="C94" s="3"/>
      <c r="D94" s="3"/>
      <c r="E94" s="28"/>
      <c r="F94" s="28"/>
      <c r="G94" s="29"/>
    </row>
    <row r="95" spans="1:7">
      <c r="A95" s="4">
        <v>1</v>
      </c>
      <c r="B95" s="79" t="s">
        <v>76</v>
      </c>
      <c r="C95" s="32">
        <f>[1]Measurement!H109</f>
        <v>2</v>
      </c>
      <c r="D95" s="33" t="s">
        <v>61</v>
      </c>
      <c r="E95" s="34">
        <v>7745.62</v>
      </c>
      <c r="F95" s="35" t="s">
        <v>62</v>
      </c>
      <c r="G95" s="36">
        <f>C95*E95</f>
        <v>15491.24</v>
      </c>
    </row>
    <row r="96" spans="1:7" ht="114.75" customHeight="1">
      <c r="A96" s="4"/>
      <c r="B96" s="79"/>
      <c r="C96" s="78" t="s">
        <v>77</v>
      </c>
      <c r="D96" s="78"/>
      <c r="E96" s="78"/>
      <c r="F96" s="78"/>
      <c r="G96" s="36"/>
    </row>
    <row r="97" spans="1:7" ht="72.75" customHeight="1">
      <c r="A97" s="4"/>
      <c r="C97" s="3"/>
      <c r="D97" s="3"/>
      <c r="E97" s="28"/>
      <c r="F97" s="28"/>
      <c r="G97" s="29"/>
    </row>
    <row r="98" spans="1:7">
      <c r="A98" s="4">
        <v>2</v>
      </c>
      <c r="B98" s="79" t="s">
        <v>78</v>
      </c>
      <c r="C98" s="32">
        <f>[1]Measurement!H112</f>
        <v>2</v>
      </c>
      <c r="D98" s="33" t="s">
        <v>61</v>
      </c>
      <c r="E98" s="34">
        <v>1830.94</v>
      </c>
      <c r="F98" s="35" t="s">
        <v>62</v>
      </c>
      <c r="G98" s="36">
        <f>C98*E98</f>
        <v>3661.88</v>
      </c>
    </row>
    <row r="99" spans="1:7" ht="65.25" customHeight="1">
      <c r="A99" s="4"/>
      <c r="B99" s="79"/>
      <c r="C99" s="78" t="s">
        <v>79</v>
      </c>
      <c r="D99" s="78"/>
      <c r="E99" s="78"/>
      <c r="F99" s="78"/>
      <c r="G99" s="36"/>
    </row>
    <row r="100" spans="1:7">
      <c r="A100" s="4"/>
      <c r="C100" s="3"/>
      <c r="D100" s="3"/>
      <c r="E100" s="28"/>
      <c r="F100" s="28"/>
      <c r="G100" s="29"/>
    </row>
    <row r="101" spans="1:7">
      <c r="A101" s="4"/>
      <c r="C101" s="3"/>
      <c r="D101" s="3"/>
      <c r="E101" s="75" t="s">
        <v>41</v>
      </c>
      <c r="F101" s="75"/>
      <c r="G101" s="26">
        <f>SUM(G94:G100)</f>
        <v>19153.12</v>
      </c>
    </row>
    <row r="102" spans="1:7" ht="3.75" customHeight="1">
      <c r="A102" s="4"/>
      <c r="C102" s="3"/>
      <c r="D102" s="3"/>
      <c r="E102" s="28"/>
      <c r="F102" s="28"/>
      <c r="G102" s="29"/>
    </row>
    <row r="103" spans="1:7">
      <c r="A103" s="44">
        <v>3</v>
      </c>
      <c r="B103" s="31" t="s">
        <v>80</v>
      </c>
      <c r="C103" s="3"/>
      <c r="D103" s="3"/>
      <c r="E103" s="28"/>
      <c r="F103" s="28"/>
      <c r="G103" s="29"/>
    </row>
    <row r="104" spans="1:7" ht="3.75" customHeight="1">
      <c r="A104" s="4"/>
      <c r="C104" s="3"/>
      <c r="D104" s="3"/>
      <c r="E104" s="28"/>
      <c r="F104" s="28"/>
      <c r="G104" s="29"/>
    </row>
    <row r="105" spans="1:7">
      <c r="A105" s="4">
        <v>1</v>
      </c>
      <c r="B105" s="77" t="s">
        <v>81</v>
      </c>
      <c r="C105" s="6">
        <f>[1]Measurement!H117</f>
        <v>9</v>
      </c>
      <c r="D105" s="7" t="s">
        <v>61</v>
      </c>
      <c r="E105" s="8">
        <v>1130</v>
      </c>
      <c r="F105" s="9" t="s">
        <v>62</v>
      </c>
      <c r="G105" s="45">
        <f>C105*E105</f>
        <v>10170</v>
      </c>
    </row>
    <row r="106" spans="1:7" ht="30" customHeight="1">
      <c r="A106" s="4"/>
      <c r="B106" s="77"/>
      <c r="C106" s="78" t="s">
        <v>82</v>
      </c>
      <c r="D106" s="78"/>
      <c r="E106" s="78"/>
      <c r="F106" s="78"/>
      <c r="G106" s="45"/>
    </row>
    <row r="107" spans="1:7" ht="3.75" customHeight="1">
      <c r="A107" s="4"/>
      <c r="B107" s="46"/>
      <c r="C107" s="47"/>
      <c r="D107" s="47"/>
      <c r="E107" s="48"/>
      <c r="F107" s="48"/>
      <c r="G107" s="49"/>
    </row>
    <row r="108" spans="1:7">
      <c r="A108" s="4">
        <v>2</v>
      </c>
      <c r="B108" s="76" t="s">
        <v>83</v>
      </c>
      <c r="C108" s="6">
        <f>[1]Measurement!H120</f>
        <v>9</v>
      </c>
      <c r="D108" s="7" t="s">
        <v>61</v>
      </c>
      <c r="E108" s="8">
        <v>985</v>
      </c>
      <c r="F108" s="9" t="s">
        <v>62</v>
      </c>
      <c r="G108" s="45">
        <f>C108*E108</f>
        <v>8865</v>
      </c>
    </row>
    <row r="109" spans="1:7" ht="24.75" customHeight="1">
      <c r="A109" s="4"/>
      <c r="B109" s="77"/>
      <c r="C109" s="78" t="s">
        <v>84</v>
      </c>
      <c r="D109" s="78"/>
      <c r="E109" s="78"/>
      <c r="F109" s="78"/>
      <c r="G109" s="45"/>
    </row>
    <row r="110" spans="1:7" ht="3.75" customHeight="1">
      <c r="A110" s="4"/>
      <c r="B110" s="50"/>
      <c r="C110" s="51"/>
      <c r="D110" s="51"/>
      <c r="E110" s="51"/>
      <c r="F110" s="51"/>
      <c r="G110" s="45"/>
    </row>
    <row r="111" spans="1:7">
      <c r="A111" s="4">
        <v>3</v>
      </c>
      <c r="B111" s="76" t="s">
        <v>85</v>
      </c>
      <c r="C111" s="6">
        <f>[1]Measurement!H123</f>
        <v>9</v>
      </c>
      <c r="D111" s="7" t="s">
        <v>61</v>
      </c>
      <c r="E111" s="8">
        <v>121</v>
      </c>
      <c r="F111" s="9" t="s">
        <v>62</v>
      </c>
      <c r="G111" s="45">
        <f>C111*E111</f>
        <v>1089</v>
      </c>
    </row>
    <row r="112" spans="1:7" ht="38.25" customHeight="1">
      <c r="A112" s="4"/>
      <c r="B112" s="77"/>
      <c r="C112" s="78" t="s">
        <v>86</v>
      </c>
      <c r="D112" s="78"/>
      <c r="E112" s="78"/>
      <c r="F112" s="78"/>
      <c r="G112" s="45"/>
    </row>
    <row r="113" spans="1:7" ht="3.75" customHeight="1">
      <c r="A113" s="4"/>
      <c r="C113" s="3"/>
      <c r="D113" s="3"/>
      <c r="E113" s="28"/>
      <c r="F113" s="28"/>
      <c r="G113" s="29"/>
    </row>
    <row r="114" spans="1:7">
      <c r="A114" s="4">
        <v>4</v>
      </c>
      <c r="B114" s="76" t="s">
        <v>87</v>
      </c>
      <c r="C114" s="6">
        <f>[1]Measurement!H126</f>
        <v>9</v>
      </c>
      <c r="D114" s="7" t="s">
        <v>88</v>
      </c>
      <c r="E114" s="8">
        <v>305</v>
      </c>
      <c r="F114" s="9" t="s">
        <v>89</v>
      </c>
      <c r="G114" s="45">
        <f>C114*E114</f>
        <v>2745</v>
      </c>
    </row>
    <row r="115" spans="1:7" ht="15" customHeight="1">
      <c r="A115" s="4"/>
      <c r="B115" s="77"/>
      <c r="C115" s="78" t="s">
        <v>90</v>
      </c>
      <c r="D115" s="78"/>
      <c r="E115" s="78"/>
      <c r="F115" s="78"/>
      <c r="G115" s="45"/>
    </row>
    <row r="116" spans="1:7" ht="3.75" customHeight="1">
      <c r="A116" s="4"/>
      <c r="C116" s="3"/>
      <c r="D116" s="3"/>
      <c r="E116" s="28"/>
      <c r="F116" s="28"/>
      <c r="G116" s="29"/>
    </row>
    <row r="117" spans="1:7">
      <c r="A117" s="4">
        <v>5</v>
      </c>
      <c r="B117" s="76" t="s">
        <v>91</v>
      </c>
      <c r="C117" s="6">
        <f>[1]Measurement!H129</f>
        <v>5</v>
      </c>
      <c r="D117" s="7" t="s">
        <v>88</v>
      </c>
      <c r="E117" s="8">
        <v>605</v>
      </c>
      <c r="F117" s="9" t="s">
        <v>89</v>
      </c>
      <c r="G117" s="45">
        <f>C117*E117</f>
        <v>3025</v>
      </c>
    </row>
    <row r="118" spans="1:7" ht="15" customHeight="1">
      <c r="A118" s="4"/>
      <c r="B118" s="77"/>
      <c r="C118" s="78" t="s">
        <v>92</v>
      </c>
      <c r="D118" s="78"/>
      <c r="E118" s="78"/>
      <c r="F118" s="78"/>
      <c r="G118" s="45"/>
    </row>
    <row r="119" spans="1:7" ht="3.75" customHeight="1">
      <c r="A119" s="4"/>
      <c r="C119" s="3"/>
      <c r="D119" s="3"/>
      <c r="E119" s="28"/>
      <c r="F119" s="28"/>
      <c r="G119" s="29"/>
    </row>
    <row r="120" spans="1:7">
      <c r="A120" s="4">
        <v>6</v>
      </c>
      <c r="B120" s="76" t="s">
        <v>93</v>
      </c>
      <c r="C120" s="6">
        <f>[1]Measurement!H132</f>
        <v>1</v>
      </c>
      <c r="D120" s="7" t="s">
        <v>61</v>
      </c>
      <c r="E120" s="8">
        <v>2456</v>
      </c>
      <c r="F120" s="9" t="s">
        <v>62</v>
      </c>
      <c r="G120" s="45">
        <f>C120*E120</f>
        <v>2456</v>
      </c>
    </row>
    <row r="121" spans="1:7" ht="27.75" customHeight="1">
      <c r="A121" s="4"/>
      <c r="B121" s="77"/>
      <c r="C121" s="78" t="s">
        <v>94</v>
      </c>
      <c r="D121" s="78"/>
      <c r="E121" s="78"/>
      <c r="F121" s="78"/>
      <c r="G121" s="45"/>
    </row>
    <row r="122" spans="1:7" ht="3.75" customHeight="1">
      <c r="A122" s="4"/>
      <c r="B122" s="46"/>
      <c r="C122" s="47"/>
      <c r="D122" s="47"/>
      <c r="E122" s="48"/>
      <c r="F122" s="48"/>
      <c r="G122" s="49"/>
    </row>
    <row r="123" spans="1:7">
      <c r="A123" s="4">
        <v>7</v>
      </c>
      <c r="B123" s="76" t="s">
        <v>95</v>
      </c>
      <c r="C123" s="6">
        <f>[1]Measurement!H135</f>
        <v>1</v>
      </c>
      <c r="D123" s="7" t="s">
        <v>61</v>
      </c>
      <c r="E123" s="8">
        <v>9261</v>
      </c>
      <c r="F123" s="9" t="s">
        <v>62</v>
      </c>
      <c r="G123" s="45">
        <f>C123*E123</f>
        <v>9261</v>
      </c>
    </row>
    <row r="124" spans="1:7" ht="27" customHeight="1">
      <c r="A124" s="4"/>
      <c r="B124" s="77"/>
      <c r="C124" s="78" t="s">
        <v>96</v>
      </c>
      <c r="D124" s="78"/>
      <c r="E124" s="78"/>
      <c r="F124" s="78"/>
      <c r="G124" s="45"/>
    </row>
    <row r="125" spans="1:7" ht="3.75" customHeight="1">
      <c r="A125" s="4"/>
      <c r="C125" s="3"/>
      <c r="D125" s="3"/>
      <c r="E125" s="28"/>
      <c r="F125" s="28"/>
      <c r="G125" s="29"/>
    </row>
    <row r="126" spans="1:7">
      <c r="A126" s="4"/>
      <c r="C126" s="3"/>
      <c r="D126" s="3"/>
      <c r="E126" s="75" t="s">
        <v>41</v>
      </c>
      <c r="F126" s="75"/>
      <c r="G126" s="26">
        <f>SUM(G105:G125)</f>
        <v>37611</v>
      </c>
    </row>
    <row r="127" spans="1:7" ht="3.75" customHeight="1">
      <c r="A127" s="4"/>
      <c r="C127" s="3"/>
      <c r="D127" s="3"/>
      <c r="E127" s="28"/>
      <c r="F127" s="28"/>
      <c r="G127" s="29"/>
    </row>
    <row r="128" spans="1:7">
      <c r="A128" s="44">
        <v>4</v>
      </c>
      <c r="B128" s="31" t="s">
        <v>97</v>
      </c>
      <c r="C128" s="3"/>
      <c r="D128" s="3"/>
      <c r="E128" s="28"/>
      <c r="F128" s="28"/>
      <c r="G128" s="29"/>
    </row>
    <row r="129" spans="1:7" ht="3.75" customHeight="1">
      <c r="A129" s="4"/>
      <c r="C129" s="3"/>
      <c r="D129" s="3"/>
      <c r="E129" s="28"/>
      <c r="F129" s="28"/>
      <c r="G129" s="29"/>
    </row>
    <row r="130" spans="1:7" ht="26.4">
      <c r="A130" s="4">
        <v>1</v>
      </c>
      <c r="B130" s="52" t="s">
        <v>98</v>
      </c>
      <c r="C130" s="45">
        <f>[1]Measurement!H140</f>
        <v>5</v>
      </c>
      <c r="D130" s="53" t="s">
        <v>61</v>
      </c>
      <c r="E130" s="54"/>
      <c r="F130" s="55" t="s">
        <v>62</v>
      </c>
      <c r="G130" s="45"/>
    </row>
    <row r="131" spans="1:7" ht="3.75" customHeight="1">
      <c r="A131" s="4"/>
      <c r="C131" s="3"/>
      <c r="D131" s="3"/>
      <c r="E131" s="28"/>
      <c r="F131" s="28"/>
      <c r="G131" s="29"/>
    </row>
    <row r="132" spans="1:7" ht="26.4">
      <c r="A132" s="4">
        <v>2</v>
      </c>
      <c r="B132" s="52" t="s">
        <v>99</v>
      </c>
      <c r="C132" s="45">
        <f>[1]Measurement!H143</f>
        <v>1</v>
      </c>
      <c r="D132" s="53" t="s">
        <v>61</v>
      </c>
      <c r="E132" s="54"/>
      <c r="F132" s="55" t="s">
        <v>62</v>
      </c>
      <c r="G132" s="45"/>
    </row>
    <row r="133" spans="1:7" ht="3.75" customHeight="1">
      <c r="A133" s="4"/>
      <c r="C133" s="3"/>
      <c r="D133" s="3"/>
      <c r="E133" s="28"/>
      <c r="F133" s="28"/>
      <c r="G133" s="29"/>
    </row>
    <row r="134" spans="1:7" ht="26.4">
      <c r="A134" s="4">
        <v>3</v>
      </c>
      <c r="B134" s="52" t="s">
        <v>100</v>
      </c>
      <c r="C134" s="45">
        <f>[1]Measurement!H146</f>
        <v>1</v>
      </c>
      <c r="D134" s="53" t="s">
        <v>61</v>
      </c>
      <c r="E134" s="54"/>
      <c r="F134" s="55" t="s">
        <v>62</v>
      </c>
      <c r="G134" s="45"/>
    </row>
    <row r="135" spans="1:7" ht="3.75" customHeight="1">
      <c r="A135" s="4"/>
      <c r="C135" s="3"/>
      <c r="D135" s="3"/>
      <c r="E135" s="28"/>
      <c r="F135" s="28"/>
      <c r="G135" s="29"/>
    </row>
    <row r="136" spans="1:7" ht="26.4">
      <c r="A136" s="4">
        <v>4</v>
      </c>
      <c r="B136" s="52" t="s">
        <v>101</v>
      </c>
      <c r="C136" s="45">
        <f>[1]Measurement!H149</f>
        <v>1</v>
      </c>
      <c r="D136" s="53" t="s">
        <v>61</v>
      </c>
      <c r="E136" s="54"/>
      <c r="F136" s="55" t="s">
        <v>62</v>
      </c>
      <c r="G136" s="45"/>
    </row>
    <row r="137" spans="1:7" ht="6.75" customHeight="1">
      <c r="A137" s="4"/>
      <c r="B137" s="52"/>
      <c r="C137" s="45"/>
      <c r="D137" s="53"/>
      <c r="E137" s="54"/>
      <c r="F137" s="55"/>
      <c r="G137" s="45"/>
    </row>
    <row r="138" spans="1:7" ht="79.2">
      <c r="A138" s="4">
        <v>5</v>
      </c>
      <c r="B138" s="52" t="s">
        <v>102</v>
      </c>
      <c r="C138" s="6">
        <f>[1]Measurement!H153</f>
        <v>152</v>
      </c>
      <c r="D138" s="7" t="s">
        <v>103</v>
      </c>
      <c r="E138" s="8"/>
      <c r="F138" s="9" t="s">
        <v>104</v>
      </c>
      <c r="G138" s="6"/>
    </row>
    <row r="139" spans="1:7">
      <c r="A139" s="4"/>
      <c r="C139" s="3"/>
      <c r="D139" s="3"/>
      <c r="E139" s="28"/>
      <c r="F139" s="28"/>
      <c r="G139" s="29"/>
    </row>
    <row r="140" spans="1:7">
      <c r="A140" s="4"/>
      <c r="C140" s="3"/>
      <c r="D140" s="3"/>
      <c r="E140" s="75" t="s">
        <v>41</v>
      </c>
      <c r="F140" s="75"/>
      <c r="G140" s="26"/>
    </row>
    <row r="141" spans="1:7" ht="15" customHeight="1">
      <c r="A141" s="4"/>
      <c r="B141" s="5"/>
      <c r="C141" s="56"/>
      <c r="D141" s="7"/>
      <c r="E141" s="57"/>
      <c r="F141" s="9"/>
      <c r="G141" s="58"/>
    </row>
    <row r="142" spans="1:7" ht="15" customHeight="1">
      <c r="A142" s="4"/>
      <c r="B142" s="5"/>
      <c r="C142" s="56"/>
      <c r="D142" s="7"/>
      <c r="E142" s="57"/>
      <c r="F142" s="9"/>
      <c r="G142" s="58"/>
    </row>
    <row r="143" spans="1:7" ht="15" customHeight="1">
      <c r="A143" s="4"/>
      <c r="B143" s="5"/>
      <c r="C143" s="56"/>
      <c r="D143" s="7"/>
      <c r="E143" s="57"/>
      <c r="F143" s="9"/>
      <c r="G143" s="58"/>
    </row>
    <row r="144" spans="1:7" ht="15" customHeight="1">
      <c r="A144" s="4"/>
      <c r="B144" s="5"/>
      <c r="C144" s="56"/>
      <c r="D144" s="7"/>
      <c r="E144" s="57"/>
      <c r="F144" s="9"/>
      <c r="G144" s="58"/>
    </row>
    <row r="145" spans="1:7">
      <c r="A145" s="4"/>
      <c r="B145" s="1" t="s">
        <v>105</v>
      </c>
      <c r="C145" s="3"/>
      <c r="D145" s="3"/>
      <c r="E145" s="3"/>
      <c r="F145" s="3"/>
      <c r="G145" s="6"/>
    </row>
    <row r="146" spans="1:7">
      <c r="A146" s="4"/>
      <c r="B146" s="1"/>
      <c r="C146" s="3"/>
      <c r="D146" s="3"/>
      <c r="E146" s="3"/>
      <c r="F146" s="3"/>
      <c r="G146" s="6"/>
    </row>
    <row r="147" spans="1:7">
      <c r="A147" s="59">
        <v>1</v>
      </c>
      <c r="B147" s="60" t="str">
        <f>B5</f>
        <v>PART "A" CIVIL WORK.</v>
      </c>
      <c r="C147" s="3"/>
      <c r="D147" s="61" t="s">
        <v>106</v>
      </c>
      <c r="E147" s="62">
        <f>G46</f>
        <v>392333.76070000004</v>
      </c>
      <c r="F147" s="63"/>
      <c r="G147" s="6"/>
    </row>
    <row r="148" spans="1:7">
      <c r="A148" s="59"/>
      <c r="B148" s="60"/>
      <c r="C148" s="3"/>
      <c r="D148" s="61"/>
      <c r="E148" s="64"/>
      <c r="F148" s="61"/>
      <c r="G148" s="6"/>
    </row>
    <row r="149" spans="1:7">
      <c r="A149" s="59">
        <v>2</v>
      </c>
      <c r="B149" s="60" t="str">
        <f>B48</f>
        <v>PART "B" W/S &amp; S/F.</v>
      </c>
      <c r="C149" s="3"/>
      <c r="D149" s="61" t="s">
        <v>106</v>
      </c>
      <c r="E149" s="62">
        <f>G76</f>
        <v>56321.53</v>
      </c>
      <c r="F149" s="63"/>
      <c r="G149" s="6"/>
    </row>
    <row r="150" spans="1:7">
      <c r="A150" s="59"/>
      <c r="B150" s="60"/>
      <c r="C150" s="3"/>
      <c r="D150" s="61"/>
      <c r="E150" s="62"/>
      <c r="F150" s="63"/>
      <c r="G150" s="6"/>
    </row>
    <row r="151" spans="1:7">
      <c r="A151" s="59">
        <v>3</v>
      </c>
      <c r="B151" s="60" t="str">
        <f>B78</f>
        <v>PART "B" W/S &amp; S/F. (PIPES)</v>
      </c>
      <c r="C151" s="3"/>
      <c r="D151" s="61" t="s">
        <v>106</v>
      </c>
      <c r="E151" s="62">
        <f>G91</f>
        <v>8316.2999999999993</v>
      </c>
      <c r="F151" s="63"/>
      <c r="G151" s="6"/>
    </row>
    <row r="152" spans="1:7">
      <c r="A152" s="59"/>
      <c r="B152" s="60"/>
      <c r="C152" s="3"/>
      <c r="D152" s="61"/>
      <c r="E152" s="62"/>
      <c r="F152" s="63"/>
      <c r="G152" s="6"/>
    </row>
    <row r="153" spans="1:7">
      <c r="A153" s="59">
        <v>4</v>
      </c>
      <c r="B153" s="60" t="str">
        <f>B93</f>
        <v>PART "C" EXTERNAL DRAINAGE.</v>
      </c>
      <c r="C153" s="3"/>
      <c r="D153" s="61" t="s">
        <v>106</v>
      </c>
      <c r="E153" s="62">
        <f>G101</f>
        <v>19153.12</v>
      </c>
      <c r="F153" s="63"/>
      <c r="G153" s="6"/>
    </row>
    <row r="154" spans="1:7">
      <c r="A154" s="59"/>
      <c r="B154" s="60"/>
      <c r="C154" s="3"/>
      <c r="D154" s="61"/>
      <c r="E154" s="62"/>
      <c r="F154" s="63"/>
      <c r="G154" s="6"/>
    </row>
    <row r="155" spans="1:7">
      <c r="A155" s="59">
        <v>5</v>
      </c>
      <c r="B155" s="60" t="str">
        <f>B103</f>
        <v>PART "D" E.I WORK.</v>
      </c>
      <c r="C155" s="3"/>
      <c r="D155" s="61" t="s">
        <v>106</v>
      </c>
      <c r="E155" s="62">
        <f>G126</f>
        <v>37611</v>
      </c>
      <c r="F155" s="63"/>
      <c r="G155" s="6"/>
    </row>
    <row r="156" spans="1:7">
      <c r="A156" s="59"/>
      <c r="B156" s="60"/>
      <c r="C156" s="3"/>
      <c r="D156" s="61"/>
      <c r="E156" s="62"/>
      <c r="F156" s="63"/>
      <c r="G156" s="6"/>
    </row>
    <row r="157" spans="1:7">
      <c r="A157" s="59">
        <v>6</v>
      </c>
      <c r="B157" s="60" t="str">
        <f>B128</f>
        <v>PART "E" NON-SCHEDULE ITEMS.</v>
      </c>
      <c r="C157" s="3"/>
      <c r="D157" s="61" t="str">
        <f>D155</f>
        <v>Rs:</v>
      </c>
      <c r="E157" s="62"/>
      <c r="F157" s="63"/>
      <c r="G157" s="6"/>
    </row>
    <row r="158" spans="1:7">
      <c r="A158" s="59"/>
      <c r="B158" s="60"/>
      <c r="C158" s="3"/>
      <c r="D158" s="61"/>
      <c r="E158" s="62"/>
      <c r="F158" s="63"/>
      <c r="G158" s="6"/>
    </row>
    <row r="159" spans="1:7">
      <c r="A159" s="4"/>
      <c r="B159" s="60"/>
      <c r="C159" s="75" t="s">
        <v>107</v>
      </c>
      <c r="D159" s="75"/>
      <c r="E159" s="65"/>
      <c r="F159" s="66"/>
      <c r="G159" s="6"/>
    </row>
    <row r="160" spans="1:7">
      <c r="B160" s="61"/>
    </row>
    <row r="161" spans="1:7">
      <c r="C161" s="75" t="s">
        <v>108</v>
      </c>
      <c r="D161" s="75"/>
      <c r="E161" s="67"/>
    </row>
    <row r="168" spans="1:7">
      <c r="A168" s="68"/>
      <c r="B168" s="69" t="s">
        <v>109</v>
      </c>
      <c r="C168" s="70"/>
      <c r="D168" s="70"/>
      <c r="E168" s="70"/>
      <c r="F168" s="70"/>
      <c r="G168" s="70"/>
    </row>
    <row r="169" spans="1:7">
      <c r="A169" s="68">
        <v>1</v>
      </c>
      <c r="B169" s="70" t="s">
        <v>110</v>
      </c>
      <c r="C169" s="70"/>
      <c r="D169" s="70"/>
      <c r="E169" s="70"/>
      <c r="F169" s="70"/>
      <c r="G169" s="70"/>
    </row>
    <row r="170" spans="1:7">
      <c r="A170" s="68">
        <v>2</v>
      </c>
      <c r="B170" s="70" t="s">
        <v>111</v>
      </c>
      <c r="C170" s="70"/>
      <c r="D170" s="70"/>
      <c r="E170" s="70"/>
      <c r="F170" s="70"/>
      <c r="G170" s="70"/>
    </row>
    <row r="171" spans="1:7">
      <c r="A171" s="68">
        <v>3</v>
      </c>
      <c r="B171" s="70" t="s">
        <v>112</v>
      </c>
      <c r="C171" s="70"/>
      <c r="D171" s="70"/>
      <c r="E171" s="70"/>
      <c r="F171" s="70"/>
      <c r="G171" s="70"/>
    </row>
    <row r="172" spans="1:7">
      <c r="A172" s="68">
        <v>4</v>
      </c>
      <c r="B172" s="70" t="s">
        <v>113</v>
      </c>
      <c r="C172" s="70"/>
      <c r="D172" s="70"/>
      <c r="E172" s="70"/>
      <c r="F172" s="70"/>
      <c r="G172" s="70"/>
    </row>
    <row r="173" spans="1:7">
      <c r="A173" s="68"/>
      <c r="B173" s="70"/>
      <c r="C173" s="70"/>
      <c r="D173" s="70"/>
      <c r="E173" s="70"/>
      <c r="F173" s="70"/>
      <c r="G173" s="70"/>
    </row>
    <row r="174" spans="1:7">
      <c r="A174" s="68"/>
      <c r="B174" s="70"/>
      <c r="C174" s="70"/>
      <c r="D174" s="70"/>
      <c r="E174" s="70"/>
      <c r="F174" s="70"/>
      <c r="G174" s="70"/>
    </row>
    <row r="175" spans="1:7">
      <c r="A175" s="68"/>
      <c r="B175" s="70"/>
      <c r="C175" s="70"/>
      <c r="D175" s="70"/>
      <c r="E175" s="70"/>
      <c r="F175" s="70"/>
      <c r="G175" s="70"/>
    </row>
    <row r="176" spans="1:7">
      <c r="A176" s="68"/>
      <c r="B176" s="70"/>
      <c r="C176" s="70"/>
      <c r="D176" s="70"/>
      <c r="E176" s="70"/>
      <c r="F176" s="70"/>
      <c r="G176" s="70"/>
    </row>
    <row r="177" spans="1:7">
      <c r="A177" s="68"/>
      <c r="B177" s="70"/>
      <c r="C177" s="70"/>
      <c r="D177" s="70"/>
      <c r="E177" s="70"/>
      <c r="F177" s="70"/>
      <c r="G177" s="70"/>
    </row>
    <row r="178" spans="1:7">
      <c r="A178" s="68"/>
      <c r="B178" s="70" t="s">
        <v>114</v>
      </c>
      <c r="C178" s="74"/>
      <c r="D178" s="74"/>
      <c r="E178" s="74"/>
      <c r="F178" s="74"/>
      <c r="G178" s="74"/>
    </row>
    <row r="179" spans="1:7">
      <c r="A179" s="68"/>
      <c r="B179" s="70"/>
      <c r="C179" s="74"/>
      <c r="D179" s="74"/>
      <c r="E179" s="74"/>
      <c r="F179" s="74"/>
      <c r="G179" s="74"/>
    </row>
    <row r="180" spans="1:7">
      <c r="A180" s="68"/>
      <c r="B180" s="70"/>
      <c r="C180" s="71"/>
      <c r="D180" s="71"/>
      <c r="E180" s="71"/>
      <c r="F180" s="71"/>
      <c r="G180" s="71"/>
    </row>
    <row r="181" spans="1:7">
      <c r="A181" s="68"/>
      <c r="B181" s="70"/>
      <c r="C181" s="71"/>
      <c r="D181" s="71"/>
      <c r="E181" s="71"/>
      <c r="F181" s="71"/>
      <c r="G181" s="71"/>
    </row>
    <row r="182" spans="1:7">
      <c r="A182" s="68"/>
      <c r="B182" s="70"/>
      <c r="C182" s="74"/>
      <c r="D182" s="74"/>
      <c r="E182" s="74"/>
      <c r="F182" s="74"/>
      <c r="G182" s="74"/>
    </row>
    <row r="183" spans="1:7">
      <c r="A183" s="55"/>
      <c r="B183" s="52"/>
      <c r="C183" s="72"/>
      <c r="D183" s="72"/>
      <c r="E183" s="72"/>
      <c r="F183" s="72"/>
      <c r="G183" s="73"/>
    </row>
    <row r="184" spans="1:7">
      <c r="A184" s="55"/>
      <c r="B184" s="55" t="s">
        <v>115</v>
      </c>
      <c r="C184" s="74" t="s">
        <v>116</v>
      </c>
      <c r="D184" s="74"/>
      <c r="E184" s="74"/>
      <c r="F184" s="74"/>
      <c r="G184" s="74"/>
    </row>
    <row r="185" spans="1:7">
      <c r="A185" s="55"/>
      <c r="B185" s="55" t="s">
        <v>117</v>
      </c>
      <c r="C185" s="74" t="s">
        <v>118</v>
      </c>
      <c r="D185" s="74"/>
      <c r="E185" s="74"/>
      <c r="F185" s="74"/>
      <c r="G185" s="74"/>
    </row>
    <row r="186" spans="1:7">
      <c r="A186" s="55"/>
      <c r="B186" s="55"/>
      <c r="C186" s="74" t="s">
        <v>119</v>
      </c>
      <c r="D186" s="74"/>
      <c r="E186" s="74"/>
      <c r="F186" s="74"/>
      <c r="G186" s="74"/>
    </row>
    <row r="187" spans="1:7">
      <c r="A187" s="68"/>
      <c r="B187" s="70"/>
      <c r="C187" s="70"/>
      <c r="D187" s="70"/>
      <c r="E187" s="70"/>
      <c r="F187" s="70"/>
      <c r="G187" s="70"/>
    </row>
    <row r="188" spans="1:7">
      <c r="A188" s="68"/>
      <c r="B188" s="70"/>
      <c r="C188" s="70"/>
      <c r="D188" s="70"/>
      <c r="E188" s="70"/>
      <c r="F188" s="70"/>
      <c r="G188" s="70"/>
    </row>
    <row r="189" spans="1:7">
      <c r="A189" s="68"/>
      <c r="B189" s="70"/>
      <c r="C189" s="70"/>
      <c r="D189" s="70"/>
      <c r="E189" s="70"/>
      <c r="F189" s="70"/>
      <c r="G189" s="70"/>
    </row>
    <row r="190" spans="1:7">
      <c r="A190" s="68"/>
      <c r="B190" s="70"/>
      <c r="C190" s="70"/>
      <c r="D190" s="70"/>
      <c r="E190" s="70"/>
      <c r="F190" s="70"/>
      <c r="G190" s="70"/>
    </row>
  </sheetData>
  <mergeCells count="93">
    <mergeCell ref="A1:G1"/>
    <mergeCell ref="A2:G2"/>
    <mergeCell ref="A3:A4"/>
    <mergeCell ref="B3:B4"/>
    <mergeCell ref="C3:D4"/>
    <mergeCell ref="E3:E4"/>
    <mergeCell ref="F3:F4"/>
    <mergeCell ref="G3:G4"/>
    <mergeCell ref="B7:B8"/>
    <mergeCell ref="C8:F8"/>
    <mergeCell ref="B10:B11"/>
    <mergeCell ref="C11:F11"/>
    <mergeCell ref="B13:B14"/>
    <mergeCell ref="C14:F14"/>
    <mergeCell ref="B16:B17"/>
    <mergeCell ref="C17:F17"/>
    <mergeCell ref="B19:B20"/>
    <mergeCell ref="C20:F20"/>
    <mergeCell ref="B22:B23"/>
    <mergeCell ref="C23:F23"/>
    <mergeCell ref="B25:B26"/>
    <mergeCell ref="C26:F26"/>
    <mergeCell ref="B28:B29"/>
    <mergeCell ref="C29:F29"/>
    <mergeCell ref="B31:B32"/>
    <mergeCell ref="C32:F32"/>
    <mergeCell ref="B53:B54"/>
    <mergeCell ref="C54:F54"/>
    <mergeCell ref="B34:B35"/>
    <mergeCell ref="C35:F35"/>
    <mergeCell ref="B37:B38"/>
    <mergeCell ref="C38:F38"/>
    <mergeCell ref="B40:B41"/>
    <mergeCell ref="C41:F41"/>
    <mergeCell ref="B43:B44"/>
    <mergeCell ref="C44:F44"/>
    <mergeCell ref="E46:F46"/>
    <mergeCell ref="B50:B51"/>
    <mergeCell ref="C51:F51"/>
    <mergeCell ref="B73:B74"/>
    <mergeCell ref="C74:F74"/>
    <mergeCell ref="B56:B57"/>
    <mergeCell ref="C57:F57"/>
    <mergeCell ref="B59:B60"/>
    <mergeCell ref="C60:F60"/>
    <mergeCell ref="B62:B63"/>
    <mergeCell ref="C63:F63"/>
    <mergeCell ref="B65:B66"/>
    <mergeCell ref="C66:F66"/>
    <mergeCell ref="B68:B69"/>
    <mergeCell ref="B70:B71"/>
    <mergeCell ref="C71:F71"/>
    <mergeCell ref="E76:F76"/>
    <mergeCell ref="A80:A81"/>
    <mergeCell ref="B80:B81"/>
    <mergeCell ref="A82:A83"/>
    <mergeCell ref="B82:B83"/>
    <mergeCell ref="C83:F83"/>
    <mergeCell ref="B105:B106"/>
    <mergeCell ref="C106:F106"/>
    <mergeCell ref="A84:A85"/>
    <mergeCell ref="B84:B85"/>
    <mergeCell ref="C85:F85"/>
    <mergeCell ref="B88:B89"/>
    <mergeCell ref="C89:F89"/>
    <mergeCell ref="E91:F91"/>
    <mergeCell ref="B95:B96"/>
    <mergeCell ref="C96:F96"/>
    <mergeCell ref="B98:B99"/>
    <mergeCell ref="C99:F99"/>
    <mergeCell ref="E101:F101"/>
    <mergeCell ref="B108:B109"/>
    <mergeCell ref="C109:F109"/>
    <mergeCell ref="B111:B112"/>
    <mergeCell ref="C112:F112"/>
    <mergeCell ref="B114:B115"/>
    <mergeCell ref="C115:F115"/>
    <mergeCell ref="B117:B118"/>
    <mergeCell ref="C118:F118"/>
    <mergeCell ref="B120:B121"/>
    <mergeCell ref="C121:F121"/>
    <mergeCell ref="B123:B124"/>
    <mergeCell ref="C124:F124"/>
    <mergeCell ref="C182:G182"/>
    <mergeCell ref="C184:G184"/>
    <mergeCell ref="C185:G185"/>
    <mergeCell ref="C186:G186"/>
    <mergeCell ref="E126:F126"/>
    <mergeCell ref="E140:F140"/>
    <mergeCell ref="C159:D159"/>
    <mergeCell ref="C161:D161"/>
    <mergeCell ref="C178:G178"/>
    <mergeCell ref="C179:G179"/>
  </mergeCells>
  <pageMargins left="0.5" right="0.25" top="0.75" bottom="0" header="0.5" footer="0.5"/>
  <pageSetup paperSize="9" orientation="portrait" r:id="rId1"/>
  <headerFooter alignWithMargins="0">
    <oddHeader>Page &amp;P</oddHeader>
  </headerFooter>
  <rowBreaks count="1" manualBreakCount="1">
    <brk id="144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SCHEDULE-B</vt:lpstr>
      <vt:lpstr>'SCHEDULE-B'!Print_Area</vt:lpstr>
      <vt:lpstr>'SCHEDULE-B'!Print_Titles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EiteBook 6930p</dc:creator>
  <cp:lastModifiedBy>EiteBook 6930p</cp:lastModifiedBy>
  <dcterms:created xsi:type="dcterms:W3CDTF">2017-03-13T13:02:06Z</dcterms:created>
  <dcterms:modified xsi:type="dcterms:W3CDTF">2017-03-15T05:31:51Z</dcterms:modified>
</cp:coreProperties>
</file>