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480" windowHeight="7905" tabRatio="852"/>
  </bookViews>
  <sheets>
    <sheet name="Estimate" sheetId="9" r:id="rId1"/>
  </sheets>
  <definedNames>
    <definedName name="_xlnm.Print_Titles" localSheetId="0">Estimate!$4:$5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20" i="9"/>
  <c r="N126" l="1"/>
  <c r="M124"/>
  <c r="M123"/>
  <c r="N115"/>
  <c r="M113"/>
  <c r="M112"/>
  <c r="N109"/>
  <c r="M107"/>
  <c r="M106"/>
  <c r="N103"/>
  <c r="M101"/>
  <c r="M100"/>
  <c r="N97"/>
  <c r="N86"/>
  <c r="M84"/>
  <c r="N81"/>
  <c r="M79"/>
  <c r="N76"/>
  <c r="M74"/>
  <c r="M73"/>
  <c r="M72"/>
  <c r="M71"/>
  <c r="N68"/>
  <c r="M108" l="1"/>
  <c r="M125"/>
  <c r="M75"/>
  <c r="M114"/>
  <c r="M102"/>
  <c r="N63"/>
  <c r="M61"/>
  <c r="M60"/>
  <c r="M59"/>
  <c r="M58"/>
  <c r="N55"/>
  <c r="M53"/>
  <c r="M52"/>
  <c r="N48"/>
  <c r="M46"/>
  <c r="N44"/>
  <c r="M42"/>
  <c r="N38"/>
  <c r="M36"/>
  <c r="M35"/>
  <c r="M34"/>
  <c r="M33"/>
  <c r="N30"/>
  <c r="M28"/>
  <c r="M27"/>
  <c r="M26"/>
  <c r="N23"/>
  <c r="M21"/>
  <c r="M20"/>
  <c r="M19"/>
  <c r="M18"/>
  <c r="M17"/>
  <c r="M16"/>
  <c r="M15"/>
  <c r="M14"/>
  <c r="N11"/>
  <c r="M22" l="1"/>
  <c r="M62"/>
  <c r="M54"/>
  <c r="N128"/>
  <c r="M37"/>
  <c r="M29"/>
  <c r="M9"/>
  <c r="M8"/>
  <c r="M7" l="1"/>
  <c r="M10" s="1"/>
</calcChain>
</file>

<file path=xl/sharedStrings.xml><?xml version="1.0" encoding="utf-8"?>
<sst xmlns="http://schemas.openxmlformats.org/spreadsheetml/2006/main" count="327" uniqueCount="77">
  <si>
    <t>Rate</t>
  </si>
  <si>
    <t>Unit</t>
  </si>
  <si>
    <t>Amount</t>
  </si>
  <si>
    <t>=</t>
  </si>
  <si>
    <t>NAME OF WORK:-</t>
  </si>
  <si>
    <t>Total</t>
  </si>
  <si>
    <t>Jamshoro</t>
  </si>
  <si>
    <t>B</t>
  </si>
  <si>
    <t>x</t>
  </si>
  <si>
    <t xml:space="preserve">Item </t>
  </si>
  <si>
    <t>S #</t>
  </si>
  <si>
    <t>Excavation in foundation of Buildings, Bridges &amp; other structures including dagblling dressing refilling around structure with excavated earth watering and ramming lead upto 5 ft (b) In ordinary soil (S.No:18 b/ P.4)</t>
  </si>
  <si>
    <t>Cement Concrete brick or stone ballast 1 1/2" to 2" guage ratio 1:5:10. (S.No: 4c /P.14)</t>
  </si>
  <si>
    <t>A</t>
  </si>
  <si>
    <t>%cft</t>
  </si>
  <si>
    <t>%0Cft</t>
  </si>
  <si>
    <t>Pacca brick work in foundation and plinth in 1:6. (S.No:4e /P.20)</t>
  </si>
  <si>
    <t>%sft</t>
  </si>
  <si>
    <t>Supplying and filling sand under floor and plugging in walls.(S.No: 29 /P.25)</t>
  </si>
  <si>
    <t>S/F in position iron steel grill 1/4" x 3/4" size flat including approved design and painting three coats weight not to be less  than 3.7lb sq:ft  finished grill. (S.No: 26 P.92)</t>
  </si>
  <si>
    <t>P.Sft</t>
  </si>
  <si>
    <t>Cement plaster 1/2" thick upto 12' height 1:6.  (S.No: 13 b /P.51)</t>
  </si>
  <si>
    <t>!!</t>
  </si>
  <si>
    <t>Providing and laying 1" thick topping cement concrete (1:2:4) including surface finishing and dividiing into panels: (S.No: 16 /P.41)</t>
  </si>
  <si>
    <t>3"Thick</t>
  </si>
  <si>
    <t>2"Thick</t>
  </si>
  <si>
    <t>Coloured cement tiles (8"x8"x3/4" of approved dark shade laid flat in 1:2 white cement mortar over a bed of 3/4" thick lime mortar 1:2. (S.No: 42 /P44)</t>
  </si>
  <si>
    <t>%.sft</t>
  </si>
  <si>
    <t>%Sft</t>
  </si>
  <si>
    <t>White wash one coat. (S.No: 26 a /P.53).</t>
  </si>
  <si>
    <t>Primary coat of chalk under distempering.(S.No: 23 /P.53)</t>
  </si>
  <si>
    <t>for tree wall</t>
  </si>
  <si>
    <t>gate F/s</t>
  </si>
  <si>
    <t>F/s gate</t>
  </si>
  <si>
    <t>4 C/R  F/s</t>
  </si>
  <si>
    <t>9 C/R B/s Pass</t>
  </si>
  <si>
    <t>for side gate  F/s</t>
  </si>
  <si>
    <t>9 C/R B/s</t>
  </si>
  <si>
    <t>4 C/R F/s</t>
  </si>
  <si>
    <t>side gate F/s</t>
  </si>
  <si>
    <t>P.Port B/s</t>
  </si>
  <si>
    <t>Pacca Brick work other than building  i/c strucking  of joints upto 20'hight in cement sand mortar 1:6.     (S.I No: 7(e) P/21)</t>
  </si>
  <si>
    <t>B/s C/wall Raised</t>
  </si>
  <si>
    <t>F/s  !!    !!</t>
  </si>
  <si>
    <t>B/s C/wall</t>
  </si>
  <si>
    <t>E/s  !!</t>
  </si>
  <si>
    <t>Path wall</t>
  </si>
  <si>
    <t>Cement plaster 3/8" thick upto 12" heigh 1:4. (S.No: 11 a /P.51)</t>
  </si>
  <si>
    <t>Qnty Same Item No: (7)</t>
  </si>
  <si>
    <t>PART-a ( CIVIL WORK ) (SCHEDULE ITEM)</t>
  </si>
  <si>
    <t>7 C/R S/w</t>
  </si>
  <si>
    <t>!! F/s</t>
  </si>
  <si>
    <t>Providing &amp; fixing cement paving blocks Providing &amp; fixing cement paving blocks flooring having size of 197x97x60 (mm) of city / quddra / cobble shape with pigmented having strength b/w 5000 psi to 8500 psi I/c filling the joints with hill sand and laying in specified manner/ pattern and design etc: complete. (S.No: 72-P/48)</t>
  </si>
  <si>
    <t>F/s 4 C/R</t>
  </si>
  <si>
    <t>Providing &amp; fixing cement paving blocks flooring having size of 197x97x60 (mm) of city / quddra / cobble shape with natural colours, having strength b/w 5000 psi to 8500 psi I/c filling the joints with hill sand and laying in specified manner / pattern and desing etc. (S.No: 71-P/48)</t>
  </si>
  <si>
    <t>i/s gate off set</t>
  </si>
  <si>
    <t>(30.00+10.00)/2</t>
  </si>
  <si>
    <t>i/s C/wall</t>
  </si>
  <si>
    <t>Colour washing two coats .(S.No: 25-b P/53)</t>
  </si>
  <si>
    <t>o/s C/wall</t>
  </si>
  <si>
    <t>Distempering Two coats.(S.No: 24 /P.53)</t>
  </si>
  <si>
    <t>PROVISION OF MISSING FACILITIES / BASIC NEED FACILITIES TO VARIOUS ELEMENTARY SCHOOLS @ GBPS MAIN BHAN TALUKA</t>
  </si>
  <si>
    <t>Distemper three coats. (S.No: 24 c /P.53)</t>
  </si>
  <si>
    <t>Qnty Same Item No: (15)</t>
  </si>
  <si>
    <t>Qty</t>
  </si>
  <si>
    <t>__________% Above / Below on the Rates of CSR.</t>
  </si>
  <si>
    <t xml:space="preserve">Amount to be added / deducted on </t>
  </si>
  <si>
    <t>basis of premium quoted Total (b)</t>
  </si>
  <si>
    <t>Civil Work Rs._________________  Rs.(+)__________________  =Rs._________________</t>
  </si>
  <si>
    <t>Difference Rs._________________Rs.(+)__________________  =Rs.__________________</t>
  </si>
  <si>
    <t>Non-S Item Rs._________________Rs.(+)__________________=   Rs._________________</t>
  </si>
  <si>
    <t>Grand Total Rs</t>
  </si>
  <si>
    <t>Total In Words _________________________________________________________________________________</t>
  </si>
  <si>
    <t>Contractor</t>
  </si>
  <si>
    <t>Executive Engineer</t>
  </si>
  <si>
    <t>Education Works Division</t>
  </si>
  <si>
    <t>Schedule B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</si>
</sst>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0.000"/>
  </numFmts>
  <fonts count="24">
    <font>
      <sz val="11"/>
      <color theme="1"/>
      <name val="Calibri"/>
      <family val="2"/>
      <scheme val="minor"/>
    </font>
    <font>
      <sz val="11"/>
      <name val="Algerian"/>
      <family val="5"/>
    </font>
    <font>
      <sz val="10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sz val="10"/>
      <color theme="1"/>
      <name val="Algerian"/>
      <family val="5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ail"/>
    </font>
    <font>
      <sz val="10"/>
      <name val="Algerian"/>
      <family val="5"/>
    </font>
    <font>
      <sz val="11"/>
      <name val="Arail"/>
    </font>
    <font>
      <u/>
      <sz val="11"/>
      <name val="Arial"/>
      <family val="2"/>
    </font>
    <font>
      <b/>
      <sz val="12"/>
      <color theme="1"/>
      <name val="Calibri"/>
      <family val="2"/>
      <scheme val="minor"/>
    </font>
    <font>
      <b/>
      <i/>
      <sz val="12"/>
      <name val="Calibri"/>
      <family val="2"/>
      <scheme val="minor"/>
    </font>
    <font>
      <b/>
      <i/>
      <sz val="11"/>
      <name val="Arial"/>
      <family val="2"/>
    </font>
    <font>
      <b/>
      <i/>
      <sz val="11"/>
      <color theme="1"/>
      <name val="Arial"/>
      <family val="2"/>
    </font>
    <font>
      <b/>
      <i/>
      <sz val="11"/>
      <color theme="1"/>
      <name val="Arail"/>
    </font>
    <font>
      <u/>
      <sz val="11"/>
      <name val="Arail"/>
    </font>
    <font>
      <b/>
      <sz val="11"/>
      <name val="Arial"/>
      <family val="2"/>
    </font>
    <font>
      <b/>
      <sz val="9"/>
      <color theme="1"/>
      <name val="Maiandra GD"/>
      <family val="2"/>
    </font>
    <font>
      <b/>
      <sz val="8"/>
      <color theme="1"/>
      <name val="Maiandra GD"/>
      <family val="2"/>
    </font>
    <font>
      <b/>
      <i/>
      <sz val="10"/>
      <name val="Palatino Linotype"/>
      <family val="1"/>
    </font>
    <font>
      <i/>
      <sz val="10"/>
      <name val="Palatino Linotype"/>
      <family val="1"/>
    </font>
    <font>
      <b/>
      <i/>
      <sz val="16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gray0625">
        <fgColor auto="1"/>
        <bgColor auto="1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4" fillId="0" borderId="0"/>
  </cellStyleXfs>
  <cellXfs count="172">
    <xf numFmtId="0" fontId="0" fillId="0" borderId="0" xfId="0"/>
    <xf numFmtId="0" fontId="7" fillId="0" borderId="0" xfId="0" applyFont="1"/>
    <xf numFmtId="0" fontId="4" fillId="0" borderId="0" xfId="0" applyFont="1" applyBorder="1"/>
    <xf numFmtId="0" fontId="8" fillId="0" borderId="0" xfId="0" applyFont="1"/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/>
    </xf>
    <xf numFmtId="0" fontId="7" fillId="0" borderId="0" xfId="0" applyFont="1" applyAlignment="1">
      <alignment vertical="top"/>
    </xf>
    <xf numFmtId="0" fontId="7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top"/>
    </xf>
    <xf numFmtId="0" fontId="10" fillId="0" borderId="0" xfId="0" applyFont="1" applyBorder="1" applyAlignment="1">
      <alignment horizontal="justify" vertical="top"/>
    </xf>
    <xf numFmtId="0" fontId="10" fillId="0" borderId="0" xfId="0" applyFont="1" applyBorder="1" applyAlignment="1">
      <alignment horizontal="center" vertical="top" wrapText="1"/>
    </xf>
    <xf numFmtId="0" fontId="10" fillId="0" borderId="0" xfId="0" applyNumberFormat="1" applyFont="1" applyBorder="1" applyAlignment="1">
      <alignment horizontal="center" vertical="top" wrapText="1"/>
    </xf>
    <xf numFmtId="0" fontId="8" fillId="0" borderId="0" xfId="0" applyFont="1" applyBorder="1"/>
    <xf numFmtId="0" fontId="7" fillId="0" borderId="0" xfId="0" applyFont="1" applyBorder="1"/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horizontal="justify" vertical="top" wrapText="1"/>
    </xf>
    <xf numFmtId="0" fontId="10" fillId="0" borderId="0" xfId="0" applyFont="1" applyBorder="1" applyAlignment="1">
      <alignment horizontal="justify" vertical="center" wrapText="1"/>
    </xf>
    <xf numFmtId="0" fontId="11" fillId="0" borderId="0" xfId="0" applyFont="1" applyBorder="1" applyAlignment="1">
      <alignment horizontal="left" vertical="top"/>
    </xf>
    <xf numFmtId="0" fontId="7" fillId="0" borderId="0" xfId="0" applyFont="1" applyBorder="1" applyAlignment="1">
      <alignment horizontal="center" vertical="top"/>
    </xf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vertical="top"/>
    </xf>
    <xf numFmtId="0" fontId="10" fillId="0" borderId="0" xfId="0" applyFont="1" applyBorder="1" applyAlignment="1">
      <alignment horizontal="justify" vertical="top" wrapText="1"/>
    </xf>
    <xf numFmtId="0" fontId="8" fillId="0" borderId="0" xfId="0" applyFont="1" applyAlignment="1">
      <alignment horizont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2" fontId="10" fillId="0" borderId="0" xfId="0" applyNumberFormat="1" applyFont="1" applyBorder="1" applyAlignment="1">
      <alignment horizontal="center" wrapText="1"/>
    </xf>
    <xf numFmtId="1" fontId="8" fillId="0" borderId="1" xfId="0" applyNumberFormat="1" applyFont="1" applyBorder="1" applyAlignment="1"/>
    <xf numFmtId="1" fontId="8" fillId="0" borderId="0" xfId="0" applyNumberFormat="1" applyFont="1" applyBorder="1" applyAlignment="1"/>
    <xf numFmtId="0" fontId="9" fillId="2" borderId="2" xfId="0" applyFont="1" applyFill="1" applyBorder="1" applyAlignment="1">
      <alignment horizontal="center" vertical="center" wrapText="1"/>
    </xf>
    <xf numFmtId="164" fontId="8" fillId="0" borderId="0" xfId="0" applyNumberFormat="1" applyFont="1" applyBorder="1" applyAlignment="1">
      <alignment horizontal="center"/>
    </xf>
    <xf numFmtId="1" fontId="8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vertical="top"/>
    </xf>
    <xf numFmtId="0" fontId="7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top"/>
    </xf>
    <xf numFmtId="0" fontId="8" fillId="0" borderId="0" xfId="0" applyFont="1" applyBorder="1" applyAlignment="1">
      <alignment horizontal="center" vertical="top"/>
    </xf>
    <xf numFmtId="1" fontId="10" fillId="0" borderId="0" xfId="0" applyNumberFormat="1" applyFont="1" applyBorder="1" applyAlignment="1">
      <alignment horizontal="center"/>
    </xf>
    <xf numFmtId="2" fontId="8" fillId="0" borderId="0" xfId="0" applyNumberFormat="1" applyFont="1" applyAlignment="1">
      <alignment horizontal="center"/>
    </xf>
    <xf numFmtId="0" fontId="14" fillId="0" borderId="0" xfId="0" applyFont="1" applyBorder="1" applyAlignment="1">
      <alignment horizontal="center" vertical="top" wrapText="1"/>
    </xf>
    <xf numFmtId="2" fontId="14" fillId="0" borderId="0" xfId="0" applyNumberFormat="1" applyFont="1" applyFill="1" applyBorder="1" applyAlignment="1">
      <alignment horizontal="center"/>
    </xf>
    <xf numFmtId="0" fontId="14" fillId="0" borderId="0" xfId="0" applyFont="1" applyFill="1" applyAlignment="1">
      <alignment horizontal="center"/>
    </xf>
    <xf numFmtId="0" fontId="15" fillId="0" borderId="0" xfId="0" applyFont="1" applyBorder="1"/>
    <xf numFmtId="2" fontId="14" fillId="0" borderId="0" xfId="0" applyNumberFormat="1" applyFont="1" applyBorder="1" applyAlignment="1">
      <alignment horizontal="center" vertical="top"/>
    </xf>
    <xf numFmtId="0" fontId="14" fillId="0" borderId="0" xfId="0" applyFont="1" applyBorder="1" applyAlignment="1">
      <alignment horizontal="left" vertical="top"/>
    </xf>
    <xf numFmtId="2" fontId="14" fillId="0" borderId="0" xfId="0" applyNumberFormat="1" applyFont="1" applyFill="1" applyAlignment="1">
      <alignment horizontal="center"/>
    </xf>
    <xf numFmtId="2" fontId="15" fillId="0" borderId="0" xfId="0" applyNumberFormat="1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1" fontId="4" fillId="0" borderId="0" xfId="0" applyNumberFormat="1" applyFont="1" applyBorder="1" applyAlignment="1"/>
    <xf numFmtId="0" fontId="14" fillId="0" borderId="0" xfId="0" applyFont="1" applyBorder="1" applyAlignment="1">
      <alignment horizontal="center" vertical="top" wrapText="1" justifyLastLine="1"/>
    </xf>
    <xf numFmtId="2" fontId="3" fillId="0" borderId="0" xfId="0" applyNumberFormat="1" applyFont="1" applyBorder="1" applyAlignment="1">
      <alignment horizontal="center" vertical="top" wrapText="1"/>
    </xf>
    <xf numFmtId="2" fontId="14" fillId="0" borderId="0" xfId="0" applyNumberFormat="1" applyFont="1" applyBorder="1" applyAlignment="1">
      <alignment horizontal="center" wrapText="1"/>
    </xf>
    <xf numFmtId="1" fontId="15" fillId="0" borderId="0" xfId="0" applyNumberFormat="1" applyFont="1" applyBorder="1" applyAlignment="1">
      <alignment horizontal="center"/>
    </xf>
    <xf numFmtId="2" fontId="14" fillId="0" borderId="0" xfId="0" applyNumberFormat="1" applyFont="1" applyBorder="1" applyAlignment="1">
      <alignment horizontal="center" vertical="top" wrapText="1" justifyLastLine="1"/>
    </xf>
    <xf numFmtId="0" fontId="8" fillId="0" borderId="1" xfId="0" applyFont="1" applyBorder="1" applyAlignment="1">
      <alignment horizontal="center"/>
    </xf>
    <xf numFmtId="164" fontId="8" fillId="0" borderId="0" xfId="0" applyNumberFormat="1" applyFont="1" applyBorder="1" applyAlignment="1"/>
    <xf numFmtId="1" fontId="16" fillId="0" borderId="0" xfId="0" applyNumberFormat="1" applyFont="1" applyBorder="1" applyAlignment="1">
      <alignment horizontal="center"/>
    </xf>
    <xf numFmtId="2" fontId="8" fillId="0" borderId="0" xfId="0" applyNumberFormat="1" applyFont="1" applyBorder="1" applyAlignment="1">
      <alignment horizontal="right"/>
    </xf>
    <xf numFmtId="0" fontId="15" fillId="0" borderId="0" xfId="0" applyFont="1" applyBorder="1" applyAlignment="1">
      <alignment horizontal="left"/>
    </xf>
    <xf numFmtId="1" fontId="14" fillId="0" borderId="0" xfId="0" applyNumberFormat="1" applyFont="1" applyBorder="1" applyAlignment="1">
      <alignment horizontal="center"/>
    </xf>
    <xf numFmtId="1" fontId="15" fillId="0" borderId="0" xfId="0" applyNumberFormat="1" applyFont="1" applyBorder="1" applyAlignment="1"/>
    <xf numFmtId="1" fontId="14" fillId="0" borderId="0" xfId="0" applyNumberFormat="1" applyFont="1" applyBorder="1" applyAlignment="1">
      <alignment horizontal="center" vertical="top" wrapText="1" justifyLastLine="1"/>
    </xf>
    <xf numFmtId="0" fontId="14" fillId="0" borderId="0" xfId="0" applyFont="1" applyBorder="1" applyAlignment="1">
      <alignment horizontal="center" vertical="top"/>
    </xf>
    <xf numFmtId="0" fontId="14" fillId="0" borderId="0" xfId="0" applyFont="1" applyFill="1" applyBorder="1" applyAlignment="1">
      <alignment horizontal="justify" vertical="center" wrapText="1"/>
    </xf>
    <xf numFmtId="1" fontId="14" fillId="0" borderId="0" xfId="0" applyNumberFormat="1" applyFont="1" applyBorder="1" applyAlignment="1">
      <alignment horizontal="center" wrapText="1"/>
    </xf>
    <xf numFmtId="0" fontId="3" fillId="0" borderId="0" xfId="0" applyFont="1" applyFill="1" applyBorder="1" applyAlignment="1">
      <alignment horizontal="right"/>
    </xf>
    <xf numFmtId="0" fontId="14" fillId="0" borderId="0" xfId="0" applyFont="1" applyBorder="1" applyAlignment="1">
      <alignment horizontal="left" vertical="top" wrapText="1"/>
    </xf>
    <xf numFmtId="1" fontId="7" fillId="0" borderId="0" xfId="0" applyNumberFormat="1" applyFont="1" applyBorder="1" applyAlignment="1">
      <alignment horizontal="center"/>
    </xf>
    <xf numFmtId="1" fontId="6" fillId="0" borderId="0" xfId="0" applyNumberFormat="1" applyFont="1" applyBorder="1" applyAlignment="1">
      <alignment horizontal="center"/>
    </xf>
    <xf numFmtId="2" fontId="15" fillId="0" borderId="0" xfId="0" applyNumberFormat="1" applyFont="1" applyBorder="1" applyAlignment="1">
      <alignment horizontal="center" vertical="top" wrapText="1"/>
    </xf>
    <xf numFmtId="0" fontId="15" fillId="0" borderId="0" xfId="0" applyFont="1" applyBorder="1" applyAlignment="1">
      <alignment horizontal="left" vertical="top" wrapText="1"/>
    </xf>
    <xf numFmtId="1" fontId="10" fillId="0" borderId="0" xfId="0" applyNumberFormat="1" applyFont="1" applyBorder="1" applyAlignment="1">
      <alignment horizontal="center" wrapText="1"/>
    </xf>
    <xf numFmtId="0" fontId="10" fillId="0" borderId="0" xfId="0" applyFont="1" applyFill="1" applyBorder="1" applyAlignment="1">
      <alignment horizontal="left" vertical="top" wrapText="1" justifyLastLine="1"/>
    </xf>
    <xf numFmtId="0" fontId="8" fillId="0" borderId="0" xfId="0" applyFont="1" applyBorder="1" applyAlignment="1">
      <alignment horizontal="left"/>
    </xf>
    <xf numFmtId="0" fontId="4" fillId="0" borderId="0" xfId="0" applyFont="1" applyBorder="1" applyAlignment="1">
      <alignment horizontal="center" vertical="top"/>
    </xf>
    <xf numFmtId="1" fontId="10" fillId="0" borderId="0" xfId="0" applyNumberFormat="1" applyFont="1" applyBorder="1" applyAlignment="1">
      <alignment horizontal="center"/>
    </xf>
    <xf numFmtId="0" fontId="10" fillId="0" borderId="0" xfId="0" applyFont="1" applyBorder="1" applyAlignment="1">
      <alignment horizontal="left" vertical="top" wrapText="1"/>
    </xf>
    <xf numFmtId="0" fontId="14" fillId="0" borderId="0" xfId="0" applyFont="1" applyFill="1" applyBorder="1" applyAlignment="1">
      <alignment horizontal="center"/>
    </xf>
    <xf numFmtId="0" fontId="8" fillId="0" borderId="0" xfId="0" applyFont="1" applyBorder="1" applyAlignment="1">
      <alignment horizontal="center"/>
    </xf>
    <xf numFmtId="2" fontId="8" fillId="0" borderId="0" xfId="0" applyNumberFormat="1" applyFont="1" applyAlignment="1">
      <alignment horizontal="center"/>
    </xf>
    <xf numFmtId="2" fontId="8" fillId="0" borderId="0" xfId="0" applyNumberFormat="1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10" fillId="0" borderId="0" xfId="0" applyFont="1" applyBorder="1" applyAlignment="1">
      <alignment horizontal="left" vertical="center" wrapText="1" justifyLastLine="1"/>
    </xf>
    <xf numFmtId="0" fontId="8" fillId="0" borderId="0" xfId="0" applyFont="1" applyBorder="1" applyAlignment="1">
      <alignment horizontal="left"/>
    </xf>
    <xf numFmtId="0" fontId="8" fillId="0" borderId="0" xfId="0" applyFont="1" applyBorder="1" applyAlignment="1">
      <alignment wrapText="1"/>
    </xf>
    <xf numFmtId="0" fontId="17" fillId="0" borderId="0" xfId="0" applyFont="1" applyBorder="1" applyAlignment="1">
      <alignment horizontal="justify" vertical="center" wrapText="1"/>
    </xf>
    <xf numFmtId="164" fontId="15" fillId="0" borderId="0" xfId="0" applyNumberFormat="1" applyFont="1" applyBorder="1" applyAlignment="1">
      <alignment horizontal="center"/>
    </xf>
    <xf numFmtId="1" fontId="8" fillId="0" borderId="0" xfId="0" applyNumberFormat="1" applyFont="1" applyBorder="1"/>
    <xf numFmtId="0" fontId="14" fillId="0" borderId="0" xfId="0" applyFont="1" applyFill="1" applyBorder="1" applyAlignment="1">
      <alignment horizontal="center"/>
    </xf>
    <xf numFmtId="0" fontId="15" fillId="0" borderId="0" xfId="0" applyFont="1"/>
    <xf numFmtId="0" fontId="3" fillId="0" borderId="0" xfId="0" applyFont="1" applyBorder="1" applyAlignment="1">
      <alignment horizontal="center" vertical="top" wrapText="1" justifyLastLine="1"/>
    </xf>
    <xf numFmtId="0" fontId="4" fillId="0" borderId="0" xfId="0" applyFont="1" applyBorder="1" applyAlignment="1">
      <alignment horizontal="left" vertical="top"/>
    </xf>
    <xf numFmtId="0" fontId="4" fillId="0" borderId="0" xfId="0" applyFont="1" applyBorder="1" applyAlignment="1">
      <alignment horizontal="left" vertical="top" wrapText="1"/>
    </xf>
    <xf numFmtId="1" fontId="10" fillId="0" borderId="0" xfId="0" applyNumberFormat="1" applyFont="1" applyBorder="1" applyAlignment="1">
      <alignment horizontal="center" wrapText="1"/>
    </xf>
    <xf numFmtId="0" fontId="4" fillId="0" borderId="0" xfId="0" applyFont="1" applyBorder="1" applyAlignment="1">
      <alignment horizontal="left" vertical="top" wrapText="1" justifyLastLine="1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 justifyLastLine="1"/>
    </xf>
    <xf numFmtId="0" fontId="3" fillId="0" borderId="0" xfId="0" applyFont="1" applyBorder="1" applyAlignment="1">
      <alignment horizontal="left" vertical="top"/>
    </xf>
    <xf numFmtId="0" fontId="4" fillId="0" borderId="0" xfId="0" applyFont="1" applyBorder="1" applyAlignment="1">
      <alignment horizontal="center" vertical="top"/>
    </xf>
    <xf numFmtId="0" fontId="10" fillId="0" borderId="0" xfId="0" applyFont="1" applyBorder="1" applyAlignment="1">
      <alignment vertical="center" wrapText="1" justifyLastLine="1"/>
    </xf>
    <xf numFmtId="0" fontId="4" fillId="0" borderId="0" xfId="0" applyFont="1" applyFill="1" applyBorder="1" applyAlignment="1">
      <alignment horizontal="left" wrapText="1"/>
    </xf>
    <xf numFmtId="2" fontId="8" fillId="0" borderId="0" xfId="0" applyNumberFormat="1" applyFont="1" applyAlignment="1">
      <alignment horizontal="center"/>
    </xf>
    <xf numFmtId="2" fontId="10" fillId="0" borderId="0" xfId="0" applyNumberFormat="1" applyFont="1" applyBorder="1" applyAlignment="1">
      <alignment horizontal="center" wrapText="1"/>
    </xf>
    <xf numFmtId="0" fontId="10" fillId="0" borderId="0" xfId="0" applyFont="1" applyFill="1" applyBorder="1" applyAlignment="1">
      <alignment horizontal="left" vertical="center" wrapText="1"/>
    </xf>
    <xf numFmtId="1" fontId="10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vertical="top" wrapText="1"/>
    </xf>
    <xf numFmtId="0" fontId="8" fillId="0" borderId="0" xfId="0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164" fontId="8" fillId="0" borderId="0" xfId="0" applyNumberFormat="1" applyFont="1" applyAlignment="1">
      <alignment horizontal="center"/>
    </xf>
    <xf numFmtId="0" fontId="18" fillId="0" borderId="0" xfId="0" applyFont="1" applyFill="1" applyAlignment="1">
      <alignment horizontal="center"/>
    </xf>
    <xf numFmtId="1" fontId="6" fillId="0" borderId="0" xfId="0" applyNumberFormat="1" applyFont="1" applyBorder="1" applyAlignment="1"/>
    <xf numFmtId="2" fontId="18" fillId="0" borderId="0" xfId="0" applyNumberFormat="1" applyFont="1" applyFill="1" applyAlignment="1">
      <alignment horizontal="center"/>
    </xf>
    <xf numFmtId="0" fontId="14" fillId="0" borderId="0" xfId="0" applyNumberFormat="1" applyFont="1" applyBorder="1" applyAlignment="1">
      <alignment horizontal="center" vertical="top" wrapText="1"/>
    </xf>
    <xf numFmtId="0" fontId="15" fillId="0" borderId="0" xfId="0" applyFont="1" applyBorder="1" applyAlignment="1">
      <alignment vertical="top"/>
    </xf>
    <xf numFmtId="0" fontId="14" fillId="0" borderId="0" xfId="0" applyFont="1" applyBorder="1" applyAlignment="1">
      <alignment horizontal="left" vertical="top" wrapText="1" justifyLastLine="1"/>
    </xf>
    <xf numFmtId="164" fontId="15" fillId="0" borderId="0" xfId="0" applyNumberFormat="1" applyFont="1" applyBorder="1" applyAlignment="1"/>
    <xf numFmtId="0" fontId="3" fillId="0" borderId="0" xfId="0" applyFont="1" applyBorder="1" applyAlignment="1">
      <alignment vertical="center" wrapText="1" justifyLastLine="1"/>
    </xf>
    <xf numFmtId="2" fontId="6" fillId="0" borderId="0" xfId="0" applyNumberFormat="1" applyFont="1" applyBorder="1" applyAlignment="1">
      <alignment horizontal="center" vertical="top" wrapText="1"/>
    </xf>
    <xf numFmtId="0" fontId="6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top" wrapText="1" justifyLastLine="1"/>
    </xf>
    <xf numFmtId="0" fontId="3" fillId="0" borderId="0" xfId="0" applyFont="1" applyBorder="1" applyAlignment="1">
      <alignment horizontal="center" vertical="top" wrapText="1"/>
    </xf>
    <xf numFmtId="1" fontId="10" fillId="0" borderId="0" xfId="0" applyNumberFormat="1" applyFont="1" applyBorder="1" applyAlignment="1">
      <alignment horizontal="center"/>
    </xf>
    <xf numFmtId="164" fontId="8" fillId="0" borderId="1" xfId="0" applyNumberFormat="1" applyFont="1" applyBorder="1" applyAlignment="1"/>
    <xf numFmtId="0" fontId="8" fillId="0" borderId="1" xfId="0" applyFont="1" applyBorder="1"/>
    <xf numFmtId="164" fontId="16" fillId="0" borderId="0" xfId="0" applyNumberFormat="1" applyFont="1" applyBorder="1" applyAlignment="1"/>
    <xf numFmtId="1" fontId="4" fillId="0" borderId="1" xfId="0" applyNumberFormat="1" applyFont="1" applyBorder="1" applyAlignment="1"/>
    <xf numFmtId="2" fontId="8" fillId="0" borderId="0" xfId="0" applyNumberFormat="1" applyFont="1" applyBorder="1" applyAlignment="1">
      <alignment horizontal="center"/>
    </xf>
    <xf numFmtId="1" fontId="10" fillId="0" borderId="0" xfId="0" applyNumberFormat="1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49" fontId="2" fillId="0" borderId="0" xfId="0" applyNumberFormat="1" applyFont="1" applyFill="1" applyAlignment="1">
      <alignment horizontal="left" vertical="center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left" vertical="top" indent="4"/>
    </xf>
    <xf numFmtId="0" fontId="19" fillId="0" borderId="0" xfId="0" applyFont="1" applyFill="1" applyBorder="1" applyAlignment="1">
      <alignment horizontal="center" vertical="center"/>
    </xf>
    <xf numFmtId="0" fontId="7" fillId="0" borderId="0" xfId="0" applyFont="1" applyAlignment="1">
      <alignment horizontal="right"/>
    </xf>
    <xf numFmtId="0" fontId="19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justify" vertical="center" wrapText="1"/>
    </xf>
    <xf numFmtId="0" fontId="20" fillId="0" borderId="0" xfId="0" applyFont="1" applyFill="1" applyAlignment="1">
      <alignment horizontal="left" vertical="center" wrapText="1"/>
    </xf>
    <xf numFmtId="0" fontId="2" fillId="0" borderId="0" xfId="0" applyFont="1" applyFill="1" applyBorder="1" applyAlignment="1">
      <alignment horizontal="justify" vertical="center" wrapText="1"/>
    </xf>
    <xf numFmtId="0" fontId="2" fillId="0" borderId="0" xfId="0" applyFont="1" applyFill="1" applyAlignment="1">
      <alignment horizontal="center" vertical="center"/>
    </xf>
    <xf numFmtId="3" fontId="21" fillId="0" borderId="0" xfId="1" applyNumberFormat="1" applyFont="1" applyFill="1" applyAlignment="1">
      <alignment horizontal="center" vertical="center"/>
    </xf>
    <xf numFmtId="3" fontId="22" fillId="0" borderId="0" xfId="1" applyNumberFormat="1" applyFont="1" applyFill="1" applyAlignment="1">
      <alignment horizontal="left" vertical="center"/>
    </xf>
    <xf numFmtId="2" fontId="22" fillId="0" borderId="0" xfId="1" applyNumberFormat="1" applyFont="1" applyFill="1" applyAlignment="1">
      <alignment horizontal="right" vertical="center"/>
    </xf>
    <xf numFmtId="3" fontId="22" fillId="0" borderId="0" xfId="1" applyNumberFormat="1" applyFont="1" applyFill="1" applyAlignment="1">
      <alignment horizontal="center" vertical="center"/>
    </xf>
    <xf numFmtId="3" fontId="22" fillId="0" borderId="0" xfId="1" applyNumberFormat="1" applyFont="1" applyFill="1" applyAlignment="1">
      <alignment horizontal="right" vertical="center"/>
    </xf>
    <xf numFmtId="43" fontId="22" fillId="0" borderId="0" xfId="1" applyNumberFormat="1" applyFont="1" applyFill="1" applyAlignment="1">
      <alignment horizontal="left" vertical="center"/>
    </xf>
    <xf numFmtId="0" fontId="20" fillId="0" borderId="0" xfId="0" applyFont="1" applyFill="1" applyAlignment="1">
      <alignment horizontal="center" vertical="center" wrapText="1"/>
    </xf>
    <xf numFmtId="0" fontId="20" fillId="0" borderId="0" xfId="0" applyFont="1" applyFill="1" applyAlignment="1">
      <alignment horizontal="left" vertical="center"/>
    </xf>
    <xf numFmtId="0" fontId="4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wrapText="1"/>
    </xf>
    <xf numFmtId="0" fontId="4" fillId="0" borderId="0" xfId="0" applyFont="1" applyBorder="1" applyAlignment="1">
      <alignment horizontal="left" vertical="top" wrapText="1" justifyLastLine="1"/>
    </xf>
    <xf numFmtId="0" fontId="10" fillId="0" borderId="0" xfId="0" applyFont="1" applyBorder="1" applyAlignment="1">
      <alignment horizontal="left" vertical="top" wrapText="1" justifyLastLine="1"/>
    </xf>
    <xf numFmtId="0" fontId="3" fillId="0" borderId="0" xfId="0" applyFont="1" applyBorder="1" applyAlignment="1">
      <alignment horizontal="center" vertical="top" wrapText="1" justifyLastLine="1"/>
    </xf>
    <xf numFmtId="0" fontId="4" fillId="0" borderId="0" xfId="0" applyFont="1" applyBorder="1" applyAlignment="1">
      <alignment horizontal="left" vertical="top" wrapText="1"/>
    </xf>
    <xf numFmtId="0" fontId="10" fillId="0" borderId="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/>
    </xf>
    <xf numFmtId="0" fontId="10" fillId="0" borderId="0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left" vertical="top" wrapText="1"/>
    </xf>
    <xf numFmtId="0" fontId="10" fillId="0" borderId="0" xfId="0" applyFont="1" applyBorder="1" applyAlignment="1">
      <alignment horizontal="left" vertical="center" wrapText="1" justifyLastLine="1"/>
    </xf>
    <xf numFmtId="0" fontId="3" fillId="0" borderId="0" xfId="0" applyFont="1" applyBorder="1" applyAlignment="1">
      <alignment horizontal="left" vertical="top" wrapText="1" justifyLastLine="1"/>
    </xf>
    <xf numFmtId="0" fontId="12" fillId="0" borderId="0" xfId="0" applyFont="1" applyAlignment="1">
      <alignment horizontal="left" vertical="top"/>
    </xf>
    <xf numFmtId="0" fontId="1" fillId="0" borderId="0" xfId="0" applyFont="1" applyBorder="1" applyAlignment="1">
      <alignment horizontal="center" vertical="top"/>
    </xf>
    <xf numFmtId="0" fontId="13" fillId="0" borderId="0" xfId="0" applyFont="1" applyFill="1" applyAlignment="1">
      <alignment horizontal="left" vertical="top" wrapText="1"/>
    </xf>
    <xf numFmtId="0" fontId="9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23" fillId="0" borderId="0" xfId="0" applyFont="1" applyFill="1" applyAlignment="1">
      <alignment horizontal="center" vertical="top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766000"/>
      <color rgb="FFFFFF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/>
      <a:bodyPr wrap="none" fromWordArt="1">
        <a:prstTxWarp prst="textButton">
          <a:avLst>
            <a:gd name="adj" fmla="val 10772088"/>
          </a:avLst>
        </a:prstTxWarp>
      </a:bodyPr>
      <a:lstStyle>
        <a:defPPr algn="ctr" rtl="0">
          <a:buNone/>
          <a:defRPr sz="3600" b="1" kern="10" spc="720">
            <a:ln w="9525">
              <a:solidFill>
                <a:srgbClr val="7F7F7F"/>
              </a:solidFill>
              <a:round/>
              <a:headEnd/>
              <a:tailEnd/>
            </a:ln>
            <a:solidFill>
              <a:srgbClr val="000000">
                <a:alpha val="80000"/>
              </a:srgbClr>
            </a:solidFill>
            <a:effectLst>
              <a:outerShdw dist="80322" dir="11906097" algn="ctr" rotWithShape="0">
                <a:srgbClr val="868686">
                  <a:alpha val="50000"/>
                </a:srgbClr>
              </a:outerShdw>
            </a:effectLst>
            <a:latin typeface="Arial Narrow" panose="020B0606020202030204" pitchFamily="34" charset="0"/>
          </a:defRPr>
        </a:defPPr>
      </a:lstStyle>
    </a:spDef>
  </a:objectDefaults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49"/>
  <sheetViews>
    <sheetView tabSelected="1" view="pageLayout" zoomScaleNormal="130" workbookViewId="0">
      <selection activeCell="A3" sqref="A3:N3"/>
    </sheetView>
  </sheetViews>
  <sheetFormatPr defaultRowHeight="12.75"/>
  <cols>
    <col min="1" max="1" width="3.7109375" style="4" customWidth="1"/>
    <col min="2" max="2" width="16.140625" style="6" customWidth="1"/>
    <col min="3" max="3" width="3.85546875" style="6" customWidth="1"/>
    <col min="4" max="4" width="2" style="7" customWidth="1"/>
    <col min="5" max="5" width="7.85546875" style="5" customWidth="1"/>
    <col min="6" max="6" width="2" style="5" customWidth="1"/>
    <col min="7" max="7" width="9.85546875" style="5" customWidth="1"/>
    <col min="8" max="8" width="2" style="5" customWidth="1"/>
    <col min="9" max="9" width="9.5703125" style="1" customWidth="1"/>
    <col min="10" max="10" width="2" style="1" customWidth="1"/>
    <col min="11" max="11" width="9.28515625" style="1" customWidth="1"/>
    <col min="12" max="12" width="2.28515625" style="1" customWidth="1"/>
    <col min="13" max="13" width="8.28515625" style="1" customWidth="1"/>
    <col min="14" max="14" width="13.42578125" style="1" customWidth="1"/>
    <col min="15" max="15" width="6.7109375" style="1" customWidth="1"/>
    <col min="16" max="16384" width="9.140625" style="1"/>
  </cols>
  <sheetData>
    <row r="1" spans="1:15" ht="33" customHeight="1">
      <c r="A1" s="171" t="s">
        <v>76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</row>
    <row r="2" spans="1:15" ht="33" customHeight="1">
      <c r="A2" s="163" t="s">
        <v>4</v>
      </c>
      <c r="B2" s="163"/>
      <c r="C2" s="165" t="s">
        <v>61</v>
      </c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</row>
    <row r="3" spans="1:15" ht="18.75" customHeight="1" thickBot="1">
      <c r="A3" s="164" t="s">
        <v>49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</row>
    <row r="4" spans="1:15" ht="18.75" customHeight="1" thickTop="1" thickBot="1">
      <c r="A4" s="28" t="s">
        <v>10</v>
      </c>
      <c r="B4" s="168" t="s">
        <v>9</v>
      </c>
      <c r="C4" s="169"/>
      <c r="D4" s="169"/>
      <c r="E4" s="169"/>
      <c r="F4" s="170"/>
      <c r="G4" s="166" t="s">
        <v>64</v>
      </c>
      <c r="H4" s="166"/>
      <c r="I4" s="167" t="s">
        <v>0</v>
      </c>
      <c r="J4" s="167"/>
      <c r="K4" s="167" t="s">
        <v>1</v>
      </c>
      <c r="L4" s="167"/>
      <c r="M4" s="168" t="s">
        <v>2</v>
      </c>
      <c r="N4" s="170"/>
      <c r="O4" s="24"/>
    </row>
    <row r="5" spans="1:15" ht="7.5" customHeight="1" thickTop="1"/>
    <row r="6" spans="1:15" s="3" customFormat="1" ht="43.5" customHeight="1">
      <c r="A6" s="8">
        <v>1</v>
      </c>
      <c r="B6" s="151" t="s">
        <v>11</v>
      </c>
      <c r="C6" s="151"/>
      <c r="D6" s="151"/>
      <c r="E6" s="151"/>
      <c r="F6" s="151"/>
      <c r="G6" s="151"/>
      <c r="H6" s="151"/>
      <c r="I6" s="151"/>
      <c r="J6" s="151"/>
      <c r="K6" s="151"/>
      <c r="L6" s="151"/>
    </row>
    <row r="7" spans="1:15" s="3" customFormat="1" ht="15" hidden="1" customHeight="1">
      <c r="A7" s="8"/>
      <c r="B7" s="9" t="s">
        <v>31</v>
      </c>
      <c r="C7" s="10">
        <v>1</v>
      </c>
      <c r="D7" s="23" t="s">
        <v>8</v>
      </c>
      <c r="E7" s="35">
        <v>1</v>
      </c>
      <c r="F7" s="25" t="s">
        <v>8</v>
      </c>
      <c r="G7" s="25">
        <v>36</v>
      </c>
      <c r="H7" s="35" t="s">
        <v>8</v>
      </c>
      <c r="I7" s="36">
        <v>1.5</v>
      </c>
      <c r="J7" s="22" t="s">
        <v>8</v>
      </c>
      <c r="K7" s="36">
        <v>1</v>
      </c>
      <c r="L7" s="22" t="s">
        <v>3</v>
      </c>
      <c r="M7" s="27">
        <f>K7*I7*G7*E7*C7</f>
        <v>54</v>
      </c>
      <c r="N7" s="71"/>
    </row>
    <row r="8" spans="1:15" s="3" customFormat="1" ht="14.25" hidden="1">
      <c r="A8" s="8"/>
      <c r="B8" s="9" t="s">
        <v>22</v>
      </c>
      <c r="C8" s="10">
        <v>1</v>
      </c>
      <c r="D8" s="23" t="s">
        <v>8</v>
      </c>
      <c r="E8" s="73">
        <v>1</v>
      </c>
      <c r="F8" s="25" t="s">
        <v>8</v>
      </c>
      <c r="G8" s="25">
        <v>90</v>
      </c>
      <c r="H8" s="73" t="s">
        <v>8</v>
      </c>
      <c r="I8" s="77">
        <v>1.5</v>
      </c>
      <c r="J8" s="22" t="s">
        <v>8</v>
      </c>
      <c r="K8" s="77">
        <v>1</v>
      </c>
      <c r="L8" s="22" t="s">
        <v>3</v>
      </c>
      <c r="M8" s="27">
        <f>K8*I8*G8*E8*C8</f>
        <v>135</v>
      </c>
      <c r="N8" s="71"/>
    </row>
    <row r="9" spans="1:15" s="3" customFormat="1" ht="14.25" hidden="1" customHeight="1">
      <c r="A9" s="8"/>
      <c r="B9" s="9" t="s">
        <v>32</v>
      </c>
      <c r="C9" s="10">
        <v>1</v>
      </c>
      <c r="D9" s="23" t="s">
        <v>8</v>
      </c>
      <c r="E9" s="73">
        <v>2</v>
      </c>
      <c r="F9" s="25" t="s">
        <v>8</v>
      </c>
      <c r="G9" s="25">
        <v>49.75</v>
      </c>
      <c r="H9" s="73" t="s">
        <v>8</v>
      </c>
      <c r="I9" s="77">
        <v>1.5</v>
      </c>
      <c r="J9" s="22" t="s">
        <v>8</v>
      </c>
      <c r="K9" s="77">
        <v>1</v>
      </c>
      <c r="L9" s="22" t="s">
        <v>3</v>
      </c>
      <c r="M9" s="26">
        <f>K9*I9*G9*E9*C9</f>
        <v>149.25</v>
      </c>
      <c r="N9" s="71"/>
    </row>
    <row r="10" spans="1:15" s="3" customFormat="1" ht="14.25" hidden="1">
      <c r="A10" s="8"/>
      <c r="B10" s="74"/>
      <c r="C10" s="10"/>
      <c r="D10" s="23"/>
      <c r="E10" s="73"/>
      <c r="F10" s="25"/>
      <c r="G10" s="69"/>
      <c r="H10" s="69"/>
      <c r="I10" s="69"/>
      <c r="J10" s="76"/>
      <c r="K10" s="55"/>
      <c r="L10" s="76" t="s">
        <v>3</v>
      </c>
      <c r="M10" s="27">
        <f>SUM(M7:M9)</f>
        <v>338.25</v>
      </c>
      <c r="N10" s="71"/>
    </row>
    <row r="11" spans="1:15" s="3" customFormat="1" ht="14.25">
      <c r="A11" s="8"/>
      <c r="B11" s="9"/>
      <c r="C11" s="10"/>
      <c r="D11" s="23"/>
      <c r="E11" s="73"/>
      <c r="F11" s="25"/>
      <c r="G11" s="49">
        <v>338</v>
      </c>
      <c r="H11" s="62"/>
      <c r="I11" s="38">
        <v>3176.25</v>
      </c>
      <c r="J11" s="40"/>
      <c r="K11" s="75" t="s">
        <v>15</v>
      </c>
      <c r="L11" s="45"/>
      <c r="M11" s="50"/>
      <c r="N11" s="50">
        <f>G11*I11/1000</f>
        <v>1073.5725</v>
      </c>
    </row>
    <row r="12" spans="1:15" s="3" customFormat="1" ht="7.5" customHeight="1">
      <c r="A12" s="8"/>
      <c r="B12" s="9"/>
      <c r="C12" s="10"/>
      <c r="D12" s="23"/>
      <c r="E12" s="73"/>
      <c r="F12" s="25"/>
      <c r="G12" s="69"/>
      <c r="H12" s="69"/>
      <c r="I12" s="69"/>
      <c r="J12" s="76"/>
      <c r="K12" s="55"/>
      <c r="L12" s="76"/>
      <c r="M12" s="27"/>
      <c r="N12" s="50"/>
    </row>
    <row r="13" spans="1:15" s="3" customFormat="1" ht="29.25" customHeight="1">
      <c r="A13" s="72">
        <v>2</v>
      </c>
      <c r="B13" s="160" t="s">
        <v>12</v>
      </c>
      <c r="C13" s="160"/>
      <c r="D13" s="160"/>
      <c r="E13" s="160"/>
      <c r="F13" s="160"/>
      <c r="G13" s="160"/>
      <c r="H13" s="160"/>
      <c r="I13" s="160"/>
      <c r="J13" s="160"/>
      <c r="K13" s="160"/>
      <c r="L13" s="160"/>
      <c r="M13" s="27"/>
      <c r="N13" s="79"/>
    </row>
    <row r="14" spans="1:15" s="3" customFormat="1" ht="14.25" hidden="1">
      <c r="A14" s="97"/>
      <c r="B14" s="9" t="s">
        <v>31</v>
      </c>
      <c r="C14" s="10">
        <v>1</v>
      </c>
      <c r="D14" s="23" t="s">
        <v>8</v>
      </c>
      <c r="E14" s="103">
        <v>1</v>
      </c>
      <c r="F14" s="101" t="s">
        <v>8</v>
      </c>
      <c r="G14" s="101">
        <v>36</v>
      </c>
      <c r="H14" s="103" t="s">
        <v>8</v>
      </c>
      <c r="I14" s="100">
        <v>1.5</v>
      </c>
      <c r="J14" s="22" t="s">
        <v>8</v>
      </c>
      <c r="K14" s="100">
        <v>0.5</v>
      </c>
      <c r="L14" s="22" t="s">
        <v>3</v>
      </c>
      <c r="M14" s="27">
        <f t="shared" ref="M14:M21" si="0">K14*I14*G14*E14*C14</f>
        <v>27</v>
      </c>
      <c r="N14" s="107"/>
    </row>
    <row r="15" spans="1:15" ht="14.25" hidden="1">
      <c r="A15" s="97"/>
      <c r="B15" s="9" t="s">
        <v>22</v>
      </c>
      <c r="C15" s="10">
        <v>1</v>
      </c>
      <c r="D15" s="23" t="s">
        <v>8</v>
      </c>
      <c r="E15" s="103">
        <v>1</v>
      </c>
      <c r="F15" s="101" t="s">
        <v>8</v>
      </c>
      <c r="G15" s="101">
        <v>90</v>
      </c>
      <c r="H15" s="103" t="s">
        <v>8</v>
      </c>
      <c r="I15" s="100">
        <v>1.5</v>
      </c>
      <c r="J15" s="22" t="s">
        <v>8</v>
      </c>
      <c r="K15" s="100">
        <v>0.5</v>
      </c>
      <c r="L15" s="22" t="s">
        <v>3</v>
      </c>
      <c r="M15" s="27">
        <f t="shared" si="0"/>
        <v>67.5</v>
      </c>
      <c r="N15" s="106"/>
    </row>
    <row r="16" spans="1:15" ht="14.25" hidden="1">
      <c r="A16" s="97"/>
      <c r="B16" s="9" t="s">
        <v>32</v>
      </c>
      <c r="C16" s="10">
        <v>1</v>
      </c>
      <c r="D16" s="23" t="s">
        <v>8</v>
      </c>
      <c r="E16" s="103">
        <v>2</v>
      </c>
      <c r="F16" s="101" t="s">
        <v>8</v>
      </c>
      <c r="G16" s="101">
        <v>49.75</v>
      </c>
      <c r="H16" s="103" t="s">
        <v>8</v>
      </c>
      <c r="I16" s="100">
        <v>1.5</v>
      </c>
      <c r="J16" s="22" t="s">
        <v>8</v>
      </c>
      <c r="K16" s="100">
        <v>0.5</v>
      </c>
      <c r="L16" s="22" t="s">
        <v>3</v>
      </c>
      <c r="M16" s="27">
        <f t="shared" si="0"/>
        <v>74.625</v>
      </c>
      <c r="N16" s="106"/>
    </row>
    <row r="17" spans="1:14" ht="14.25" hidden="1">
      <c r="A17" s="97"/>
      <c r="B17" s="89" t="s">
        <v>22</v>
      </c>
      <c r="C17" s="10">
        <v>1</v>
      </c>
      <c r="D17" s="23" t="s">
        <v>8</v>
      </c>
      <c r="E17" s="103">
        <v>1</v>
      </c>
      <c r="F17" s="101" t="s">
        <v>8</v>
      </c>
      <c r="G17" s="101">
        <v>49.75</v>
      </c>
      <c r="H17" s="103" t="s">
        <v>8</v>
      </c>
      <c r="I17" s="100">
        <v>13.5</v>
      </c>
      <c r="J17" s="22" t="s">
        <v>8</v>
      </c>
      <c r="K17" s="108">
        <v>0.375</v>
      </c>
      <c r="L17" s="22" t="s">
        <v>3</v>
      </c>
      <c r="M17" s="27">
        <f t="shared" si="0"/>
        <v>251.859375</v>
      </c>
      <c r="N17" s="106"/>
    </row>
    <row r="18" spans="1:14" ht="14.25" hidden="1" customHeight="1">
      <c r="A18" s="97"/>
      <c r="B18" s="89" t="s">
        <v>35</v>
      </c>
      <c r="C18" s="10">
        <v>1</v>
      </c>
      <c r="D18" s="23" t="s">
        <v>8</v>
      </c>
      <c r="E18" s="103">
        <v>1</v>
      </c>
      <c r="F18" s="101" t="s">
        <v>8</v>
      </c>
      <c r="G18" s="101">
        <v>170</v>
      </c>
      <c r="H18" s="103" t="s">
        <v>8</v>
      </c>
      <c r="I18" s="100">
        <v>3.5</v>
      </c>
      <c r="J18" s="22" t="s">
        <v>8</v>
      </c>
      <c r="K18" s="100">
        <v>0.33</v>
      </c>
      <c r="L18" s="22" t="s">
        <v>3</v>
      </c>
      <c r="M18" s="27">
        <f t="shared" si="0"/>
        <v>196.35</v>
      </c>
      <c r="N18" s="81"/>
    </row>
    <row r="19" spans="1:14" ht="14.25" hidden="1">
      <c r="A19" s="97"/>
      <c r="B19" s="89" t="s">
        <v>33</v>
      </c>
      <c r="C19" s="10">
        <v>1</v>
      </c>
      <c r="D19" s="23" t="s">
        <v>8</v>
      </c>
      <c r="E19" s="103">
        <v>1</v>
      </c>
      <c r="F19" s="101" t="s">
        <v>8</v>
      </c>
      <c r="G19" s="101">
        <v>52.5</v>
      </c>
      <c r="H19" s="103" t="s">
        <v>8</v>
      </c>
      <c r="I19" s="100">
        <v>25.25</v>
      </c>
      <c r="J19" s="22" t="s">
        <v>8</v>
      </c>
      <c r="K19" s="108">
        <v>0.375</v>
      </c>
      <c r="L19" s="22" t="s">
        <v>3</v>
      </c>
      <c r="M19" s="27">
        <f t="shared" si="0"/>
        <v>497.109375</v>
      </c>
      <c r="N19" s="107"/>
    </row>
    <row r="20" spans="1:14" ht="14.25" hidden="1">
      <c r="A20" s="97"/>
      <c r="B20" s="96" t="s">
        <v>34</v>
      </c>
      <c r="C20" s="10">
        <v>1</v>
      </c>
      <c r="D20" s="23" t="s">
        <v>8</v>
      </c>
      <c r="E20" s="103">
        <v>1</v>
      </c>
      <c r="F20" s="101" t="s">
        <v>8</v>
      </c>
      <c r="G20" s="101">
        <v>95</v>
      </c>
      <c r="H20" s="103" t="s">
        <v>8</v>
      </c>
      <c r="I20" s="100">
        <v>55</v>
      </c>
      <c r="J20" s="22" t="s">
        <v>8</v>
      </c>
      <c r="K20" s="108">
        <v>0.375</v>
      </c>
      <c r="L20" s="22" t="s">
        <v>3</v>
      </c>
      <c r="M20" s="27">
        <f t="shared" si="0"/>
        <v>1959.375</v>
      </c>
      <c r="N20" s="107"/>
    </row>
    <row r="21" spans="1:14" ht="14.25" hidden="1">
      <c r="A21" s="97"/>
      <c r="B21" s="92" t="s">
        <v>22</v>
      </c>
      <c r="C21" s="10">
        <v>1</v>
      </c>
      <c r="D21" s="23" t="s">
        <v>8</v>
      </c>
      <c r="E21" s="103">
        <v>1</v>
      </c>
      <c r="F21" s="101" t="s">
        <v>8</v>
      </c>
      <c r="G21" s="101">
        <v>26.75</v>
      </c>
      <c r="H21" s="103" t="s">
        <v>8</v>
      </c>
      <c r="I21" s="100">
        <v>36</v>
      </c>
      <c r="J21" s="22" t="s">
        <v>8</v>
      </c>
      <c r="K21" s="108">
        <v>0.375</v>
      </c>
      <c r="L21" s="22" t="s">
        <v>3</v>
      </c>
      <c r="M21" s="26">
        <f t="shared" si="0"/>
        <v>361.125</v>
      </c>
      <c r="N21" s="50"/>
    </row>
    <row r="22" spans="1:14" ht="14.25" hidden="1">
      <c r="A22" s="97"/>
      <c r="B22" s="92"/>
      <c r="C22" s="10"/>
      <c r="D22" s="23"/>
      <c r="E22" s="103"/>
      <c r="F22" s="101"/>
      <c r="G22" s="101"/>
      <c r="H22" s="103"/>
      <c r="I22" s="78"/>
      <c r="J22" s="105"/>
      <c r="K22" s="78"/>
      <c r="L22" s="105" t="s">
        <v>3</v>
      </c>
      <c r="M22" s="27">
        <f>SUM(M14:M21)</f>
        <v>3434.9437499999999</v>
      </c>
      <c r="N22" s="107"/>
    </row>
    <row r="23" spans="1:14" ht="14.25">
      <c r="A23" s="97"/>
      <c r="B23" s="95"/>
      <c r="C23" s="10"/>
      <c r="D23" s="23"/>
      <c r="E23" s="103"/>
      <c r="F23" s="101"/>
      <c r="G23" s="49">
        <v>3435</v>
      </c>
      <c r="H23" s="57"/>
      <c r="I23" s="38">
        <v>8694.9500000000007</v>
      </c>
      <c r="J23" s="45"/>
      <c r="K23" s="39" t="s">
        <v>14</v>
      </c>
      <c r="L23" s="45"/>
      <c r="M23" s="58"/>
      <c r="N23" s="50">
        <f>G23*I23%</f>
        <v>298671.53250000003</v>
      </c>
    </row>
    <row r="24" spans="1:14" ht="14.25">
      <c r="A24" s="97"/>
      <c r="B24" s="31"/>
      <c r="C24" s="10"/>
      <c r="D24" s="23"/>
      <c r="E24" s="103"/>
      <c r="F24" s="101"/>
      <c r="G24" s="101"/>
      <c r="H24" s="103"/>
      <c r="I24" s="78"/>
      <c r="J24" s="105"/>
      <c r="K24" s="78"/>
      <c r="L24" s="105"/>
      <c r="M24" s="27"/>
      <c r="N24" s="107"/>
    </row>
    <row r="25" spans="1:14" ht="15" customHeight="1">
      <c r="A25" s="97">
        <v>3</v>
      </c>
      <c r="B25" s="149" t="s">
        <v>16</v>
      </c>
      <c r="C25" s="149"/>
      <c r="D25" s="149"/>
      <c r="E25" s="149"/>
      <c r="F25" s="149"/>
      <c r="G25" s="149"/>
      <c r="H25" s="149"/>
      <c r="I25" s="149"/>
      <c r="J25" s="149"/>
      <c r="K25" s="149"/>
      <c r="L25" s="149"/>
      <c r="M25" s="27"/>
      <c r="N25" s="107"/>
    </row>
    <row r="26" spans="1:14" ht="14.25" hidden="1">
      <c r="A26" s="97"/>
      <c r="B26" s="9" t="s">
        <v>31</v>
      </c>
      <c r="C26" s="10">
        <v>1</v>
      </c>
      <c r="D26" s="23" t="s">
        <v>8</v>
      </c>
      <c r="E26" s="103">
        <v>1</v>
      </c>
      <c r="F26" s="101" t="s">
        <v>8</v>
      </c>
      <c r="G26" s="101">
        <v>36</v>
      </c>
      <c r="H26" s="103" t="s">
        <v>8</v>
      </c>
      <c r="I26" s="100">
        <v>0.75</v>
      </c>
      <c r="J26" s="22" t="s">
        <v>8</v>
      </c>
      <c r="K26" s="100">
        <v>1.5</v>
      </c>
      <c r="L26" s="22" t="s">
        <v>3</v>
      </c>
      <c r="M26" s="27">
        <f>K26*I26*G26*E26*C26</f>
        <v>40.5</v>
      </c>
      <c r="N26" s="107"/>
    </row>
    <row r="27" spans="1:14" ht="14.25" hidden="1">
      <c r="A27" s="10"/>
      <c r="B27" s="9" t="s">
        <v>22</v>
      </c>
      <c r="C27" s="10">
        <v>1</v>
      </c>
      <c r="D27" s="23" t="s">
        <v>8</v>
      </c>
      <c r="E27" s="103">
        <v>1</v>
      </c>
      <c r="F27" s="101" t="s">
        <v>8</v>
      </c>
      <c r="G27" s="101">
        <v>90</v>
      </c>
      <c r="H27" s="103" t="s">
        <v>8</v>
      </c>
      <c r="I27" s="100">
        <v>0.75</v>
      </c>
      <c r="J27" s="22" t="s">
        <v>8</v>
      </c>
      <c r="K27" s="100">
        <v>1.5</v>
      </c>
      <c r="L27" s="22" t="s">
        <v>3</v>
      </c>
      <c r="M27" s="27">
        <f>K27*I27*G27*E27*C27</f>
        <v>101.25</v>
      </c>
      <c r="N27" s="50"/>
    </row>
    <row r="28" spans="1:14" ht="14.25" hidden="1">
      <c r="A28" s="10"/>
      <c r="B28" s="9" t="s">
        <v>32</v>
      </c>
      <c r="C28" s="10">
        <v>1</v>
      </c>
      <c r="D28" s="23" t="s">
        <v>8</v>
      </c>
      <c r="E28" s="103">
        <v>1</v>
      </c>
      <c r="F28" s="101" t="s">
        <v>8</v>
      </c>
      <c r="G28" s="101">
        <v>49.75</v>
      </c>
      <c r="H28" s="103" t="s">
        <v>8</v>
      </c>
      <c r="I28" s="100">
        <v>0.75</v>
      </c>
      <c r="J28" s="22" t="s">
        <v>8</v>
      </c>
      <c r="K28" s="100">
        <v>1.5</v>
      </c>
      <c r="L28" s="22" t="s">
        <v>3</v>
      </c>
      <c r="M28" s="26">
        <f>K28*I28*G28*E28*C28</f>
        <v>55.96875</v>
      </c>
      <c r="N28" s="50"/>
    </row>
    <row r="29" spans="1:14" ht="14.25" hidden="1">
      <c r="A29" s="10"/>
      <c r="B29" s="20"/>
      <c r="C29" s="20"/>
      <c r="D29" s="32"/>
      <c r="E29" s="19"/>
      <c r="F29" s="19"/>
      <c r="G29" s="45"/>
      <c r="H29" s="45"/>
      <c r="I29" s="40"/>
      <c r="J29" s="40"/>
      <c r="K29" s="40"/>
      <c r="L29" s="2" t="s">
        <v>3</v>
      </c>
      <c r="M29" s="46">
        <f>SUM(M26:M28)</f>
        <v>197.71875</v>
      </c>
      <c r="N29" s="56"/>
    </row>
    <row r="30" spans="1:14" ht="14.25">
      <c r="A30" s="10"/>
      <c r="B30" s="99"/>
      <c r="C30" s="10"/>
      <c r="D30" s="23"/>
      <c r="E30" s="103"/>
      <c r="F30" s="101"/>
      <c r="G30" s="49">
        <v>198</v>
      </c>
      <c r="H30" s="57"/>
      <c r="I30" s="39">
        <v>11948.36</v>
      </c>
      <c r="J30" s="45"/>
      <c r="K30" s="39" t="s">
        <v>17</v>
      </c>
      <c r="L30" s="45"/>
      <c r="M30" s="58"/>
      <c r="N30" s="50">
        <f>G30*I30%</f>
        <v>23657.752800000002</v>
      </c>
    </row>
    <row r="31" spans="1:14" ht="14.25">
      <c r="A31" s="10"/>
      <c r="B31" s="95"/>
      <c r="C31" s="10"/>
      <c r="D31" s="23"/>
      <c r="E31" s="103"/>
      <c r="F31" s="101"/>
      <c r="G31" s="101"/>
      <c r="H31" s="103"/>
      <c r="I31" s="78"/>
      <c r="J31" s="105"/>
      <c r="K31" s="78"/>
      <c r="L31" s="105"/>
      <c r="M31" s="27"/>
      <c r="N31" s="81"/>
    </row>
    <row r="32" spans="1:14" ht="14.25">
      <c r="A32" s="10">
        <v>4</v>
      </c>
      <c r="B32" s="150" t="s">
        <v>18</v>
      </c>
      <c r="C32" s="150"/>
      <c r="D32" s="150"/>
      <c r="E32" s="150"/>
      <c r="F32" s="150"/>
      <c r="G32" s="150"/>
      <c r="H32" s="150"/>
      <c r="I32" s="150"/>
      <c r="J32" s="150"/>
      <c r="K32" s="150"/>
      <c r="L32" s="150"/>
      <c r="M32" s="27"/>
      <c r="N32" s="81"/>
    </row>
    <row r="33" spans="1:14" ht="28.5" hidden="1">
      <c r="A33" s="11"/>
      <c r="B33" s="9" t="s">
        <v>36</v>
      </c>
      <c r="C33" s="10">
        <v>1</v>
      </c>
      <c r="D33" s="23" t="s">
        <v>8</v>
      </c>
      <c r="E33" s="103">
        <v>1</v>
      </c>
      <c r="F33" s="101" t="s">
        <v>8</v>
      </c>
      <c r="G33" s="101">
        <v>49.75</v>
      </c>
      <c r="H33" s="103" t="s">
        <v>8</v>
      </c>
      <c r="I33" s="100">
        <v>13.5</v>
      </c>
      <c r="J33" s="22" t="s">
        <v>8</v>
      </c>
      <c r="K33" s="100">
        <v>0.5</v>
      </c>
      <c r="L33" s="22" t="s">
        <v>3</v>
      </c>
      <c r="M33" s="27">
        <f>K33*I33*G33*E33*C33</f>
        <v>335.8125</v>
      </c>
      <c r="N33" s="81"/>
    </row>
    <row r="34" spans="1:14" ht="14.25" hidden="1">
      <c r="A34" s="18"/>
      <c r="B34" s="9" t="s">
        <v>37</v>
      </c>
      <c r="C34" s="10">
        <v>1</v>
      </c>
      <c r="D34" s="23" t="s">
        <v>8</v>
      </c>
      <c r="E34" s="103">
        <v>1</v>
      </c>
      <c r="F34" s="101" t="s">
        <v>8</v>
      </c>
      <c r="G34" s="101">
        <v>170</v>
      </c>
      <c r="H34" s="103" t="s">
        <v>8</v>
      </c>
      <c r="I34" s="100">
        <v>3.5</v>
      </c>
      <c r="J34" s="22" t="s">
        <v>8</v>
      </c>
      <c r="K34" s="100">
        <v>0.5</v>
      </c>
      <c r="L34" s="22" t="s">
        <v>3</v>
      </c>
      <c r="M34" s="27">
        <f>K34*I34*G34*E34*C34</f>
        <v>297.5</v>
      </c>
      <c r="N34" s="81"/>
    </row>
    <row r="35" spans="1:14" s="3" customFormat="1" ht="14.25" hidden="1">
      <c r="A35" s="11"/>
      <c r="B35" s="96" t="s">
        <v>38</v>
      </c>
      <c r="C35" s="10">
        <v>1</v>
      </c>
      <c r="D35" s="23" t="s">
        <v>8</v>
      </c>
      <c r="E35" s="103">
        <v>1</v>
      </c>
      <c r="F35" s="101" t="s">
        <v>8</v>
      </c>
      <c r="G35" s="101">
        <v>95</v>
      </c>
      <c r="H35" s="103" t="s">
        <v>8</v>
      </c>
      <c r="I35" s="100">
        <v>55</v>
      </c>
      <c r="J35" s="22" t="s">
        <v>8</v>
      </c>
      <c r="K35" s="100">
        <v>0.5</v>
      </c>
      <c r="L35" s="22" t="s">
        <v>3</v>
      </c>
      <c r="M35" s="27">
        <f>K35*I35*G35*E35*C35</f>
        <v>2612.5</v>
      </c>
      <c r="N35" s="81"/>
    </row>
    <row r="36" spans="1:14" s="3" customFormat="1" ht="14.25" hidden="1">
      <c r="A36" s="11"/>
      <c r="B36" s="96" t="s">
        <v>22</v>
      </c>
      <c r="C36" s="10">
        <v>1</v>
      </c>
      <c r="D36" s="23" t="s">
        <v>8</v>
      </c>
      <c r="E36" s="103">
        <v>1</v>
      </c>
      <c r="F36" s="101" t="s">
        <v>8</v>
      </c>
      <c r="G36" s="101">
        <v>26.75</v>
      </c>
      <c r="H36" s="103" t="s">
        <v>8</v>
      </c>
      <c r="I36" s="100">
        <v>36</v>
      </c>
      <c r="J36" s="22" t="s">
        <v>8</v>
      </c>
      <c r="K36" s="100">
        <v>0.5</v>
      </c>
      <c r="L36" s="22" t="s">
        <v>3</v>
      </c>
      <c r="M36" s="26">
        <f>K36*I36*G36*E36*C36</f>
        <v>481.5</v>
      </c>
      <c r="N36" s="50"/>
    </row>
    <row r="37" spans="1:14" s="3" customFormat="1" ht="14.25" hidden="1">
      <c r="A37" s="11"/>
      <c r="B37" s="96"/>
      <c r="C37" s="96"/>
      <c r="D37" s="96"/>
      <c r="E37" s="96"/>
      <c r="F37" s="96"/>
      <c r="G37" s="41"/>
      <c r="H37" s="42"/>
      <c r="I37" s="12"/>
      <c r="J37" s="12"/>
      <c r="K37" s="12"/>
      <c r="L37" s="42"/>
      <c r="M37" s="46">
        <f>SUM(M33:M36)</f>
        <v>3727.3125</v>
      </c>
      <c r="N37" s="50"/>
    </row>
    <row r="38" spans="1:14" s="3" customFormat="1" ht="14.25">
      <c r="A38" s="11"/>
      <c r="B38" s="96"/>
      <c r="C38" s="96"/>
      <c r="D38" s="96"/>
      <c r="E38" s="96"/>
      <c r="F38" s="96"/>
      <c r="G38" s="41">
        <v>3729</v>
      </c>
      <c r="H38" s="42"/>
      <c r="I38" s="43">
        <v>1141.25</v>
      </c>
      <c r="J38" s="87"/>
      <c r="K38" s="39" t="s">
        <v>14</v>
      </c>
      <c r="L38" s="42"/>
      <c r="M38" s="58"/>
      <c r="N38" s="50">
        <f>G38*I38%</f>
        <v>42557.212500000001</v>
      </c>
    </row>
    <row r="39" spans="1:14" s="3" customFormat="1" ht="14.25">
      <c r="A39" s="11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27"/>
      <c r="N39" s="81"/>
    </row>
    <row r="40" spans="1:14" s="3" customFormat="1" ht="28.5" customHeight="1">
      <c r="A40" s="11">
        <v>5</v>
      </c>
      <c r="B40" s="151" t="s">
        <v>23</v>
      </c>
      <c r="C40" s="151"/>
      <c r="D40" s="151"/>
      <c r="E40" s="151"/>
      <c r="F40" s="151"/>
      <c r="G40" s="151"/>
      <c r="H40" s="151"/>
      <c r="I40" s="151"/>
      <c r="J40" s="151"/>
      <c r="K40" s="151"/>
      <c r="L40" s="151"/>
      <c r="M40" s="27"/>
      <c r="N40" s="81"/>
    </row>
    <row r="41" spans="1:14" s="3" customFormat="1" ht="14.25">
      <c r="A41" s="112" t="s">
        <v>13</v>
      </c>
      <c r="B41" s="61" t="s">
        <v>24</v>
      </c>
      <c r="C41" s="10"/>
      <c r="D41" s="23"/>
      <c r="E41" s="103"/>
      <c r="F41" s="101"/>
      <c r="G41" s="101"/>
      <c r="H41" s="103"/>
      <c r="I41" s="78"/>
      <c r="J41" s="105"/>
      <c r="K41" s="78"/>
      <c r="L41" s="105"/>
      <c r="M41" s="27"/>
      <c r="N41" s="81"/>
    </row>
    <row r="42" spans="1:14" s="3" customFormat="1" ht="14.25" hidden="1">
      <c r="A42" s="11"/>
      <c r="B42" s="12" t="s">
        <v>39</v>
      </c>
      <c r="C42" s="10">
        <v>1</v>
      </c>
      <c r="D42" s="23" t="s">
        <v>8</v>
      </c>
      <c r="E42" s="103">
        <v>1</v>
      </c>
      <c r="F42" s="101" t="s">
        <v>8</v>
      </c>
      <c r="G42" s="91">
        <v>1</v>
      </c>
      <c r="H42" s="103" t="s">
        <v>8</v>
      </c>
      <c r="I42" s="100">
        <v>49.75</v>
      </c>
      <c r="J42" s="22" t="s">
        <v>8</v>
      </c>
      <c r="K42" s="100">
        <v>15</v>
      </c>
      <c r="L42" s="22" t="s">
        <v>3</v>
      </c>
      <c r="M42" s="26">
        <f>K42*I42*G42*E42*C42</f>
        <v>746.25</v>
      </c>
      <c r="N42" s="81"/>
    </row>
    <row r="43" spans="1:14" s="3" customFormat="1" ht="14.25" hidden="1">
      <c r="A43" s="11"/>
      <c r="B43" s="96"/>
      <c r="C43" s="10"/>
      <c r="D43" s="23"/>
      <c r="E43" s="103"/>
      <c r="F43" s="101"/>
      <c r="G43" s="101"/>
      <c r="H43" s="103"/>
      <c r="I43" s="78"/>
      <c r="J43" s="105"/>
      <c r="K43" s="78"/>
      <c r="L43" s="105" t="s">
        <v>3</v>
      </c>
      <c r="M43" s="27">
        <v>746</v>
      </c>
      <c r="N43" s="81"/>
    </row>
    <row r="44" spans="1:14" ht="14.25">
      <c r="A44" s="11"/>
      <c r="B44" s="96"/>
      <c r="C44" s="10"/>
      <c r="D44" s="23"/>
      <c r="E44" s="103"/>
      <c r="F44" s="101"/>
      <c r="G44" s="49">
        <v>746</v>
      </c>
      <c r="H44" s="57"/>
      <c r="I44" s="39">
        <v>4411.82</v>
      </c>
      <c r="J44" s="45"/>
      <c r="K44" s="39" t="s">
        <v>14</v>
      </c>
      <c r="L44" s="45"/>
      <c r="M44" s="58"/>
      <c r="N44" s="50">
        <f>G44:G46*I44:I46%</f>
        <v>32912.177199999998</v>
      </c>
    </row>
    <row r="45" spans="1:14" ht="14.25">
      <c r="A45" s="112" t="s">
        <v>7</v>
      </c>
      <c r="B45" s="61" t="s">
        <v>25</v>
      </c>
      <c r="C45" s="10"/>
      <c r="D45" s="23"/>
      <c r="E45" s="103"/>
      <c r="F45" s="101"/>
      <c r="G45" s="101"/>
      <c r="H45" s="103"/>
      <c r="I45" s="78"/>
      <c r="J45" s="105"/>
      <c r="K45" s="78"/>
      <c r="L45" s="105"/>
      <c r="M45" s="27"/>
      <c r="N45" s="81"/>
    </row>
    <row r="46" spans="1:14" ht="14.25" hidden="1">
      <c r="A46" s="11"/>
      <c r="B46" s="96" t="s">
        <v>40</v>
      </c>
      <c r="C46" s="10">
        <v>1</v>
      </c>
      <c r="D46" s="23" t="s">
        <v>8</v>
      </c>
      <c r="E46" s="103">
        <v>1</v>
      </c>
      <c r="F46" s="101" t="s">
        <v>8</v>
      </c>
      <c r="G46" s="91">
        <v>1</v>
      </c>
      <c r="H46" s="103" t="s">
        <v>8</v>
      </c>
      <c r="I46" s="100">
        <v>170</v>
      </c>
      <c r="J46" s="22" t="s">
        <v>8</v>
      </c>
      <c r="K46" s="108">
        <v>3.5</v>
      </c>
      <c r="L46" s="22" t="s">
        <v>3</v>
      </c>
      <c r="M46" s="26">
        <f>K46*I46*G46*E46*C46</f>
        <v>595</v>
      </c>
      <c r="N46" s="50"/>
    </row>
    <row r="47" spans="1:14" ht="14.25" hidden="1">
      <c r="A47" s="11"/>
      <c r="B47" s="21"/>
      <c r="C47" s="10"/>
      <c r="D47" s="23"/>
      <c r="E47" s="103"/>
      <c r="F47" s="101"/>
      <c r="G47" s="101"/>
      <c r="H47" s="103"/>
      <c r="I47" s="78"/>
      <c r="J47" s="105"/>
      <c r="K47" s="78"/>
      <c r="L47" s="105" t="s">
        <v>3</v>
      </c>
      <c r="M47" s="27">
        <v>595</v>
      </c>
      <c r="N47" s="81"/>
    </row>
    <row r="48" spans="1:14" ht="14.25">
      <c r="A48" s="11"/>
      <c r="B48" s="70"/>
      <c r="C48" s="10"/>
      <c r="D48" s="23"/>
      <c r="E48" s="103"/>
      <c r="F48" s="101"/>
      <c r="G48" s="49">
        <v>595</v>
      </c>
      <c r="H48" s="57"/>
      <c r="I48" s="43">
        <v>3275.5</v>
      </c>
      <c r="J48" s="45"/>
      <c r="K48" s="39" t="s">
        <v>14</v>
      </c>
      <c r="L48" s="45"/>
      <c r="M48" s="50"/>
      <c r="N48" s="50">
        <f>G48:G50*I48:I50%</f>
        <v>19489.225000000002</v>
      </c>
    </row>
    <row r="49" spans="1:14" ht="14.25">
      <c r="A49" s="10"/>
      <c r="B49" s="33"/>
      <c r="C49" s="10"/>
      <c r="D49" s="23"/>
      <c r="E49" s="103"/>
      <c r="F49" s="101"/>
      <c r="G49" s="19"/>
      <c r="H49" s="103"/>
      <c r="I49" s="78"/>
      <c r="J49" s="105"/>
      <c r="K49" s="78"/>
      <c r="L49" s="105"/>
      <c r="M49" s="27"/>
      <c r="N49" s="81"/>
    </row>
    <row r="50" spans="1:14" ht="14.25">
      <c r="A50" s="97"/>
      <c r="B50" s="94"/>
      <c r="C50" s="94"/>
      <c r="D50" s="94"/>
      <c r="E50" s="94"/>
      <c r="F50" s="94"/>
      <c r="G50" s="49"/>
      <c r="H50" s="64"/>
      <c r="I50" s="38"/>
      <c r="J50" s="64"/>
      <c r="K50" s="86"/>
      <c r="L50" s="64"/>
      <c r="M50" s="58"/>
      <c r="N50" s="50"/>
    </row>
    <row r="51" spans="1:14" ht="29.25" customHeight="1">
      <c r="A51" s="97">
        <v>6</v>
      </c>
      <c r="B51" s="152" t="s">
        <v>41</v>
      </c>
      <c r="C51" s="152"/>
      <c r="D51" s="152"/>
      <c r="E51" s="152"/>
      <c r="F51" s="152"/>
      <c r="G51" s="152"/>
      <c r="H51" s="152"/>
      <c r="I51" s="152"/>
      <c r="J51" s="152"/>
      <c r="K51" s="152"/>
      <c r="L51" s="152"/>
      <c r="M51" s="27"/>
      <c r="N51" s="81"/>
    </row>
    <row r="52" spans="1:14" ht="14.25" hidden="1">
      <c r="A52" s="97"/>
      <c r="B52" s="89" t="s">
        <v>42</v>
      </c>
      <c r="C52" s="10">
        <v>1</v>
      </c>
      <c r="D52" s="23" t="s">
        <v>8</v>
      </c>
      <c r="E52" s="103">
        <v>1</v>
      </c>
      <c r="F52" s="101" t="s">
        <v>8</v>
      </c>
      <c r="G52" s="101">
        <v>219.75</v>
      </c>
      <c r="H52" s="103" t="s">
        <v>8</v>
      </c>
      <c r="I52" s="100">
        <v>0.75</v>
      </c>
      <c r="J52" s="22" t="s">
        <v>8</v>
      </c>
      <c r="K52" s="100">
        <v>2</v>
      </c>
      <c r="L52" s="22" t="s">
        <v>3</v>
      </c>
      <c r="M52" s="27">
        <f>K52*I52*G52*E52*C52</f>
        <v>329.625</v>
      </c>
      <c r="N52" s="107"/>
    </row>
    <row r="53" spans="1:14" ht="14.25" hidden="1">
      <c r="A53" s="97"/>
      <c r="B53" s="96" t="s">
        <v>43</v>
      </c>
      <c r="C53" s="10">
        <v>1</v>
      </c>
      <c r="D53" s="23" t="s">
        <v>8</v>
      </c>
      <c r="E53" s="103">
        <v>1</v>
      </c>
      <c r="F53" s="101" t="s">
        <v>8</v>
      </c>
      <c r="G53" s="101">
        <v>135.25</v>
      </c>
      <c r="H53" s="103" t="s">
        <v>8</v>
      </c>
      <c r="I53" s="100">
        <v>0.75</v>
      </c>
      <c r="J53" s="22" t="s">
        <v>8</v>
      </c>
      <c r="K53" s="100">
        <v>2</v>
      </c>
      <c r="L53" s="22" t="s">
        <v>3</v>
      </c>
      <c r="M53" s="26">
        <f>K53*I53*G53*E53*C53</f>
        <v>202.875</v>
      </c>
      <c r="N53" s="107"/>
    </row>
    <row r="54" spans="1:14" ht="15" hidden="1" customHeight="1">
      <c r="A54" s="97"/>
      <c r="B54" s="31"/>
      <c r="C54" s="10"/>
      <c r="D54" s="23"/>
      <c r="E54" s="103"/>
      <c r="F54" s="101"/>
      <c r="G54" s="101"/>
      <c r="H54" s="103"/>
      <c r="I54" s="78"/>
      <c r="J54" s="105"/>
      <c r="K54" s="78"/>
      <c r="L54" s="105" t="s">
        <v>3</v>
      </c>
      <c r="M54" s="27">
        <f>SUM(M52:M53)</f>
        <v>532.5</v>
      </c>
      <c r="N54" s="81"/>
    </row>
    <row r="55" spans="1:14" ht="14.25">
      <c r="A55" s="97"/>
      <c r="B55" s="31"/>
      <c r="C55" s="10"/>
      <c r="D55" s="23"/>
      <c r="E55" s="103"/>
      <c r="F55" s="101"/>
      <c r="G55" s="49">
        <v>533</v>
      </c>
      <c r="H55" s="57"/>
      <c r="I55" s="43">
        <v>12346.65</v>
      </c>
      <c r="J55" s="45"/>
      <c r="K55" s="39" t="s">
        <v>14</v>
      </c>
      <c r="L55" s="45"/>
      <c r="M55" s="58"/>
      <c r="N55" s="50">
        <f>G55*I55%</f>
        <v>65807.644499999995</v>
      </c>
    </row>
    <row r="56" spans="1:14" ht="14.25">
      <c r="A56" s="97"/>
      <c r="B56" s="31"/>
      <c r="C56" s="10"/>
      <c r="D56" s="23"/>
      <c r="E56" s="103"/>
      <c r="F56" s="101"/>
      <c r="G56" s="101"/>
      <c r="H56" s="103"/>
      <c r="I56" s="78"/>
      <c r="J56" s="105"/>
      <c r="K56" s="78"/>
      <c r="L56" s="105"/>
      <c r="M56" s="27"/>
      <c r="N56" s="81"/>
    </row>
    <row r="57" spans="1:14" ht="14.25">
      <c r="A57" s="97">
        <v>7</v>
      </c>
      <c r="B57" s="149" t="s">
        <v>21</v>
      </c>
      <c r="C57" s="149"/>
      <c r="D57" s="149"/>
      <c r="E57" s="149"/>
      <c r="F57" s="149"/>
      <c r="G57" s="149"/>
      <c r="H57" s="149"/>
      <c r="I57" s="149"/>
      <c r="J57" s="149"/>
      <c r="K57" s="149"/>
      <c r="L57" s="149"/>
      <c r="M57" s="27"/>
      <c r="N57" s="50"/>
    </row>
    <row r="58" spans="1:14" ht="14.25" hidden="1">
      <c r="A58" s="97"/>
      <c r="B58" s="89" t="s">
        <v>44</v>
      </c>
      <c r="C58" s="10">
        <v>1</v>
      </c>
      <c r="D58" s="23" t="s">
        <v>8</v>
      </c>
      <c r="E58" s="103">
        <v>1</v>
      </c>
      <c r="F58" s="101" t="s">
        <v>8</v>
      </c>
      <c r="G58" s="91">
        <v>2</v>
      </c>
      <c r="H58" s="103" t="s">
        <v>8</v>
      </c>
      <c r="I58" s="100">
        <v>219.75</v>
      </c>
      <c r="J58" s="22" t="s">
        <v>8</v>
      </c>
      <c r="K58" s="100">
        <v>2</v>
      </c>
      <c r="L58" s="22" t="s">
        <v>3</v>
      </c>
      <c r="M58" s="27">
        <f>K58*I58*G58*E58*C58</f>
        <v>879</v>
      </c>
      <c r="N58" s="106"/>
    </row>
    <row r="59" spans="1:14" ht="14.25" hidden="1">
      <c r="A59" s="97"/>
      <c r="B59" s="89" t="s">
        <v>45</v>
      </c>
      <c r="C59" s="10">
        <v>1</v>
      </c>
      <c r="D59" s="23" t="s">
        <v>8</v>
      </c>
      <c r="E59" s="103">
        <v>1</v>
      </c>
      <c r="F59" s="101" t="s">
        <v>8</v>
      </c>
      <c r="G59" s="91">
        <v>1</v>
      </c>
      <c r="H59" s="103" t="s">
        <v>8</v>
      </c>
      <c r="I59" s="100">
        <v>135.25</v>
      </c>
      <c r="J59" s="22" t="s">
        <v>8</v>
      </c>
      <c r="K59" s="100">
        <v>2</v>
      </c>
      <c r="L59" s="22" t="s">
        <v>3</v>
      </c>
      <c r="M59" s="27">
        <f>K59*I59*G59*E59*C59</f>
        <v>270.5</v>
      </c>
      <c r="N59" s="81"/>
    </row>
    <row r="60" spans="1:14" ht="14.25" hidden="1">
      <c r="A60" s="97"/>
      <c r="B60" s="89" t="s">
        <v>46</v>
      </c>
      <c r="C60" s="10">
        <v>1</v>
      </c>
      <c r="D60" s="23" t="s">
        <v>8</v>
      </c>
      <c r="E60" s="103">
        <v>1</v>
      </c>
      <c r="F60" s="101" t="s">
        <v>8</v>
      </c>
      <c r="G60" s="91">
        <v>1</v>
      </c>
      <c r="H60" s="103" t="s">
        <v>8</v>
      </c>
      <c r="I60" s="100">
        <v>36</v>
      </c>
      <c r="J60" s="22" t="s">
        <v>8</v>
      </c>
      <c r="K60" s="100">
        <v>1</v>
      </c>
      <c r="L60" s="22" t="s">
        <v>3</v>
      </c>
      <c r="M60" s="27">
        <f>K60*I60*G60*E60*C60</f>
        <v>36</v>
      </c>
      <c r="N60" s="50"/>
    </row>
    <row r="61" spans="1:14" ht="14.25" hidden="1">
      <c r="A61" s="97"/>
      <c r="B61" s="31" t="s">
        <v>22</v>
      </c>
      <c r="C61" s="10">
        <v>1</v>
      </c>
      <c r="D61" s="23" t="s">
        <v>8</v>
      </c>
      <c r="E61" s="103">
        <v>1</v>
      </c>
      <c r="F61" s="101" t="s">
        <v>8</v>
      </c>
      <c r="G61" s="91">
        <v>1</v>
      </c>
      <c r="H61" s="103" t="s">
        <v>8</v>
      </c>
      <c r="I61" s="100">
        <v>90</v>
      </c>
      <c r="J61" s="22" t="s">
        <v>8</v>
      </c>
      <c r="K61" s="100">
        <v>1</v>
      </c>
      <c r="L61" s="22" t="s">
        <v>3</v>
      </c>
      <c r="M61" s="26">
        <f>K61*I61*G61*E61*C61</f>
        <v>90</v>
      </c>
      <c r="N61" s="107"/>
    </row>
    <row r="62" spans="1:14" ht="14.25" hidden="1">
      <c r="A62" s="97"/>
      <c r="B62" s="31"/>
      <c r="C62" s="10"/>
      <c r="D62" s="23"/>
      <c r="E62" s="103"/>
      <c r="F62" s="101"/>
      <c r="G62" s="101"/>
      <c r="H62" s="103"/>
      <c r="I62" s="78"/>
      <c r="J62" s="105"/>
      <c r="K62" s="78"/>
      <c r="L62" s="105" t="s">
        <v>3</v>
      </c>
      <c r="M62" s="27">
        <f>SUM(M58:M61)</f>
        <v>1275.5</v>
      </c>
      <c r="N62" s="13"/>
    </row>
    <row r="63" spans="1:14" ht="14.25">
      <c r="A63" s="97"/>
      <c r="B63" s="31"/>
      <c r="C63" s="10"/>
      <c r="D63" s="23"/>
      <c r="E63" s="103"/>
      <c r="F63" s="101"/>
      <c r="G63" s="49">
        <v>1276</v>
      </c>
      <c r="H63" s="57"/>
      <c r="I63" s="43">
        <v>2206.6</v>
      </c>
      <c r="J63" s="87"/>
      <c r="K63" s="39" t="s">
        <v>17</v>
      </c>
      <c r="L63" s="45"/>
      <c r="M63" s="58"/>
      <c r="N63" s="50">
        <f>G63*I63%</f>
        <v>28156.216</v>
      </c>
    </row>
    <row r="64" spans="1:14" ht="14.25">
      <c r="A64" s="10"/>
      <c r="B64" s="96"/>
      <c r="C64" s="10"/>
      <c r="D64" s="23"/>
      <c r="E64" s="103"/>
      <c r="F64" s="101"/>
      <c r="G64" s="101"/>
      <c r="H64" s="103"/>
      <c r="I64" s="78"/>
      <c r="J64" s="105"/>
      <c r="K64" s="78"/>
      <c r="L64" s="105"/>
      <c r="M64" s="27"/>
      <c r="N64" s="13"/>
    </row>
    <row r="65" spans="1:14" ht="14.25">
      <c r="A65" s="10">
        <v>8</v>
      </c>
      <c r="B65" s="153" t="s">
        <v>47</v>
      </c>
      <c r="C65" s="153"/>
      <c r="D65" s="153"/>
      <c r="E65" s="153"/>
      <c r="F65" s="153"/>
      <c r="G65" s="153"/>
      <c r="H65" s="153"/>
      <c r="I65" s="153"/>
      <c r="J65" s="153"/>
      <c r="K65" s="153"/>
      <c r="L65" s="153"/>
      <c r="M65" s="58"/>
      <c r="N65" s="50"/>
    </row>
    <row r="66" spans="1:14" ht="14.25" hidden="1">
      <c r="A66" s="10"/>
      <c r="B66" s="31"/>
      <c r="C66" s="154" t="s">
        <v>48</v>
      </c>
      <c r="D66" s="154"/>
      <c r="E66" s="154"/>
      <c r="F66" s="154"/>
      <c r="G66" s="154"/>
      <c r="H66" s="154"/>
      <c r="I66" s="154"/>
      <c r="J66" s="154"/>
      <c r="K66" s="154"/>
      <c r="L66" s="105" t="s">
        <v>3</v>
      </c>
      <c r="M66" s="26">
        <v>1276</v>
      </c>
      <c r="N66" s="13"/>
    </row>
    <row r="67" spans="1:14" ht="14.25" hidden="1">
      <c r="A67" s="10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 t="s">
        <v>3</v>
      </c>
      <c r="M67" s="27">
        <v>1276</v>
      </c>
      <c r="N67" s="13"/>
    </row>
    <row r="68" spans="1:14" ht="14.25">
      <c r="A68" s="8"/>
      <c r="B68" s="83"/>
      <c r="C68" s="10"/>
      <c r="D68" s="23"/>
      <c r="E68" s="103"/>
      <c r="F68" s="101"/>
      <c r="G68" s="49">
        <v>1276</v>
      </c>
      <c r="H68" s="57"/>
      <c r="I68" s="39">
        <v>2197.52</v>
      </c>
      <c r="J68" s="45"/>
      <c r="K68" s="39" t="s">
        <v>17</v>
      </c>
      <c r="L68" s="45"/>
      <c r="M68" s="58"/>
      <c r="N68" s="50">
        <f>G68*I68%</f>
        <v>28040.355200000002</v>
      </c>
    </row>
    <row r="69" spans="1:14" ht="14.25">
      <c r="A69" s="8"/>
      <c r="B69" s="31"/>
      <c r="C69" s="10"/>
      <c r="D69" s="23"/>
      <c r="E69" s="103"/>
      <c r="F69" s="101"/>
      <c r="G69" s="101"/>
      <c r="H69" s="103"/>
      <c r="I69" s="78"/>
      <c r="J69" s="105"/>
      <c r="K69" s="78"/>
      <c r="L69" s="105"/>
      <c r="M69" s="27"/>
      <c r="N69" s="81"/>
    </row>
    <row r="70" spans="1:14" ht="45" customHeight="1">
      <c r="A70" s="8">
        <v>9</v>
      </c>
      <c r="B70" s="155" t="s">
        <v>19</v>
      </c>
      <c r="C70" s="155"/>
      <c r="D70" s="155"/>
      <c r="E70" s="155"/>
      <c r="F70" s="155"/>
      <c r="G70" s="155"/>
      <c r="H70" s="155"/>
      <c r="I70" s="155"/>
      <c r="J70" s="155"/>
      <c r="K70" s="155"/>
      <c r="L70" s="155"/>
      <c r="M70" s="27"/>
      <c r="N70" s="50"/>
    </row>
    <row r="71" spans="1:14" s="3" customFormat="1" ht="14.25" hidden="1">
      <c r="A71" s="8"/>
      <c r="B71" s="31" t="s">
        <v>50</v>
      </c>
      <c r="C71" s="10">
        <v>1</v>
      </c>
      <c r="D71" s="23" t="s">
        <v>8</v>
      </c>
      <c r="E71" s="103">
        <v>1</v>
      </c>
      <c r="F71" s="101" t="s">
        <v>8</v>
      </c>
      <c r="G71" s="91">
        <v>2</v>
      </c>
      <c r="H71" s="103" t="s">
        <v>8</v>
      </c>
      <c r="I71" s="100">
        <v>5.25</v>
      </c>
      <c r="J71" s="22" t="s">
        <v>8</v>
      </c>
      <c r="K71" s="100">
        <v>6.75</v>
      </c>
      <c r="L71" s="22" t="s">
        <v>3</v>
      </c>
      <c r="M71" s="27">
        <f>K71*I71*G71*E71*C71</f>
        <v>70.875</v>
      </c>
      <c r="N71" s="81"/>
    </row>
    <row r="72" spans="1:14" s="3" customFormat="1" ht="14.25" hidden="1">
      <c r="A72" s="97"/>
      <c r="B72" s="96" t="s">
        <v>51</v>
      </c>
      <c r="C72" s="10">
        <v>1</v>
      </c>
      <c r="D72" s="23" t="s">
        <v>8</v>
      </c>
      <c r="E72" s="103">
        <v>1</v>
      </c>
      <c r="F72" s="101" t="s">
        <v>8</v>
      </c>
      <c r="G72" s="91">
        <v>7</v>
      </c>
      <c r="H72" s="103" t="s">
        <v>8</v>
      </c>
      <c r="I72" s="100">
        <v>5.67</v>
      </c>
      <c r="J72" s="22" t="s">
        <v>8</v>
      </c>
      <c r="K72" s="100">
        <v>6.75</v>
      </c>
      <c r="L72" s="22" t="s">
        <v>3</v>
      </c>
      <c r="M72" s="27">
        <f>K72*I72*G72*E72*C72</f>
        <v>267.90750000000003</v>
      </c>
      <c r="N72" s="59"/>
    </row>
    <row r="73" spans="1:14" s="3" customFormat="1" ht="14.25" hidden="1">
      <c r="A73" s="97"/>
      <c r="B73" s="31" t="s">
        <v>22</v>
      </c>
      <c r="C73" s="10">
        <v>1</v>
      </c>
      <c r="D73" s="23" t="s">
        <v>8</v>
      </c>
      <c r="E73" s="103">
        <v>1</v>
      </c>
      <c r="F73" s="101" t="s">
        <v>8</v>
      </c>
      <c r="G73" s="91">
        <v>3</v>
      </c>
      <c r="H73" s="103" t="s">
        <v>8</v>
      </c>
      <c r="I73" s="100">
        <v>5.67</v>
      </c>
      <c r="J73" s="22" t="s">
        <v>8</v>
      </c>
      <c r="K73" s="100">
        <v>7.83</v>
      </c>
      <c r="L73" s="22" t="s">
        <v>3</v>
      </c>
      <c r="M73" s="27">
        <f>K73*I73*G73*E73*C73</f>
        <v>133.1883</v>
      </c>
      <c r="N73" s="81"/>
    </row>
    <row r="74" spans="1:14" s="3" customFormat="1" ht="16.5" hidden="1" customHeight="1">
      <c r="A74" s="97"/>
      <c r="B74" s="31"/>
      <c r="C74" s="10">
        <v>1</v>
      </c>
      <c r="D74" s="23" t="s">
        <v>8</v>
      </c>
      <c r="E74" s="103">
        <v>1</v>
      </c>
      <c r="F74" s="101" t="s">
        <v>8</v>
      </c>
      <c r="G74" s="91">
        <v>6</v>
      </c>
      <c r="H74" s="103" t="s">
        <v>8</v>
      </c>
      <c r="I74" s="100">
        <v>6</v>
      </c>
      <c r="J74" s="22" t="s">
        <v>8</v>
      </c>
      <c r="K74" s="100">
        <v>6.75</v>
      </c>
      <c r="L74" s="22" t="s">
        <v>3</v>
      </c>
      <c r="M74" s="26">
        <f>K74*I74*G74*E74*C74</f>
        <v>243</v>
      </c>
      <c r="N74" s="13"/>
    </row>
    <row r="75" spans="1:14" ht="14.25" hidden="1">
      <c r="A75" s="97"/>
      <c r="B75" s="31"/>
      <c r="C75" s="10"/>
      <c r="D75" s="23"/>
      <c r="E75" s="103"/>
      <c r="F75" s="101"/>
      <c r="G75" s="49"/>
      <c r="H75" s="57"/>
      <c r="I75" s="44"/>
      <c r="J75" s="45"/>
      <c r="K75" s="44"/>
      <c r="L75" s="14" t="s">
        <v>3</v>
      </c>
      <c r="M75" s="46">
        <f>SUM(M71:M74)</f>
        <v>714.97080000000005</v>
      </c>
      <c r="N75" s="113"/>
    </row>
    <row r="76" spans="1:14" ht="14.25">
      <c r="A76" s="97"/>
      <c r="B76" s="89"/>
      <c r="C76" s="20"/>
      <c r="D76" s="32"/>
      <c r="E76" s="19"/>
      <c r="F76" s="19"/>
      <c r="G76" s="44">
        <v>262</v>
      </c>
      <c r="H76" s="45"/>
      <c r="I76" s="43">
        <v>180.5</v>
      </c>
      <c r="J76" s="40"/>
      <c r="K76" s="39" t="s">
        <v>20</v>
      </c>
      <c r="L76" s="40"/>
      <c r="M76" s="40"/>
      <c r="N76" s="50">
        <f>G76*I76</f>
        <v>47291</v>
      </c>
    </row>
    <row r="77" spans="1:14" ht="15" customHeight="1">
      <c r="A77" s="97"/>
      <c r="B77" s="31"/>
      <c r="C77" s="10"/>
      <c r="D77" s="23"/>
      <c r="E77" s="103"/>
      <c r="F77" s="101"/>
      <c r="G77" s="101"/>
      <c r="H77" s="103"/>
      <c r="I77" s="78"/>
      <c r="J77" s="105"/>
      <c r="K77" s="78"/>
      <c r="L77" s="105"/>
      <c r="M77" s="27"/>
      <c r="N77" s="12"/>
    </row>
    <row r="78" spans="1:14" ht="74.25" customHeight="1">
      <c r="A78" s="97">
        <v>10</v>
      </c>
      <c r="B78" s="155" t="s">
        <v>52</v>
      </c>
      <c r="C78" s="155"/>
      <c r="D78" s="155"/>
      <c r="E78" s="155"/>
      <c r="F78" s="155"/>
      <c r="G78" s="155"/>
      <c r="H78" s="155"/>
      <c r="I78" s="155"/>
      <c r="J78" s="155"/>
      <c r="K78" s="155"/>
      <c r="L78" s="155"/>
      <c r="M78" s="27"/>
      <c r="N78" s="12"/>
    </row>
    <row r="79" spans="1:14" ht="14.25" hidden="1">
      <c r="A79" s="97"/>
      <c r="B79" s="92" t="s">
        <v>53</v>
      </c>
      <c r="C79" s="10">
        <v>1</v>
      </c>
      <c r="D79" s="23" t="s">
        <v>8</v>
      </c>
      <c r="E79" s="103">
        <v>1</v>
      </c>
      <c r="F79" s="101" t="s">
        <v>8</v>
      </c>
      <c r="G79" s="91">
        <v>1</v>
      </c>
      <c r="H79" s="103" t="s">
        <v>8</v>
      </c>
      <c r="I79" s="100">
        <v>26.75</v>
      </c>
      <c r="J79" s="22" t="s">
        <v>8</v>
      </c>
      <c r="K79" s="100">
        <v>36</v>
      </c>
      <c r="L79" s="22" t="s">
        <v>3</v>
      </c>
      <c r="M79" s="26">
        <f>K79*I79*G79*E79*C79</f>
        <v>963</v>
      </c>
      <c r="N79" s="81"/>
    </row>
    <row r="80" spans="1:14" ht="14.25" hidden="1">
      <c r="A80" s="97"/>
      <c r="B80" s="92"/>
      <c r="C80" s="10"/>
      <c r="D80" s="23"/>
      <c r="E80" s="103"/>
      <c r="F80" s="101"/>
      <c r="G80" s="101"/>
      <c r="H80" s="103"/>
      <c r="I80" s="78"/>
      <c r="J80" s="105"/>
      <c r="K80" s="78"/>
      <c r="L80" s="105" t="s">
        <v>3</v>
      </c>
      <c r="M80" s="27">
        <v>963</v>
      </c>
      <c r="N80" s="12"/>
    </row>
    <row r="81" spans="1:14" ht="14.25">
      <c r="A81" s="97"/>
      <c r="B81" s="92"/>
      <c r="C81" s="10"/>
      <c r="D81" s="23"/>
      <c r="E81" s="103"/>
      <c r="F81" s="101"/>
      <c r="G81" s="49">
        <v>963</v>
      </c>
      <c r="H81" s="57"/>
      <c r="I81" s="43">
        <v>223.97</v>
      </c>
      <c r="J81" s="45"/>
      <c r="K81" s="39" t="s">
        <v>20</v>
      </c>
      <c r="L81" s="45"/>
      <c r="M81" s="58"/>
      <c r="N81" s="50">
        <f>G81*I81</f>
        <v>215683.11</v>
      </c>
    </row>
    <row r="82" spans="1:14" ht="14.25">
      <c r="A82" s="97"/>
      <c r="B82" s="96"/>
      <c r="C82" s="10"/>
      <c r="D82" s="23"/>
      <c r="E82" s="103"/>
      <c r="F82" s="101"/>
      <c r="G82" s="101"/>
      <c r="H82" s="103"/>
      <c r="I82" s="29"/>
      <c r="J82" s="105"/>
      <c r="K82" s="78"/>
      <c r="L82" s="105"/>
      <c r="M82" s="27"/>
      <c r="N82" s="81"/>
    </row>
    <row r="83" spans="1:14" ht="58.5" customHeight="1">
      <c r="A83" s="97">
        <v>11</v>
      </c>
      <c r="B83" s="155" t="s">
        <v>54</v>
      </c>
      <c r="C83" s="155"/>
      <c r="D83" s="155"/>
      <c r="E83" s="155"/>
      <c r="F83" s="155"/>
      <c r="G83" s="155"/>
      <c r="H83" s="155"/>
      <c r="I83" s="155"/>
      <c r="J83" s="155"/>
      <c r="K83" s="155"/>
      <c r="L83" s="155"/>
      <c r="M83" s="58"/>
      <c r="N83" s="45"/>
    </row>
    <row r="84" spans="1:14" ht="14.25" hidden="1">
      <c r="A84" s="97"/>
      <c r="B84" s="92" t="s">
        <v>53</v>
      </c>
      <c r="C84" s="10">
        <v>1</v>
      </c>
      <c r="D84" s="23" t="s">
        <v>8</v>
      </c>
      <c r="E84" s="103">
        <v>1</v>
      </c>
      <c r="F84" s="101" t="s">
        <v>8</v>
      </c>
      <c r="G84" s="91">
        <v>1</v>
      </c>
      <c r="H84" s="103" t="s">
        <v>8</v>
      </c>
      <c r="I84" s="100">
        <v>95</v>
      </c>
      <c r="J84" s="22" t="s">
        <v>8</v>
      </c>
      <c r="K84" s="100">
        <v>55</v>
      </c>
      <c r="L84" s="22" t="s">
        <v>3</v>
      </c>
      <c r="M84" s="26">
        <f>K84*I84*G84*E84*C84</f>
        <v>5225</v>
      </c>
      <c r="N84" s="106"/>
    </row>
    <row r="85" spans="1:14" ht="14.25" hidden="1">
      <c r="A85" s="97"/>
      <c r="B85" s="95"/>
      <c r="C85" s="95"/>
      <c r="D85" s="95"/>
      <c r="E85" s="95"/>
      <c r="F85" s="95"/>
      <c r="G85" s="95"/>
      <c r="H85" s="95"/>
      <c r="I85" s="95"/>
      <c r="J85" s="95"/>
      <c r="K85" s="95"/>
      <c r="L85" s="88" t="s">
        <v>3</v>
      </c>
      <c r="M85" s="63">
        <v>5225</v>
      </c>
      <c r="N85" s="50"/>
    </row>
    <row r="86" spans="1:14" ht="14.25">
      <c r="A86" s="97"/>
      <c r="B86" s="96"/>
      <c r="C86" s="95"/>
      <c r="D86" s="95"/>
      <c r="E86" s="95"/>
      <c r="F86" s="95"/>
      <c r="G86" s="51">
        <v>5225</v>
      </c>
      <c r="H86" s="114"/>
      <c r="I86" s="43">
        <v>199.77</v>
      </c>
      <c r="J86" s="114"/>
      <c r="K86" s="39" t="s">
        <v>20</v>
      </c>
      <c r="L86" s="45"/>
      <c r="M86" s="115"/>
      <c r="N86" s="50">
        <f>G86:G87*I86:I87</f>
        <v>1043798.25</v>
      </c>
    </row>
    <row r="87" spans="1:14" ht="14.25" hidden="1">
      <c r="A87" s="97"/>
      <c r="B87" s="104"/>
      <c r="C87" s="104"/>
      <c r="D87" s="104"/>
      <c r="E87" s="104"/>
      <c r="F87" s="104"/>
      <c r="G87" s="48"/>
      <c r="H87" s="104"/>
      <c r="I87" s="104"/>
      <c r="J87" s="104"/>
      <c r="K87" s="104"/>
      <c r="L87" s="104"/>
      <c r="M87" s="53"/>
      <c r="N87" s="65"/>
    </row>
    <row r="88" spans="1:14" ht="14.25" hidden="1">
      <c r="A88" s="97"/>
      <c r="B88" s="96"/>
      <c r="C88" s="88"/>
      <c r="D88" s="88"/>
      <c r="E88" s="88"/>
      <c r="F88" s="88"/>
      <c r="G88" s="47"/>
      <c r="H88" s="47"/>
      <c r="I88" s="38"/>
      <c r="J88" s="47"/>
      <c r="K88" s="86"/>
      <c r="L88" s="45"/>
      <c r="M88" s="84"/>
      <c r="N88" s="50"/>
    </row>
    <row r="89" spans="1:14" ht="14.25" hidden="1">
      <c r="A89" s="97"/>
      <c r="B89" s="15"/>
      <c r="C89" s="10"/>
      <c r="D89" s="23"/>
      <c r="E89" s="103"/>
      <c r="F89" s="101"/>
      <c r="G89" s="101"/>
      <c r="H89" s="103"/>
      <c r="I89" s="78"/>
      <c r="J89" s="105"/>
      <c r="K89" s="78"/>
      <c r="L89" s="105"/>
      <c r="M89" s="53"/>
      <c r="N89" s="13"/>
    </row>
    <row r="90" spans="1:14" ht="14.25" hidden="1">
      <c r="A90" s="97"/>
      <c r="B90" s="150"/>
      <c r="C90" s="150"/>
      <c r="D90" s="150"/>
      <c r="E90" s="150"/>
      <c r="F90" s="150"/>
      <c r="G90" s="150"/>
      <c r="H90" s="150"/>
      <c r="I90" s="150"/>
      <c r="J90" s="150"/>
      <c r="K90" s="150"/>
      <c r="L90" s="150"/>
      <c r="M90" s="58"/>
      <c r="N90" s="50"/>
    </row>
    <row r="91" spans="1:14" ht="14.25" hidden="1">
      <c r="A91" s="97"/>
      <c r="B91" s="96"/>
      <c r="C91" s="154"/>
      <c r="D91" s="154"/>
      <c r="E91" s="154"/>
      <c r="F91" s="154"/>
      <c r="G91" s="154"/>
      <c r="H91" s="154"/>
      <c r="I91" s="154"/>
      <c r="J91" s="154"/>
      <c r="K91" s="154"/>
      <c r="L91" s="105"/>
      <c r="M91" s="27"/>
      <c r="N91" s="13"/>
    </row>
    <row r="92" spans="1:14" ht="14.25" hidden="1">
      <c r="A92" s="97"/>
      <c r="B92" s="31"/>
      <c r="C92" s="10"/>
      <c r="D92" s="23"/>
      <c r="E92" s="103"/>
      <c r="F92" s="101"/>
      <c r="G92" s="101"/>
      <c r="H92" s="103"/>
      <c r="I92" s="78"/>
      <c r="J92" s="105"/>
      <c r="K92" s="78"/>
      <c r="L92" s="105"/>
      <c r="M92" s="27"/>
      <c r="N92" s="13"/>
    </row>
    <row r="93" spans="1:14" ht="14.25">
      <c r="A93" s="97"/>
      <c r="B93" s="90"/>
      <c r="C93" s="90"/>
      <c r="D93" s="90"/>
      <c r="E93" s="90"/>
      <c r="F93" s="90"/>
      <c r="G93" s="67"/>
      <c r="H93" s="68"/>
      <c r="I93" s="38"/>
      <c r="J93" s="68"/>
      <c r="K93" s="86"/>
      <c r="L93" s="68"/>
      <c r="M93" s="58"/>
      <c r="N93" s="45"/>
    </row>
    <row r="94" spans="1:14" ht="30.75" customHeight="1">
      <c r="A94" s="18">
        <v>12</v>
      </c>
      <c r="B94" s="155" t="s">
        <v>26</v>
      </c>
      <c r="C94" s="155"/>
      <c r="D94" s="155"/>
      <c r="E94" s="155"/>
      <c r="F94" s="155"/>
      <c r="G94" s="155"/>
      <c r="H94" s="155"/>
      <c r="I94" s="155"/>
      <c r="J94" s="155"/>
      <c r="K94" s="155"/>
      <c r="L94" s="155"/>
      <c r="M94" s="27"/>
      <c r="N94" s="13"/>
    </row>
    <row r="95" spans="1:14" ht="14.25" hidden="1">
      <c r="A95" s="8"/>
      <c r="B95" s="102" t="s">
        <v>55</v>
      </c>
      <c r="C95" s="10">
        <v>1</v>
      </c>
      <c r="D95" s="23" t="s">
        <v>8</v>
      </c>
      <c r="E95" s="103">
        <v>1</v>
      </c>
      <c r="F95" s="101" t="s">
        <v>8</v>
      </c>
      <c r="G95" s="156" t="s">
        <v>56</v>
      </c>
      <c r="H95" s="156"/>
      <c r="I95" s="156"/>
      <c r="J95" s="101" t="s">
        <v>8</v>
      </c>
      <c r="K95" s="103">
        <v>10</v>
      </c>
      <c r="L95" s="1" t="s">
        <v>3</v>
      </c>
      <c r="M95" s="26">
        <v>150</v>
      </c>
      <c r="N95" s="12"/>
    </row>
    <row r="96" spans="1:14" ht="14.25" hidden="1">
      <c r="A96" s="8"/>
      <c r="B96" s="31"/>
      <c r="C96" s="10"/>
      <c r="D96" s="23"/>
      <c r="E96" s="103"/>
      <c r="F96" s="101"/>
      <c r="G96" s="101"/>
      <c r="H96" s="103"/>
      <c r="I96" s="78"/>
      <c r="J96" s="105"/>
      <c r="K96" s="78"/>
      <c r="L96" s="105" t="s">
        <v>3</v>
      </c>
      <c r="M96" s="27">
        <v>150</v>
      </c>
      <c r="N96" s="12"/>
    </row>
    <row r="97" spans="1:14" ht="14.25">
      <c r="A97" s="8"/>
      <c r="B97" s="12"/>
      <c r="C97" s="10"/>
      <c r="D97" s="23"/>
      <c r="E97" s="103"/>
      <c r="F97" s="101"/>
      <c r="G97" s="49">
        <v>200</v>
      </c>
      <c r="H97" s="57"/>
      <c r="I97" s="43">
        <v>10964.99</v>
      </c>
      <c r="J97" s="45"/>
      <c r="K97" s="39" t="s">
        <v>27</v>
      </c>
      <c r="L97" s="45"/>
      <c r="M97" s="58"/>
      <c r="N97" s="50">
        <f>G97*I97%</f>
        <v>21929.98</v>
      </c>
    </row>
    <row r="98" spans="1:14" ht="14.25">
      <c r="A98" s="8"/>
      <c r="B98" s="9"/>
      <c r="C98" s="10"/>
      <c r="D98" s="23"/>
      <c r="E98" s="103"/>
      <c r="F98" s="101"/>
      <c r="G98" s="101"/>
      <c r="H98" s="103"/>
      <c r="I98" s="78"/>
      <c r="J98" s="105"/>
      <c r="K98" s="78"/>
      <c r="L98" s="105"/>
      <c r="M98" s="27"/>
      <c r="N98" s="12"/>
    </row>
    <row r="99" spans="1:14" ht="14.25">
      <c r="A99" s="8">
        <v>13</v>
      </c>
      <c r="B99" s="157" t="s">
        <v>29</v>
      </c>
      <c r="C99" s="157"/>
      <c r="D99" s="157"/>
      <c r="E99" s="157"/>
      <c r="F99" s="157"/>
      <c r="G99" s="157"/>
      <c r="H99" s="157"/>
      <c r="I99" s="157"/>
      <c r="J99" s="157"/>
      <c r="K99" s="157"/>
      <c r="L99" s="157"/>
      <c r="M99" s="27"/>
      <c r="N99" s="81"/>
    </row>
    <row r="100" spans="1:14" ht="14.25" hidden="1">
      <c r="A100" s="8"/>
      <c r="B100" s="31" t="s">
        <v>57</v>
      </c>
      <c r="C100" s="10">
        <v>1</v>
      </c>
      <c r="D100" s="23" t="s">
        <v>8</v>
      </c>
      <c r="E100" s="103">
        <v>1</v>
      </c>
      <c r="F100" s="101" t="s">
        <v>8</v>
      </c>
      <c r="G100" s="91">
        <v>1</v>
      </c>
      <c r="H100" s="103" t="s">
        <v>8</v>
      </c>
      <c r="I100" s="100">
        <v>219.75</v>
      </c>
      <c r="J100" s="22" t="s">
        <v>8</v>
      </c>
      <c r="K100" s="100">
        <v>2</v>
      </c>
      <c r="L100" s="22" t="s">
        <v>3</v>
      </c>
      <c r="M100" s="27">
        <f>K100*I100*G100*E100*C100</f>
        <v>439.5</v>
      </c>
      <c r="N100" s="13"/>
    </row>
    <row r="101" spans="1:14" ht="14.25" hidden="1">
      <c r="A101" s="8"/>
      <c r="B101" s="96" t="s">
        <v>22</v>
      </c>
      <c r="C101" s="10">
        <v>1</v>
      </c>
      <c r="D101" s="23" t="s">
        <v>8</v>
      </c>
      <c r="E101" s="103">
        <v>1</v>
      </c>
      <c r="F101" s="101" t="s">
        <v>8</v>
      </c>
      <c r="G101" s="91">
        <v>1</v>
      </c>
      <c r="H101" s="103" t="s">
        <v>8</v>
      </c>
      <c r="I101" s="100">
        <v>135.25</v>
      </c>
      <c r="J101" s="22" t="s">
        <v>8</v>
      </c>
      <c r="K101" s="100">
        <v>2</v>
      </c>
      <c r="L101" s="22" t="s">
        <v>3</v>
      </c>
      <c r="M101" s="26">
        <f>K101*I101*G101*E101*C101</f>
        <v>270.5</v>
      </c>
      <c r="N101" s="2"/>
    </row>
    <row r="102" spans="1:14" ht="14.25" hidden="1">
      <c r="A102" s="8"/>
      <c r="B102" s="17"/>
      <c r="C102" s="10"/>
      <c r="D102" s="23"/>
      <c r="E102" s="103"/>
      <c r="F102" s="101"/>
      <c r="G102" s="101"/>
      <c r="H102" s="103"/>
      <c r="I102" s="78"/>
      <c r="J102" s="105"/>
      <c r="K102" s="78"/>
      <c r="L102" s="105" t="s">
        <v>3</v>
      </c>
      <c r="M102" s="27">
        <f>SUM(M100:M101)</f>
        <v>710</v>
      </c>
      <c r="N102" s="2"/>
    </row>
    <row r="103" spans="1:14" ht="14.25">
      <c r="A103" s="12"/>
      <c r="B103" s="17"/>
      <c r="C103" s="88"/>
      <c r="D103" s="88"/>
      <c r="E103" s="88"/>
      <c r="F103" s="88"/>
      <c r="G103" s="51">
        <v>711</v>
      </c>
      <c r="H103" s="47"/>
      <c r="I103" s="39">
        <v>416.63</v>
      </c>
      <c r="J103" s="47"/>
      <c r="K103" s="39" t="s">
        <v>17</v>
      </c>
      <c r="L103" s="45"/>
      <c r="M103" s="58"/>
      <c r="N103" s="50">
        <f>G103*I103%</f>
        <v>2962.2392999999997</v>
      </c>
    </row>
    <row r="104" spans="1:14" ht="15" customHeight="1">
      <c r="A104" s="97"/>
      <c r="B104" s="31"/>
      <c r="C104" s="10"/>
      <c r="D104" s="23"/>
      <c r="E104" s="93"/>
      <c r="F104" s="93"/>
      <c r="G104" s="93"/>
      <c r="H104" s="93"/>
      <c r="I104" s="93"/>
      <c r="J104" s="93"/>
      <c r="K104" s="93"/>
      <c r="L104" s="105"/>
      <c r="M104" s="27"/>
      <c r="N104" s="12"/>
    </row>
    <row r="105" spans="1:14" ht="14.25">
      <c r="A105" s="8">
        <v>14</v>
      </c>
      <c r="B105" s="158" t="s">
        <v>58</v>
      </c>
      <c r="C105" s="158"/>
      <c r="D105" s="158"/>
      <c r="E105" s="158"/>
      <c r="F105" s="158"/>
      <c r="G105" s="158"/>
      <c r="H105" s="158"/>
      <c r="I105" s="158"/>
      <c r="J105" s="158"/>
      <c r="K105" s="158"/>
      <c r="L105" s="158"/>
      <c r="M105" s="58"/>
      <c r="N105" s="50"/>
    </row>
    <row r="106" spans="1:14" ht="14.25" hidden="1" customHeight="1">
      <c r="A106" s="10"/>
      <c r="B106" s="31" t="s">
        <v>57</v>
      </c>
      <c r="C106" s="10">
        <v>1</v>
      </c>
      <c r="D106" s="23" t="s">
        <v>8</v>
      </c>
      <c r="E106" s="103">
        <v>1</v>
      </c>
      <c r="F106" s="101" t="s">
        <v>8</v>
      </c>
      <c r="G106" s="91">
        <v>1</v>
      </c>
      <c r="H106" s="103" t="s">
        <v>8</v>
      </c>
      <c r="I106" s="100">
        <v>219.75</v>
      </c>
      <c r="J106" s="22" t="s">
        <v>8</v>
      </c>
      <c r="K106" s="100">
        <v>4</v>
      </c>
      <c r="L106" s="22" t="s">
        <v>3</v>
      </c>
      <c r="M106" s="27">
        <f>K106*I106*G106*E106*C106</f>
        <v>879</v>
      </c>
      <c r="N106" s="13"/>
    </row>
    <row r="107" spans="1:14" ht="14.25" hidden="1">
      <c r="A107" s="10"/>
      <c r="B107" s="104" t="s">
        <v>22</v>
      </c>
      <c r="C107" s="10">
        <v>1</v>
      </c>
      <c r="D107" s="23" t="s">
        <v>8</v>
      </c>
      <c r="E107" s="103">
        <v>1</v>
      </c>
      <c r="F107" s="101" t="s">
        <v>8</v>
      </c>
      <c r="G107" s="91">
        <v>1</v>
      </c>
      <c r="H107" s="103" t="s">
        <v>8</v>
      </c>
      <c r="I107" s="100">
        <v>135.25</v>
      </c>
      <c r="J107" s="22" t="s">
        <v>8</v>
      </c>
      <c r="K107" s="100">
        <v>4</v>
      </c>
      <c r="L107" s="22" t="s">
        <v>3</v>
      </c>
      <c r="M107" s="26">
        <f>K107*I107*G107*E107*C107</f>
        <v>541</v>
      </c>
      <c r="N107" s="81"/>
    </row>
    <row r="108" spans="1:14" s="3" customFormat="1" ht="14.25" hidden="1">
      <c r="A108" s="10"/>
      <c r="B108" s="95"/>
      <c r="C108" s="10"/>
      <c r="D108" s="23"/>
      <c r="E108" s="103"/>
      <c r="F108" s="101"/>
      <c r="G108" s="91"/>
      <c r="H108" s="103"/>
      <c r="I108" s="78"/>
      <c r="J108" s="105"/>
      <c r="K108" s="78"/>
      <c r="L108" s="105" t="s">
        <v>3</v>
      </c>
      <c r="M108" s="27">
        <f>SUM(M106:M107)</f>
        <v>1420</v>
      </c>
      <c r="N108" s="45"/>
    </row>
    <row r="109" spans="1:14" s="3" customFormat="1" ht="14.25" customHeight="1">
      <c r="A109" s="10"/>
      <c r="B109" s="94"/>
      <c r="C109" s="10"/>
      <c r="D109" s="23"/>
      <c r="E109" s="103"/>
      <c r="F109" s="101"/>
      <c r="G109" s="49">
        <v>1420</v>
      </c>
      <c r="H109" s="57"/>
      <c r="I109" s="43">
        <v>859.9</v>
      </c>
      <c r="J109" s="45"/>
      <c r="K109" s="39" t="s">
        <v>28</v>
      </c>
      <c r="L109" s="45"/>
      <c r="M109" s="58"/>
      <c r="N109" s="50">
        <f>G109*I109%</f>
        <v>12210.58</v>
      </c>
    </row>
    <row r="110" spans="1:14" s="3" customFormat="1" ht="14.25">
      <c r="A110" s="11"/>
      <c r="B110" s="12"/>
      <c r="C110" s="10"/>
      <c r="D110" s="23"/>
      <c r="E110" s="103"/>
      <c r="F110" s="101"/>
      <c r="G110" s="101"/>
      <c r="H110" s="103"/>
      <c r="I110" s="78"/>
      <c r="J110" s="105"/>
      <c r="K110" s="78"/>
      <c r="L110" s="105"/>
      <c r="M110" s="27"/>
      <c r="N110" s="13"/>
    </row>
    <row r="111" spans="1:14" s="3" customFormat="1" ht="14.25">
      <c r="A111" s="97">
        <v>15</v>
      </c>
      <c r="B111" s="157" t="s">
        <v>30</v>
      </c>
      <c r="C111" s="157"/>
      <c r="D111" s="157"/>
      <c r="E111" s="157"/>
      <c r="F111" s="157"/>
      <c r="G111" s="157"/>
      <c r="H111" s="157"/>
      <c r="I111" s="157"/>
      <c r="J111" s="157"/>
      <c r="K111" s="157"/>
      <c r="L111" s="157"/>
      <c r="M111" s="30"/>
      <c r="N111" s="81"/>
    </row>
    <row r="112" spans="1:14" s="3" customFormat="1" ht="14.25" hidden="1">
      <c r="A112" s="11"/>
      <c r="B112" s="31" t="s">
        <v>59</v>
      </c>
      <c r="C112" s="10">
        <v>1</v>
      </c>
      <c r="D112" s="23" t="s">
        <v>8</v>
      </c>
      <c r="E112" s="103">
        <v>1</v>
      </c>
      <c r="F112" s="101" t="s">
        <v>8</v>
      </c>
      <c r="G112" s="91">
        <v>1</v>
      </c>
      <c r="H112" s="103" t="s">
        <v>8</v>
      </c>
      <c r="I112" s="100">
        <v>219.75</v>
      </c>
      <c r="J112" s="22" t="s">
        <v>8</v>
      </c>
      <c r="K112" s="100">
        <v>2</v>
      </c>
      <c r="L112" s="22" t="s">
        <v>3</v>
      </c>
      <c r="M112" s="27">
        <f>K112*I112*G112*E112*C112</f>
        <v>439.5</v>
      </c>
      <c r="N112" s="50"/>
    </row>
    <row r="113" spans="1:14" s="3" customFormat="1" ht="14.25" hidden="1">
      <c r="A113" s="11"/>
      <c r="B113" s="16" t="s">
        <v>22</v>
      </c>
      <c r="C113" s="10">
        <v>1</v>
      </c>
      <c r="D113" s="23" t="s">
        <v>8</v>
      </c>
      <c r="E113" s="103">
        <v>1</v>
      </c>
      <c r="F113" s="101" t="s">
        <v>8</v>
      </c>
      <c r="G113" s="91">
        <v>1</v>
      </c>
      <c r="H113" s="103" t="s">
        <v>8</v>
      </c>
      <c r="I113" s="100">
        <v>135.25</v>
      </c>
      <c r="J113" s="22" t="s">
        <v>8</v>
      </c>
      <c r="K113" s="100">
        <v>2</v>
      </c>
      <c r="L113" s="22" t="s">
        <v>3</v>
      </c>
      <c r="M113" s="26">
        <f>K113*I113*G113*E113*C113</f>
        <v>270.5</v>
      </c>
      <c r="N113" s="50"/>
    </row>
    <row r="114" spans="1:14" s="3" customFormat="1" ht="14.25" hidden="1">
      <c r="A114" s="11"/>
      <c r="B114" s="98"/>
      <c r="C114" s="98"/>
      <c r="D114" s="98"/>
      <c r="E114" s="98"/>
      <c r="F114" s="98"/>
      <c r="G114" s="116"/>
      <c r="H114" s="116"/>
      <c r="I114" s="116"/>
      <c r="J114" s="116"/>
      <c r="K114" s="116"/>
      <c r="L114" s="116"/>
      <c r="M114" s="46">
        <f>SUM(M112:M113)</f>
        <v>710</v>
      </c>
      <c r="N114" s="2"/>
    </row>
    <row r="115" spans="1:14" s="3" customFormat="1" ht="14.25">
      <c r="A115" s="11"/>
      <c r="B115" s="80"/>
      <c r="C115" s="10"/>
      <c r="D115" s="23"/>
      <c r="E115" s="103"/>
      <c r="F115" s="101"/>
      <c r="G115" s="49">
        <v>711</v>
      </c>
      <c r="H115" s="57"/>
      <c r="I115" s="39">
        <v>442.75</v>
      </c>
      <c r="J115" s="45"/>
      <c r="K115" s="39" t="s">
        <v>17</v>
      </c>
      <c r="L115" s="45"/>
      <c r="M115" s="58"/>
      <c r="N115" s="50">
        <f>G115*I115%</f>
        <v>3147.9525000000003</v>
      </c>
    </row>
    <row r="116" spans="1:14" s="3" customFormat="1" ht="14.25">
      <c r="A116" s="11"/>
      <c r="B116" s="80"/>
      <c r="C116" s="10"/>
      <c r="D116" s="23"/>
      <c r="E116" s="121"/>
      <c r="F116" s="101"/>
      <c r="G116" s="49"/>
      <c r="H116" s="57"/>
      <c r="I116" s="39"/>
      <c r="J116" s="45"/>
      <c r="K116" s="39"/>
      <c r="L116" s="45"/>
      <c r="M116" s="58"/>
      <c r="N116" s="50"/>
    </row>
    <row r="117" spans="1:14" s="3" customFormat="1" ht="14.25">
      <c r="A117" s="11">
        <v>16</v>
      </c>
      <c r="B117" s="161" t="s">
        <v>62</v>
      </c>
      <c r="C117" s="161"/>
      <c r="D117" s="161"/>
      <c r="E117" s="161"/>
      <c r="F117" s="161"/>
      <c r="G117" s="161"/>
      <c r="H117" s="161"/>
      <c r="I117" s="161"/>
      <c r="J117" s="161"/>
      <c r="K117" s="161"/>
      <c r="L117" s="161"/>
      <c r="M117" s="58"/>
      <c r="N117" s="50"/>
    </row>
    <row r="118" spans="1:14" s="3" customFormat="1" ht="14.25" hidden="1">
      <c r="A118" s="11"/>
      <c r="B118" s="80"/>
      <c r="C118" s="162" t="s">
        <v>63</v>
      </c>
      <c r="D118" s="162"/>
      <c r="E118" s="162"/>
      <c r="F118" s="162"/>
      <c r="G118" s="162"/>
      <c r="H118" s="162"/>
      <c r="I118" s="162"/>
      <c r="J118" s="162"/>
      <c r="K118" s="162"/>
      <c r="L118" s="80" t="s">
        <v>3</v>
      </c>
      <c r="M118" s="125">
        <v>710</v>
      </c>
      <c r="N118" s="50"/>
    </row>
    <row r="119" spans="1:14" s="3" customFormat="1" ht="15" hidden="1" customHeight="1">
      <c r="A119" s="11"/>
      <c r="B119" s="80"/>
      <c r="C119" s="10"/>
      <c r="D119" s="23"/>
      <c r="E119" s="121"/>
      <c r="F119" s="101"/>
      <c r="G119" s="49"/>
      <c r="H119" s="57"/>
      <c r="I119" s="39"/>
      <c r="J119" s="45"/>
      <c r="K119" s="39"/>
      <c r="L119" s="14" t="s">
        <v>3</v>
      </c>
      <c r="M119" s="46">
        <v>710</v>
      </c>
      <c r="N119" s="50"/>
    </row>
    <row r="120" spans="1:14" s="3" customFormat="1" ht="14.25">
      <c r="A120" s="11"/>
      <c r="B120" s="80"/>
      <c r="C120" s="10"/>
      <c r="D120" s="23"/>
      <c r="E120" s="121"/>
      <c r="F120" s="101"/>
      <c r="G120" s="49">
        <v>711</v>
      </c>
      <c r="H120" s="57"/>
      <c r="I120" s="43">
        <v>1079.6500000000001</v>
      </c>
      <c r="J120" s="87"/>
      <c r="K120" s="39" t="s">
        <v>28</v>
      </c>
      <c r="L120" s="45"/>
      <c r="M120" s="46"/>
      <c r="N120" s="50">
        <f>G120*I120%</f>
        <v>7676.3115000000016</v>
      </c>
    </row>
    <row r="121" spans="1:14" s="3" customFormat="1" ht="14.25">
      <c r="A121" s="11"/>
      <c r="B121" s="96"/>
      <c r="C121" s="10"/>
      <c r="D121" s="23"/>
      <c r="E121" s="103"/>
      <c r="F121" s="101"/>
      <c r="G121" s="91"/>
      <c r="H121" s="103"/>
      <c r="I121" s="78"/>
      <c r="J121" s="105"/>
      <c r="K121" s="78"/>
      <c r="L121" s="105"/>
      <c r="M121" s="27"/>
      <c r="N121" s="2"/>
    </row>
    <row r="122" spans="1:14" s="3" customFormat="1" ht="14.25">
      <c r="A122" s="11">
        <v>17</v>
      </c>
      <c r="B122" s="159" t="s">
        <v>60</v>
      </c>
      <c r="C122" s="159"/>
      <c r="D122" s="159"/>
      <c r="E122" s="159"/>
      <c r="F122" s="159"/>
      <c r="G122" s="159"/>
      <c r="H122" s="159"/>
      <c r="I122" s="159"/>
      <c r="J122" s="159"/>
      <c r="K122" s="159"/>
      <c r="L122" s="159"/>
      <c r="M122" s="27"/>
      <c r="N122" s="81"/>
    </row>
    <row r="123" spans="1:14" s="3" customFormat="1" ht="14.25" hidden="1" customHeight="1">
      <c r="A123" s="8"/>
      <c r="B123" s="31" t="s">
        <v>59</v>
      </c>
      <c r="C123" s="10">
        <v>1</v>
      </c>
      <c r="D123" s="23" t="s">
        <v>8</v>
      </c>
      <c r="E123" s="103">
        <v>1</v>
      </c>
      <c r="F123" s="101" t="s">
        <v>8</v>
      </c>
      <c r="G123" s="91">
        <v>1</v>
      </c>
      <c r="H123" s="103" t="s">
        <v>8</v>
      </c>
      <c r="I123" s="100">
        <v>219.75</v>
      </c>
      <c r="J123" s="22" t="s">
        <v>8</v>
      </c>
      <c r="K123" s="100">
        <v>4</v>
      </c>
      <c r="L123" s="22" t="s">
        <v>3</v>
      </c>
      <c r="M123" s="27">
        <f>K123*I123*G123*E123*C123</f>
        <v>879</v>
      </c>
      <c r="N123" s="12"/>
    </row>
    <row r="124" spans="1:14" s="3" customFormat="1" ht="14.25" hidden="1">
      <c r="A124" s="8"/>
      <c r="B124" s="16" t="s">
        <v>22</v>
      </c>
      <c r="C124" s="10">
        <v>1</v>
      </c>
      <c r="D124" s="23" t="s">
        <v>8</v>
      </c>
      <c r="E124" s="103">
        <v>1</v>
      </c>
      <c r="F124" s="101" t="s">
        <v>8</v>
      </c>
      <c r="G124" s="91">
        <v>1</v>
      </c>
      <c r="H124" s="103" t="s">
        <v>8</v>
      </c>
      <c r="I124" s="100">
        <v>135.25</v>
      </c>
      <c r="J124" s="22" t="s">
        <v>8</v>
      </c>
      <c r="K124" s="100">
        <v>4</v>
      </c>
      <c r="L124" s="22" t="s">
        <v>3</v>
      </c>
      <c r="M124" s="26">
        <f>K124*I124*G124*E124*C124</f>
        <v>541</v>
      </c>
      <c r="N124" s="50"/>
    </row>
    <row r="125" spans="1:14" s="3" customFormat="1" ht="14.25" hidden="1">
      <c r="A125" s="8"/>
      <c r="B125" s="92"/>
      <c r="C125" s="10"/>
      <c r="D125" s="23"/>
      <c r="E125" s="103"/>
      <c r="F125" s="101"/>
      <c r="G125" s="101"/>
      <c r="H125" s="103"/>
      <c r="I125" s="78"/>
      <c r="J125" s="105"/>
      <c r="K125" s="78"/>
      <c r="L125" s="105" t="s">
        <v>3</v>
      </c>
      <c r="M125" s="27">
        <f>SUM(M123:M124)</f>
        <v>1420</v>
      </c>
      <c r="N125" s="12"/>
    </row>
    <row r="126" spans="1:14" s="3" customFormat="1" ht="15">
      <c r="A126" s="8"/>
      <c r="B126" s="90"/>
      <c r="C126" s="90"/>
      <c r="D126" s="90"/>
      <c r="E126" s="90"/>
      <c r="F126" s="90"/>
      <c r="G126" s="117">
        <v>1420</v>
      </c>
      <c r="H126" s="118"/>
      <c r="I126" s="111">
        <v>1043.9000000000001</v>
      </c>
      <c r="J126" s="118"/>
      <c r="K126" s="109" t="s">
        <v>17</v>
      </c>
      <c r="L126" s="118"/>
      <c r="M126" s="110"/>
      <c r="N126" s="66">
        <f>G126*I126%</f>
        <v>14823.38</v>
      </c>
    </row>
    <row r="127" spans="1:14" s="3" customFormat="1" ht="14.25">
      <c r="A127" s="60"/>
      <c r="B127" s="61"/>
      <c r="C127" s="119"/>
      <c r="D127" s="119"/>
      <c r="E127" s="119"/>
      <c r="F127" s="119"/>
      <c r="G127" s="119"/>
      <c r="H127" s="119"/>
      <c r="I127" s="119"/>
      <c r="J127" s="119"/>
      <c r="K127" s="119"/>
      <c r="L127" s="52"/>
      <c r="M127" s="122"/>
      <c r="N127" s="123"/>
    </row>
    <row r="128" spans="1:14" s="3" customFormat="1" ht="15" customHeight="1">
      <c r="A128" s="8"/>
      <c r="B128" s="31"/>
      <c r="C128" s="10"/>
      <c r="D128" s="23"/>
      <c r="E128" s="103"/>
      <c r="F128" s="101"/>
      <c r="G128" s="91"/>
      <c r="H128" s="103"/>
      <c r="I128" s="78"/>
      <c r="J128" s="105"/>
      <c r="K128" s="78"/>
      <c r="L128" s="105"/>
      <c r="M128" s="124" t="s">
        <v>5</v>
      </c>
      <c r="N128" s="54">
        <f>SUM(N9:N126)</f>
        <v>1909888.4915</v>
      </c>
    </row>
    <row r="129" spans="1:16" s="3" customFormat="1" ht="14.25">
      <c r="A129" s="8"/>
      <c r="B129" s="31"/>
      <c r="C129" s="10"/>
      <c r="D129" s="23"/>
      <c r="E129" s="93"/>
      <c r="F129" s="93"/>
      <c r="G129" s="37"/>
      <c r="H129" s="37"/>
      <c r="I129" s="38"/>
      <c r="J129" s="37"/>
      <c r="K129" s="86"/>
      <c r="L129" s="45"/>
      <c r="M129" s="58"/>
      <c r="N129" s="50"/>
    </row>
    <row r="130" spans="1:16" s="3" customFormat="1" ht="14.25">
      <c r="A130" s="8"/>
      <c r="B130" s="31"/>
      <c r="C130" s="10"/>
      <c r="D130" s="23"/>
      <c r="E130" s="120"/>
      <c r="F130" s="120"/>
      <c r="G130" s="37"/>
      <c r="H130" s="37"/>
      <c r="I130" s="38"/>
      <c r="J130" s="37"/>
      <c r="K130" s="86"/>
      <c r="L130" s="45"/>
      <c r="M130" s="58"/>
      <c r="N130" s="50"/>
    </row>
    <row r="131" spans="1:16" s="131" customFormat="1" ht="15.95" customHeight="1">
      <c r="A131" s="129" t="s">
        <v>65</v>
      </c>
      <c r="B131" s="130"/>
      <c r="K131" s="131" t="s">
        <v>66</v>
      </c>
    </row>
    <row r="132" spans="1:16" s="131" customFormat="1" ht="15.95" customHeight="1">
      <c r="A132" s="130"/>
      <c r="B132" s="130"/>
      <c r="K132" s="131" t="s">
        <v>67</v>
      </c>
    </row>
    <row r="133" spans="1:16" s="131" customFormat="1" ht="15.95" customHeight="1">
      <c r="A133" s="130"/>
      <c r="B133" s="130"/>
    </row>
    <row r="134" spans="1:16" s="131" customFormat="1" ht="15.95" customHeight="1">
      <c r="A134" s="132"/>
      <c r="B134" s="133" t="s">
        <v>68</v>
      </c>
      <c r="C134" s="132"/>
      <c r="D134" s="132"/>
      <c r="E134" s="132"/>
      <c r="F134" s="132"/>
      <c r="G134" s="132"/>
      <c r="H134" s="132"/>
      <c r="I134" s="132"/>
      <c r="J134" s="132"/>
      <c r="K134" s="132"/>
      <c r="L134" s="132"/>
      <c r="M134" s="132"/>
      <c r="N134" s="132"/>
      <c r="O134" s="132"/>
    </row>
    <row r="135" spans="1:16" s="131" customFormat="1" ht="15.95" customHeight="1">
      <c r="A135" s="132"/>
      <c r="B135" s="133" t="s">
        <v>69</v>
      </c>
      <c r="C135" s="132"/>
      <c r="D135" s="132"/>
      <c r="E135" s="132"/>
      <c r="F135" s="132"/>
      <c r="G135" s="132"/>
      <c r="H135" s="132"/>
      <c r="I135" s="132"/>
      <c r="J135" s="132"/>
      <c r="K135" s="132"/>
      <c r="L135" s="132"/>
      <c r="M135" s="132"/>
      <c r="N135" s="132"/>
      <c r="O135" s="132"/>
    </row>
    <row r="136" spans="1:16" s="131" customFormat="1" ht="15.95" customHeight="1">
      <c r="A136" s="132"/>
      <c r="B136" s="133" t="s">
        <v>70</v>
      </c>
      <c r="C136" s="132"/>
      <c r="D136" s="132"/>
      <c r="E136" s="132"/>
      <c r="F136" s="132"/>
      <c r="G136" s="132"/>
      <c r="H136" s="132"/>
      <c r="I136" s="132"/>
      <c r="J136" s="132"/>
      <c r="K136" s="132"/>
      <c r="L136" s="132"/>
      <c r="M136" s="132"/>
      <c r="N136" s="132"/>
      <c r="O136" s="132"/>
    </row>
    <row r="137" spans="1:16" s="131" customFormat="1" ht="15.95" customHeight="1">
      <c r="A137" s="134"/>
      <c r="B137" s="134"/>
      <c r="D137" s="134"/>
      <c r="E137" s="134"/>
      <c r="F137" s="134"/>
      <c r="G137" s="134"/>
      <c r="H137" s="134"/>
      <c r="I137" s="134"/>
      <c r="J137" s="134"/>
      <c r="K137" s="135" t="s">
        <v>71</v>
      </c>
      <c r="L137" s="136"/>
      <c r="M137" s="136"/>
      <c r="N137" s="136"/>
      <c r="O137" s="134"/>
    </row>
    <row r="138" spans="1:16" s="137" customFormat="1" ht="15.95" customHeight="1">
      <c r="A138" s="148" t="s">
        <v>72</v>
      </c>
      <c r="B138" s="147"/>
      <c r="C138" s="147"/>
      <c r="D138" s="147"/>
      <c r="E138" s="147"/>
      <c r="F138" s="147"/>
      <c r="G138" s="147"/>
      <c r="H138" s="147"/>
      <c r="I138" s="147"/>
      <c r="J138" s="147"/>
      <c r="K138" s="147"/>
      <c r="L138" s="147"/>
      <c r="M138" s="147"/>
      <c r="N138" s="147"/>
      <c r="O138" s="147"/>
      <c r="P138" s="147"/>
    </row>
    <row r="139" spans="1:16" s="137" customFormat="1" ht="15.95" customHeight="1">
      <c r="A139" s="138"/>
      <c r="B139" s="138"/>
      <c r="C139" s="138"/>
      <c r="D139" s="138"/>
      <c r="E139" s="138"/>
      <c r="F139" s="138"/>
      <c r="G139" s="138"/>
      <c r="H139" s="138"/>
      <c r="I139" s="138"/>
      <c r="J139" s="138"/>
      <c r="K139" s="138"/>
      <c r="L139" s="138"/>
      <c r="M139" s="138"/>
      <c r="N139" s="138"/>
      <c r="O139" s="138"/>
    </row>
    <row r="140" spans="1:16" s="137" customFormat="1" ht="15.95" customHeight="1">
      <c r="B140" s="139"/>
      <c r="C140" s="139"/>
      <c r="D140" s="139"/>
      <c r="E140" s="139"/>
      <c r="F140" s="139"/>
    </row>
    <row r="141" spans="1:16" s="131" customFormat="1" ht="15.95" customHeight="1">
      <c r="A141" s="130"/>
      <c r="B141" s="130" t="s">
        <v>73</v>
      </c>
      <c r="C141" s="140"/>
      <c r="L141" s="140" t="s">
        <v>74</v>
      </c>
    </row>
    <row r="142" spans="1:16" s="131" customFormat="1" ht="15.95" customHeight="1">
      <c r="A142" s="130"/>
      <c r="B142" s="130"/>
      <c r="C142" s="140"/>
      <c r="L142" s="140" t="s">
        <v>75</v>
      </c>
    </row>
    <row r="143" spans="1:16" s="131" customFormat="1" ht="15.95" customHeight="1">
      <c r="A143" s="130"/>
      <c r="B143" s="130"/>
      <c r="C143" s="140"/>
      <c r="L143" s="140" t="s">
        <v>6</v>
      </c>
    </row>
    <row r="144" spans="1:16" s="142" customFormat="1" ht="15.95" customHeight="1">
      <c r="A144" s="141"/>
      <c r="C144" s="143"/>
      <c r="D144" s="144"/>
      <c r="E144" s="145"/>
      <c r="F144" s="144"/>
      <c r="G144" s="144"/>
      <c r="H144" s="146"/>
      <c r="J144" s="144"/>
      <c r="N144" s="143"/>
      <c r="P144" s="141"/>
    </row>
    <row r="145" spans="1:14" s="3" customFormat="1" ht="14.25">
      <c r="A145" s="8"/>
      <c r="B145" s="12"/>
      <c r="C145" s="10"/>
      <c r="D145" s="23"/>
      <c r="E145" s="127"/>
      <c r="F145" s="101"/>
      <c r="G145" s="101"/>
      <c r="H145" s="127"/>
      <c r="I145" s="126"/>
      <c r="J145" s="128"/>
      <c r="K145" s="126"/>
      <c r="L145" s="128"/>
      <c r="M145" s="27"/>
      <c r="N145" s="45"/>
    </row>
    <row r="146" spans="1:14" ht="14.25">
      <c r="A146" s="12"/>
      <c r="B146" s="12"/>
      <c r="C146" s="10"/>
      <c r="D146" s="23"/>
      <c r="E146" s="127"/>
      <c r="F146" s="101"/>
      <c r="G146" s="101"/>
      <c r="H146" s="127"/>
      <c r="I146" s="126"/>
      <c r="J146" s="128"/>
      <c r="K146" s="126"/>
      <c r="L146" s="128"/>
      <c r="M146" s="27"/>
      <c r="N146" s="128"/>
    </row>
    <row r="147" spans="1:14" ht="14.25" customHeight="1">
      <c r="A147" s="34"/>
      <c r="B147" s="82"/>
      <c r="C147" s="10"/>
      <c r="D147" s="23"/>
      <c r="E147" s="127"/>
      <c r="F147" s="127"/>
      <c r="G147" s="127"/>
      <c r="H147" s="127"/>
      <c r="I147" s="126"/>
      <c r="J147" s="128"/>
      <c r="K147" s="126"/>
      <c r="L147" s="128"/>
      <c r="M147" s="27"/>
      <c r="N147" s="12"/>
    </row>
    <row r="148" spans="1:14" ht="14.25">
      <c r="A148" s="128"/>
      <c r="B148" s="12"/>
      <c r="C148" s="10"/>
      <c r="D148" s="23"/>
      <c r="E148" s="127"/>
      <c r="F148" s="101"/>
      <c r="G148" s="128"/>
      <c r="H148" s="128"/>
      <c r="I148" s="128"/>
      <c r="J148" s="128"/>
      <c r="K148" s="128"/>
      <c r="L148" s="128"/>
      <c r="M148" s="85"/>
      <c r="N148" s="12"/>
    </row>
    <row r="149" spans="1:14" ht="15" customHeight="1">
      <c r="A149" s="12"/>
      <c r="B149" s="12"/>
      <c r="C149" s="10"/>
      <c r="D149" s="23"/>
      <c r="E149" s="127"/>
      <c r="F149" s="101"/>
      <c r="G149" s="128"/>
      <c r="H149" s="128"/>
      <c r="I149" s="128"/>
      <c r="J149" s="128"/>
      <c r="K149" s="128"/>
      <c r="L149" s="128"/>
      <c r="M149" s="12"/>
      <c r="N149" s="81"/>
    </row>
  </sheetData>
  <mergeCells count="31">
    <mergeCell ref="A1:N1"/>
    <mergeCell ref="A2:B2"/>
    <mergeCell ref="A3:N3"/>
    <mergeCell ref="C2:N2"/>
    <mergeCell ref="G4:H4"/>
    <mergeCell ref="I4:J4"/>
    <mergeCell ref="K4:L4"/>
    <mergeCell ref="B4:F4"/>
    <mergeCell ref="M4:N4"/>
    <mergeCell ref="B122:L122"/>
    <mergeCell ref="B13:L13"/>
    <mergeCell ref="B6:L6"/>
    <mergeCell ref="B90:L90"/>
    <mergeCell ref="C91:K91"/>
    <mergeCell ref="B117:L117"/>
    <mergeCell ref="C118:K118"/>
    <mergeCell ref="B94:L94"/>
    <mergeCell ref="G95:I95"/>
    <mergeCell ref="B99:L99"/>
    <mergeCell ref="B105:L105"/>
    <mergeCell ref="B111:L111"/>
    <mergeCell ref="B65:L65"/>
    <mergeCell ref="C66:K66"/>
    <mergeCell ref="B70:L70"/>
    <mergeCell ref="B78:L78"/>
    <mergeCell ref="B83:L83"/>
    <mergeCell ref="B25:L25"/>
    <mergeCell ref="B32:L32"/>
    <mergeCell ref="B40:L40"/>
    <mergeCell ref="B51:L51"/>
    <mergeCell ref="B57:L57"/>
  </mergeCells>
  <pageMargins left="0.72" right="0.15625" top="0.40625" bottom="0.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Estimate</vt:lpstr>
      <vt:lpstr>Estimate!Print_Titles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 Ahmed</dc:creator>
  <cp:lastModifiedBy>Windows User</cp:lastModifiedBy>
  <cp:lastPrinted>2017-03-12T07:32:50Z</cp:lastPrinted>
  <dcterms:created xsi:type="dcterms:W3CDTF">2014-05-16T06:06:48Z</dcterms:created>
  <dcterms:modified xsi:type="dcterms:W3CDTF">2017-03-12T07:32:50Z</dcterms:modified>
</cp:coreProperties>
</file>