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28" sheetId="98" r:id="rId1"/>
  </sheets>
  <definedNames>
    <definedName name="_xlnm.Print_Titles" localSheetId="0">'BOQ-28'!$4:$4</definedName>
  </definedNames>
  <calcPr calcId="124519"/>
</workbook>
</file>

<file path=xl/calcChain.xml><?xml version="1.0" encoding="utf-8"?>
<calcChain xmlns="http://schemas.openxmlformats.org/spreadsheetml/2006/main">
  <c r="E69" i="98"/>
  <c r="F28"/>
  <c r="F14"/>
  <c r="F67" l="1"/>
  <c r="F65"/>
  <c r="F63"/>
  <c r="F61"/>
  <c r="F60"/>
  <c r="F59"/>
  <c r="F57"/>
  <c r="F56"/>
  <c r="F54"/>
  <c r="F53"/>
  <c r="F52"/>
  <c r="F51"/>
  <c r="F50"/>
  <c r="F49"/>
  <c r="F48"/>
  <c r="F47"/>
  <c r="F46"/>
  <c r="F45"/>
  <c r="F44"/>
  <c r="F43"/>
  <c r="F42"/>
  <c r="F41"/>
  <c r="F39"/>
  <c r="F38"/>
  <c r="F37"/>
  <c r="C36"/>
  <c r="F36" s="1"/>
  <c r="F35"/>
  <c r="C34"/>
  <c r="F34" s="1"/>
  <c r="F33"/>
  <c r="C32"/>
  <c r="F32" s="1"/>
  <c r="C31"/>
  <c r="F31" s="1"/>
  <c r="F30"/>
  <c r="F27"/>
  <c r="F26"/>
  <c r="F25"/>
  <c r="F24"/>
  <c r="F23"/>
  <c r="F22"/>
  <c r="F21"/>
  <c r="F20"/>
  <c r="F18"/>
  <c r="F17"/>
  <c r="F15"/>
  <c r="F12"/>
  <c r="F11"/>
  <c r="F10"/>
  <c r="F9"/>
  <c r="F7"/>
  <c r="F6"/>
  <c r="F5"/>
  <c r="F68" l="1"/>
</calcChain>
</file>

<file path=xl/sharedStrings.xml><?xml version="1.0" encoding="utf-8"?>
<sst xmlns="http://schemas.openxmlformats.org/spreadsheetml/2006/main" count="148" uniqueCount="75">
  <si>
    <t>DESCRIPTION</t>
  </si>
  <si>
    <t>NAME OF WORK:</t>
  </si>
  <si>
    <t>S.#</t>
  </si>
  <si>
    <t>B</t>
  </si>
  <si>
    <t>A</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</si>
  <si>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</si>
  <si>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</si>
  <si>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</si>
  <si>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</si>
  <si>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White glazed tiles 1/4" thick dado jointed in white cement and laid over 1:2 cement sand mortar 3/4" thick including finishing. (S.I.No:37-P/44)</t>
  </si>
  <si>
    <t>Primary coat of chalk under distempering (S.I.No:23-P/53)</t>
  </si>
  <si>
    <t>Distempering Three coats (S.I.No:24©-P/53)</t>
  </si>
  <si>
    <t>Cement Concrete plain including placing compacting finishing and curing complete including screening and washing at stone aggregate without shuttering. (S.I.No:5(f)-P/15) Ratio 1:2:4</t>
  </si>
  <si>
    <t>Pacca brick work other than building i/c stricking of joints on walls Ratio 1:6. (S.I.No:7(e)-P/21)</t>
  </si>
  <si>
    <t>Cement pointing strucking of joints on walls Ratio 1:2 (S.I.No:19(a)-P/52)</t>
  </si>
  <si>
    <t>Qnty:</t>
  </si>
  <si>
    <t>Rate</t>
  </si>
  <si>
    <t>Unit</t>
  </si>
  <si>
    <t>Amount</t>
  </si>
  <si>
    <t>BILL OF QUANITITES B.O.Q (CIVIL WORK)</t>
  </si>
  <si>
    <t>%.Cft</t>
  </si>
  <si>
    <t>P.Cwt</t>
  </si>
  <si>
    <t>P.Cft</t>
  </si>
  <si>
    <t>Total Part-A Civil Work</t>
  </si>
  <si>
    <t>Providing and laying 1" thick topping cement concrete 1:2:4 including surface finishing and dividing into panels © 2" thick. (S.I.No:16©-P/41)</t>
  </si>
  <si>
    <t>Removing cement or lime plasterfrom walls (S.I.No:  P. )</t>
  </si>
  <si>
    <t>%.Sft</t>
  </si>
  <si>
    <t>White glazed tiles flooring Using windows (S.I.No /p )</t>
  </si>
  <si>
    <t>two coats of bitumen laid hot using 34 lbs sg:over roof and blinded with sand atone cft per %sft (S.I.No13 p/34)</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</si>
  <si>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</si>
  <si>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</si>
  <si>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</si>
  <si>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</si>
  <si>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</si>
  <si>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</si>
  <si>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</si>
  <si>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</si>
  <si>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</si>
  <si>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</si>
  <si>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</si>
  <si>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</si>
  <si>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P/F &amp;Fixing 22"x16" lavatory basin in white glazed earthen ware complete with and i/c the coast of W.I Or C.I cantilevar brackets 6 inches built into walls in 2 coats after a primary coat cost(S.I.NO 13p/3)</t>
  </si>
  <si>
    <t>Add: extra labour for providing and fixing of earthen wire padestal white or coloured.</t>
  </si>
  <si>
    <t>P/F in position nyloon connection complete with 1/2" dia brass stop cock with pair of brass nuts lining joints to nayloon connection.</t>
  </si>
  <si>
    <t>P/F 15"x12" bevled edge mirror of belguim glass complete (S.I.NO:3p/7)</t>
  </si>
  <si>
    <t>S/F concealed stop cock of superior quailty with C.P head 1/2" dia</t>
  </si>
  <si>
    <t>S/F long bib cock Of superior Quality with C.P head 1/2"dia</t>
  </si>
  <si>
    <t>S/F swan type piller cock of superior quality etc</t>
  </si>
  <si>
    <t>N.S.I</t>
  </si>
  <si>
    <t>P/F UPVC pipe (AGM)SCH:40 (E) on surface using clips/ saddle of approved quality and material etc(1/2dia ) (N.S.I)</t>
  </si>
  <si>
    <t>3/4"dia</t>
  </si>
  <si>
    <t>1"dia</t>
  </si>
  <si>
    <t>Total Part-B</t>
  </si>
  <si>
    <t>REHABILITATION &amp; PROVISION OF MISSING FACILITIES IN EXISTING COLLEGE IN LARKANA DIVISION @ GBDC NASIRABAD TALUKA NASIRABAD.</t>
  </si>
  <si>
    <t>P/L Splite Tiles (S.I No: 37 P/44)</t>
  </si>
  <si>
    <t>Cement Plaster 1:4 up to 20' height Ratio 3/4" thick (S.I.No:13(b)-P/51)</t>
  </si>
  <si>
    <t>White wash Two coats (S.I.No:26©-P/53)</t>
  </si>
  <si>
    <t>Distempering Two coats (S.I.No:24©-P/54)</t>
  </si>
  <si>
    <t>Preparing surface painting doors and windows Old Surface</t>
  </si>
  <si>
    <t>Cement Plaster 1:6 up to 20' height Ratio 1/2" thick (S.I.No:13(b)-P/51)</t>
  </si>
  <si>
    <t>Cement Plaster 1:4 up to 20' height Ratio 3/8" thick (S.I.No:11(a)-P/51)</t>
  </si>
  <si>
    <t>Total Part A</t>
  </si>
  <si>
    <t>providing Chambers (15''x19''(inside dimension)24'' deep for house meter with 6'' thick C.C 1:3:6 block set - on 1:6 cement mortor 6'' thick C.C 1:4:8 in foundation 1/2'' thick cement plaster 1:3 to all inside wall surface and to top 1'' thick C.C 1:2:4 flooring complete with hinged clear opening (Wt: Qr)etc (S.I No:2  P  /20)</t>
  </si>
  <si>
    <t>d)</t>
  </si>
  <si>
    <t>e)</t>
  </si>
  <si>
    <t>4'' dia</t>
  </si>
  <si>
    <t>6''dia</t>
  </si>
  <si>
    <r>
      <t xml:space="preserve">P/F Bend Elbow (90 degree ) of sch -40 PVC o NAMAT or Equivalevt make of approved quality and design of various size fixed to UPVC pipe/fitting paid separatly using approved adhesive compound (AGM or WELDON made in USA in Orange colore) upto 60 ft height as per class etc </t>
    </r>
    <r>
      <rPr>
        <b/>
        <sz val="12"/>
        <rFont val="Arial Narrow"/>
        <family val="2"/>
      </rPr>
      <t>(1/2''dia)</t>
    </r>
  </si>
  <si>
    <t>Construction of main hole or inapeotion chamber for the required dia of circoules sewer 3.0 (106 mm) depth with walls of B.B in cement mortor 1:3 cement plaster 1:3/2'' thick inside of walls and 1''(25mm) thick over the benohing and chennel i/c fixing main hole cober with frome of clear opening</t>
  </si>
  <si>
    <r>
      <t xml:space="preserve">P/F tee of sch -40 PVC o NAMAT or Equivalevt make of approved quality and design of various size fixed to UPVC pipe/fitting paid separatly using approved adhesive compound (AGM or WELDON made in USA in Orange colore) upto 60 ft height as per class etc </t>
    </r>
    <r>
      <rPr>
        <b/>
        <sz val="12"/>
        <rFont val="Arial Narrow"/>
        <family val="2"/>
      </rPr>
      <t>(1/2''dia)</t>
    </r>
  </si>
  <si>
    <t xml:space="preserve">P/F Coupling / Socket of sch -40 PVC o NAMAT or Equivalevt make of approved quality and design of various size fixed to UPVC pipe/fitting paid separatly using approved adhesive compound (AGM or WELDON made in USA in Orange colore) upto 60 ft height as per class etc </t>
  </si>
  <si>
    <t xml:space="preserve">P/F Union of sch -40 PVC o NAMAT or Equivalevt make of approved quality and design of various size fixed to UPVC pipe/fitting paid separatly using approved adhesive compound (AGM or WELDON made in USA in Orange colore) upto 60 ft height as per class etc </t>
  </si>
  <si>
    <t>P.Sft</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</si>
  <si>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</si>
  <si>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NIT SR NO: 28</t>
  </si>
</sst>
</file>

<file path=xl/styles.xml><?xml version="1.0" encoding="utf-8"?>
<styleSheet xmlns="http://schemas.openxmlformats.org/spreadsheetml/2006/main">
  <numFmts count="1">
    <numFmt numFmtId="164" formatCode="#,##0.000"/>
  </numFmts>
  <fonts count="16">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
      <u/>
      <sz val="10"/>
      <name val="Arial"/>
      <family val="2"/>
    </font>
    <font>
      <b/>
      <u/>
      <sz val="10"/>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70">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0" fontId="8" fillId="0" borderId="1" xfId="0" applyFont="1" applyBorder="1" applyAlignment="1">
      <alignment horizontal="left" vertical="center" wrapText="1"/>
    </xf>
    <xf numFmtId="3" fontId="8" fillId="0" borderId="1" xfId="0" applyNumberFormat="1" applyFont="1" applyBorder="1" applyAlignment="1">
      <alignment horizontal="center" vertical="center"/>
    </xf>
    <xf numFmtId="0" fontId="12" fillId="0" borderId="0" xfId="0" applyFont="1"/>
    <xf numFmtId="0" fontId="9" fillId="0" borderId="1" xfId="0" applyFont="1" applyBorder="1" applyAlignment="1">
      <alignment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8" fillId="0" borderId="4" xfId="0" applyFont="1" applyBorder="1" applyAlignment="1">
      <alignment vertical="center"/>
    </xf>
    <xf numFmtId="0" fontId="8" fillId="0" borderId="5" xfId="0" applyFont="1" applyBorder="1" applyAlignment="1">
      <alignment vertical="center"/>
    </xf>
    <xf numFmtId="0" fontId="14" fillId="0" borderId="5" xfId="0" applyFont="1" applyBorder="1" applyAlignment="1"/>
    <xf numFmtId="0" fontId="15" fillId="0" borderId="4" xfId="0" applyFont="1" applyBorder="1" applyAlignment="1"/>
    <xf numFmtId="0" fontId="5" fillId="0" borderId="1" xfId="0" applyFont="1" applyBorder="1"/>
    <xf numFmtId="0" fontId="5" fillId="0" borderId="1" xfId="0" applyFont="1" applyBorder="1" applyAlignment="1">
      <alignment horizontal="center" vertical="center"/>
    </xf>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top" wrapText="1"/>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8" fillId="0" borderId="1" xfId="0" applyFont="1" applyBorder="1" applyAlignment="1">
      <alignment horizontal="left" vertical="center" wrapText="1" indent="37"/>
    </xf>
    <xf numFmtId="0" fontId="9" fillId="0" borderId="3" xfId="0" applyFont="1" applyBorder="1" applyAlignment="1">
      <alignment horizontal="center" vertical="center"/>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xf>
    <xf numFmtId="0" fontId="9" fillId="0" borderId="3" xfId="0" applyFont="1" applyBorder="1" applyAlignment="1">
      <alignment horizontal="left" vertical="top"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3" fontId="5" fillId="0" borderId="0" xfId="0" applyNumberFormat="1" applyFont="1" applyBorder="1" applyAlignment="1">
      <alignment horizontal="center"/>
    </xf>
    <xf numFmtId="164" fontId="9"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5" fillId="0" borderId="1" xfId="0" applyFont="1" applyBorder="1" applyAlignment="1"/>
    <xf numFmtId="0" fontId="9" fillId="0" borderId="1" xfId="0" applyFont="1" applyBorder="1" applyAlignment="1">
      <alignment horizontal="left" vertical="top" wrapText="1"/>
    </xf>
    <xf numFmtId="0" fontId="8" fillId="0" borderId="1" xfId="0" applyFont="1" applyBorder="1" applyAlignment="1">
      <alignment horizontal="left" vertical="center" wrapText="1" indent="37"/>
    </xf>
    <xf numFmtId="0" fontId="10" fillId="0" borderId="0" xfId="0" applyFont="1" applyAlignment="1">
      <alignment horizontal="center"/>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70"/>
  <sheetViews>
    <sheetView showGridLines="0" tabSelected="1" workbookViewId="0">
      <selection activeCell="C2" sqref="C2:F2"/>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9.140625" bestFit="1" customWidth="1"/>
    <col min="9" max="9" width="11.7109375" customWidth="1"/>
    <col min="10" max="10" width="7.7109375" customWidth="1"/>
  </cols>
  <sheetData>
    <row r="1" spans="1:11" ht="18">
      <c r="A1" s="13"/>
      <c r="B1" s="13"/>
      <c r="C1" s="62" t="s">
        <v>74</v>
      </c>
      <c r="D1" s="62"/>
      <c r="E1" s="62"/>
      <c r="F1" s="62"/>
    </row>
    <row r="2" spans="1:11" ht="75" customHeight="1">
      <c r="A2" s="65" t="s">
        <v>1</v>
      </c>
      <c r="B2" s="65"/>
      <c r="C2" s="66" t="s">
        <v>53</v>
      </c>
      <c r="D2" s="66"/>
      <c r="E2" s="66"/>
      <c r="F2" s="66"/>
      <c r="G2" s="7"/>
      <c r="H2" s="7"/>
      <c r="I2" s="2"/>
      <c r="J2" s="1"/>
    </row>
    <row r="3" spans="1:11" ht="19.5">
      <c r="A3" s="67" t="s">
        <v>19</v>
      </c>
      <c r="B3" s="67"/>
      <c r="C3" s="67"/>
      <c r="D3" s="67"/>
      <c r="E3" s="67"/>
      <c r="F3" s="67"/>
      <c r="G3" s="7"/>
      <c r="H3" s="7"/>
      <c r="I3" s="2"/>
      <c r="J3" s="1"/>
    </row>
    <row r="4" spans="1:11" ht="15.75" customHeight="1">
      <c r="A4" s="8" t="s">
        <v>2</v>
      </c>
      <c r="B4" s="8" t="s">
        <v>0</v>
      </c>
      <c r="C4" s="8" t="s">
        <v>15</v>
      </c>
      <c r="D4" s="8" t="s">
        <v>16</v>
      </c>
      <c r="E4" s="8" t="s">
        <v>17</v>
      </c>
      <c r="F4" s="8" t="s">
        <v>18</v>
      </c>
      <c r="G4" s="4"/>
      <c r="H4" s="4"/>
      <c r="I4" s="3"/>
      <c r="J4" s="5"/>
      <c r="K4" s="6"/>
    </row>
    <row r="5" spans="1:11" ht="15.75">
      <c r="A5" s="28">
        <v>1</v>
      </c>
      <c r="B5" s="37" t="s">
        <v>25</v>
      </c>
      <c r="C5" s="30">
        <v>3709</v>
      </c>
      <c r="D5" s="32">
        <v>121</v>
      </c>
      <c r="E5" s="28" t="s">
        <v>20</v>
      </c>
      <c r="F5" s="31">
        <f>C5*D5/100</f>
        <v>4487.8900000000003</v>
      </c>
      <c r="G5" s="4"/>
      <c r="H5" s="4"/>
      <c r="I5" s="3"/>
      <c r="J5" s="5"/>
      <c r="K5" s="6"/>
    </row>
    <row r="6" spans="1:11" ht="47.25">
      <c r="A6" s="39">
        <v>2</v>
      </c>
      <c r="B6" s="10" t="s">
        <v>12</v>
      </c>
      <c r="C6" s="33">
        <v>130</v>
      </c>
      <c r="D6" s="40">
        <v>14429.25</v>
      </c>
      <c r="E6" s="34" t="s">
        <v>20</v>
      </c>
      <c r="F6" s="35">
        <f t="shared" ref="F6" si="0">C6*D6/100</f>
        <v>18758.025000000001</v>
      </c>
      <c r="G6" s="4"/>
      <c r="H6" s="4"/>
      <c r="I6" s="3"/>
      <c r="J6" s="5"/>
      <c r="K6" s="6"/>
    </row>
    <row r="7" spans="1:11" ht="47.25">
      <c r="A7" s="39">
        <v>3</v>
      </c>
      <c r="B7" s="10" t="s">
        <v>24</v>
      </c>
      <c r="C7" s="33">
        <v>8906.2800000000007</v>
      </c>
      <c r="D7" s="40">
        <v>3275.5</v>
      </c>
      <c r="E7" s="34" t="s">
        <v>20</v>
      </c>
      <c r="F7" s="35">
        <f>C7*D7/100</f>
        <v>291725.20140000002</v>
      </c>
      <c r="G7" s="4"/>
      <c r="H7" s="4"/>
      <c r="I7" s="3"/>
      <c r="J7" s="5"/>
      <c r="K7" s="6"/>
    </row>
    <row r="8" spans="1:11" ht="31.5">
      <c r="A8" s="28">
        <v>4</v>
      </c>
      <c r="B8" s="29" t="s">
        <v>28</v>
      </c>
      <c r="C8" s="30">
        <v>8906.2800000000007</v>
      </c>
      <c r="D8" s="38">
        <v>1887.45</v>
      </c>
      <c r="E8" s="28" t="s">
        <v>20</v>
      </c>
      <c r="F8" s="31">
        <v>168097</v>
      </c>
      <c r="G8" s="4"/>
      <c r="H8" s="4"/>
      <c r="I8" s="3"/>
      <c r="J8" s="5"/>
      <c r="K8" s="6"/>
    </row>
    <row r="9" spans="1:11" ht="15.75">
      <c r="A9" s="34">
        <v>5</v>
      </c>
      <c r="B9" s="14" t="s">
        <v>54</v>
      </c>
      <c r="C9" s="34">
        <v>1226</v>
      </c>
      <c r="D9" s="40">
        <v>21021.11</v>
      </c>
      <c r="E9" s="34" t="s">
        <v>26</v>
      </c>
      <c r="F9" s="35">
        <f t="shared" ref="F9:F11" si="1">C9*D9/100</f>
        <v>257718.80859999999</v>
      </c>
      <c r="G9" s="4"/>
      <c r="H9" s="4"/>
      <c r="I9" s="3"/>
      <c r="J9" s="5"/>
      <c r="K9" s="6"/>
    </row>
    <row r="10" spans="1:11" ht="47.25">
      <c r="A10" s="36">
        <v>6</v>
      </c>
      <c r="B10" s="29" t="s">
        <v>9</v>
      </c>
      <c r="C10" s="30">
        <v>375</v>
      </c>
      <c r="D10" s="38">
        <v>28253.61</v>
      </c>
      <c r="E10" s="28" t="s">
        <v>20</v>
      </c>
      <c r="F10" s="31">
        <f t="shared" si="1"/>
        <v>105951.03750000001</v>
      </c>
      <c r="G10" s="4"/>
      <c r="H10" s="4"/>
      <c r="I10" s="3"/>
      <c r="J10" s="5"/>
      <c r="K10" s="6"/>
    </row>
    <row r="11" spans="1:11" ht="15.75">
      <c r="A11" s="36">
        <v>7</v>
      </c>
      <c r="B11" s="29" t="s">
        <v>27</v>
      </c>
      <c r="C11" s="30">
        <v>456</v>
      </c>
      <c r="D11" s="38">
        <v>28299.3</v>
      </c>
      <c r="E11" s="28" t="s">
        <v>20</v>
      </c>
      <c r="F11" s="31">
        <f t="shared" si="1"/>
        <v>129044.80799999999</v>
      </c>
      <c r="G11" s="4"/>
      <c r="H11" s="4"/>
      <c r="I11" s="3"/>
      <c r="J11" s="5"/>
      <c r="K11" s="6"/>
    </row>
    <row r="12" spans="1:11" ht="31.5">
      <c r="A12" s="39">
        <v>8</v>
      </c>
      <c r="B12" s="10" t="s">
        <v>55</v>
      </c>
      <c r="C12" s="33">
        <v>3701</v>
      </c>
      <c r="D12" s="40">
        <v>3015.76</v>
      </c>
      <c r="E12" s="34" t="s">
        <v>20</v>
      </c>
      <c r="F12" s="35">
        <f>C12*D12/100</f>
        <v>111613.27760000002</v>
      </c>
      <c r="G12" s="4"/>
      <c r="H12" s="4"/>
      <c r="I12" s="3"/>
      <c r="J12" s="5"/>
      <c r="K12" s="6"/>
    </row>
    <row r="13" spans="1:11" ht="78.75">
      <c r="A13" s="36">
        <v>9</v>
      </c>
      <c r="B13" s="29" t="s">
        <v>5</v>
      </c>
      <c r="C13" s="30">
        <v>5344</v>
      </c>
      <c r="D13" s="38">
        <v>1498.48</v>
      </c>
      <c r="E13" s="28" t="s">
        <v>20</v>
      </c>
      <c r="F13" s="31">
        <v>80085</v>
      </c>
      <c r="G13" s="4"/>
      <c r="H13" s="56"/>
      <c r="I13" s="3"/>
      <c r="J13" s="5"/>
      <c r="K13" s="6"/>
    </row>
    <row r="14" spans="1:11" ht="78.75">
      <c r="A14" s="45">
        <v>10</v>
      </c>
      <c r="B14" s="46" t="s">
        <v>73</v>
      </c>
      <c r="C14" s="43">
        <v>216</v>
      </c>
      <c r="D14" s="47">
        <v>902.93</v>
      </c>
      <c r="E14" s="42" t="s">
        <v>72</v>
      </c>
      <c r="F14" s="41">
        <f>C14*D14</f>
        <v>195032.87999999998</v>
      </c>
      <c r="G14" s="4"/>
      <c r="H14" s="56"/>
      <c r="I14" s="3"/>
      <c r="J14" s="5"/>
      <c r="K14" s="6"/>
    </row>
    <row r="15" spans="1:11" ht="15.75">
      <c r="A15" s="39">
        <v>10</v>
      </c>
      <c r="B15" s="10" t="s">
        <v>56</v>
      </c>
      <c r="C15" s="33">
        <v>6797</v>
      </c>
      <c r="D15" s="40">
        <v>425.84</v>
      </c>
      <c r="E15" s="34" t="s">
        <v>20</v>
      </c>
      <c r="F15" s="35">
        <f t="shared" ref="F15:F17" si="2">C15*D15/100</f>
        <v>28944.344799999999</v>
      </c>
      <c r="G15" s="4"/>
      <c r="H15" s="56"/>
      <c r="I15" s="3"/>
      <c r="J15" s="5"/>
      <c r="K15" s="6"/>
    </row>
    <row r="16" spans="1:11" ht="15.75">
      <c r="A16" s="49">
        <v>11</v>
      </c>
      <c r="B16" s="10" t="s">
        <v>57</v>
      </c>
      <c r="C16" s="51">
        <v>15392</v>
      </c>
      <c r="D16" s="52">
        <v>1043.9000000000001</v>
      </c>
      <c r="E16" s="50" t="s">
        <v>20</v>
      </c>
      <c r="F16" s="53">
        <v>160686</v>
      </c>
      <c r="G16" s="4"/>
      <c r="H16" s="4"/>
      <c r="I16" s="3"/>
      <c r="J16" s="5"/>
      <c r="K16" s="6"/>
    </row>
    <row r="17" spans="1:11" ht="15.75">
      <c r="A17" s="49">
        <v>12</v>
      </c>
      <c r="B17" s="10" t="s">
        <v>58</v>
      </c>
      <c r="C17" s="51">
        <v>1424</v>
      </c>
      <c r="D17" s="52">
        <v>1160.04</v>
      </c>
      <c r="E17" s="50" t="s">
        <v>20</v>
      </c>
      <c r="F17" s="53">
        <f t="shared" si="2"/>
        <v>16518.9696</v>
      </c>
      <c r="G17" s="4"/>
      <c r="H17" s="56"/>
      <c r="I17" s="3"/>
      <c r="J17" s="5"/>
      <c r="K17" s="6"/>
    </row>
    <row r="18" spans="1:11" ht="31.5">
      <c r="A18" s="45">
        <v>13</v>
      </c>
      <c r="B18" s="48" t="s">
        <v>6</v>
      </c>
      <c r="C18" s="43">
        <v>10876</v>
      </c>
      <c r="D18" s="47">
        <v>11948.36</v>
      </c>
      <c r="E18" s="42" t="s">
        <v>20</v>
      </c>
      <c r="F18" s="41">
        <f>C18*D18/100</f>
        <v>1299503.6336000001</v>
      </c>
      <c r="G18" s="4"/>
      <c r="H18" s="56"/>
      <c r="I18" s="3"/>
      <c r="J18" s="5"/>
      <c r="K18" s="6"/>
    </row>
    <row r="19" spans="1:11" ht="157.5">
      <c r="A19" s="45">
        <v>14</v>
      </c>
      <c r="B19" s="46" t="s">
        <v>7</v>
      </c>
      <c r="C19" s="43">
        <v>2966</v>
      </c>
      <c r="D19" s="47">
        <v>337</v>
      </c>
      <c r="E19" s="42" t="s">
        <v>22</v>
      </c>
      <c r="F19" s="41">
        <v>999626</v>
      </c>
      <c r="G19" s="4"/>
      <c r="H19" s="4"/>
      <c r="I19" s="3"/>
      <c r="J19" s="5"/>
      <c r="K19" s="6"/>
    </row>
    <row r="20" spans="1:11" ht="63">
      <c r="A20" s="45">
        <v>15</v>
      </c>
      <c r="B20" s="46" t="s">
        <v>8</v>
      </c>
      <c r="C20" s="57">
        <v>105.938</v>
      </c>
      <c r="D20" s="47">
        <v>5001.7</v>
      </c>
      <c r="E20" s="42" t="s">
        <v>21</v>
      </c>
      <c r="F20" s="41">
        <f>C20*D20</f>
        <v>529870.09459999995</v>
      </c>
      <c r="G20" s="4"/>
      <c r="H20" s="4"/>
      <c r="I20" s="3"/>
      <c r="J20" s="5"/>
      <c r="K20" s="6"/>
    </row>
    <row r="21" spans="1:11" ht="31.5">
      <c r="A21" s="45">
        <v>16</v>
      </c>
      <c r="B21" s="46" t="s">
        <v>13</v>
      </c>
      <c r="C21" s="43">
        <v>12469</v>
      </c>
      <c r="D21" s="47">
        <v>12346.65</v>
      </c>
      <c r="E21" s="42" t="s">
        <v>20</v>
      </c>
      <c r="F21" s="41">
        <f>C21*D21/100</f>
        <v>1539503.7885</v>
      </c>
      <c r="G21" s="4"/>
      <c r="H21" s="4"/>
      <c r="I21" s="3"/>
      <c r="J21" s="5"/>
      <c r="K21" s="6"/>
    </row>
    <row r="22" spans="1:11" ht="31.5">
      <c r="A22" s="49">
        <v>17</v>
      </c>
      <c r="B22" s="10" t="s">
        <v>59</v>
      </c>
      <c r="C22" s="51">
        <v>38500</v>
      </c>
      <c r="D22" s="52">
        <v>2206.6</v>
      </c>
      <c r="E22" s="50" t="s">
        <v>20</v>
      </c>
      <c r="F22" s="53">
        <f>C22*D22/100</f>
        <v>849541</v>
      </c>
      <c r="G22" s="4"/>
      <c r="H22" s="4"/>
      <c r="I22" s="3"/>
      <c r="J22" s="5"/>
      <c r="K22" s="6"/>
    </row>
    <row r="23" spans="1:11" ht="31.5">
      <c r="A23" s="49">
        <v>18</v>
      </c>
      <c r="B23" s="10" t="s">
        <v>60</v>
      </c>
      <c r="C23" s="51">
        <v>38500</v>
      </c>
      <c r="D23" s="52">
        <v>2197.52</v>
      </c>
      <c r="E23" s="50" t="s">
        <v>20</v>
      </c>
      <c r="F23" s="53">
        <f>C23*D23/100</f>
        <v>846045.2</v>
      </c>
      <c r="G23" s="4"/>
      <c r="H23" s="4"/>
      <c r="I23" s="3"/>
      <c r="J23" s="5"/>
      <c r="K23" s="6"/>
    </row>
    <row r="24" spans="1:11" ht="31.5">
      <c r="A24" s="49">
        <v>19</v>
      </c>
      <c r="B24" s="10" t="s">
        <v>14</v>
      </c>
      <c r="C24" s="51">
        <v>16625</v>
      </c>
      <c r="D24" s="52">
        <v>1287.44</v>
      </c>
      <c r="E24" s="50" t="s">
        <v>20</v>
      </c>
      <c r="F24" s="53">
        <f t="shared" ref="F24:F27" si="3">C24*D24/100</f>
        <v>214036.9</v>
      </c>
      <c r="G24" s="4"/>
      <c r="H24" s="4"/>
      <c r="I24" s="3"/>
      <c r="J24" s="5"/>
      <c r="K24" s="6"/>
    </row>
    <row r="25" spans="1:11" ht="78.75">
      <c r="A25" s="45">
        <v>20</v>
      </c>
      <c r="B25" s="46" t="s">
        <v>5</v>
      </c>
      <c r="C25" s="43">
        <v>16625</v>
      </c>
      <c r="D25" s="47">
        <v>1948.1</v>
      </c>
      <c r="E25" s="42" t="s">
        <v>20</v>
      </c>
      <c r="F25" s="41">
        <f t="shared" si="3"/>
        <v>323871.625</v>
      </c>
      <c r="G25" s="4"/>
      <c r="H25" s="4"/>
      <c r="I25" s="3"/>
      <c r="J25" s="5"/>
      <c r="K25" s="6"/>
    </row>
    <row r="26" spans="1:11" ht="15.75">
      <c r="A26" s="49">
        <v>21</v>
      </c>
      <c r="B26" s="10" t="s">
        <v>10</v>
      </c>
      <c r="C26" s="51">
        <v>38500</v>
      </c>
      <c r="D26" s="52">
        <v>442.75</v>
      </c>
      <c r="E26" s="50" t="s">
        <v>20</v>
      </c>
      <c r="F26" s="53">
        <f t="shared" si="3"/>
        <v>170458.75</v>
      </c>
      <c r="G26" s="4"/>
      <c r="H26" s="4"/>
      <c r="I26" s="3"/>
      <c r="J26" s="5"/>
      <c r="K26" s="6"/>
    </row>
    <row r="27" spans="1:11" ht="15.75">
      <c r="A27" s="49">
        <v>22</v>
      </c>
      <c r="B27" s="10" t="s">
        <v>11</v>
      </c>
      <c r="C27" s="51">
        <v>38500</v>
      </c>
      <c r="D27" s="52">
        <v>1079.6500000000001</v>
      </c>
      <c r="E27" s="50" t="s">
        <v>20</v>
      </c>
      <c r="F27" s="53">
        <f t="shared" si="3"/>
        <v>415665.25</v>
      </c>
      <c r="G27" s="4"/>
      <c r="H27" s="4"/>
      <c r="I27" s="3"/>
      <c r="J27" s="5"/>
      <c r="K27" s="6"/>
    </row>
    <row r="28" spans="1:11" ht="19.5" customHeight="1">
      <c r="A28" s="49"/>
      <c r="B28" s="44" t="s">
        <v>23</v>
      </c>
      <c r="C28" s="44"/>
      <c r="D28" s="63" t="s">
        <v>61</v>
      </c>
      <c r="E28" s="64"/>
      <c r="F28" s="12">
        <f>SUM(F5:F27)</f>
        <v>8756785.4842000008</v>
      </c>
      <c r="G28" s="4"/>
      <c r="H28" s="4"/>
      <c r="I28" s="3"/>
      <c r="J28" s="5"/>
      <c r="K28" s="6"/>
    </row>
    <row r="29" spans="1:11" ht="15.75">
      <c r="A29" s="54" t="s">
        <v>3</v>
      </c>
      <c r="B29" s="15" t="s">
        <v>29</v>
      </c>
      <c r="C29" s="16"/>
      <c r="D29" s="17"/>
      <c r="E29" s="17"/>
      <c r="F29" s="18"/>
      <c r="G29" s="4"/>
      <c r="H29" s="56"/>
      <c r="I29" s="3"/>
      <c r="J29" s="5"/>
      <c r="K29" s="6"/>
    </row>
    <row r="30" spans="1:11" ht="94.5">
      <c r="A30" s="42">
        <v>1</v>
      </c>
      <c r="B30" s="46" t="s">
        <v>30</v>
      </c>
      <c r="C30" s="42">
        <v>4</v>
      </c>
      <c r="D30" s="43">
        <v>4802.6099999999997</v>
      </c>
      <c r="E30" s="42" t="s">
        <v>31</v>
      </c>
      <c r="F30" s="41">
        <f t="shared" ref="F30:F33" si="4">C30*D30</f>
        <v>19210.439999999999</v>
      </c>
      <c r="G30" s="4"/>
      <c r="H30" s="4"/>
      <c r="I30" s="3"/>
      <c r="J30" s="5"/>
      <c r="K30" s="6"/>
    </row>
    <row r="31" spans="1:11" ht="63">
      <c r="A31" s="42">
        <v>2</v>
      </c>
      <c r="B31" s="46" t="s">
        <v>41</v>
      </c>
      <c r="C31" s="42">
        <f>2</f>
        <v>2</v>
      </c>
      <c r="D31" s="43">
        <v>4928</v>
      </c>
      <c r="E31" s="42" t="s">
        <v>31</v>
      </c>
      <c r="F31" s="41">
        <f t="shared" si="4"/>
        <v>9856</v>
      </c>
      <c r="G31" s="4"/>
      <c r="H31" s="4"/>
      <c r="I31" s="3"/>
      <c r="J31" s="5"/>
      <c r="K31" s="6"/>
    </row>
    <row r="32" spans="1:11" ht="31.5">
      <c r="A32" s="42">
        <v>3</v>
      </c>
      <c r="B32" s="46" t="s">
        <v>42</v>
      </c>
      <c r="C32" s="42">
        <f>2</f>
        <v>2</v>
      </c>
      <c r="D32" s="43">
        <v>2533.4699999999998</v>
      </c>
      <c r="E32" s="42" t="s">
        <v>31</v>
      </c>
      <c r="F32" s="41">
        <f t="shared" si="4"/>
        <v>5066.9399999999996</v>
      </c>
      <c r="G32" s="4"/>
      <c r="H32" s="4"/>
      <c r="I32" s="3"/>
      <c r="J32" s="5"/>
      <c r="K32" s="6"/>
    </row>
    <row r="33" spans="1:11" ht="47.25">
      <c r="A33" s="42">
        <v>4</v>
      </c>
      <c r="B33" s="46" t="s">
        <v>43</v>
      </c>
      <c r="C33" s="42">
        <v>6</v>
      </c>
      <c r="D33" s="43">
        <v>447.15</v>
      </c>
      <c r="E33" s="42" t="s">
        <v>31</v>
      </c>
      <c r="F33" s="41">
        <f t="shared" si="4"/>
        <v>2682.8999999999996</v>
      </c>
      <c r="G33" s="4"/>
      <c r="H33" s="4"/>
      <c r="I33" s="3"/>
      <c r="J33" s="5"/>
      <c r="K33" s="6"/>
    </row>
    <row r="34" spans="1:11" ht="31.5">
      <c r="A34" s="42">
        <v>5</v>
      </c>
      <c r="B34" s="46" t="s">
        <v>44</v>
      </c>
      <c r="C34" s="42">
        <f>2</f>
        <v>2</v>
      </c>
      <c r="D34" s="43">
        <v>2376</v>
      </c>
      <c r="E34" s="42" t="s">
        <v>31</v>
      </c>
      <c r="F34" s="41">
        <f t="shared" ref="F34" si="5">C34*D34</f>
        <v>4752</v>
      </c>
      <c r="G34" s="4"/>
      <c r="H34" s="4"/>
      <c r="I34" s="3"/>
      <c r="J34" s="5"/>
      <c r="K34" s="6"/>
    </row>
    <row r="35" spans="1:11" ht="31.5">
      <c r="A35" s="42">
        <v>6</v>
      </c>
      <c r="B35" s="46" t="s">
        <v>45</v>
      </c>
      <c r="C35" s="42">
        <v>6</v>
      </c>
      <c r="D35" s="43">
        <v>889.46</v>
      </c>
      <c r="E35" s="42" t="s">
        <v>31</v>
      </c>
      <c r="F35" s="41">
        <f t="shared" ref="F35" si="6">C35*D35</f>
        <v>5336.76</v>
      </c>
      <c r="G35" s="4"/>
      <c r="H35" s="4"/>
      <c r="I35" s="3"/>
      <c r="J35" s="5"/>
      <c r="K35" s="6"/>
    </row>
    <row r="36" spans="1:11" ht="15.75">
      <c r="A36" s="42">
        <v>7</v>
      </c>
      <c r="B36" s="46" t="s">
        <v>46</v>
      </c>
      <c r="C36" s="42">
        <f>2</f>
        <v>2</v>
      </c>
      <c r="D36" s="43">
        <v>1384.24</v>
      </c>
      <c r="E36" s="42" t="s">
        <v>31</v>
      </c>
      <c r="F36" s="41">
        <f t="shared" ref="F36" si="7">C36*D36</f>
        <v>2768.48</v>
      </c>
      <c r="G36" s="4"/>
      <c r="H36" s="4"/>
      <c r="I36" s="3"/>
      <c r="J36" s="5"/>
      <c r="K36" s="6"/>
    </row>
    <row r="37" spans="1:11" ht="15.75">
      <c r="A37" s="42">
        <v>8</v>
      </c>
      <c r="B37" s="46" t="s">
        <v>47</v>
      </c>
      <c r="C37" s="42">
        <v>6</v>
      </c>
      <c r="D37" s="43">
        <v>877.8</v>
      </c>
      <c r="E37" s="42" t="s">
        <v>31</v>
      </c>
      <c r="F37" s="41">
        <f t="shared" ref="F37:F39" si="8">C37*D37</f>
        <v>5266.7999999999993</v>
      </c>
      <c r="G37" s="4"/>
      <c r="H37" s="4"/>
      <c r="I37" s="3"/>
      <c r="J37" s="5"/>
      <c r="K37" s="6"/>
    </row>
    <row r="38" spans="1:11" ht="94.5">
      <c r="A38" s="42">
        <v>9</v>
      </c>
      <c r="B38" s="46" t="s">
        <v>62</v>
      </c>
      <c r="C38" s="42">
        <v>4</v>
      </c>
      <c r="D38" s="43">
        <v>5913.22</v>
      </c>
      <c r="E38" s="42" t="s">
        <v>31</v>
      </c>
      <c r="F38" s="41">
        <f t="shared" si="8"/>
        <v>23652.880000000001</v>
      </c>
      <c r="G38" s="4"/>
      <c r="H38" s="4"/>
      <c r="I38" s="3"/>
      <c r="J38" s="5"/>
      <c r="K38" s="6"/>
    </row>
    <row r="39" spans="1:11" ht="78.75">
      <c r="A39" s="42">
        <v>10</v>
      </c>
      <c r="B39" s="46" t="s">
        <v>32</v>
      </c>
      <c r="C39" s="42">
        <v>1</v>
      </c>
      <c r="D39" s="43">
        <v>21989.61</v>
      </c>
      <c r="E39" s="42" t="s">
        <v>33</v>
      </c>
      <c r="F39" s="41">
        <f t="shared" si="8"/>
        <v>21989.61</v>
      </c>
      <c r="G39" s="4"/>
      <c r="H39" s="4"/>
      <c r="I39" s="3"/>
      <c r="J39" s="5"/>
      <c r="K39" s="6"/>
    </row>
    <row r="40" spans="1:11" ht="15.75">
      <c r="A40" s="55" t="s">
        <v>3</v>
      </c>
      <c r="B40" s="25" t="s">
        <v>48</v>
      </c>
      <c r="C40" s="24"/>
      <c r="D40" s="24"/>
      <c r="E40" s="24"/>
      <c r="F40" s="24"/>
      <c r="G40" s="4"/>
      <c r="H40" s="4"/>
      <c r="I40" s="3"/>
      <c r="J40" s="5"/>
      <c r="K40" s="6"/>
    </row>
    <row r="41" spans="1:11" ht="31.5">
      <c r="A41" s="50">
        <v>1</v>
      </c>
      <c r="B41" s="58" t="s">
        <v>49</v>
      </c>
      <c r="C41" s="50">
        <v>150</v>
      </c>
      <c r="D41" s="51">
        <v>66.81</v>
      </c>
      <c r="E41" s="50" t="s">
        <v>31</v>
      </c>
      <c r="F41" s="53">
        <f t="shared" ref="F41" si="9">C41*D41</f>
        <v>10021.5</v>
      </c>
      <c r="G41" s="4"/>
      <c r="H41" s="4"/>
      <c r="I41" s="3"/>
      <c r="J41" s="5"/>
      <c r="K41" s="6"/>
    </row>
    <row r="42" spans="1:11" ht="15.75">
      <c r="A42" s="55" t="s">
        <v>3</v>
      </c>
      <c r="B42" s="59" t="s">
        <v>50</v>
      </c>
      <c r="C42" s="50">
        <v>150</v>
      </c>
      <c r="D42" s="51">
        <v>78.010000000000005</v>
      </c>
      <c r="E42" s="50" t="s">
        <v>31</v>
      </c>
      <c r="F42" s="53">
        <f t="shared" ref="F42:F46" si="10">C42*D42</f>
        <v>11701.5</v>
      </c>
      <c r="G42" s="4"/>
      <c r="H42" s="4"/>
      <c r="I42" s="3"/>
      <c r="J42" s="5"/>
      <c r="K42" s="6"/>
    </row>
    <row r="43" spans="1:11" ht="15.75">
      <c r="A43" s="27" t="s">
        <v>37</v>
      </c>
      <c r="B43" s="26" t="s">
        <v>51</v>
      </c>
      <c r="C43" s="50">
        <v>150</v>
      </c>
      <c r="D43" s="51">
        <v>97.91</v>
      </c>
      <c r="E43" s="50" t="s">
        <v>31</v>
      </c>
      <c r="F43" s="53">
        <f t="shared" si="10"/>
        <v>14686.5</v>
      </c>
      <c r="G43" s="4"/>
      <c r="H43" s="4"/>
      <c r="I43" s="3"/>
      <c r="J43" s="5"/>
      <c r="K43" s="6"/>
    </row>
    <row r="44" spans="1:11" ht="15.75">
      <c r="A44" s="55" t="s">
        <v>63</v>
      </c>
      <c r="B44" s="11" t="s">
        <v>65</v>
      </c>
      <c r="C44" s="50">
        <v>150</v>
      </c>
      <c r="D44" s="51">
        <v>397.77</v>
      </c>
      <c r="E44" s="50" t="s">
        <v>31</v>
      </c>
      <c r="F44" s="53">
        <f t="shared" si="10"/>
        <v>59665.5</v>
      </c>
      <c r="G44" s="4"/>
      <c r="H44" s="4"/>
      <c r="I44" s="3"/>
      <c r="J44" s="5"/>
      <c r="K44" s="6"/>
    </row>
    <row r="45" spans="1:11" ht="15.75">
      <c r="A45" s="55" t="s">
        <v>64</v>
      </c>
      <c r="B45" s="11" t="s">
        <v>66</v>
      </c>
      <c r="C45" s="50">
        <v>400</v>
      </c>
      <c r="D45" s="51">
        <v>757.59</v>
      </c>
      <c r="E45" s="50" t="s">
        <v>31</v>
      </c>
      <c r="F45" s="53">
        <f t="shared" si="10"/>
        <v>303036</v>
      </c>
      <c r="G45" s="4"/>
      <c r="H45" s="4"/>
      <c r="I45" s="3"/>
      <c r="J45" s="5"/>
      <c r="K45" s="6"/>
    </row>
    <row r="46" spans="1:11" ht="78.75">
      <c r="A46" s="50">
        <v>2</v>
      </c>
      <c r="B46" s="58" t="s">
        <v>67</v>
      </c>
      <c r="C46" s="50">
        <v>100</v>
      </c>
      <c r="D46" s="51">
        <v>101.39</v>
      </c>
      <c r="E46" s="50" t="s">
        <v>31</v>
      </c>
      <c r="F46" s="53">
        <f t="shared" si="10"/>
        <v>10139</v>
      </c>
      <c r="G46" s="4"/>
      <c r="H46" s="4"/>
      <c r="I46" s="3"/>
      <c r="J46" s="5"/>
      <c r="K46" s="6"/>
    </row>
    <row r="47" spans="1:11" ht="15.75">
      <c r="A47" s="55" t="s">
        <v>3</v>
      </c>
      <c r="B47" s="59" t="s">
        <v>50</v>
      </c>
      <c r="C47" s="50">
        <v>50</v>
      </c>
      <c r="D47" s="51">
        <v>103.05</v>
      </c>
      <c r="E47" s="50" t="s">
        <v>31</v>
      </c>
      <c r="F47" s="53">
        <f t="shared" ref="F47:F51" si="11">C47*D47</f>
        <v>5152.5</v>
      </c>
      <c r="G47" s="4"/>
      <c r="H47" s="4"/>
      <c r="I47" s="3"/>
      <c r="J47" s="5"/>
      <c r="K47" s="6"/>
    </row>
    <row r="48" spans="1:11" ht="15.75">
      <c r="A48" s="27" t="s">
        <v>37</v>
      </c>
      <c r="B48" s="26" t="s">
        <v>51</v>
      </c>
      <c r="C48" s="50">
        <v>50</v>
      </c>
      <c r="D48" s="51">
        <v>125.9</v>
      </c>
      <c r="E48" s="50" t="s">
        <v>31</v>
      </c>
      <c r="F48" s="53">
        <f t="shared" si="11"/>
        <v>6295</v>
      </c>
      <c r="G48" s="4"/>
      <c r="H48" s="4"/>
      <c r="I48" s="3"/>
      <c r="J48" s="5"/>
      <c r="K48" s="6"/>
    </row>
    <row r="49" spans="1:11" ht="15.75">
      <c r="A49" s="55" t="s">
        <v>63</v>
      </c>
      <c r="B49" s="11" t="s">
        <v>65</v>
      </c>
      <c r="C49" s="50">
        <v>40</v>
      </c>
      <c r="D49" s="51">
        <v>425.45</v>
      </c>
      <c r="E49" s="50" t="s">
        <v>31</v>
      </c>
      <c r="F49" s="53">
        <f t="shared" si="11"/>
        <v>17018</v>
      </c>
      <c r="G49" s="4"/>
      <c r="H49" s="4"/>
      <c r="I49" s="3"/>
      <c r="J49" s="5"/>
      <c r="K49" s="6"/>
    </row>
    <row r="50" spans="1:11" ht="78.75">
      <c r="A50" s="50">
        <v>3</v>
      </c>
      <c r="B50" s="58" t="s">
        <v>68</v>
      </c>
      <c r="C50" s="50">
        <v>6</v>
      </c>
      <c r="D50" s="51">
        <v>14748</v>
      </c>
      <c r="E50" s="50" t="s">
        <v>31</v>
      </c>
      <c r="F50" s="53">
        <f t="shared" si="11"/>
        <v>88488</v>
      </c>
      <c r="G50" s="4"/>
      <c r="H50" s="4"/>
      <c r="I50" s="3"/>
      <c r="J50" s="5"/>
      <c r="K50" s="6"/>
    </row>
    <row r="51" spans="1:11" ht="78.75">
      <c r="A51" s="50">
        <v>4</v>
      </c>
      <c r="B51" s="58" t="s">
        <v>69</v>
      </c>
      <c r="C51" s="50">
        <v>8</v>
      </c>
      <c r="D51" s="51">
        <v>103.05</v>
      </c>
      <c r="E51" s="50" t="s">
        <v>31</v>
      </c>
      <c r="F51" s="53">
        <f t="shared" si="11"/>
        <v>824.4</v>
      </c>
      <c r="G51" s="4"/>
      <c r="H51" s="4"/>
      <c r="I51" s="3"/>
      <c r="J51" s="5"/>
      <c r="K51" s="6"/>
    </row>
    <row r="52" spans="1:11" ht="15.75">
      <c r="A52" s="55" t="s">
        <v>3</v>
      </c>
      <c r="B52" s="59" t="s">
        <v>50</v>
      </c>
      <c r="C52" s="50">
        <v>5</v>
      </c>
      <c r="D52" s="51">
        <v>110.4</v>
      </c>
      <c r="E52" s="50" t="s">
        <v>31</v>
      </c>
      <c r="F52" s="53">
        <f t="shared" ref="F52:F54" si="12">C52*D52</f>
        <v>552</v>
      </c>
      <c r="G52" s="4"/>
      <c r="H52" s="4"/>
      <c r="I52" s="3"/>
      <c r="J52" s="5"/>
      <c r="K52" s="6"/>
    </row>
    <row r="53" spans="1:11" ht="15.75">
      <c r="A53" s="27" t="s">
        <v>37</v>
      </c>
      <c r="B53" s="26" t="s">
        <v>51</v>
      </c>
      <c r="C53" s="50">
        <v>4</v>
      </c>
      <c r="D53" s="51">
        <v>132.43</v>
      </c>
      <c r="E53" s="50" t="s">
        <v>31</v>
      </c>
      <c r="F53" s="53">
        <f t="shared" si="12"/>
        <v>529.72</v>
      </c>
      <c r="G53" s="4"/>
      <c r="H53" s="4"/>
      <c r="I53" s="3"/>
      <c r="J53" s="5"/>
      <c r="K53" s="6"/>
    </row>
    <row r="54" spans="1:11" ht="15.75">
      <c r="A54" s="55" t="s">
        <v>63</v>
      </c>
      <c r="B54" s="11" t="s">
        <v>65</v>
      </c>
      <c r="C54" s="50">
        <v>4</v>
      </c>
      <c r="D54" s="51">
        <v>712.75</v>
      </c>
      <c r="E54" s="50" t="s">
        <v>31</v>
      </c>
      <c r="F54" s="53">
        <f t="shared" si="12"/>
        <v>2851</v>
      </c>
      <c r="G54" s="4"/>
      <c r="H54" s="4"/>
      <c r="I54" s="3"/>
      <c r="J54" s="5"/>
      <c r="K54" s="6"/>
    </row>
    <row r="55" spans="1:11" ht="78.75">
      <c r="A55" s="50">
        <v>5</v>
      </c>
      <c r="B55" s="58" t="s">
        <v>70</v>
      </c>
      <c r="C55" s="50"/>
      <c r="D55" s="51"/>
      <c r="E55" s="50"/>
      <c r="F55" s="53"/>
      <c r="G55" s="4"/>
      <c r="H55" s="4"/>
      <c r="I55" s="3"/>
      <c r="J55" s="5"/>
      <c r="K55" s="6"/>
    </row>
    <row r="56" spans="1:11" ht="15.75">
      <c r="A56" s="55" t="s">
        <v>3</v>
      </c>
      <c r="B56" s="59" t="s">
        <v>50</v>
      </c>
      <c r="C56" s="50">
        <v>4</v>
      </c>
      <c r="D56" s="51">
        <v>98.15</v>
      </c>
      <c r="E56" s="50" t="s">
        <v>31</v>
      </c>
      <c r="F56" s="53">
        <f t="shared" ref="F56:F57" si="13">C56*D56</f>
        <v>392.6</v>
      </c>
      <c r="G56" s="4"/>
      <c r="H56" s="4"/>
      <c r="I56" s="3"/>
      <c r="J56" s="5"/>
      <c r="K56" s="6"/>
    </row>
    <row r="57" spans="1:11" ht="15.75">
      <c r="A57" s="27" t="s">
        <v>37</v>
      </c>
      <c r="B57" s="26" t="s">
        <v>51</v>
      </c>
      <c r="C57" s="50">
        <v>4</v>
      </c>
      <c r="D57" s="51">
        <v>110.4</v>
      </c>
      <c r="E57" s="50" t="s">
        <v>31</v>
      </c>
      <c r="F57" s="53">
        <f t="shared" si="13"/>
        <v>441.6</v>
      </c>
      <c r="G57" s="4"/>
      <c r="H57" s="4"/>
      <c r="I57" s="3"/>
      <c r="J57" s="5"/>
      <c r="K57" s="6"/>
    </row>
    <row r="58" spans="1:11" ht="78.75">
      <c r="A58" s="50">
        <v>6</v>
      </c>
      <c r="B58" s="58" t="s">
        <v>71</v>
      </c>
      <c r="C58" s="50"/>
      <c r="D58" s="51"/>
      <c r="E58" s="50"/>
      <c r="F58" s="53"/>
      <c r="G58" s="4"/>
      <c r="H58" s="4"/>
      <c r="I58" s="3"/>
      <c r="J58" s="5"/>
      <c r="K58" s="6"/>
    </row>
    <row r="59" spans="1:11" ht="15.75">
      <c r="A59" s="55" t="s">
        <v>3</v>
      </c>
      <c r="B59" s="59" t="s">
        <v>50</v>
      </c>
      <c r="C59" s="50">
        <v>2</v>
      </c>
      <c r="D59" s="51">
        <v>312.81</v>
      </c>
      <c r="E59" s="50" t="s">
        <v>31</v>
      </c>
      <c r="F59" s="53">
        <f t="shared" ref="F59:F60" si="14">C59*D59</f>
        <v>625.62</v>
      </c>
      <c r="G59" s="4"/>
      <c r="H59" s="4"/>
      <c r="I59" s="3"/>
      <c r="J59" s="5"/>
      <c r="K59" s="6"/>
    </row>
    <row r="60" spans="1:11" ht="15.75">
      <c r="A60" s="27" t="s">
        <v>37</v>
      </c>
      <c r="B60" s="26" t="s">
        <v>51</v>
      </c>
      <c r="C60" s="50">
        <v>2</v>
      </c>
      <c r="D60" s="51">
        <v>381.37</v>
      </c>
      <c r="E60" s="50" t="s">
        <v>31</v>
      </c>
      <c r="F60" s="53">
        <f t="shared" si="14"/>
        <v>762.74</v>
      </c>
      <c r="G60" s="4"/>
      <c r="H60" s="4"/>
      <c r="I60" s="3"/>
      <c r="J60" s="5"/>
      <c r="K60" s="6"/>
    </row>
    <row r="61" spans="1:11" ht="78.75">
      <c r="A61" s="50">
        <v>7</v>
      </c>
      <c r="B61" s="58" t="s">
        <v>39</v>
      </c>
      <c r="C61" s="50">
        <v>1</v>
      </c>
      <c r="D61" s="51">
        <v>18470</v>
      </c>
      <c r="E61" s="50" t="s">
        <v>33</v>
      </c>
      <c r="F61" s="53">
        <f>C61*D61</f>
        <v>18470</v>
      </c>
      <c r="G61" s="4"/>
      <c r="H61" s="4"/>
      <c r="I61" s="3"/>
      <c r="J61" s="5"/>
      <c r="K61" s="6"/>
    </row>
    <row r="62" spans="1:11" ht="31.5">
      <c r="A62" s="50">
        <v>8</v>
      </c>
      <c r="B62" s="60" t="s">
        <v>34</v>
      </c>
      <c r="C62" s="50"/>
      <c r="D62" s="51"/>
      <c r="E62" s="50"/>
      <c r="F62" s="53"/>
      <c r="G62" s="4"/>
      <c r="H62" s="4"/>
      <c r="I62" s="3"/>
      <c r="J62" s="5"/>
      <c r="K62" s="6"/>
    </row>
    <row r="63" spans="1:11" ht="15.75">
      <c r="A63" s="50" t="s">
        <v>4</v>
      </c>
      <c r="B63" s="10" t="s">
        <v>35</v>
      </c>
      <c r="C63" s="50">
        <v>10</v>
      </c>
      <c r="D63" s="51">
        <v>76.05</v>
      </c>
      <c r="E63" s="50" t="s">
        <v>33</v>
      </c>
      <c r="F63" s="53">
        <f t="shared" ref="F63" si="15">C63*D63</f>
        <v>760.5</v>
      </c>
      <c r="G63" s="4"/>
      <c r="H63" s="4"/>
      <c r="I63" s="3"/>
      <c r="J63" s="5"/>
      <c r="K63" s="6"/>
    </row>
    <row r="64" spans="1:11" ht="15.75">
      <c r="A64" s="49"/>
      <c r="B64" s="16"/>
      <c r="C64" s="19"/>
      <c r="D64" s="16"/>
      <c r="E64" s="49"/>
      <c r="F64" s="18"/>
      <c r="G64" s="4"/>
      <c r="H64" s="4"/>
      <c r="I64" s="3"/>
      <c r="J64" s="5"/>
      <c r="K64" s="6"/>
    </row>
    <row r="65" spans="1:11" ht="15.75">
      <c r="A65" s="50" t="s">
        <v>3</v>
      </c>
      <c r="B65" s="10" t="s">
        <v>36</v>
      </c>
      <c r="C65" s="50">
        <v>90</v>
      </c>
      <c r="D65" s="51">
        <v>77</v>
      </c>
      <c r="E65" s="50" t="s">
        <v>33</v>
      </c>
      <c r="F65" s="53">
        <f>C65*D65</f>
        <v>6930</v>
      </c>
      <c r="G65" s="4"/>
      <c r="H65" s="4"/>
      <c r="I65" s="3"/>
      <c r="J65" s="5"/>
      <c r="K65" s="6"/>
    </row>
    <row r="66" spans="1:11">
      <c r="A66" s="20"/>
      <c r="B66" s="20"/>
      <c r="C66" s="20"/>
      <c r="D66" s="20"/>
      <c r="E66" s="20"/>
      <c r="F66" s="21"/>
      <c r="G66" s="4"/>
      <c r="H66" s="4"/>
      <c r="I66" s="3"/>
      <c r="J66" s="5"/>
      <c r="K66" s="6"/>
    </row>
    <row r="67" spans="1:11" ht="15.75">
      <c r="A67" s="50" t="s">
        <v>37</v>
      </c>
      <c r="B67" s="10" t="s">
        <v>38</v>
      </c>
      <c r="C67" s="50">
        <v>1</v>
      </c>
      <c r="D67" s="51">
        <v>4500</v>
      </c>
      <c r="E67" s="50" t="s">
        <v>33</v>
      </c>
      <c r="F67" s="53">
        <f>C67*D67</f>
        <v>4500</v>
      </c>
      <c r="G67" s="4"/>
      <c r="H67" s="4"/>
      <c r="I67" s="3"/>
      <c r="J67" s="5"/>
      <c r="K67" s="6"/>
    </row>
    <row r="68" spans="1:11" ht="15.75">
      <c r="A68" s="20"/>
      <c r="B68" s="61" t="s">
        <v>52</v>
      </c>
      <c r="C68" s="61"/>
      <c r="D68" s="61"/>
      <c r="E68" s="61"/>
      <c r="F68" s="12">
        <f>SUM(F30:F67)</f>
        <v>664426.49</v>
      </c>
      <c r="G68" s="4"/>
      <c r="H68" s="4"/>
      <c r="I68" s="3"/>
      <c r="J68" s="5"/>
      <c r="K68" s="6"/>
    </row>
    <row r="69" spans="1:11" ht="15.75" customHeight="1">
      <c r="A69" s="22" t="s">
        <v>40</v>
      </c>
      <c r="B69" s="23"/>
      <c r="C69" s="23"/>
      <c r="D69" s="23"/>
      <c r="E69" s="68">
        <f>F68+F28</f>
        <v>9421211.974200001</v>
      </c>
      <c r="F69" s="69"/>
      <c r="G69" s="4"/>
      <c r="H69" s="4"/>
      <c r="I69" s="3"/>
      <c r="J69" s="5"/>
      <c r="K69" s="6"/>
    </row>
    <row r="70" spans="1:11">
      <c r="B70" s="9"/>
    </row>
  </sheetData>
  <mergeCells count="7">
    <mergeCell ref="E69:F69"/>
    <mergeCell ref="B68:E68"/>
    <mergeCell ref="C1:F1"/>
    <mergeCell ref="D28:E28"/>
    <mergeCell ref="A2:B2"/>
    <mergeCell ref="C2:F2"/>
    <mergeCell ref="A3:F3"/>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BOQ-28</vt:lpstr>
      <vt:lpstr>'BOQ-28'!Print_Titles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n k</cp:lastModifiedBy>
  <cp:lastPrinted>2017-03-08T12:18:38Z</cp:lastPrinted>
  <dcterms:created xsi:type="dcterms:W3CDTF">2003-07-19T10:48:28Z</dcterms:created>
  <dcterms:modified xsi:type="dcterms:W3CDTF">2017-03-09T05:42:10Z</dcterms:modified>
</cp:coreProperties>
</file>