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7" sheetId="98" r:id="rId1"/>
  </sheets>
  <definedNames>
    <definedName name="_xlnm.Print_Titles" localSheetId="0">'BOQ-27'!$4:$4</definedName>
  </definedNames>
  <calcPr calcId="124519"/>
</workbook>
</file>

<file path=xl/calcChain.xml><?xml version="1.0" encoding="utf-8"?>
<calcChain xmlns="http://schemas.openxmlformats.org/spreadsheetml/2006/main">
  <c r="C32" i="98"/>
  <c r="F25"/>
  <c r="C31"/>
  <c r="C19"/>
  <c r="C18"/>
  <c r="F17"/>
  <c r="F12"/>
  <c r="C10" l="1"/>
  <c r="C9"/>
  <c r="C8"/>
  <c r="F45" l="1"/>
  <c r="F44"/>
  <c r="F43"/>
  <c r="F41"/>
  <c r="F40"/>
  <c r="F39"/>
  <c r="F38"/>
  <c r="F37"/>
  <c r="F33"/>
  <c r="F32"/>
  <c r="F31"/>
  <c r="F30"/>
  <c r="F29"/>
  <c r="F28"/>
  <c r="F27"/>
  <c r="F26"/>
  <c r="F24"/>
  <c r="F23"/>
  <c r="F22"/>
  <c r="F21"/>
  <c r="F20"/>
  <c r="F19"/>
  <c r="F18"/>
  <c r="F16"/>
  <c r="F15"/>
  <c r="F14"/>
  <c r="F13"/>
  <c r="F10"/>
  <c r="F9"/>
  <c r="F8"/>
  <c r="F7"/>
  <c r="F6"/>
  <c r="F36"/>
  <c r="F46" s="1"/>
  <c r="E47" l="1"/>
</calcChain>
</file>

<file path=xl/sharedStrings.xml><?xml version="1.0" encoding="utf-8"?>
<sst xmlns="http://schemas.openxmlformats.org/spreadsheetml/2006/main" count="95" uniqueCount="63">
  <si>
    <t>DESCRIPTION</t>
  </si>
  <si>
    <t>NAME OF WORK:</t>
  </si>
  <si>
    <t>S.#</t>
  </si>
  <si>
    <t>B</t>
  </si>
  <si>
    <t>A</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</si>
  <si>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</si>
  <si>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</si>
  <si>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</si>
  <si>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</si>
  <si>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</si>
  <si>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</si>
  <si>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</si>
  <si>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</si>
  <si>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</si>
  <si>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</si>
  <si>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</si>
  <si>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</si>
  <si>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</si>
  <si>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</si>
  <si>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</si>
  <si>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</si>
  <si>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</si>
  <si>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</si>
  <si>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</si>
  <si>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</si>
  <si>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</si>
  <si>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</si>
  <si>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</si>
  <si>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</si>
  <si>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</si>
  <si>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</si>
  <si>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Dismantling 2nd class tiles roofing. (S.I.No;22(b)-P/11)</t>
  </si>
  <si>
    <t>P.Rft</t>
  </si>
  <si>
    <t>two coats of bitumen laid hot using 34 lbs sg:over roof and blinded with sand atone cft per %sft (S.I.No13 p/34)</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</si>
  <si>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</si>
  <si>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</si>
  <si>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</si>
  <si>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</si>
  <si>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</si>
  <si>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</si>
  <si>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</si>
  <si>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</si>
  <si>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</si>
  <si>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</si>
  <si>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</si>
  <si>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</si>
  <si>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</si>
  <si>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</si>
  <si>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</si>
  <si>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</si>
  <si>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</si>
  <si>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Providing and fixing G.I frame chowkats of size 7x2 or 4-1/2 using Door ( S.I No: 28  P  /9)</t>
  </si>
  <si>
    <t>Providing and fixing G.I frame chowkats of size 7x2 or 4-1/2 using Windows ( S.I No: 29  P  /9)</t>
  </si>
  <si>
    <t>Cement Plaster 1:6 up to 20' height Ratio 1/2" thick (S.I.No:13(b)-P/51)</t>
  </si>
  <si>
    <t>Cement Plaster 1:4 up to 20' height Ratio 3/8" thick (S.I.No:11(a)-P/51)</t>
  </si>
  <si>
    <t>S/F In position in iron steel grill 11/2x11/2"*1/4" size flate Iron of 3/4x1/4 with approved desgn i/c Painting three coad etc complete(S.I No: 31 P  /93)</t>
  </si>
  <si>
    <t>Providing and laying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(S.I.No;6(a)(ii)-P/16)</t>
  </si>
  <si>
    <r>
      <t xml:space="preserve">Providing and laying 1" thick topping cement concrete 1:2:4 including surface finishing and dividing into panels © </t>
    </r>
    <r>
      <rPr>
        <b/>
        <sz val="12"/>
        <rFont val="Arial Narrow"/>
        <family val="2"/>
      </rPr>
      <t>2" thick</t>
    </r>
    <r>
      <rPr>
        <sz val="12"/>
        <rFont val="Arial Narrow"/>
        <family val="2"/>
      </rPr>
      <t>. (S.I.No:16©-P/41)</t>
    </r>
  </si>
  <si>
    <t>Rehabilitation &amp; Provision of Missing Facilities in Exisiting College in Larkana Division (2016-17 programme) @ GBDC Shahdadkot Taluka Shahdadkot.</t>
  </si>
  <si>
    <t>NIT SR NO: 27</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</si>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</sst>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3">
    <xf numFmtId="0" fontId="0" fillId="0" borderId="0"/>
    <xf numFmtId="0" fontId="4" fillId="0" borderId="0"/>
    <xf numFmtId="9" fontId="1" fillId="0" borderId="0" applyFont="0" applyFill="0" applyBorder="0" applyAlignment="0" applyProtection="0"/>
  </cellStyleXfs>
  <cellXfs count="51">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0" fontId="9" fillId="0" borderId="1" xfId="0" applyFont="1" applyBorder="1" applyAlignment="1">
      <alignment horizontal="center" vertical="center"/>
    </xf>
    <xf numFmtId="0" fontId="8" fillId="0" borderId="1" xfId="0" applyFont="1" applyBorder="1" applyAlignment="1">
      <alignment horizontal="center" vertical="center"/>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9" fillId="0" borderId="7" xfId="0" applyFont="1" applyBorder="1" applyAlignment="1">
      <alignment horizontal="center" vertical="center" wrapText="1"/>
    </xf>
    <xf numFmtId="164" fontId="9" fillId="0" borderId="3" xfId="0" applyNumberFormat="1" applyFont="1" applyBorder="1" applyAlignment="1">
      <alignment horizontal="center" vertical="center" wrapText="1"/>
    </xf>
    <xf numFmtId="9" fontId="9" fillId="0" borderId="3" xfId="2" applyFont="1" applyBorder="1" applyAlignment="1">
      <alignment horizontal="left" vertical="center" wrapText="1"/>
    </xf>
    <xf numFmtId="0" fontId="9" fillId="0" borderId="1" xfId="0" applyFont="1" applyBorder="1" applyAlignment="1">
      <alignment horizontal="justify" vertical="top" wrapText="1"/>
    </xf>
    <xf numFmtId="0" fontId="9" fillId="0" borderId="3" xfId="0" applyFont="1" applyBorder="1" applyAlignment="1">
      <alignment horizontal="justify" vertical="center" wrapText="1"/>
    </xf>
    <xf numFmtId="0" fontId="9" fillId="0" borderId="3" xfId="0" applyFont="1" applyBorder="1" applyAlignment="1">
      <alignment horizontal="justify" vertical="top" wrapText="1"/>
    </xf>
    <xf numFmtId="0" fontId="10" fillId="0" borderId="0" xfId="0" applyFont="1" applyAlignment="1">
      <alignment horizontal="center"/>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8" fillId="0" borderId="1" xfId="0" applyFont="1" applyBorder="1" applyAlignment="1">
      <alignment horizontal="left" vertical="center" wrapText="1" indent="37"/>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7"/>
  <sheetViews>
    <sheetView showGridLines="0" tabSelected="1" topLeftCell="A38" workbookViewId="0">
      <selection activeCell="E47" sqref="E47:F47"/>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1"/>
      <c r="B1" s="11"/>
      <c r="C1" s="44" t="s">
        <v>59</v>
      </c>
      <c r="D1" s="44"/>
      <c r="E1" s="44"/>
      <c r="F1" s="44"/>
    </row>
    <row r="2" spans="1:11" ht="75" customHeight="1">
      <c r="A2" s="48" t="s">
        <v>1</v>
      </c>
      <c r="B2" s="48"/>
      <c r="C2" s="49" t="s">
        <v>58</v>
      </c>
      <c r="D2" s="49"/>
      <c r="E2" s="49"/>
      <c r="F2" s="49"/>
      <c r="G2" s="7"/>
      <c r="H2" s="7"/>
      <c r="I2" s="2"/>
      <c r="J2" s="1"/>
    </row>
    <row r="3" spans="1:11" ht="19.5">
      <c r="A3" s="50" t="s">
        <v>24</v>
      </c>
      <c r="B3" s="50"/>
      <c r="C3" s="50"/>
      <c r="D3" s="50"/>
      <c r="E3" s="50"/>
      <c r="F3" s="50"/>
      <c r="G3" s="7"/>
      <c r="H3" s="7"/>
      <c r="I3" s="2"/>
      <c r="J3" s="1"/>
    </row>
    <row r="4" spans="1:11" ht="15.75" customHeight="1">
      <c r="A4" s="8" t="s">
        <v>2</v>
      </c>
      <c r="B4" s="8" t="s">
        <v>0</v>
      </c>
      <c r="C4" s="8" t="s">
        <v>20</v>
      </c>
      <c r="D4" s="8" t="s">
        <v>21</v>
      </c>
      <c r="E4" s="8" t="s">
        <v>22</v>
      </c>
      <c r="F4" s="8" t="s">
        <v>23</v>
      </c>
      <c r="G4" s="4"/>
      <c r="H4" s="4"/>
      <c r="I4" s="3"/>
      <c r="J4" s="5"/>
      <c r="K4" s="6"/>
    </row>
    <row r="5" spans="1:11" ht="15.75">
      <c r="A5" s="33">
        <v>1</v>
      </c>
      <c r="B5" s="9" t="s">
        <v>31</v>
      </c>
      <c r="C5" s="34">
        <v>2671</v>
      </c>
      <c r="D5" s="33">
        <v>378.13</v>
      </c>
      <c r="E5" s="33" t="s">
        <v>25</v>
      </c>
      <c r="F5" s="36">
        <v>10098</v>
      </c>
      <c r="G5" s="4"/>
      <c r="H5" s="4"/>
      <c r="I5" s="3"/>
      <c r="J5" s="5"/>
      <c r="K5" s="6"/>
    </row>
    <row r="6" spans="1:11" ht="47.25">
      <c r="A6" s="38">
        <v>2</v>
      </c>
      <c r="B6" s="41" t="s">
        <v>7</v>
      </c>
      <c r="C6" s="34">
        <v>1705</v>
      </c>
      <c r="D6" s="33">
        <v>5445</v>
      </c>
      <c r="E6" s="33" t="s">
        <v>25</v>
      </c>
      <c r="F6" s="36">
        <f>C6*D6/100</f>
        <v>92837.25</v>
      </c>
      <c r="G6" s="4"/>
      <c r="H6" s="4"/>
      <c r="I6" s="3"/>
      <c r="J6" s="5"/>
      <c r="K6" s="6"/>
    </row>
    <row r="7" spans="1:11" ht="15.75">
      <c r="A7" s="26">
        <v>3</v>
      </c>
      <c r="B7" s="42" t="s">
        <v>30</v>
      </c>
      <c r="C7" s="27">
        <v>4095</v>
      </c>
      <c r="D7" s="37">
        <v>1285.6300000000001</v>
      </c>
      <c r="E7" s="26" t="s">
        <v>25</v>
      </c>
      <c r="F7" s="25">
        <f>C7*D7/100</f>
        <v>52646.548500000004</v>
      </c>
      <c r="G7" s="4"/>
      <c r="H7" s="4"/>
      <c r="I7" s="3"/>
      <c r="J7" s="5"/>
      <c r="K7" s="6"/>
    </row>
    <row r="8" spans="1:11" ht="31.5">
      <c r="A8" s="28">
        <v>4</v>
      </c>
      <c r="B8" s="43" t="s">
        <v>8</v>
      </c>
      <c r="C8" s="27">
        <f>1041+2667</f>
        <v>3708</v>
      </c>
      <c r="D8" s="30">
        <v>11948.36</v>
      </c>
      <c r="E8" s="26" t="s">
        <v>25</v>
      </c>
      <c r="F8" s="25">
        <f>C8*D8/100</f>
        <v>443045.1888</v>
      </c>
      <c r="G8" s="4"/>
      <c r="H8" s="4"/>
      <c r="I8" s="3"/>
      <c r="J8" s="5"/>
      <c r="K8" s="6"/>
    </row>
    <row r="9" spans="1:11" ht="157.5">
      <c r="A9" s="28">
        <v>5</v>
      </c>
      <c r="B9" s="42" t="s">
        <v>9</v>
      </c>
      <c r="C9" s="27">
        <f>1878+1607</f>
        <v>3485</v>
      </c>
      <c r="D9" s="30">
        <v>337</v>
      </c>
      <c r="E9" s="26" t="s">
        <v>28</v>
      </c>
      <c r="F9" s="25">
        <f>C9*D9</f>
        <v>1174445</v>
      </c>
      <c r="G9" s="4"/>
      <c r="H9" s="4"/>
      <c r="I9" s="3"/>
      <c r="J9" s="5"/>
      <c r="K9" s="6"/>
    </row>
    <row r="10" spans="1:11" ht="63">
      <c r="A10" s="28">
        <v>6</v>
      </c>
      <c r="B10" s="42" t="s">
        <v>10</v>
      </c>
      <c r="C10" s="39">
        <f>83.824+86.064</f>
        <v>169.88799999999998</v>
      </c>
      <c r="D10" s="30">
        <v>5001.7</v>
      </c>
      <c r="E10" s="26" t="s">
        <v>27</v>
      </c>
      <c r="F10" s="25">
        <f>C10*D10</f>
        <v>849728.8095999998</v>
      </c>
      <c r="G10" s="4"/>
      <c r="H10" s="4"/>
      <c r="I10" s="3"/>
      <c r="J10" s="5"/>
      <c r="K10" s="6"/>
    </row>
    <row r="11" spans="1:11" ht="31.5">
      <c r="A11" s="28">
        <v>7</v>
      </c>
      <c r="B11" s="42" t="s">
        <v>11</v>
      </c>
      <c r="C11" s="27">
        <v>2676</v>
      </c>
      <c r="D11" s="30">
        <v>12674.36</v>
      </c>
      <c r="E11" s="26" t="s">
        <v>25</v>
      </c>
      <c r="F11" s="25">
        <v>405128</v>
      </c>
      <c r="G11" s="4"/>
      <c r="H11" s="4"/>
      <c r="I11" s="3"/>
      <c r="J11" s="5"/>
      <c r="K11" s="6"/>
    </row>
    <row r="12" spans="1:11" ht="31.5">
      <c r="A12" s="32">
        <v>18</v>
      </c>
      <c r="B12" s="9" t="s">
        <v>60</v>
      </c>
      <c r="C12" s="34">
        <v>4425</v>
      </c>
      <c r="D12" s="35">
        <v>12346.65</v>
      </c>
      <c r="E12" s="33" t="s">
        <v>25</v>
      </c>
      <c r="F12" s="36">
        <f>C12*D12/100</f>
        <v>546339.26249999995</v>
      </c>
      <c r="G12" s="4"/>
      <c r="H12" s="4"/>
      <c r="I12" s="3"/>
      <c r="J12" s="5"/>
      <c r="K12" s="6"/>
    </row>
    <row r="13" spans="1:11" ht="78.75">
      <c r="A13" s="28">
        <v>8</v>
      </c>
      <c r="B13" s="42" t="s">
        <v>50</v>
      </c>
      <c r="C13" s="27">
        <v>319</v>
      </c>
      <c r="D13" s="30">
        <v>902.93</v>
      </c>
      <c r="E13" s="26" t="s">
        <v>26</v>
      </c>
      <c r="F13" s="25">
        <f>C13*D13</f>
        <v>288034.67</v>
      </c>
      <c r="G13" s="4"/>
      <c r="H13" s="4"/>
      <c r="I13" s="3"/>
      <c r="J13" s="5"/>
      <c r="K13" s="6"/>
    </row>
    <row r="14" spans="1:11" ht="47.25">
      <c r="A14" s="32">
        <v>9</v>
      </c>
      <c r="B14" s="9" t="s">
        <v>5</v>
      </c>
      <c r="C14" s="34">
        <v>276</v>
      </c>
      <c r="D14" s="35">
        <v>10.7</v>
      </c>
      <c r="E14" s="33" t="s">
        <v>26</v>
      </c>
      <c r="F14" s="36">
        <f>C14*D14</f>
        <v>2953.2</v>
      </c>
      <c r="G14" s="4"/>
      <c r="H14" s="4"/>
      <c r="I14" s="3"/>
      <c r="J14" s="5"/>
      <c r="K14" s="6"/>
    </row>
    <row r="15" spans="1:11" ht="31.5">
      <c r="A15" s="32">
        <v>10</v>
      </c>
      <c r="B15" s="9" t="s">
        <v>52</v>
      </c>
      <c r="C15" s="34">
        <v>120</v>
      </c>
      <c r="D15" s="35">
        <v>240.5</v>
      </c>
      <c r="E15" s="33" t="s">
        <v>26</v>
      </c>
      <c r="F15" s="36">
        <f>C15*D15</f>
        <v>28860</v>
      </c>
      <c r="G15" s="4"/>
      <c r="H15" s="4"/>
      <c r="I15" s="3"/>
      <c r="J15" s="5"/>
      <c r="K15" s="6"/>
    </row>
    <row r="16" spans="1:11" ht="31.5">
      <c r="A16" s="32">
        <v>11</v>
      </c>
      <c r="B16" s="9" t="s">
        <v>51</v>
      </c>
      <c r="C16" s="34">
        <v>116</v>
      </c>
      <c r="D16" s="35">
        <v>228.9</v>
      </c>
      <c r="E16" s="33" t="s">
        <v>26</v>
      </c>
      <c r="F16" s="36">
        <f>C16*D16</f>
        <v>26552.400000000001</v>
      </c>
      <c r="G16" s="4"/>
      <c r="H16" s="4"/>
      <c r="I16" s="3"/>
      <c r="J16" s="5"/>
      <c r="K16" s="6"/>
    </row>
    <row r="17" spans="1:11" ht="47.25">
      <c r="A17" s="32">
        <v>22</v>
      </c>
      <c r="B17" s="9" t="s">
        <v>61</v>
      </c>
      <c r="C17" s="34">
        <v>48</v>
      </c>
      <c r="D17" s="35">
        <v>726.72</v>
      </c>
      <c r="E17" s="33" t="s">
        <v>26</v>
      </c>
      <c r="F17" s="36">
        <f>C17*D17</f>
        <v>34882.559999999998</v>
      </c>
      <c r="G17" s="4"/>
      <c r="H17" s="4"/>
      <c r="I17" s="3"/>
      <c r="J17" s="5"/>
      <c r="K17" s="6"/>
    </row>
    <row r="18" spans="1:11" ht="31.5">
      <c r="A18" s="32">
        <v>12</v>
      </c>
      <c r="B18" s="9" t="s">
        <v>53</v>
      </c>
      <c r="C18" s="34">
        <f>6188+10620</f>
        <v>16808</v>
      </c>
      <c r="D18" s="35">
        <v>2206.6</v>
      </c>
      <c r="E18" s="33" t="s">
        <v>25</v>
      </c>
      <c r="F18" s="36">
        <f>C18*D18/100</f>
        <v>370885.32799999998</v>
      </c>
      <c r="G18" s="4"/>
      <c r="H18" s="4"/>
      <c r="I18" s="3"/>
      <c r="J18" s="5"/>
      <c r="K18" s="6"/>
    </row>
    <row r="19" spans="1:11" ht="31.5">
      <c r="A19" s="32">
        <v>13</v>
      </c>
      <c r="B19" s="9" t="s">
        <v>54</v>
      </c>
      <c r="C19" s="34">
        <f>6188+10620</f>
        <v>16808</v>
      </c>
      <c r="D19" s="35">
        <v>2197.52</v>
      </c>
      <c r="E19" s="33" t="s">
        <v>25</v>
      </c>
      <c r="F19" s="36">
        <f>C19*D19/100</f>
        <v>369359.16159999999</v>
      </c>
      <c r="G19" s="4"/>
      <c r="H19" s="4"/>
      <c r="I19" s="3"/>
      <c r="J19" s="5"/>
      <c r="K19" s="6"/>
    </row>
    <row r="20" spans="1:11" ht="47.25">
      <c r="A20" s="26">
        <v>14</v>
      </c>
      <c r="B20" s="42" t="s">
        <v>55</v>
      </c>
      <c r="C20" s="27">
        <v>148</v>
      </c>
      <c r="D20" s="30">
        <v>231.6</v>
      </c>
      <c r="E20" s="26" t="s">
        <v>26</v>
      </c>
      <c r="F20" s="25">
        <f>C20*D20</f>
        <v>34276.799999999996</v>
      </c>
      <c r="G20" s="4"/>
      <c r="H20" s="4"/>
      <c r="I20" s="3"/>
      <c r="J20" s="5"/>
      <c r="K20" s="6"/>
    </row>
    <row r="21" spans="1:11" ht="15.75">
      <c r="A21" s="32">
        <v>15</v>
      </c>
      <c r="B21" s="9" t="s">
        <v>12</v>
      </c>
      <c r="C21" s="34">
        <v>1944</v>
      </c>
      <c r="D21" s="35">
        <v>1141.25</v>
      </c>
      <c r="E21" s="33" t="s">
        <v>25</v>
      </c>
      <c r="F21" s="36">
        <f>C21*D21/100</f>
        <v>22185.9</v>
      </c>
      <c r="G21" s="4"/>
      <c r="H21" s="4"/>
      <c r="I21" s="3"/>
      <c r="J21" s="5"/>
      <c r="K21" s="6"/>
    </row>
    <row r="22" spans="1:11" ht="31.5">
      <c r="A22" s="28">
        <v>16</v>
      </c>
      <c r="B22" s="42" t="s">
        <v>13</v>
      </c>
      <c r="C22" s="27">
        <v>641</v>
      </c>
      <c r="D22" s="37">
        <v>8694.9500000000007</v>
      </c>
      <c r="E22" s="26" t="s">
        <v>25</v>
      </c>
      <c r="F22" s="25">
        <f>C22*D22/100</f>
        <v>55734.629500000003</v>
      </c>
      <c r="G22" s="4"/>
      <c r="H22" s="4"/>
      <c r="I22" s="3"/>
      <c r="J22" s="5"/>
      <c r="K22" s="6"/>
    </row>
    <row r="23" spans="1:11" ht="47.25">
      <c r="A23" s="32">
        <v>17</v>
      </c>
      <c r="B23" s="9" t="s">
        <v>17</v>
      </c>
      <c r="C23" s="34">
        <v>107</v>
      </c>
      <c r="D23" s="35">
        <v>14429.25</v>
      </c>
      <c r="E23" s="33" t="s">
        <v>25</v>
      </c>
      <c r="F23" s="36">
        <f t="shared" ref="F23:F26" si="0">C23*D23/100</f>
        <v>15439.297500000001</v>
      </c>
      <c r="G23" s="4"/>
      <c r="H23" s="4"/>
      <c r="I23" s="3"/>
      <c r="J23" s="5"/>
      <c r="K23" s="6"/>
    </row>
    <row r="24" spans="1:11" ht="110.25">
      <c r="A24" s="28">
        <v>18</v>
      </c>
      <c r="B24" s="42" t="s">
        <v>56</v>
      </c>
      <c r="C24" s="30">
        <v>2583</v>
      </c>
      <c r="D24" s="30">
        <v>30509.77</v>
      </c>
      <c r="E24" s="26" t="s">
        <v>25</v>
      </c>
      <c r="F24" s="25">
        <f t="shared" si="0"/>
        <v>788067.3591</v>
      </c>
      <c r="G24" s="4"/>
      <c r="H24" s="4"/>
      <c r="I24" s="3"/>
      <c r="J24" s="5"/>
      <c r="K24" s="6"/>
    </row>
    <row r="25" spans="1:11" ht="126">
      <c r="A25" s="32">
        <v>26</v>
      </c>
      <c r="B25" s="9" t="s">
        <v>62</v>
      </c>
      <c r="C25" s="35">
        <v>96</v>
      </c>
      <c r="D25" s="35">
        <v>34520.31</v>
      </c>
      <c r="E25" s="33" t="s">
        <v>25</v>
      </c>
      <c r="F25" s="36">
        <f t="shared" si="0"/>
        <v>33139.497599999995</v>
      </c>
      <c r="G25" s="4"/>
      <c r="H25" s="4"/>
      <c r="I25" s="3"/>
      <c r="J25" s="5"/>
      <c r="K25" s="6"/>
    </row>
    <row r="26" spans="1:11" ht="15.75">
      <c r="A26" s="32">
        <v>19</v>
      </c>
      <c r="B26" s="9" t="s">
        <v>19</v>
      </c>
      <c r="C26" s="34">
        <v>666</v>
      </c>
      <c r="D26" s="35">
        <v>829.95</v>
      </c>
      <c r="E26" s="33" t="s">
        <v>25</v>
      </c>
      <c r="F26" s="36">
        <f t="shared" si="0"/>
        <v>5527.4670000000006</v>
      </c>
      <c r="G26" s="4"/>
      <c r="H26" s="4"/>
      <c r="I26" s="3"/>
      <c r="J26" s="5"/>
      <c r="K26" s="6"/>
    </row>
    <row r="27" spans="1:11" ht="47.25">
      <c r="A27" s="28">
        <v>20</v>
      </c>
      <c r="B27" s="42" t="s">
        <v>57</v>
      </c>
      <c r="C27" s="27">
        <v>2671</v>
      </c>
      <c r="D27" s="30">
        <v>4411.82</v>
      </c>
      <c r="E27" s="26" t="s">
        <v>25</v>
      </c>
      <c r="F27" s="25">
        <f>C27*D27/100</f>
        <v>117839.71219999999</v>
      </c>
      <c r="G27" s="4"/>
      <c r="H27" s="4"/>
      <c r="I27" s="3"/>
      <c r="J27" s="5"/>
      <c r="K27" s="6"/>
    </row>
    <row r="28" spans="1:11" ht="31.5">
      <c r="A28" s="26">
        <v>21</v>
      </c>
      <c r="B28" s="42" t="s">
        <v>33</v>
      </c>
      <c r="C28" s="27">
        <v>2671</v>
      </c>
      <c r="D28" s="30">
        <v>1887.45</v>
      </c>
      <c r="E28" s="26" t="s">
        <v>25</v>
      </c>
      <c r="F28" s="25">
        <f t="shared" ref="F28:F33" si="1">C28*D28/100</f>
        <v>50413.789499999999</v>
      </c>
      <c r="G28" s="4"/>
      <c r="H28" s="4"/>
      <c r="I28" s="3"/>
      <c r="J28" s="5"/>
      <c r="K28" s="6"/>
    </row>
    <row r="29" spans="1:11" ht="15.75">
      <c r="A29" s="32">
        <v>22</v>
      </c>
      <c r="B29" s="9" t="s">
        <v>14</v>
      </c>
      <c r="C29" s="34">
        <v>6188</v>
      </c>
      <c r="D29" s="35">
        <v>442.75</v>
      </c>
      <c r="E29" s="33" t="s">
        <v>25</v>
      </c>
      <c r="F29" s="36">
        <f t="shared" si="1"/>
        <v>27397.37</v>
      </c>
      <c r="G29" s="4"/>
      <c r="H29" s="4"/>
      <c r="I29" s="3"/>
      <c r="J29" s="5"/>
      <c r="K29" s="6"/>
    </row>
    <row r="30" spans="1:11" ht="15.75">
      <c r="A30" s="32">
        <v>23</v>
      </c>
      <c r="B30" s="9" t="s">
        <v>15</v>
      </c>
      <c r="C30" s="34">
        <v>6188</v>
      </c>
      <c r="D30" s="35">
        <v>1079.6500000000001</v>
      </c>
      <c r="E30" s="33" t="s">
        <v>25</v>
      </c>
      <c r="F30" s="36">
        <f t="shared" si="1"/>
        <v>66808.741999999998</v>
      </c>
      <c r="G30" s="4"/>
      <c r="H30" s="4"/>
      <c r="I30" s="3"/>
      <c r="J30" s="5"/>
      <c r="K30" s="6"/>
    </row>
    <row r="31" spans="1:11" ht="31.5">
      <c r="A31" s="32">
        <v>24</v>
      </c>
      <c r="B31" s="9" t="s">
        <v>18</v>
      </c>
      <c r="C31" s="34">
        <f>1635+5900</f>
        <v>7535</v>
      </c>
      <c r="D31" s="35">
        <v>1287.44</v>
      </c>
      <c r="E31" s="33" t="s">
        <v>25</v>
      </c>
      <c r="F31" s="36">
        <f t="shared" si="1"/>
        <v>97008.604000000007</v>
      </c>
      <c r="G31" s="4"/>
      <c r="H31" s="4"/>
      <c r="I31" s="3"/>
      <c r="J31" s="5"/>
      <c r="K31" s="6"/>
    </row>
    <row r="32" spans="1:11" ht="78.75">
      <c r="A32" s="28">
        <v>25</v>
      </c>
      <c r="B32" s="42" t="s">
        <v>6</v>
      </c>
      <c r="C32" s="27">
        <f>6188+16520</f>
        <v>22708</v>
      </c>
      <c r="D32" s="30">
        <v>1948.1</v>
      </c>
      <c r="E32" s="26" t="s">
        <v>25</v>
      </c>
      <c r="F32" s="25">
        <f t="shared" si="1"/>
        <v>442374.54799999995</v>
      </c>
      <c r="G32" s="4"/>
      <c r="H32" s="4"/>
      <c r="I32" s="3"/>
      <c r="J32" s="5"/>
      <c r="K32" s="6"/>
    </row>
    <row r="33" spans="1:11" ht="31.5">
      <c r="A33" s="32">
        <v>26</v>
      </c>
      <c r="B33" s="9" t="s">
        <v>16</v>
      </c>
      <c r="C33" s="34">
        <v>794</v>
      </c>
      <c r="D33" s="35">
        <v>2116.6999999999998</v>
      </c>
      <c r="E33" s="33" t="s">
        <v>25</v>
      </c>
      <c r="F33" s="36">
        <f t="shared" si="1"/>
        <v>16806.597999999998</v>
      </c>
      <c r="G33" s="4"/>
      <c r="H33" s="4"/>
      <c r="I33" s="3"/>
      <c r="J33" s="5"/>
      <c r="K33" s="6"/>
    </row>
    <row r="34" spans="1:11" ht="15.75">
      <c r="A34" s="23"/>
      <c r="B34" s="47" t="s">
        <v>29</v>
      </c>
      <c r="C34" s="47"/>
      <c r="D34" s="47"/>
      <c r="E34" s="47"/>
      <c r="F34" s="10">
        <v>6468944</v>
      </c>
      <c r="G34" s="4"/>
      <c r="H34" s="4"/>
      <c r="I34" s="3"/>
      <c r="J34" s="5"/>
      <c r="K34" s="6"/>
    </row>
    <row r="35" spans="1:11" ht="15.75">
      <c r="A35" s="24" t="s">
        <v>3</v>
      </c>
      <c r="B35" s="13" t="s">
        <v>34</v>
      </c>
      <c r="C35" s="14"/>
      <c r="D35" s="15"/>
      <c r="E35" s="15"/>
      <c r="F35" s="16"/>
      <c r="G35" s="4"/>
      <c r="H35" s="4"/>
      <c r="I35" s="3"/>
      <c r="J35" s="5"/>
      <c r="K35" s="6"/>
    </row>
    <row r="36" spans="1:11" ht="94.5">
      <c r="A36" s="20">
        <v>1</v>
      </c>
      <c r="B36" s="20" t="s">
        <v>35</v>
      </c>
      <c r="C36" s="20">
        <v>5</v>
      </c>
      <c r="D36" s="21">
        <v>4802.6099999999997</v>
      </c>
      <c r="E36" s="20" t="s">
        <v>36</v>
      </c>
      <c r="F36" s="22">
        <f t="shared" ref="F36:F38" si="2">C36*D36</f>
        <v>24013.05</v>
      </c>
      <c r="G36" s="4"/>
      <c r="H36" s="4"/>
      <c r="I36" s="3"/>
      <c r="J36" s="5"/>
      <c r="K36" s="6"/>
    </row>
    <row r="37" spans="1:11" ht="78.75">
      <c r="A37" s="28">
        <v>2</v>
      </c>
      <c r="B37" s="29" t="s">
        <v>39</v>
      </c>
      <c r="C37" s="26">
        <v>500</v>
      </c>
      <c r="D37" s="27">
        <v>99.79</v>
      </c>
      <c r="E37" s="26" t="s">
        <v>38</v>
      </c>
      <c r="F37" s="25">
        <f t="shared" si="2"/>
        <v>49895</v>
      </c>
      <c r="G37" s="4"/>
      <c r="H37" s="4"/>
      <c r="I37" s="3"/>
      <c r="J37" s="5"/>
      <c r="K37" s="6"/>
    </row>
    <row r="38" spans="1:11" ht="94.5">
      <c r="A38" s="26">
        <v>3</v>
      </c>
      <c r="B38" s="40" t="s">
        <v>40</v>
      </c>
      <c r="C38" s="26">
        <v>30</v>
      </c>
      <c r="D38" s="27">
        <v>199.25</v>
      </c>
      <c r="E38" s="26" t="s">
        <v>32</v>
      </c>
      <c r="F38" s="25">
        <f t="shared" si="2"/>
        <v>5977.5</v>
      </c>
      <c r="G38" s="4"/>
      <c r="H38" s="4"/>
      <c r="I38" s="3"/>
      <c r="J38" s="5"/>
      <c r="K38" s="6"/>
    </row>
    <row r="39" spans="1:11" ht="78.75">
      <c r="A39" s="33">
        <v>4</v>
      </c>
      <c r="B39" s="9" t="s">
        <v>46</v>
      </c>
      <c r="C39" s="33">
        <v>1</v>
      </c>
      <c r="D39" s="34">
        <v>8396</v>
      </c>
      <c r="E39" s="33" t="s">
        <v>38</v>
      </c>
      <c r="F39" s="36">
        <f>C39*D39</f>
        <v>8396</v>
      </c>
      <c r="G39" s="4"/>
      <c r="H39" s="4"/>
      <c r="I39" s="3"/>
      <c r="J39" s="5"/>
      <c r="K39" s="6"/>
    </row>
    <row r="40" spans="1:11" ht="15.75">
      <c r="A40" s="33">
        <v>5</v>
      </c>
      <c r="B40" s="9" t="s">
        <v>49</v>
      </c>
      <c r="C40" s="33">
        <v>10</v>
      </c>
      <c r="D40" s="34">
        <v>229.42</v>
      </c>
      <c r="E40" s="33" t="s">
        <v>36</v>
      </c>
      <c r="F40" s="36">
        <f t="shared" ref="F40:F41" si="3">C40*D40</f>
        <v>2294.1999999999998</v>
      </c>
      <c r="G40" s="4"/>
      <c r="H40" s="4"/>
      <c r="I40" s="3"/>
      <c r="J40" s="5"/>
      <c r="K40" s="6"/>
    </row>
    <row r="41" spans="1:11" ht="78.75">
      <c r="A41" s="26">
        <v>6</v>
      </c>
      <c r="B41" s="29" t="s">
        <v>37</v>
      </c>
      <c r="C41" s="26">
        <v>1</v>
      </c>
      <c r="D41" s="27">
        <v>21989.61</v>
      </c>
      <c r="E41" s="26" t="s">
        <v>38</v>
      </c>
      <c r="F41" s="25">
        <f t="shared" si="3"/>
        <v>21989.61</v>
      </c>
      <c r="G41" s="4"/>
      <c r="H41" s="4"/>
      <c r="I41" s="3"/>
      <c r="J41" s="5"/>
      <c r="K41" s="6"/>
    </row>
    <row r="42" spans="1:11" ht="31.5">
      <c r="A42" s="26">
        <v>7</v>
      </c>
      <c r="B42" s="31" t="s">
        <v>41</v>
      </c>
      <c r="C42" s="26"/>
      <c r="D42" s="27"/>
      <c r="E42" s="26"/>
      <c r="F42" s="25"/>
      <c r="G42" s="4"/>
      <c r="H42" s="4"/>
      <c r="I42" s="3"/>
      <c r="J42" s="5"/>
      <c r="K42" s="6"/>
    </row>
    <row r="43" spans="1:11" ht="15.75">
      <c r="A43" s="33" t="s">
        <v>4</v>
      </c>
      <c r="B43" s="9" t="s">
        <v>42</v>
      </c>
      <c r="C43" s="33">
        <v>10</v>
      </c>
      <c r="D43" s="34">
        <v>76.05</v>
      </c>
      <c r="E43" s="33" t="s">
        <v>38</v>
      </c>
      <c r="F43" s="36">
        <f t="shared" ref="F43" si="4">C43*D43</f>
        <v>760.5</v>
      </c>
      <c r="G43" s="4"/>
      <c r="H43" s="4"/>
      <c r="I43" s="3"/>
      <c r="J43" s="5"/>
      <c r="K43" s="6"/>
    </row>
    <row r="44" spans="1:11" ht="15.75">
      <c r="A44" s="33" t="s">
        <v>3</v>
      </c>
      <c r="B44" s="9" t="s">
        <v>43</v>
      </c>
      <c r="C44" s="33">
        <v>90</v>
      </c>
      <c r="D44" s="34">
        <v>38.950000000000003</v>
      </c>
      <c r="E44" s="33" t="s">
        <v>38</v>
      </c>
      <c r="F44" s="36">
        <f>C44*D44</f>
        <v>3505.5000000000005</v>
      </c>
      <c r="G44" s="4"/>
      <c r="H44" s="4"/>
      <c r="I44" s="3"/>
      <c r="J44" s="5"/>
      <c r="K44" s="6"/>
    </row>
    <row r="45" spans="1:11" ht="15.75">
      <c r="A45" s="33" t="s">
        <v>44</v>
      </c>
      <c r="B45" s="9" t="s">
        <v>45</v>
      </c>
      <c r="C45" s="33">
        <v>1</v>
      </c>
      <c r="D45" s="34">
        <v>1441.65</v>
      </c>
      <c r="E45" s="33" t="s">
        <v>38</v>
      </c>
      <c r="F45" s="36">
        <f>C45*D45</f>
        <v>1441.65</v>
      </c>
      <c r="G45" s="4"/>
      <c r="H45" s="4"/>
      <c r="I45" s="3"/>
      <c r="J45" s="5"/>
      <c r="K45" s="6"/>
    </row>
    <row r="46" spans="1:11" ht="15.75">
      <c r="A46" s="17" t="s">
        <v>47</v>
      </c>
      <c r="B46" s="18"/>
      <c r="C46" s="18"/>
      <c r="D46" s="18"/>
      <c r="E46" s="19"/>
      <c r="F46" s="12">
        <f>SUM(F36:F45)</f>
        <v>118273.01</v>
      </c>
      <c r="G46" s="4"/>
      <c r="H46" s="4"/>
      <c r="I46" s="3"/>
      <c r="J46" s="5"/>
      <c r="K46" s="6"/>
    </row>
    <row r="47" spans="1:11" ht="15.75">
      <c r="A47" s="17" t="s">
        <v>48</v>
      </c>
      <c r="B47" s="18"/>
      <c r="C47" s="18"/>
      <c r="D47" s="18"/>
      <c r="E47" s="45">
        <f>SUM(F46+F34)</f>
        <v>6587217.0099999998</v>
      </c>
      <c r="F47" s="46"/>
      <c r="G47" s="4"/>
      <c r="H47" s="4"/>
      <c r="I47" s="3"/>
      <c r="J47" s="5"/>
      <c r="K47" s="6"/>
    </row>
  </sheetData>
  <mergeCells count="6">
    <mergeCell ref="C1:F1"/>
    <mergeCell ref="E47:F47"/>
    <mergeCell ref="B34:E34"/>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BOQ-27</vt:lpstr>
      <vt:lpstr>'BOQ-27'!Print_Titles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n k</cp:lastModifiedBy>
  <cp:lastPrinted>2017-03-08T12:13:02Z</cp:lastPrinted>
  <dcterms:created xsi:type="dcterms:W3CDTF">2003-07-19T10:48:28Z</dcterms:created>
  <dcterms:modified xsi:type="dcterms:W3CDTF">2001-12-31T19:35:20Z</dcterms:modified>
</cp:coreProperties>
</file>