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DWE MBldg (2)" sheetId="8" r:id="rId2"/>
    <sheet name="DWE MBldg (3)" sheetId="9" r:id="rId3"/>
    <sheet name="W.S &amp; S.F (2)" sheetId="7" r:id="rId4"/>
  </sheets>
  <definedNames>
    <definedName name="_xlnm.Print_Area" localSheetId="0">'DWE MBldg'!$A$1:$AN$105</definedName>
    <definedName name="_xlnm.Print_Area" localSheetId="1">'DWE MBldg (2)'!$A$1:$AN$37</definedName>
    <definedName name="_xlnm.Print_Area" localSheetId="2">'DWE MBldg (3)'!$A$1:$AN$53</definedName>
    <definedName name="_xlnm.Print_Area" localSheetId="3">'W.S &amp; S.F (2)'!$A$1:$AN$63</definedName>
    <definedName name="_xlnm.Print_Titles" localSheetId="0">'DWE MBldg'!$5:$5</definedName>
    <definedName name="_xlnm.Print_Titles" localSheetId="1">'DWE MBldg (2)'!$4:$4</definedName>
    <definedName name="_xlnm.Print_Titles" localSheetId="2">'DWE MBldg (3)'!$4:$4</definedName>
    <definedName name="_xlnm.Print_Titles" localSheetId="3">'W.S &amp; S.F (2)'!$4:$4</definedName>
  </definedNames>
  <calcPr calcId="124519"/>
</workbook>
</file>

<file path=xl/calcChain.xml><?xml version="1.0" encoding="utf-8"?>
<calcChain xmlns="http://schemas.openxmlformats.org/spreadsheetml/2006/main">
  <c r="AK6" i="9"/>
  <c r="AK9"/>
  <c r="AK12"/>
  <c r="AK15"/>
  <c r="AK18"/>
  <c r="AK22"/>
  <c r="AK25"/>
  <c r="AK28"/>
  <c r="AK31"/>
  <c r="O34"/>
  <c r="AK34" s="1"/>
  <c r="AK39" s="1"/>
  <c r="AK37"/>
  <c r="AO39"/>
  <c r="AB57"/>
  <c r="AB58"/>
  <c r="AK6" i="8"/>
  <c r="AK9"/>
  <c r="O12"/>
  <c r="AK12"/>
  <c r="O15"/>
  <c r="AK15"/>
  <c r="AK18"/>
  <c r="AK20"/>
  <c r="AO20"/>
  <c r="AB41"/>
  <c r="AB42" s="1"/>
  <c r="AK35" i="7" l="1"/>
  <c r="E2"/>
  <c r="AB68"/>
  <c r="AB69" s="1"/>
  <c r="AO54"/>
  <c r="AO53"/>
  <c r="AK51"/>
  <c r="AK53" s="1"/>
  <c r="AO48"/>
  <c r="AK46"/>
  <c r="AK43"/>
  <c r="AK40"/>
  <c r="AK38"/>
  <c r="AK32"/>
  <c r="AK29"/>
  <c r="AK26"/>
  <c r="AK24"/>
  <c r="AK21"/>
  <c r="AK18"/>
  <c r="AK15"/>
  <c r="AK12"/>
  <c r="AK9"/>
  <c r="AK6"/>
  <c r="AK54" l="1"/>
  <c r="AK34" i="5" l="1"/>
  <c r="AK28"/>
  <c r="AK31"/>
  <c r="AK25"/>
  <c r="AK22"/>
  <c r="AK19"/>
  <c r="AK83" l="1"/>
  <c r="AK80"/>
  <c r="AK77"/>
  <c r="AK59"/>
  <c r="AK16"/>
  <c r="O68" l="1"/>
  <c r="AK71" l="1"/>
  <c r="AK62"/>
  <c r="AK44"/>
  <c r="AK7" l="1"/>
  <c r="AB109" l="1"/>
  <c r="AB110" l="1"/>
  <c r="AK10"/>
  <c r="AK56"/>
  <c r="AK74"/>
  <c r="AK89"/>
  <c r="AK47"/>
  <c r="AK13"/>
  <c r="AK86" l="1"/>
  <c r="AK53"/>
  <c r="AK41"/>
  <c r="AK38"/>
  <c r="AK65"/>
  <c r="AK50" l="1"/>
  <c r="AK68"/>
  <c r="AO47" l="1"/>
  <c r="AK91"/>
  <c r="AO91"/>
</calcChain>
</file>

<file path=xl/sharedStrings.xml><?xml version="1.0" encoding="utf-8"?>
<sst xmlns="http://schemas.openxmlformats.org/spreadsheetml/2006/main" count="542" uniqueCount="142">
  <si>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</si>
  <si>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</si>
  <si>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</si>
  <si>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</si>
  <si>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</si>
  <si>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</si>
  <si>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</si>
  <si>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</si>
  <si>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</si>
  <si>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</si>
  <si>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</si>
  <si>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</si>
  <si>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</si>
  <si>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</si>
  <si>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</si>
  <si>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</si>
  <si>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</si>
  <si>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</si>
  <si>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</si>
  <si>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</si>
  <si>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</si>
  <si>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</si>
  <si>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</si>
  <si>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</si>
  <si>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</si>
  <si>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</si>
  <si>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</si>
  <si>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</si>
  <si>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</si>
  <si>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</si>
  <si>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</si>
  <si>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</si>
  <si>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</si>
  <si>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</si>
  <si>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</si>
  <si>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</si>
  <si>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</si>
  <si>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</si>
  <si>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</si>
  <si>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</si>
  <si>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</si>
  <si>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</si>
  <si>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</si>
  <si>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</si>
  <si>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</si>
  <si>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</si>
  <si>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</si>
  <si>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</si>
  <si>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</si>
  <si>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</si>
  <si>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</si>
  <si>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</si>
  <si>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</si>
  <si>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</si>
  <si>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</si>
  <si>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</si>
  <si>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</si>
  <si>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</si>
  <si>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</si>
  <si>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(Rs. Six Hundred Seventy Four &amp; Sixty Paisa only)</t>
  </si>
  <si>
    <t>Dismantling brick work in mud morter .(S.I.No: 12, P.No: 10)</t>
  </si>
  <si>
    <t>(Rs. Five Hundred Twenty Nine &amp; Thirty Eight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</si>
  <si>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</si>
  <si>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</si>
  <si>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</si>
  <si>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</si>
  <si>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</si>
  <si>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</si>
  <si>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Dismantling brick or flagged flooring without concrete foundation (S.I.No: 30-P-12)</t>
  </si>
  <si>
    <t>Providing and fixing iron steel grill doors with angle iron frame 1½” X 1½” X 1/4 with approved design and looking arrangement embedded is masonry as per instruction of Engineer/Incharge (S.I.No: 31-P-94).</t>
  </si>
  <si>
    <t>(Rupees:-Two hundred thirty one and sixty paisa only.)</t>
  </si>
  <si>
    <t xml:space="preserve">Colour wash two coats i/c one coat of white wash .(S.I.No. 25-b+26-a, P.No. 54). </t>
  </si>
  <si>
    <t>(Rs. One Thousand Two Hundred Seventy Six &amp; Fifty Three Paisa only)</t>
  </si>
  <si>
    <t xml:space="preserve">Colour wash two coats .(S.I.No. 25-b, P.No. 54). </t>
  </si>
  <si>
    <t>(Rs. Eight Hundred Fifty Nine &amp; Ninty Paisa only)</t>
  </si>
  <si>
    <r>
      <t xml:space="preserve">REHABILITATION , IMPROVEMENT / RENOVATION FOR MISSING FACILITIES IN EXISTING PRIMARY / ELEMENTARY SCHOOLS IN DISTRICT THARPARKAR (12-UNITS) ADP NO. 175 OF 2016-17. </t>
    </r>
    <r>
      <rPr>
        <b/>
        <u/>
        <sz val="11"/>
        <rFont val="Times New Roman"/>
        <family val="1"/>
      </rPr>
      <t>@  GBPS NOOR MUHAMMAD PARO BESARANIO U/C HIRAR,</t>
    </r>
    <r>
      <rPr>
        <u/>
        <sz val="11"/>
        <rFont val="Times New Roman"/>
        <family val="1"/>
      </rPr>
      <t xml:space="preserve"> TALUKA CHACHRO.</t>
    </r>
  </si>
  <si>
    <t>Removing door with chowkats. (S.I.No:33-a-P-12)</t>
  </si>
  <si>
    <t>No:</t>
  </si>
  <si>
    <t>P.No:</t>
  </si>
  <si>
    <t>Removing window and sky light with chowkats. (S.I.No:33-b-P-12)</t>
  </si>
  <si>
    <t>Removing cement plaster .(S.I.No: 53, P.No: 13 )</t>
  </si>
  <si>
    <t>(Rs. One Hundred Twenty One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</si>
  <si>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</si>
  <si>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</si>
  <si>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</si>
  <si>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</si>
  <si>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</si>
  <si>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</si>
  <si>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</si>
  <si>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</si>
  <si>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</si>
  <si>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</si>
  <si>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</si>
  <si>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</si>
  <si>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</si>
  <si>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</si>
  <si>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</si>
  <si>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</si>
  <si>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</si>
  <si>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</si>
  <si>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</si>
  <si>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</si>
  <si>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P.Rft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</si>
  <si>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</si>
  <si>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</si>
  <si>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</si>
  <si>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</si>
  <si>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</si>
  <si>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</si>
  <si>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</si>
  <si>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S/Fixing swan type piller cock of supper quality with crystal head. (S# 16-b / P-19 )</t>
  </si>
  <si>
    <t>(Rs. Eight Hundred Seventy Seven &amp; Ps. Eighty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</si>
  <si>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</si>
  <si>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</si>
  <si>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</si>
  <si>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</si>
  <si>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</si>
  <si>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</si>
  <si>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</si>
  <si>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 xml:space="preserve">Water pumping set 1 H.P 2800 PRM single phase 220 volt 1-1/2'x1" suction and deliver 40 ft head including base plate and also making C.C 1:3:6 plate form of required size and fixing with nuts and boluts complete in all respect. </t>
  </si>
  <si>
    <t>(Rs. Five Thousand Four Hundred Ninty Four &amp; Ps. Fifty Nine only)</t>
  </si>
  <si>
    <t>Shedule Items Total:-</t>
  </si>
  <si>
    <t>Non Shedule Item:-</t>
  </si>
  <si>
    <t>G.Total:-</t>
  </si>
  <si>
    <t>Total (A\ = (a) in words &amp; figures_______________________________________________________________</t>
  </si>
  <si>
    <t>(a) Rehabilitation, Renovation Work of  (M.Bldg:)</t>
  </si>
  <si>
    <t>(d)Water Supply &amp; Sanatary Fitting</t>
  </si>
  <si>
    <t>Total (A\ = (a+b+c+d) in words &amp; figures_______________________________________________________________</t>
  </si>
  <si>
    <t>Total (A\ = (b) in words &amp; figures_______________________________________________________________</t>
  </si>
  <si>
    <t>(b) Rehabilitation / Renovation Work of Compound Wall</t>
  </si>
  <si>
    <t>REHABILITATION , IMPROVEMENT / RENOVATION FOR MISSING FACILITIES IN EXISTING PRIMARY / ELEMENTARY SCHOOLS IN DISTRICT THARPARKAR (12-UNITS) ADP NO. 175 OF 2016-17. @  GBPS NOOR MUHAMMAD PARO BESARANIO U/CHIRAR TALUKA CHACHRO.</t>
  </si>
  <si>
    <t>Total (A\ = (c) in words &amp; figures_______________________________________________________________</t>
  </si>
  <si>
    <t>(Rupees:-Three thousend fifty six and thirty five paisa only.)</t>
  </si>
  <si>
    <t>Tiles (size 12"x6"x2") laid in 1:6 cement mortar over 3/4" thick cement mortar 1:6. (S.I.No.11, P.no.41).</t>
  </si>
  <si>
    <t>(Rs. Twelve Thousand Three Hundred Fourty Six &amp; Sixty Five Paisa only)</t>
  </si>
  <si>
    <t>Pacca brick work other than building including striking of joints upto 20'ft height in (1:6) ratio. (S.I.No. 7-e, P.No: --).</t>
  </si>
  <si>
    <t xml:space="preserve">                          (Rs. Three Thousand Six Hundred Thirty Only)</t>
  </si>
  <si>
    <t>%0 Cft.</t>
  </si>
  <si>
    <t>Filling, watering and ramming earth under floor with new earth (Excavated from outside) lead up to one chain and lift upto 5 feet. (S.I.No. 22, P.No: 4).</t>
  </si>
  <si>
    <t>(Rs. Three Thousand One Hundred Seventy Six &amp; Ps. Twenty Five only)</t>
  </si>
  <si>
    <t xml:space="preserve">Excavation in foundation of Building, Bridges and other structures i/c degbelling dressing, refilling around structure with excavated earth watering and ramming (In ordinary soil) lead upto 5 ft .(S.I.No: 18-b, P.No: 4) </t>
  </si>
  <si>
    <t>(c) G.Water Tank &amp; Septic Tank  &amp; External Development.</t>
  </si>
</sst>
</file>

<file path=xl/styles.xml><?xml version="1.0" encoding="utf-8"?>
<styleSheet xmlns="http://schemas.openxmlformats.org/spreadsheetml/2006/main">
  <numFmts count="2">
    <numFmt numFmtId="164" formatCode="0.0"/>
    <numFmt numFmtId="165" formatCode="0.000"/>
  </numFmts>
  <fonts count="29">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1"/>
      <name val="Times New Roman"/>
      <family val="1"/>
    </font>
    <font>
      <b/>
      <u/>
      <sz val="12"/>
      <name val="Arial"/>
      <family val="2"/>
    </font>
    <font>
      <b/>
      <u/>
      <sz val="11"/>
      <name val="Times New Roman"/>
      <family val="1"/>
    </font>
    <font>
      <u/>
      <sz val="12"/>
      <name val="Arial"/>
      <family val="2"/>
    </font>
    <font>
      <b/>
      <sz val="11"/>
      <name val="Book Antiqua"/>
      <family val="1"/>
    </font>
    <font>
      <sz val="11"/>
      <name val="Book Antiqua"/>
      <family val="1"/>
    </font>
    <font>
      <b/>
      <u/>
      <sz val="12"/>
      <name val="Times New Roman"/>
      <family val="1"/>
    </font>
    <font>
      <b/>
      <u/>
      <sz val="14"/>
      <name val="Times New Roman"/>
      <family val="1"/>
    </font>
    <font>
      <b/>
      <sz val="11"/>
      <name val="Eras Medium ITC"/>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5">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2" fillId="0" borderId="0" xfId="1" applyFont="1" applyAlignment="1">
      <alignment horizontal="left" vertical="top"/>
    </xf>
    <xf numFmtId="0" fontId="17" fillId="0" borderId="0" xfId="1" applyFont="1" applyBorder="1" applyAlignment="1">
      <alignment horizontal="left"/>
    </xf>
    <xf numFmtId="0" fontId="2"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Border="1" applyAlignment="1">
      <alignment horizontal="left"/>
    </xf>
    <xf numFmtId="0" fontId="2" fillId="0" borderId="0" xfId="1" applyFont="1" applyBorder="1" applyAlignment="1">
      <alignment horizontal="center" vertical="center"/>
    </xf>
    <xf numFmtId="0" fontId="16" fillId="0" borderId="0" xfId="1" applyFont="1" applyBorder="1"/>
    <xf numFmtId="0" fontId="16" fillId="0" borderId="0" xfId="1" applyFont="1" applyBorder="1" applyAlignment="1"/>
    <xf numFmtId="0" fontId="4" fillId="0" borderId="0" xfId="1" applyFont="1" applyBorder="1" applyAlignment="1"/>
    <xf numFmtId="0" fontId="24" fillId="0" borderId="0" xfId="1" applyFont="1" applyBorder="1" applyAlignment="1">
      <alignment horizontal="center" vertical="top"/>
    </xf>
    <xf numFmtId="0" fontId="25" fillId="0" borderId="0" xfId="1" applyFont="1" applyBorder="1"/>
    <xf numFmtId="0" fontId="17" fillId="0" borderId="0" xfId="1" applyFont="1" applyBorder="1" applyAlignment="1">
      <alignment horizontal="center"/>
    </xf>
    <xf numFmtId="0" fontId="17" fillId="0" borderId="0" xfId="1" applyFont="1" applyBorder="1" applyAlignment="1">
      <alignment horizontal="right"/>
    </xf>
    <xf numFmtId="0" fontId="17" fillId="0" borderId="0" xfId="1" applyFont="1" applyBorder="1" applyAlignment="1">
      <alignment horizontal="left"/>
    </xf>
    <xf numFmtId="0" fontId="24" fillId="0" borderId="0" xfId="1" applyFont="1" applyBorder="1" applyAlignment="1">
      <alignment horizontal="center" vertical="top"/>
    </xf>
    <xf numFmtId="0" fontId="2" fillId="0" borderId="0" xfId="1" applyFont="1" applyBorder="1" applyAlignment="1">
      <alignment horizontal="center" vertic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24"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Border="1" applyAlignment="1">
      <alignment horizontal="left"/>
    </xf>
    <xf numFmtId="0" fontId="24" fillId="0" borderId="0" xfId="1" applyFont="1" applyBorder="1" applyAlignment="1">
      <alignment horizontal="center" vertical="top"/>
    </xf>
    <xf numFmtId="0" fontId="1" fillId="0" borderId="0" xfId="1" applyFont="1" applyBorder="1" applyAlignment="1">
      <alignment horizontal="center"/>
    </xf>
    <xf numFmtId="0" fontId="2" fillId="0" borderId="0" xfId="1" applyFont="1" applyBorder="1" applyAlignment="1">
      <alignment horizontal="center" vertic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17" fillId="0" borderId="0" xfId="1" applyFont="1" applyFill="1" applyBorder="1" applyAlignment="1">
      <alignment horizontal="center"/>
    </xf>
    <xf numFmtId="0" fontId="1" fillId="0" borderId="0" xfId="1" applyFont="1" applyBorder="1" applyAlignment="1">
      <alignment horizontal="right"/>
    </xf>
    <xf numFmtId="0" fontId="6" fillId="0" borderId="0" xfId="1" applyFont="1" applyBorder="1" applyAlignment="1">
      <alignment horizontal="center" vertical="center"/>
    </xf>
    <xf numFmtId="2" fontId="17" fillId="0" borderId="0" xfId="1" applyNumberFormat="1" applyFont="1" applyBorder="1" applyAlignment="1">
      <alignment horizontal="right"/>
    </xf>
    <xf numFmtId="1" fontId="17" fillId="0" borderId="0" xfId="1" applyNumberFormat="1" applyFont="1" applyBorder="1" applyAlignment="1">
      <alignment horizontal="right"/>
    </xf>
    <xf numFmtId="0" fontId="1" fillId="0" borderId="0" xfId="1" applyFont="1" applyBorder="1" applyAlignment="1">
      <alignment horizontal="right" vertical="center"/>
    </xf>
    <xf numFmtId="0" fontId="17" fillId="0" borderId="0" xfId="1" applyFont="1" applyBorder="1" applyAlignment="1">
      <alignment horizontal="center"/>
    </xf>
    <xf numFmtId="0" fontId="17" fillId="0" borderId="0" xfId="1" applyFont="1" applyBorder="1" applyAlignment="1">
      <alignment horizontal="right"/>
    </xf>
    <xf numFmtId="0" fontId="16" fillId="0" borderId="0" xfId="1" applyFont="1" applyBorder="1" applyAlignment="1">
      <alignment horizontal="justify" vertical="top"/>
    </xf>
    <xf numFmtId="0" fontId="16" fillId="0" borderId="0" xfId="1" applyFont="1" applyBorder="1" applyAlignment="1">
      <alignment horizontal="center" vertical="top"/>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2" fontId="17" fillId="0" borderId="0" xfId="1" applyNumberFormat="1" applyFont="1" applyBorder="1" applyAlignment="1">
      <alignment horizontal="center"/>
    </xf>
    <xf numFmtId="164" fontId="17" fillId="0" borderId="0" xfId="1" applyNumberFormat="1" applyFont="1" applyBorder="1" applyAlignment="1">
      <alignment horizont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4"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1" fillId="0" borderId="7" xfId="1" applyFont="1" applyBorder="1" applyAlignment="1">
      <alignment horizontal="center" vertical="center"/>
    </xf>
    <xf numFmtId="2" fontId="17" fillId="0" borderId="0" xfId="1" applyNumberFormat="1" applyFont="1" applyBorder="1" applyAlignment="1">
      <alignment horizontal="left"/>
    </xf>
    <xf numFmtId="0" fontId="23" fillId="0" borderId="0" xfId="1" applyFont="1" applyBorder="1" applyAlignment="1">
      <alignment horizontal="center" vertical="center"/>
    </xf>
    <xf numFmtId="0" fontId="1" fillId="0" borderId="0" xfId="1" applyFont="1" applyFill="1" applyBorder="1" applyAlignment="1">
      <alignment horizontal="right" vertical="center"/>
    </xf>
    <xf numFmtId="0" fontId="17" fillId="0" borderId="0" xfId="1" applyFont="1" applyBorder="1" applyAlignment="1">
      <alignment horizontal="left"/>
    </xf>
    <xf numFmtId="0" fontId="16" fillId="0" borderId="0" xfId="1" applyFont="1" applyBorder="1" applyAlignment="1">
      <alignment horizontal="center"/>
    </xf>
    <xf numFmtId="4" fontId="26" fillId="0" borderId="0" xfId="1" applyNumberFormat="1" applyFont="1" applyAlignment="1">
      <alignment horizontal="justify" vertical="top" wrapText="1"/>
    </xf>
    <xf numFmtId="0" fontId="26" fillId="0" borderId="0" xfId="1" applyFont="1" applyAlignment="1">
      <alignment horizontal="justify" vertical="top" wrapText="1"/>
    </xf>
    <xf numFmtId="4" fontId="27" fillId="0" borderId="0" xfId="1" applyNumberFormat="1" applyFont="1" applyAlignment="1">
      <alignment horizontal="center" vertical="top" wrapText="1"/>
    </xf>
    <xf numFmtId="0" fontId="16" fillId="0" borderId="0" xfId="1" applyFont="1" applyBorder="1" applyAlignment="1">
      <alignment horizontal="justify" vertical="justify" wrapText="1"/>
    </xf>
    <xf numFmtId="0" fontId="16" fillId="0" borderId="8" xfId="1" applyFont="1" applyBorder="1" applyAlignment="1">
      <alignment horizontal="justify" vertical="justify" wrapText="1"/>
    </xf>
    <xf numFmtId="0" fontId="28" fillId="0" borderId="0" xfId="1" applyFont="1" applyBorder="1" applyAlignment="1">
      <alignment horizontal="left" vertical="center"/>
    </xf>
    <xf numFmtId="0" fontId="2" fillId="0" borderId="0" xfId="1" applyFont="1" applyBorder="1" applyAlignment="1">
      <alignment horizontal="righ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00B050"/>
  </sheetPr>
  <dimension ref="A1:AP110"/>
  <sheetViews>
    <sheetView tabSelected="1" view="pageBreakPreview" zoomScaleSheetLayoutView="100" workbookViewId="0">
      <selection activeCell="B11" sqref="B11:AJ1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4" t="s">
        <v>0</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row>
    <row r="2" spans="1:40" ht="45.75" customHeight="1">
      <c r="A2" s="145" t="s">
        <v>37</v>
      </c>
      <c r="B2" s="145"/>
      <c r="C2" s="145"/>
      <c r="D2" s="145"/>
      <c r="E2" s="146" t="s">
        <v>75</v>
      </c>
      <c r="F2" s="147"/>
      <c r="G2" s="147"/>
      <c r="H2" s="147"/>
      <c r="I2" s="147"/>
      <c r="J2" s="147"/>
      <c r="K2" s="147"/>
      <c r="L2" s="147"/>
      <c r="M2" s="147"/>
      <c r="N2" s="147"/>
      <c r="O2" s="147"/>
      <c r="P2" s="147"/>
      <c r="Q2" s="147"/>
      <c r="R2" s="147"/>
      <c r="S2" s="147"/>
      <c r="T2" s="147"/>
      <c r="U2" s="147"/>
      <c r="V2" s="147"/>
      <c r="W2" s="147"/>
      <c r="X2" s="147"/>
      <c r="Y2" s="147"/>
      <c r="Z2" s="147"/>
      <c r="AA2" s="147"/>
      <c r="AB2" s="147"/>
      <c r="AC2" s="147"/>
      <c r="AD2" s="147"/>
      <c r="AE2" s="147"/>
      <c r="AF2" s="147"/>
      <c r="AG2" s="147"/>
      <c r="AH2" s="147"/>
      <c r="AI2" s="147"/>
      <c r="AJ2" s="147"/>
      <c r="AK2" s="147"/>
      <c r="AL2" s="147"/>
      <c r="AM2" s="147"/>
      <c r="AN2" s="147"/>
    </row>
    <row r="3" spans="1:40" ht="3.75" customHeight="1">
      <c r="A3" s="80"/>
      <c r="B3" s="80"/>
      <c r="C3" s="80"/>
      <c r="D3" s="80"/>
      <c r="E3" s="154"/>
      <c r="F3" s="154"/>
      <c r="G3" s="154"/>
      <c r="H3" s="154"/>
      <c r="I3" s="154"/>
      <c r="J3" s="154"/>
      <c r="K3" s="154"/>
      <c r="L3" s="154"/>
      <c r="M3" s="154"/>
      <c r="N3" s="154"/>
      <c r="O3" s="154"/>
      <c r="P3" s="154"/>
      <c r="Q3" s="154"/>
      <c r="R3" s="154"/>
      <c r="S3" s="154"/>
      <c r="T3" s="154"/>
      <c r="U3" s="154"/>
      <c r="V3" s="154"/>
      <c r="W3" s="154"/>
      <c r="X3" s="154"/>
      <c r="Y3" s="154"/>
      <c r="Z3" s="154"/>
      <c r="AA3" s="154"/>
      <c r="AB3" s="154"/>
      <c r="AC3" s="154"/>
      <c r="AD3" s="154"/>
      <c r="AE3" s="154"/>
      <c r="AF3" s="154"/>
      <c r="AG3" s="154"/>
      <c r="AH3" s="154"/>
      <c r="AI3" s="154"/>
      <c r="AJ3" s="154"/>
      <c r="AK3" s="154"/>
      <c r="AL3" s="154"/>
      <c r="AM3" s="154"/>
      <c r="AN3" s="154"/>
    </row>
    <row r="4" spans="1:40" ht="20.25" customHeight="1" thickBot="1">
      <c r="E4" s="152" t="s">
        <v>125</v>
      </c>
      <c r="F4" s="152"/>
      <c r="G4" s="152"/>
      <c r="H4" s="152"/>
      <c r="I4" s="152"/>
      <c r="J4" s="152"/>
      <c r="K4" s="152"/>
      <c r="L4" s="152"/>
      <c r="M4" s="152"/>
      <c r="N4" s="152"/>
      <c r="O4" s="152"/>
      <c r="P4" s="152"/>
      <c r="Q4" s="152"/>
      <c r="R4" s="152"/>
      <c r="S4" s="152"/>
      <c r="T4" s="152"/>
      <c r="U4" s="152"/>
      <c r="V4" s="152"/>
      <c r="W4" s="152"/>
      <c r="X4" s="152"/>
      <c r="Y4" s="152"/>
      <c r="Z4" s="152"/>
      <c r="AA4" s="152"/>
      <c r="AB4" s="152"/>
      <c r="AC4" s="152"/>
      <c r="AD4" s="152"/>
      <c r="AE4" s="152"/>
      <c r="AF4" s="152"/>
      <c r="AG4" s="152"/>
      <c r="AH4" s="152"/>
      <c r="AI4" s="152"/>
      <c r="AJ4" s="152"/>
      <c r="AK4" s="152"/>
      <c r="AL4" s="152"/>
      <c r="AM4" s="152"/>
      <c r="AN4" s="152"/>
    </row>
    <row r="5" spans="1:40" s="75" customFormat="1" ht="17.25" customHeight="1" thickTop="1" thickBot="1">
      <c r="A5" s="74" t="s">
        <v>1</v>
      </c>
      <c r="B5" s="148" t="s">
        <v>2</v>
      </c>
      <c r="C5" s="148"/>
      <c r="D5" s="148"/>
      <c r="E5" s="148"/>
      <c r="F5" s="148"/>
      <c r="G5" s="148"/>
      <c r="H5" s="148"/>
      <c r="I5" s="148"/>
      <c r="J5" s="148"/>
      <c r="K5" s="148"/>
      <c r="L5" s="148"/>
      <c r="M5" s="148"/>
      <c r="N5" s="149" t="s">
        <v>3</v>
      </c>
      <c r="O5" s="150"/>
      <c r="P5" s="150"/>
      <c r="Q5" s="150"/>
      <c r="R5" s="150"/>
      <c r="S5" s="150"/>
      <c r="T5" s="150"/>
      <c r="U5" s="150"/>
      <c r="V5" s="151"/>
      <c r="W5" s="149" t="s">
        <v>4</v>
      </c>
      <c r="X5" s="150"/>
      <c r="Y5" s="150"/>
      <c r="Z5" s="150"/>
      <c r="AA5" s="150"/>
      <c r="AB5" s="151"/>
      <c r="AC5" s="150" t="s">
        <v>5</v>
      </c>
      <c r="AD5" s="150"/>
      <c r="AE5" s="150"/>
      <c r="AF5" s="150"/>
      <c r="AG5" s="150"/>
      <c r="AH5" s="150"/>
      <c r="AI5" s="149" t="s">
        <v>6</v>
      </c>
      <c r="AJ5" s="150"/>
      <c r="AK5" s="150"/>
      <c r="AL5" s="150"/>
      <c r="AM5" s="150"/>
      <c r="AN5" s="151"/>
    </row>
    <row r="6" spans="1:40" s="22" customFormat="1" ht="14.25" customHeight="1" thickTop="1">
      <c r="A6" s="77">
        <v>1</v>
      </c>
      <c r="B6" s="20" t="s">
        <v>60</v>
      </c>
      <c r="C6" s="21"/>
      <c r="D6" s="21"/>
      <c r="E6" s="21"/>
      <c r="F6" s="21"/>
      <c r="G6" s="21"/>
      <c r="H6" s="21"/>
      <c r="I6" s="21"/>
      <c r="J6" s="21"/>
      <c r="K6" s="21"/>
      <c r="L6" s="21"/>
      <c r="AK6" s="107"/>
      <c r="AL6" s="107"/>
      <c r="AM6" s="107"/>
    </row>
    <row r="7" spans="1:40" s="23" customFormat="1" ht="12.75" customHeight="1">
      <c r="A7" s="6"/>
      <c r="N7" s="27"/>
      <c r="O7" s="109">
        <v>282</v>
      </c>
      <c r="P7" s="109"/>
      <c r="Q7" s="109"/>
      <c r="R7" s="109"/>
      <c r="S7" s="156" t="s">
        <v>7</v>
      </c>
      <c r="T7" s="156"/>
      <c r="U7" s="28"/>
      <c r="V7" s="76"/>
      <c r="W7" s="112" t="s">
        <v>8</v>
      </c>
      <c r="X7" s="112"/>
      <c r="Y7" s="112"/>
      <c r="Z7" s="153">
        <v>529.38</v>
      </c>
      <c r="AA7" s="153"/>
      <c r="AB7" s="153"/>
      <c r="AC7" s="153"/>
      <c r="AD7" s="28"/>
      <c r="AE7" s="29" t="s">
        <v>11</v>
      </c>
      <c r="AF7" s="28"/>
      <c r="AG7" s="28"/>
      <c r="AH7" s="28"/>
      <c r="AI7" s="113" t="s">
        <v>9</v>
      </c>
      <c r="AJ7" s="113"/>
      <c r="AK7" s="110">
        <f>ROUND(O7*Z7/100,0)</f>
        <v>1493</v>
      </c>
      <c r="AL7" s="110"/>
      <c r="AM7" s="110"/>
      <c r="AN7" s="30" t="s">
        <v>10</v>
      </c>
    </row>
    <row r="8" spans="1:40" s="2" customFormat="1" ht="15">
      <c r="B8" s="108" t="s">
        <v>61</v>
      </c>
      <c r="C8" s="108"/>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D8" s="108"/>
      <c r="AE8" s="108"/>
      <c r="AF8" s="108"/>
      <c r="AG8" s="108"/>
      <c r="AH8" s="108"/>
      <c r="AI8" s="108"/>
      <c r="AJ8" s="108"/>
      <c r="AK8" s="3"/>
      <c r="AL8" s="3"/>
      <c r="AM8" s="3"/>
    </row>
    <row r="9" spans="1:40" s="22" customFormat="1" ht="13.5" customHeight="1">
      <c r="A9" s="19">
        <v>2</v>
      </c>
      <c r="B9" s="20" t="s">
        <v>40</v>
      </c>
      <c r="C9" s="4"/>
      <c r="D9" s="4"/>
      <c r="E9" s="4"/>
      <c r="F9" s="4"/>
      <c r="G9" s="4"/>
      <c r="H9" s="4"/>
      <c r="I9" s="4"/>
      <c r="J9" s="4"/>
      <c r="K9" s="4"/>
      <c r="L9" s="4"/>
      <c r="M9" s="4"/>
      <c r="N9" s="4"/>
      <c r="AK9" s="107"/>
      <c r="AL9" s="107"/>
      <c r="AM9" s="107"/>
    </row>
    <row r="10" spans="1:40" s="23" customFormat="1" ht="13.5" customHeight="1">
      <c r="F10" s="31"/>
      <c r="G10" s="31"/>
      <c r="H10" s="32"/>
      <c r="I10" s="6"/>
      <c r="J10" s="6"/>
      <c r="K10" s="33"/>
      <c r="L10" s="33"/>
      <c r="M10" s="33"/>
      <c r="N10" s="33"/>
      <c r="O10" s="109">
        <v>462</v>
      </c>
      <c r="P10" s="109"/>
      <c r="Q10" s="109"/>
      <c r="R10" s="109"/>
      <c r="S10" s="34" t="s">
        <v>25</v>
      </c>
      <c r="T10" s="35"/>
      <c r="U10" s="35"/>
      <c r="V10" s="112" t="s">
        <v>8</v>
      </c>
      <c r="W10" s="112"/>
      <c r="X10" s="112"/>
      <c r="Y10" s="120">
        <v>378.13</v>
      </c>
      <c r="Z10" s="120"/>
      <c r="AA10" s="120"/>
      <c r="AB10" s="120"/>
      <c r="AC10" s="28"/>
      <c r="AD10" s="28" t="s">
        <v>26</v>
      </c>
      <c r="AE10" s="28"/>
      <c r="AF10" s="28"/>
      <c r="AG10" s="28"/>
      <c r="AH10" s="28"/>
      <c r="AI10" s="113" t="s">
        <v>9</v>
      </c>
      <c r="AJ10" s="113"/>
      <c r="AK10" s="110">
        <f>O10*Y10/100</f>
        <v>1746.9605999999999</v>
      </c>
      <c r="AL10" s="110"/>
      <c r="AM10" s="110"/>
      <c r="AN10" s="30" t="s">
        <v>10</v>
      </c>
    </row>
    <row r="11" spans="1:40" s="2" customFormat="1" ht="15">
      <c r="B11" s="108" t="s">
        <v>46</v>
      </c>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3"/>
      <c r="AL11" s="3"/>
      <c r="AM11" s="3"/>
    </row>
    <row r="12" spans="1:40" s="22" customFormat="1" ht="13.5" customHeight="1">
      <c r="A12" s="19">
        <v>3</v>
      </c>
      <c r="B12" s="20" t="s">
        <v>41</v>
      </c>
      <c r="C12" s="4"/>
      <c r="D12" s="4"/>
      <c r="E12" s="4"/>
      <c r="F12" s="4"/>
      <c r="G12" s="4"/>
      <c r="H12" s="4"/>
      <c r="I12" s="4"/>
      <c r="J12" s="4"/>
      <c r="K12" s="4"/>
      <c r="L12" s="4"/>
      <c r="M12" s="4"/>
      <c r="N12" s="4"/>
      <c r="AK12" s="107"/>
      <c r="AL12" s="107"/>
      <c r="AM12" s="107"/>
    </row>
    <row r="13" spans="1:40" s="23" customFormat="1" ht="13.5" customHeight="1">
      <c r="F13" s="31"/>
      <c r="G13" s="31"/>
      <c r="H13" s="32"/>
      <c r="I13" s="6"/>
      <c r="J13" s="6"/>
      <c r="K13" s="33"/>
      <c r="L13" s="33"/>
      <c r="M13" s="33"/>
      <c r="N13" s="33"/>
      <c r="O13" s="109">
        <v>17.79</v>
      </c>
      <c r="P13" s="109"/>
      <c r="Q13" s="109"/>
      <c r="R13" s="109"/>
      <c r="S13" s="34" t="s">
        <v>17</v>
      </c>
      <c r="T13" s="35"/>
      <c r="U13" s="35"/>
      <c r="V13" s="112" t="s">
        <v>8</v>
      </c>
      <c r="W13" s="112"/>
      <c r="X13" s="112"/>
      <c r="Y13" s="109">
        <v>126.04</v>
      </c>
      <c r="Z13" s="109"/>
      <c r="AA13" s="109"/>
      <c r="AB13" s="109"/>
      <c r="AC13" s="28"/>
      <c r="AD13" s="28" t="s">
        <v>18</v>
      </c>
      <c r="AE13" s="28"/>
      <c r="AF13" s="28"/>
      <c r="AG13" s="28"/>
      <c r="AH13" s="28"/>
      <c r="AI13" s="113" t="s">
        <v>9</v>
      </c>
      <c r="AJ13" s="113"/>
      <c r="AK13" s="110">
        <f>ROUND(O13*Y13,0)</f>
        <v>2242</v>
      </c>
      <c r="AL13" s="110"/>
      <c r="AM13" s="110"/>
      <c r="AN13" s="30" t="s">
        <v>10</v>
      </c>
    </row>
    <row r="14" spans="1:40" s="2" customFormat="1" ht="15">
      <c r="B14" s="108" t="s">
        <v>47</v>
      </c>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3"/>
      <c r="AL14" s="3"/>
      <c r="AM14" s="3"/>
    </row>
    <row r="15" spans="1:40" s="22" customFormat="1" ht="13.5" customHeight="1">
      <c r="A15" s="82">
        <v>4</v>
      </c>
      <c r="B15" s="20" t="s">
        <v>68</v>
      </c>
      <c r="C15" s="4"/>
      <c r="D15" s="4"/>
      <c r="E15" s="4"/>
      <c r="F15" s="4"/>
      <c r="G15" s="4"/>
      <c r="H15" s="4"/>
      <c r="I15" s="4"/>
      <c r="J15" s="4"/>
      <c r="K15" s="4"/>
      <c r="L15" s="4"/>
      <c r="M15" s="4"/>
      <c r="N15" s="4"/>
      <c r="AK15" s="107"/>
      <c r="AL15" s="107"/>
      <c r="AM15" s="107"/>
    </row>
    <row r="16" spans="1:40" s="23" customFormat="1" ht="13.5" customHeight="1">
      <c r="F16" s="31"/>
      <c r="G16" s="31"/>
      <c r="H16" s="32"/>
      <c r="I16" s="6"/>
      <c r="J16" s="6"/>
      <c r="K16" s="33"/>
      <c r="L16" s="33"/>
      <c r="M16" s="33"/>
      <c r="N16" s="33"/>
      <c r="O16" s="109">
        <v>440</v>
      </c>
      <c r="P16" s="109"/>
      <c r="Q16" s="109"/>
      <c r="R16" s="109"/>
      <c r="S16" s="81" t="s">
        <v>17</v>
      </c>
      <c r="T16" s="35"/>
      <c r="U16" s="35"/>
      <c r="V16" s="112" t="s">
        <v>8</v>
      </c>
      <c r="W16" s="112"/>
      <c r="X16" s="112"/>
      <c r="Y16" s="109">
        <v>257.13</v>
      </c>
      <c r="Z16" s="109"/>
      <c r="AA16" s="109"/>
      <c r="AB16" s="109"/>
      <c r="AC16" s="28"/>
      <c r="AD16" s="28" t="s">
        <v>26</v>
      </c>
      <c r="AE16" s="28"/>
      <c r="AF16" s="28"/>
      <c r="AG16" s="28"/>
      <c r="AH16" s="28"/>
      <c r="AI16" s="113" t="s">
        <v>9</v>
      </c>
      <c r="AJ16" s="113"/>
      <c r="AK16" s="110">
        <f>ROUND(O16*Y16,0)/100</f>
        <v>1131.3699999999999</v>
      </c>
      <c r="AL16" s="110"/>
      <c r="AM16" s="110"/>
      <c r="AN16" s="30" t="s">
        <v>10</v>
      </c>
    </row>
    <row r="17" spans="1:40" s="2" customFormat="1" ht="15">
      <c r="B17" s="108" t="s">
        <v>47</v>
      </c>
      <c r="C17" s="108"/>
      <c r="D17" s="108"/>
      <c r="E17" s="108"/>
      <c r="F17" s="108"/>
      <c r="G17" s="108"/>
      <c r="H17" s="108"/>
      <c r="I17" s="108"/>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3"/>
      <c r="AL17" s="3"/>
      <c r="AM17" s="3"/>
    </row>
    <row r="18" spans="1:40" s="22" customFormat="1" ht="13.5" customHeight="1">
      <c r="A18" s="85">
        <v>5</v>
      </c>
      <c r="B18" s="20" t="s">
        <v>76</v>
      </c>
      <c r="C18" s="4"/>
      <c r="D18" s="4"/>
      <c r="E18" s="4"/>
      <c r="F18" s="4"/>
      <c r="G18" s="4"/>
      <c r="H18" s="4"/>
      <c r="I18" s="4"/>
      <c r="J18" s="4"/>
      <c r="K18" s="4"/>
      <c r="L18" s="4"/>
      <c r="M18" s="4"/>
      <c r="N18" s="4"/>
      <c r="AK18" s="107"/>
      <c r="AL18" s="107"/>
      <c r="AM18" s="107"/>
    </row>
    <row r="19" spans="1:40" s="23" customFormat="1" ht="13.5" customHeight="1">
      <c r="F19" s="31"/>
      <c r="G19" s="31"/>
      <c r="H19" s="32"/>
      <c r="I19" s="6"/>
      <c r="J19" s="6"/>
      <c r="K19" s="33"/>
      <c r="L19" s="33"/>
      <c r="M19" s="33"/>
      <c r="N19" s="33"/>
      <c r="O19" s="109">
        <v>1</v>
      </c>
      <c r="P19" s="109"/>
      <c r="Q19" s="109"/>
      <c r="R19" s="109"/>
      <c r="S19" s="84" t="s">
        <v>77</v>
      </c>
      <c r="T19" s="35"/>
      <c r="U19" s="35"/>
      <c r="V19" s="112" t="s">
        <v>8</v>
      </c>
      <c r="W19" s="112"/>
      <c r="X19" s="112"/>
      <c r="Y19" s="109">
        <v>142.18</v>
      </c>
      <c r="Z19" s="109"/>
      <c r="AA19" s="109"/>
      <c r="AB19" s="109"/>
      <c r="AC19" s="28"/>
      <c r="AD19" s="28" t="s">
        <v>78</v>
      </c>
      <c r="AE19" s="28"/>
      <c r="AF19" s="28"/>
      <c r="AG19" s="28"/>
      <c r="AH19" s="28"/>
      <c r="AI19" s="113" t="s">
        <v>9</v>
      </c>
      <c r="AJ19" s="113"/>
      <c r="AK19" s="110">
        <f t="shared" ref="AK19" si="0">ROUND(O19*Y19,0)</f>
        <v>142</v>
      </c>
      <c r="AL19" s="110"/>
      <c r="AM19" s="110"/>
      <c r="AN19" s="30" t="s">
        <v>10</v>
      </c>
    </row>
    <row r="20" spans="1:40" s="2" customFormat="1" ht="15">
      <c r="B20" s="108" t="s">
        <v>47</v>
      </c>
      <c r="C20" s="108"/>
      <c r="D20" s="108"/>
      <c r="E20" s="108"/>
      <c r="F20" s="108"/>
      <c r="G20" s="108"/>
      <c r="H20" s="108"/>
      <c r="I20" s="108"/>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3"/>
      <c r="AL20" s="3"/>
      <c r="AM20" s="3"/>
    </row>
    <row r="21" spans="1:40" s="22" customFormat="1" ht="13.5" customHeight="1">
      <c r="A21" s="85">
        <v>6</v>
      </c>
      <c r="B21" s="20" t="s">
        <v>79</v>
      </c>
      <c r="C21" s="4"/>
      <c r="D21" s="4"/>
      <c r="E21" s="4"/>
      <c r="F21" s="4"/>
      <c r="G21" s="4"/>
      <c r="H21" s="4"/>
      <c r="I21" s="4"/>
      <c r="J21" s="4"/>
      <c r="K21" s="4"/>
      <c r="L21" s="4"/>
      <c r="M21" s="4"/>
      <c r="N21" s="4"/>
      <c r="AK21" s="107"/>
      <c r="AL21" s="107"/>
      <c r="AM21" s="107"/>
    </row>
    <row r="22" spans="1:40" s="23" customFormat="1" ht="13.5" customHeight="1">
      <c r="F22" s="31"/>
      <c r="G22" s="31"/>
      <c r="H22" s="32"/>
      <c r="I22" s="6"/>
      <c r="J22" s="6"/>
      <c r="K22" s="33"/>
      <c r="L22" s="33"/>
      <c r="M22" s="33"/>
      <c r="N22" s="33"/>
      <c r="O22" s="109">
        <v>3</v>
      </c>
      <c r="P22" s="109"/>
      <c r="Q22" s="109"/>
      <c r="R22" s="109"/>
      <c r="S22" s="84" t="s">
        <v>77</v>
      </c>
      <c r="T22" s="35"/>
      <c r="U22" s="35"/>
      <c r="V22" s="112" t="s">
        <v>8</v>
      </c>
      <c r="W22" s="112"/>
      <c r="X22" s="112"/>
      <c r="Y22" s="109">
        <v>102.85</v>
      </c>
      <c r="Z22" s="109"/>
      <c r="AA22" s="109"/>
      <c r="AB22" s="109"/>
      <c r="AC22" s="28"/>
      <c r="AD22" s="28" t="s">
        <v>78</v>
      </c>
      <c r="AE22" s="28"/>
      <c r="AF22" s="28"/>
      <c r="AG22" s="28"/>
      <c r="AH22" s="28"/>
      <c r="AI22" s="113" t="s">
        <v>9</v>
      </c>
      <c r="AJ22" s="113"/>
      <c r="AK22" s="110">
        <f t="shared" ref="AK22" si="1">ROUND(O22*Y22,0)</f>
        <v>309</v>
      </c>
      <c r="AL22" s="110"/>
      <c r="AM22" s="110"/>
      <c r="AN22" s="30" t="s">
        <v>10</v>
      </c>
    </row>
    <row r="23" spans="1:40" s="2" customFormat="1" ht="15">
      <c r="B23" s="108" t="s">
        <v>47</v>
      </c>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3"/>
      <c r="AL23" s="3"/>
      <c r="AM23" s="3"/>
    </row>
    <row r="24" spans="1:40" s="22" customFormat="1" ht="13.5" customHeight="1">
      <c r="A24" s="85">
        <v>7</v>
      </c>
      <c r="B24" s="20" t="s">
        <v>80</v>
      </c>
      <c r="C24" s="4"/>
      <c r="D24" s="4"/>
      <c r="E24" s="4"/>
      <c r="F24" s="4"/>
      <c r="G24" s="4"/>
      <c r="H24" s="4"/>
      <c r="I24" s="4"/>
      <c r="J24" s="4"/>
      <c r="K24" s="4"/>
      <c r="L24" s="4"/>
      <c r="M24" s="4"/>
      <c r="N24" s="4"/>
      <c r="AK24" s="107"/>
      <c r="AL24" s="107"/>
      <c r="AM24" s="107"/>
      <c r="AN24" s="86"/>
    </row>
    <row r="25" spans="1:40" s="23" customFormat="1" ht="13.5" customHeight="1">
      <c r="F25" s="31"/>
      <c r="G25" s="31"/>
      <c r="H25" s="32"/>
      <c r="I25" s="6"/>
      <c r="J25" s="6"/>
      <c r="K25" s="33"/>
      <c r="L25" s="33"/>
      <c r="M25" s="33"/>
      <c r="N25" s="33"/>
      <c r="O25" s="109">
        <v>192</v>
      </c>
      <c r="P25" s="109"/>
      <c r="Q25" s="109"/>
      <c r="R25" s="109"/>
      <c r="S25" s="84" t="s">
        <v>25</v>
      </c>
      <c r="T25" s="35"/>
      <c r="U25" s="35"/>
      <c r="V25" s="83"/>
      <c r="W25" s="112" t="s">
        <v>8</v>
      </c>
      <c r="X25" s="112"/>
      <c r="Y25" s="112"/>
      <c r="Z25" s="109">
        <v>121</v>
      </c>
      <c r="AA25" s="109"/>
      <c r="AB25" s="109"/>
      <c r="AC25" s="109"/>
      <c r="AE25" s="28" t="s">
        <v>26</v>
      </c>
      <c r="AF25" s="28"/>
      <c r="AG25" s="28"/>
      <c r="AH25" s="28"/>
      <c r="AI25" s="113" t="s">
        <v>9</v>
      </c>
      <c r="AJ25" s="113"/>
      <c r="AK25" s="110">
        <f>ROUND(O25*Z25/100,0)</f>
        <v>232</v>
      </c>
      <c r="AL25" s="110"/>
      <c r="AM25" s="110"/>
      <c r="AN25" s="30" t="s">
        <v>10</v>
      </c>
    </row>
    <row r="26" spans="1:40" s="2" customFormat="1" ht="15">
      <c r="B26" s="108" t="s">
        <v>81</v>
      </c>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3"/>
      <c r="AL26" s="3"/>
      <c r="AM26" s="3"/>
    </row>
    <row r="27" spans="1:40" s="90" customFormat="1" ht="16.5" customHeight="1">
      <c r="A27" s="89">
        <v>8</v>
      </c>
      <c r="B27" s="20" t="s">
        <v>84</v>
      </c>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143"/>
      <c r="AL27" s="143"/>
      <c r="AM27" s="143"/>
    </row>
    <row r="28" spans="1:40" s="23" customFormat="1" ht="13.5" customHeight="1">
      <c r="F28" s="31"/>
      <c r="G28" s="31"/>
      <c r="H28" s="32"/>
      <c r="I28" s="6"/>
      <c r="J28" s="6"/>
      <c r="K28" s="33"/>
      <c r="L28" s="33"/>
      <c r="M28" s="33"/>
      <c r="N28" s="33"/>
      <c r="O28" s="109">
        <v>58</v>
      </c>
      <c r="P28" s="109"/>
      <c r="Q28" s="109"/>
      <c r="R28" s="109"/>
      <c r="S28" s="84" t="s">
        <v>7</v>
      </c>
      <c r="T28" s="35"/>
      <c r="U28" s="35"/>
      <c r="V28" s="83"/>
      <c r="W28" s="112" t="s">
        <v>8</v>
      </c>
      <c r="X28" s="112"/>
      <c r="Y28" s="112"/>
      <c r="Z28" s="109">
        <v>11948.36</v>
      </c>
      <c r="AA28" s="109"/>
      <c r="AB28" s="109"/>
      <c r="AC28" s="109"/>
      <c r="AE28" s="28" t="s">
        <v>11</v>
      </c>
      <c r="AF28" s="28"/>
      <c r="AG28" s="28"/>
      <c r="AH28" s="28"/>
      <c r="AI28" s="113" t="s">
        <v>9</v>
      </c>
      <c r="AJ28" s="113"/>
      <c r="AK28" s="110">
        <f>ROUND(O28*Z28/100,0)</f>
        <v>6930</v>
      </c>
      <c r="AL28" s="110"/>
      <c r="AM28" s="110"/>
      <c r="AN28" s="30" t="s">
        <v>10</v>
      </c>
    </row>
    <row r="29" spans="1:40" s="2" customFormat="1" ht="15">
      <c r="B29" s="108" t="s">
        <v>85</v>
      </c>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3"/>
      <c r="AL29" s="3"/>
      <c r="AM29" s="3"/>
    </row>
    <row r="30" spans="1:40" s="88" customFormat="1" ht="13.5" customHeight="1">
      <c r="A30" s="43">
        <v>9</v>
      </c>
      <c r="B30" s="87" t="s">
        <v>82</v>
      </c>
      <c r="C30" s="87"/>
      <c r="D30" s="87"/>
      <c r="E30" s="87"/>
      <c r="F30" s="87"/>
      <c r="G30" s="87"/>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157"/>
      <c r="AL30" s="157"/>
      <c r="AM30" s="157"/>
    </row>
    <row r="31" spans="1:40" s="6" customFormat="1" ht="13.5" customHeight="1">
      <c r="N31" s="27"/>
      <c r="O31" s="109">
        <v>2</v>
      </c>
      <c r="P31" s="109"/>
      <c r="Q31" s="109"/>
      <c r="R31" s="109"/>
      <c r="S31" s="112" t="s">
        <v>7</v>
      </c>
      <c r="T31" s="112"/>
      <c r="U31" s="28"/>
      <c r="V31" s="83"/>
      <c r="W31" s="112" t="s">
        <v>8</v>
      </c>
      <c r="X31" s="112"/>
      <c r="Y31" s="112"/>
      <c r="Z31" s="109">
        <v>8694.9500000000007</v>
      </c>
      <c r="AA31" s="109"/>
      <c r="AB31" s="109"/>
      <c r="AC31" s="109"/>
      <c r="AD31" s="28"/>
      <c r="AE31" s="28" t="s">
        <v>11</v>
      </c>
      <c r="AF31" s="28"/>
      <c r="AG31" s="28"/>
      <c r="AH31" s="28"/>
      <c r="AI31" s="113" t="s">
        <v>9</v>
      </c>
      <c r="AJ31" s="113"/>
      <c r="AK31" s="110">
        <f>ROUND(O31*Z31/100,0)</f>
        <v>174</v>
      </c>
      <c r="AL31" s="110"/>
      <c r="AM31" s="110"/>
      <c r="AN31" s="30" t="s">
        <v>10</v>
      </c>
    </row>
    <row r="32" spans="1:40" s="2" customFormat="1" ht="15">
      <c r="B32" s="108" t="s">
        <v>83</v>
      </c>
      <c r="C32" s="108"/>
      <c r="D32" s="108"/>
      <c r="E32" s="108"/>
      <c r="F32" s="108"/>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3"/>
      <c r="AL32" s="3"/>
      <c r="AM32" s="3"/>
    </row>
    <row r="33" spans="1:41" s="22" customFormat="1" ht="76.5" customHeight="1">
      <c r="A33" s="44">
        <v>10</v>
      </c>
      <c r="B33" s="114" t="s">
        <v>12</v>
      </c>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5"/>
      <c r="AL33" s="115"/>
      <c r="AM33" s="115"/>
    </row>
    <row r="34" spans="1:41" s="6" customFormat="1" ht="14.25" customHeight="1">
      <c r="N34" s="27"/>
      <c r="O34" s="109">
        <v>64</v>
      </c>
      <c r="P34" s="109"/>
      <c r="Q34" s="109"/>
      <c r="R34" s="109"/>
      <c r="S34" s="112" t="s">
        <v>7</v>
      </c>
      <c r="T34" s="112"/>
      <c r="U34" s="28"/>
      <c r="V34" s="83"/>
      <c r="W34" s="112" t="s">
        <v>8</v>
      </c>
      <c r="X34" s="112"/>
      <c r="Y34" s="112"/>
      <c r="Z34" s="109">
        <v>337</v>
      </c>
      <c r="AA34" s="109"/>
      <c r="AB34" s="109"/>
      <c r="AC34" s="109"/>
      <c r="AD34" s="28"/>
      <c r="AE34" s="28" t="s">
        <v>13</v>
      </c>
      <c r="AF34" s="28"/>
      <c r="AG34" s="28"/>
      <c r="AH34" s="28"/>
      <c r="AI34" s="113" t="s">
        <v>9</v>
      </c>
      <c r="AJ34" s="113"/>
      <c r="AK34" s="110">
        <f>O34*Z34</f>
        <v>21568</v>
      </c>
      <c r="AL34" s="110"/>
      <c r="AM34" s="110"/>
      <c r="AN34" s="30" t="s">
        <v>10</v>
      </c>
    </row>
    <row r="35" spans="1:41" s="2" customFormat="1" ht="15">
      <c r="B35" s="108" t="s">
        <v>48</v>
      </c>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3"/>
      <c r="AL35" s="3"/>
      <c r="AM35" s="3"/>
    </row>
    <row r="36" spans="1:41" s="22" customFormat="1" ht="30" customHeight="1">
      <c r="A36" s="44">
        <v>11</v>
      </c>
      <c r="B36" s="114" t="s">
        <v>14</v>
      </c>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5"/>
      <c r="AL36" s="115"/>
      <c r="AM36" s="115"/>
    </row>
    <row r="37" spans="1:41" s="23" customFormat="1" ht="13.5" customHeight="1">
      <c r="A37" s="45" t="s">
        <v>15</v>
      </c>
      <c r="B37" s="46" t="s">
        <v>16</v>
      </c>
      <c r="L37" s="24"/>
      <c r="M37" s="25"/>
      <c r="N37" s="139"/>
      <c r="O37" s="139"/>
      <c r="P37" s="26"/>
      <c r="Q37" s="140"/>
      <c r="R37" s="140"/>
      <c r="S37" s="25"/>
      <c r="T37" s="141"/>
      <c r="U37" s="141"/>
      <c r="V37" s="141"/>
      <c r="AB37" s="142"/>
      <c r="AC37" s="142"/>
      <c r="AD37" s="142"/>
      <c r="AE37" s="142"/>
      <c r="AF37" s="139"/>
      <c r="AG37" s="139"/>
      <c r="AK37" s="107"/>
      <c r="AL37" s="107"/>
      <c r="AM37" s="107"/>
      <c r="AN37" s="38"/>
    </row>
    <row r="38" spans="1:41" s="23" customFormat="1" ht="13.5" customHeight="1">
      <c r="F38" s="31"/>
      <c r="G38" s="31"/>
      <c r="H38" s="32"/>
      <c r="I38" s="6"/>
      <c r="J38" s="43"/>
      <c r="K38" s="47"/>
      <c r="L38" s="33"/>
      <c r="M38" s="33"/>
      <c r="N38" s="33"/>
      <c r="O38" s="24"/>
      <c r="P38" s="109">
        <v>2.57</v>
      </c>
      <c r="Q38" s="109"/>
      <c r="R38" s="109"/>
      <c r="S38" s="29" t="s">
        <v>17</v>
      </c>
      <c r="T38" s="35"/>
      <c r="U38" s="35"/>
      <c r="V38" s="112" t="s">
        <v>8</v>
      </c>
      <c r="W38" s="112"/>
      <c r="X38" s="112"/>
      <c r="Y38" s="109">
        <v>5001.7</v>
      </c>
      <c r="Z38" s="109"/>
      <c r="AA38" s="109"/>
      <c r="AB38" s="109"/>
      <c r="AC38" s="28"/>
      <c r="AD38" s="28" t="s">
        <v>18</v>
      </c>
      <c r="AE38" s="28"/>
      <c r="AF38" s="28"/>
      <c r="AG38" s="28"/>
      <c r="AH38" s="28"/>
      <c r="AI38" s="113" t="s">
        <v>9</v>
      </c>
      <c r="AJ38" s="113"/>
      <c r="AK38" s="110">
        <f>ROUND(P38*Y38,0)</f>
        <v>12854</v>
      </c>
      <c r="AL38" s="110"/>
      <c r="AM38" s="110"/>
      <c r="AN38" s="30" t="s">
        <v>10</v>
      </c>
    </row>
    <row r="39" spans="1:41" s="2" customFormat="1" ht="15">
      <c r="B39" s="108" t="s">
        <v>49</v>
      </c>
      <c r="C39" s="108"/>
      <c r="D39" s="108"/>
      <c r="E39" s="108"/>
      <c r="F39" s="108"/>
      <c r="G39" s="108"/>
      <c r="H39" s="108"/>
      <c r="I39" s="108"/>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8"/>
      <c r="AK39" s="3"/>
      <c r="AL39" s="3"/>
      <c r="AM39" s="3"/>
    </row>
    <row r="40" spans="1:41" s="23" customFormat="1" ht="13.5" customHeight="1">
      <c r="A40" s="45" t="s">
        <v>19</v>
      </c>
      <c r="B40" s="46" t="s">
        <v>20</v>
      </c>
      <c r="J40" s="43"/>
      <c r="K40" s="43"/>
      <c r="L40" s="24"/>
      <c r="M40" s="25"/>
      <c r="N40" s="139"/>
      <c r="O40" s="139"/>
      <c r="P40" s="26"/>
      <c r="Q40" s="140"/>
      <c r="R40" s="140"/>
      <c r="S40" s="25"/>
      <c r="T40" s="141"/>
      <c r="U40" s="141"/>
      <c r="V40" s="141"/>
      <c r="AB40" s="142"/>
      <c r="AC40" s="142"/>
      <c r="AD40" s="142"/>
      <c r="AE40" s="142"/>
      <c r="AF40" s="139"/>
      <c r="AG40" s="139"/>
      <c r="AK40" s="107"/>
      <c r="AL40" s="107"/>
      <c r="AM40" s="107"/>
      <c r="AN40" s="38"/>
    </row>
    <row r="41" spans="1:41" s="6" customFormat="1" ht="13.5" customHeight="1">
      <c r="H41" s="36"/>
      <c r="K41" s="33"/>
      <c r="L41" s="33"/>
      <c r="M41" s="33"/>
      <c r="N41" s="33"/>
      <c r="O41" s="24"/>
      <c r="P41" s="109">
        <v>0.56999999999999995</v>
      </c>
      <c r="Q41" s="109"/>
      <c r="R41" s="109"/>
      <c r="S41" s="28" t="s">
        <v>17</v>
      </c>
      <c r="T41" s="48"/>
      <c r="U41" s="48"/>
      <c r="V41" s="112" t="s">
        <v>8</v>
      </c>
      <c r="W41" s="112"/>
      <c r="X41" s="112"/>
      <c r="Y41" s="109">
        <v>4820.2</v>
      </c>
      <c r="Z41" s="109"/>
      <c r="AA41" s="109"/>
      <c r="AB41" s="109"/>
      <c r="AC41" s="28"/>
      <c r="AD41" s="28" t="s">
        <v>18</v>
      </c>
      <c r="AE41" s="28"/>
      <c r="AF41" s="28"/>
      <c r="AG41" s="28"/>
      <c r="AH41" s="28"/>
      <c r="AI41" s="113" t="s">
        <v>9</v>
      </c>
      <c r="AJ41" s="113"/>
      <c r="AK41" s="110">
        <f>ROUND(P41*Y41,0)</f>
        <v>2748</v>
      </c>
      <c r="AL41" s="110"/>
      <c r="AM41" s="110"/>
      <c r="AN41" s="30" t="s">
        <v>10</v>
      </c>
    </row>
    <row r="42" spans="1:41" s="2" customFormat="1" ht="15">
      <c r="B42" s="108" t="s">
        <v>50</v>
      </c>
      <c r="C42" s="108"/>
      <c r="D42" s="108"/>
      <c r="E42" s="108"/>
      <c r="F42" s="108"/>
      <c r="G42" s="108"/>
      <c r="H42" s="108"/>
      <c r="I42" s="108"/>
      <c r="J42" s="108"/>
      <c r="K42" s="108"/>
      <c r="L42" s="108"/>
      <c r="M42" s="108"/>
      <c r="N42" s="108"/>
      <c r="O42" s="108"/>
      <c r="P42" s="108"/>
      <c r="Q42" s="108"/>
      <c r="R42" s="108"/>
      <c r="S42" s="108"/>
      <c r="T42" s="108"/>
      <c r="U42" s="108"/>
      <c r="V42" s="108"/>
      <c r="W42" s="108"/>
      <c r="X42" s="108"/>
      <c r="Y42" s="108"/>
      <c r="Z42" s="108"/>
      <c r="AA42" s="108"/>
      <c r="AB42" s="108"/>
      <c r="AC42" s="108"/>
      <c r="AD42" s="108"/>
      <c r="AE42" s="108"/>
      <c r="AF42" s="108"/>
      <c r="AG42" s="108"/>
      <c r="AH42" s="108"/>
      <c r="AI42" s="108"/>
      <c r="AJ42" s="108"/>
      <c r="AK42" s="3"/>
      <c r="AL42" s="3"/>
      <c r="AM42" s="3"/>
    </row>
    <row r="43" spans="1:41" s="52" customFormat="1" ht="13.5" customHeight="1">
      <c r="A43" s="49">
        <v>12</v>
      </c>
      <c r="B43" s="50" t="s">
        <v>62</v>
      </c>
      <c r="C43" s="51"/>
      <c r="D43" s="51"/>
      <c r="E43" s="51"/>
      <c r="F43" s="51"/>
      <c r="G43" s="51"/>
      <c r="H43" s="51"/>
      <c r="I43" s="51"/>
      <c r="J43" s="51"/>
      <c r="K43" s="51"/>
      <c r="L43" s="51"/>
      <c r="AK43" s="155"/>
      <c r="AL43" s="155"/>
      <c r="AM43" s="155"/>
    </row>
    <row r="44" spans="1:41" s="39" customFormat="1" ht="13.5" customHeight="1">
      <c r="N44" s="40"/>
      <c r="O44" s="116">
        <v>362</v>
      </c>
      <c r="P44" s="116"/>
      <c r="Q44" s="116"/>
      <c r="R44" s="116"/>
      <c r="S44" s="117" t="s">
        <v>7</v>
      </c>
      <c r="T44" s="117"/>
      <c r="U44" s="41"/>
      <c r="V44" s="78"/>
      <c r="W44" s="117" t="s">
        <v>8</v>
      </c>
      <c r="X44" s="117"/>
      <c r="Y44" s="117"/>
      <c r="Z44" s="116">
        <v>9954.31</v>
      </c>
      <c r="AA44" s="116"/>
      <c r="AB44" s="116"/>
      <c r="AC44" s="116"/>
      <c r="AD44" s="41"/>
      <c r="AE44" s="41" t="s">
        <v>11</v>
      </c>
      <c r="AF44" s="41"/>
      <c r="AG44" s="41"/>
      <c r="AH44" s="41"/>
      <c r="AI44" s="118" t="s">
        <v>9</v>
      </c>
      <c r="AJ44" s="118"/>
      <c r="AK44" s="119">
        <f>ROUND(O44*Z44/100,0)</f>
        <v>36035</v>
      </c>
      <c r="AL44" s="119"/>
      <c r="AM44" s="119"/>
      <c r="AN44" s="42" t="s">
        <v>10</v>
      </c>
    </row>
    <row r="45" spans="1:41" s="2" customFormat="1" ht="15">
      <c r="B45" s="108" t="s">
        <v>63</v>
      </c>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108"/>
      <c r="AG45" s="108"/>
      <c r="AH45" s="108"/>
      <c r="AI45" s="108"/>
      <c r="AJ45" s="108"/>
      <c r="AK45" s="3"/>
      <c r="AL45" s="3"/>
      <c r="AM45" s="3"/>
    </row>
    <row r="46" spans="1:41" s="5" customFormat="1" ht="15" customHeight="1">
      <c r="A46" s="19">
        <v>13</v>
      </c>
      <c r="B46" s="20" t="s">
        <v>21</v>
      </c>
      <c r="C46" s="20"/>
      <c r="D46" s="20"/>
      <c r="E46" s="20"/>
      <c r="F46" s="20"/>
      <c r="G46" s="20"/>
      <c r="H46" s="20"/>
      <c r="I46" s="20"/>
      <c r="J46" s="20"/>
      <c r="K46" s="20"/>
      <c r="L46" s="20"/>
      <c r="M46" s="20"/>
      <c r="N46" s="20"/>
      <c r="O46" s="20"/>
      <c r="P46" s="20"/>
      <c r="Q46" s="20"/>
      <c r="R46" s="20"/>
      <c r="S46" s="20"/>
      <c r="T46" s="20"/>
      <c r="U46" s="20"/>
      <c r="V46" s="20"/>
      <c r="W46" s="20"/>
      <c r="AK46" s="111"/>
      <c r="AL46" s="111"/>
      <c r="AM46" s="111"/>
    </row>
    <row r="47" spans="1:41" s="6" customFormat="1" ht="12.75">
      <c r="H47" s="36"/>
      <c r="K47" s="33"/>
      <c r="L47" s="33"/>
      <c r="M47" s="33"/>
      <c r="N47" s="33"/>
      <c r="O47" s="24"/>
      <c r="P47" s="109">
        <v>5.25</v>
      </c>
      <c r="Q47" s="109"/>
      <c r="R47" s="109"/>
      <c r="S47" s="28" t="s">
        <v>17</v>
      </c>
      <c r="T47" s="48"/>
      <c r="U47" s="48"/>
      <c r="V47" s="112" t="s">
        <v>8</v>
      </c>
      <c r="W47" s="112"/>
      <c r="X47" s="112"/>
      <c r="Y47" s="120">
        <v>3850</v>
      </c>
      <c r="Z47" s="120"/>
      <c r="AA47" s="120"/>
      <c r="AB47" s="120"/>
      <c r="AC47" s="28"/>
      <c r="AD47" s="28" t="s">
        <v>18</v>
      </c>
      <c r="AE47" s="28"/>
      <c r="AF47" s="28"/>
      <c r="AG47" s="28"/>
      <c r="AH47" s="113" t="s">
        <v>9</v>
      </c>
      <c r="AI47" s="113"/>
      <c r="AK47" s="110">
        <f>ROUND(P47*Y47,0)</f>
        <v>20213</v>
      </c>
      <c r="AL47" s="110"/>
      <c r="AM47" s="110"/>
      <c r="AN47" s="30" t="s">
        <v>10</v>
      </c>
      <c r="AO47" s="33" t="e">
        <f>#REF!+AK38+AK41+AK50+AK47</f>
        <v>#REF!</v>
      </c>
    </row>
    <row r="48" spans="1:41" s="2" customFormat="1" ht="15">
      <c r="B48" s="108" t="s">
        <v>51</v>
      </c>
      <c r="C48" s="10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c r="AK48" s="3"/>
      <c r="AL48" s="3"/>
      <c r="AM48" s="3"/>
    </row>
    <row r="49" spans="1:40" s="22" customFormat="1" ht="15" customHeight="1">
      <c r="A49" s="73">
        <v>14</v>
      </c>
      <c r="B49" s="20" t="s">
        <v>22</v>
      </c>
      <c r="C49" s="20"/>
      <c r="D49" s="20"/>
      <c r="E49" s="20"/>
      <c r="F49" s="20"/>
      <c r="G49" s="20"/>
      <c r="H49" s="20"/>
      <c r="I49" s="20"/>
      <c r="J49" s="20"/>
      <c r="K49" s="20"/>
      <c r="L49" s="20"/>
      <c r="M49" s="20"/>
      <c r="N49" s="20"/>
      <c r="O49" s="20"/>
      <c r="P49" s="20"/>
      <c r="Q49" s="20"/>
      <c r="R49" s="20"/>
      <c r="S49" s="20"/>
      <c r="T49" s="20"/>
      <c r="U49" s="20"/>
      <c r="V49" s="20"/>
      <c r="W49" s="20"/>
      <c r="AK49" s="107"/>
      <c r="AL49" s="107"/>
      <c r="AM49" s="107"/>
    </row>
    <row r="50" spans="1:40" s="6" customFormat="1" ht="12.75">
      <c r="H50" s="36"/>
      <c r="K50" s="33"/>
      <c r="L50" s="33"/>
      <c r="M50" s="33"/>
      <c r="N50" s="33"/>
      <c r="O50" s="24"/>
      <c r="P50" s="120">
        <v>8.44</v>
      </c>
      <c r="Q50" s="120"/>
      <c r="R50" s="120"/>
      <c r="S50" s="28" t="s">
        <v>17</v>
      </c>
      <c r="T50" s="48"/>
      <c r="U50" s="48"/>
      <c r="V50" s="112" t="s">
        <v>8</v>
      </c>
      <c r="W50" s="112"/>
      <c r="X50" s="112"/>
      <c r="Y50" s="120">
        <v>3575</v>
      </c>
      <c r="Z50" s="120"/>
      <c r="AA50" s="120"/>
      <c r="AB50" s="120"/>
      <c r="AC50" s="28"/>
      <c r="AD50" s="28" t="s">
        <v>18</v>
      </c>
      <c r="AE50" s="28"/>
      <c r="AF50" s="28"/>
      <c r="AG50" s="28"/>
      <c r="AH50" s="113" t="s">
        <v>9</v>
      </c>
      <c r="AI50" s="113"/>
      <c r="AK50" s="110">
        <f>ROUND(P50*Y50,0)</f>
        <v>30173</v>
      </c>
      <c r="AL50" s="110"/>
      <c r="AM50" s="110"/>
      <c r="AN50" s="30" t="s">
        <v>10</v>
      </c>
    </row>
    <row r="51" spans="1:40" s="2" customFormat="1" ht="15">
      <c r="B51" s="108" t="s">
        <v>51</v>
      </c>
      <c r="C51" s="10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8"/>
      <c r="AH51" s="108"/>
      <c r="AI51" s="108"/>
      <c r="AJ51" s="108"/>
      <c r="AK51" s="3"/>
      <c r="AL51" s="3"/>
      <c r="AM51" s="3"/>
    </row>
    <row r="52" spans="1:40" s="5" customFormat="1" ht="15">
      <c r="A52" s="19">
        <v>15</v>
      </c>
      <c r="B52" s="114" t="s">
        <v>23</v>
      </c>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1"/>
      <c r="AL52" s="111"/>
      <c r="AM52" s="111"/>
    </row>
    <row r="53" spans="1:40" s="6" customFormat="1" ht="12.75">
      <c r="H53" s="36"/>
      <c r="K53" s="33"/>
      <c r="L53" s="33"/>
      <c r="M53" s="33"/>
      <c r="N53" s="33"/>
      <c r="O53" s="24"/>
      <c r="P53" s="109">
        <v>20.13</v>
      </c>
      <c r="Q53" s="109"/>
      <c r="R53" s="109"/>
      <c r="S53" s="28" t="s">
        <v>17</v>
      </c>
      <c r="T53" s="48"/>
      <c r="U53" s="48"/>
      <c r="V53" s="112" t="s">
        <v>8</v>
      </c>
      <c r="W53" s="112"/>
      <c r="X53" s="112"/>
      <c r="Y53" s="109">
        <v>186.34</v>
      </c>
      <c r="Z53" s="109"/>
      <c r="AA53" s="109"/>
      <c r="AB53" s="109"/>
      <c r="AC53" s="28"/>
      <c r="AD53" s="28" t="s">
        <v>18</v>
      </c>
      <c r="AE53" s="28"/>
      <c r="AF53" s="28"/>
      <c r="AG53" s="28"/>
      <c r="AH53" s="113" t="s">
        <v>9</v>
      </c>
      <c r="AI53" s="113"/>
      <c r="AK53" s="110">
        <f>ROUND(P53*Y53,0)</f>
        <v>3751</v>
      </c>
      <c r="AL53" s="110"/>
      <c r="AM53" s="110"/>
      <c r="AN53" s="30" t="s">
        <v>10</v>
      </c>
    </row>
    <row r="54" spans="1:40" s="2" customFormat="1" ht="15">
      <c r="B54" s="108" t="s">
        <v>52</v>
      </c>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3"/>
      <c r="AL54" s="3"/>
      <c r="AM54" s="3"/>
    </row>
    <row r="55" spans="1:40" s="22" customFormat="1" ht="60" customHeight="1">
      <c r="A55" s="44">
        <v>16</v>
      </c>
      <c r="B55" s="114" t="s">
        <v>24</v>
      </c>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5"/>
      <c r="AL55" s="115"/>
      <c r="AM55" s="115"/>
    </row>
    <row r="56" spans="1:40" s="6" customFormat="1" ht="12.75">
      <c r="H56" s="36"/>
      <c r="K56" s="33"/>
      <c r="L56" s="33"/>
      <c r="M56" s="33"/>
      <c r="N56" s="33"/>
      <c r="O56" s="109">
        <v>462</v>
      </c>
      <c r="P56" s="109"/>
      <c r="Q56" s="109"/>
      <c r="R56" s="109"/>
      <c r="S56" s="28" t="s">
        <v>25</v>
      </c>
      <c r="T56" s="48"/>
      <c r="U56" s="48"/>
      <c r="V56" s="112" t="s">
        <v>8</v>
      </c>
      <c r="W56" s="112"/>
      <c r="X56" s="112"/>
      <c r="Y56" s="109">
        <v>11443.1</v>
      </c>
      <c r="Z56" s="109"/>
      <c r="AA56" s="109"/>
      <c r="AB56" s="109"/>
      <c r="AC56" s="28"/>
      <c r="AD56" s="28" t="s">
        <v>26</v>
      </c>
      <c r="AE56" s="28"/>
      <c r="AF56" s="28"/>
      <c r="AG56" s="28"/>
      <c r="AH56" s="113" t="s">
        <v>9</v>
      </c>
      <c r="AI56" s="113"/>
      <c r="AK56" s="110">
        <f>ROUND(O56*Y56/100,0)</f>
        <v>52867</v>
      </c>
      <c r="AL56" s="110"/>
      <c r="AM56" s="110"/>
      <c r="AN56" s="30" t="s">
        <v>10</v>
      </c>
    </row>
    <row r="57" spans="1:40" s="2" customFormat="1" ht="15">
      <c r="B57" s="108" t="s">
        <v>53</v>
      </c>
      <c r="C57" s="10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3"/>
      <c r="AL57" s="3"/>
      <c r="AM57" s="3"/>
    </row>
    <row r="58" spans="1:40" s="5" customFormat="1" ht="15.75" customHeight="1">
      <c r="A58" s="82">
        <v>17</v>
      </c>
      <c r="B58" s="20" t="s">
        <v>69</v>
      </c>
      <c r="C58" s="4"/>
      <c r="D58" s="4"/>
      <c r="E58" s="4"/>
      <c r="F58" s="4"/>
      <c r="G58" s="4"/>
      <c r="H58" s="4"/>
      <c r="I58" s="4"/>
      <c r="J58" s="4"/>
      <c r="K58" s="4"/>
      <c r="L58" s="4"/>
      <c r="M58" s="4"/>
      <c r="N58" s="4"/>
      <c r="AK58" s="111"/>
      <c r="AL58" s="111"/>
      <c r="AM58" s="111"/>
    </row>
    <row r="59" spans="1:40" s="6" customFormat="1" ht="12.75">
      <c r="H59" s="36"/>
      <c r="K59" s="33"/>
      <c r="L59" s="33"/>
      <c r="M59" s="33"/>
      <c r="N59" s="33"/>
      <c r="O59" s="109">
        <v>100</v>
      </c>
      <c r="P59" s="109">
        <v>164</v>
      </c>
      <c r="Q59" s="109"/>
      <c r="R59" s="109"/>
      <c r="S59" s="28" t="s">
        <v>27</v>
      </c>
      <c r="T59" s="48"/>
      <c r="U59" s="48"/>
      <c r="V59" s="112" t="s">
        <v>8</v>
      </c>
      <c r="W59" s="112"/>
      <c r="X59" s="112"/>
      <c r="Y59" s="109">
        <v>231.6</v>
      </c>
      <c r="Z59" s="109"/>
      <c r="AA59" s="109"/>
      <c r="AB59" s="109"/>
      <c r="AC59" s="28"/>
      <c r="AD59" s="28" t="s">
        <v>28</v>
      </c>
      <c r="AE59" s="28"/>
      <c r="AF59" s="28"/>
      <c r="AG59" s="28"/>
      <c r="AH59" s="113" t="s">
        <v>9</v>
      </c>
      <c r="AI59" s="113"/>
      <c r="AK59" s="110">
        <f>O59*Y59</f>
        <v>23160</v>
      </c>
      <c r="AL59" s="110"/>
      <c r="AM59" s="110"/>
      <c r="AN59" s="30" t="s">
        <v>10</v>
      </c>
    </row>
    <row r="60" spans="1:40" s="2" customFormat="1" ht="15">
      <c r="B60" s="108" t="s">
        <v>70</v>
      </c>
      <c r="C60" s="108"/>
      <c r="D60" s="108"/>
      <c r="E60" s="108"/>
      <c r="F60" s="108"/>
      <c r="G60" s="108"/>
      <c r="H60" s="108"/>
      <c r="I60" s="108"/>
      <c r="J60" s="108"/>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08"/>
      <c r="AH60" s="108"/>
      <c r="AI60" s="108"/>
      <c r="AJ60" s="108"/>
      <c r="AK60" s="3"/>
      <c r="AL60" s="3"/>
      <c r="AM60" s="3"/>
    </row>
    <row r="61" spans="1:40" s="22" customFormat="1" ht="30" customHeight="1">
      <c r="A61" s="44">
        <v>18</v>
      </c>
      <c r="B61" s="114" t="s">
        <v>64</v>
      </c>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5"/>
      <c r="AL61" s="115"/>
      <c r="AM61" s="115"/>
    </row>
    <row r="62" spans="1:40" s="6" customFormat="1" ht="12.75">
      <c r="H62" s="36"/>
      <c r="K62" s="33"/>
      <c r="L62" s="33"/>
      <c r="M62" s="33"/>
      <c r="N62" s="33"/>
      <c r="O62" s="109">
        <v>64</v>
      </c>
      <c r="P62" s="109"/>
      <c r="Q62" s="109"/>
      <c r="R62" s="109"/>
      <c r="S62" s="28" t="s">
        <v>27</v>
      </c>
      <c r="T62" s="48"/>
      <c r="U62" s="48"/>
      <c r="V62" s="112" t="s">
        <v>8</v>
      </c>
      <c r="W62" s="112"/>
      <c r="X62" s="112"/>
      <c r="Y62" s="109">
        <v>180.5</v>
      </c>
      <c r="Z62" s="109"/>
      <c r="AA62" s="109"/>
      <c r="AB62" s="109"/>
      <c r="AC62" s="28"/>
      <c r="AD62" s="28" t="s">
        <v>28</v>
      </c>
      <c r="AE62" s="28"/>
      <c r="AF62" s="28"/>
      <c r="AG62" s="28"/>
      <c r="AH62" s="113" t="s">
        <v>9</v>
      </c>
      <c r="AI62" s="113"/>
      <c r="AK62" s="110">
        <f>ROUND(O62*Y62,0)</f>
        <v>11552</v>
      </c>
      <c r="AL62" s="110"/>
      <c r="AM62" s="110"/>
      <c r="AN62" s="30" t="s">
        <v>10</v>
      </c>
    </row>
    <row r="63" spans="1:40" s="2" customFormat="1" ht="15">
      <c r="B63" s="108" t="s">
        <v>65</v>
      </c>
      <c r="C63" s="108"/>
      <c r="D63" s="108"/>
      <c r="E63" s="108"/>
      <c r="F63" s="108"/>
      <c r="G63" s="108"/>
      <c r="H63" s="108"/>
      <c r="I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3"/>
      <c r="AL63" s="3"/>
      <c r="AM63" s="3"/>
    </row>
    <row r="64" spans="1:40" s="5" customFormat="1" ht="15.75" customHeight="1">
      <c r="A64" s="19">
        <v>19</v>
      </c>
      <c r="B64" s="20" t="s">
        <v>29</v>
      </c>
      <c r="C64" s="4"/>
      <c r="D64" s="4"/>
      <c r="E64" s="4"/>
      <c r="F64" s="4"/>
      <c r="G64" s="4"/>
      <c r="H64" s="4"/>
      <c r="I64" s="4"/>
      <c r="J64" s="4"/>
      <c r="K64" s="4"/>
      <c r="L64" s="4"/>
      <c r="M64" s="4"/>
      <c r="N64" s="4"/>
      <c r="AK64" s="111"/>
      <c r="AL64" s="111"/>
      <c r="AM64" s="111"/>
    </row>
    <row r="65" spans="1:40" s="6" customFormat="1" ht="12.75">
      <c r="H65" s="36"/>
      <c r="K65" s="33"/>
      <c r="L65" s="33"/>
      <c r="M65" s="33"/>
      <c r="N65" s="33"/>
      <c r="O65" s="109">
        <v>2346</v>
      </c>
      <c r="P65" s="109"/>
      <c r="Q65" s="109"/>
      <c r="R65" s="109"/>
      <c r="S65" s="28" t="s">
        <v>25</v>
      </c>
      <c r="T65" s="48"/>
      <c r="U65" s="48"/>
      <c r="V65" s="112" t="s">
        <v>8</v>
      </c>
      <c r="W65" s="112"/>
      <c r="X65" s="112"/>
      <c r="Y65" s="109">
        <v>2206.6</v>
      </c>
      <c r="Z65" s="109"/>
      <c r="AA65" s="109"/>
      <c r="AB65" s="109"/>
      <c r="AC65" s="28"/>
      <c r="AD65" s="28" t="s">
        <v>26</v>
      </c>
      <c r="AE65" s="28"/>
      <c r="AF65" s="28"/>
      <c r="AG65" s="28"/>
      <c r="AH65" s="113" t="s">
        <v>9</v>
      </c>
      <c r="AI65" s="113"/>
      <c r="AK65" s="110">
        <f>ROUND(O65*Y65/100,0)</f>
        <v>51767</v>
      </c>
      <c r="AL65" s="110"/>
      <c r="AM65" s="110"/>
      <c r="AN65" s="30" t="s">
        <v>10</v>
      </c>
    </row>
    <row r="66" spans="1:40" s="2" customFormat="1" ht="15">
      <c r="B66" s="108" t="s">
        <v>54</v>
      </c>
      <c r="C66" s="108"/>
      <c r="D66" s="108"/>
      <c r="E66" s="108"/>
      <c r="F66" s="108"/>
      <c r="G66" s="108"/>
      <c r="H66" s="108"/>
      <c r="I66" s="108"/>
      <c r="J66" s="108"/>
      <c r="K66" s="108"/>
      <c r="L66" s="108"/>
      <c r="M66" s="108"/>
      <c r="N66" s="108"/>
      <c r="O66" s="108"/>
      <c r="P66" s="108"/>
      <c r="Q66" s="108"/>
      <c r="R66" s="108"/>
      <c r="S66" s="108"/>
      <c r="T66" s="108"/>
      <c r="U66" s="108"/>
      <c r="V66" s="108"/>
      <c r="W66" s="108"/>
      <c r="X66" s="108"/>
      <c r="Y66" s="108"/>
      <c r="Z66" s="108"/>
      <c r="AA66" s="108"/>
      <c r="AB66" s="108"/>
      <c r="AC66" s="108"/>
      <c r="AD66" s="108"/>
      <c r="AE66" s="108"/>
      <c r="AF66" s="108"/>
      <c r="AG66" s="108"/>
      <c r="AH66" s="108"/>
      <c r="AI66" s="108"/>
      <c r="AJ66" s="108"/>
      <c r="AK66" s="3"/>
      <c r="AL66" s="3"/>
      <c r="AM66" s="3"/>
    </row>
    <row r="67" spans="1:40" s="5" customFormat="1" ht="15.75" customHeight="1">
      <c r="A67" s="19">
        <v>20</v>
      </c>
      <c r="B67" s="20" t="s">
        <v>30</v>
      </c>
      <c r="C67" s="4"/>
      <c r="D67" s="4"/>
      <c r="E67" s="4"/>
      <c r="F67" s="4"/>
      <c r="G67" s="4"/>
      <c r="H67" s="4"/>
      <c r="I67" s="4"/>
      <c r="J67" s="4"/>
      <c r="K67" s="4"/>
      <c r="L67" s="4"/>
      <c r="M67" s="4"/>
      <c r="N67" s="4"/>
      <c r="AK67" s="111"/>
      <c r="AL67" s="111"/>
      <c r="AM67" s="111"/>
    </row>
    <row r="68" spans="1:40" s="6" customFormat="1" ht="12.75">
      <c r="H68" s="36"/>
      <c r="K68" s="33"/>
      <c r="L68" s="33"/>
      <c r="M68" s="33"/>
      <c r="N68" s="33"/>
      <c r="O68" s="109">
        <f>O65</f>
        <v>2346</v>
      </c>
      <c r="P68" s="109"/>
      <c r="Q68" s="109"/>
      <c r="R68" s="109"/>
      <c r="S68" s="28" t="s">
        <v>25</v>
      </c>
      <c r="T68" s="48"/>
      <c r="U68" s="48"/>
      <c r="V68" s="112" t="s">
        <v>8</v>
      </c>
      <c r="W68" s="112"/>
      <c r="X68" s="112"/>
      <c r="Y68" s="109">
        <v>2197.52</v>
      </c>
      <c r="Z68" s="109"/>
      <c r="AA68" s="109"/>
      <c r="AB68" s="109"/>
      <c r="AC68" s="28"/>
      <c r="AD68" s="28" t="s">
        <v>26</v>
      </c>
      <c r="AE68" s="28"/>
      <c r="AF68" s="28"/>
      <c r="AG68" s="28"/>
      <c r="AH68" s="113" t="s">
        <v>9</v>
      </c>
      <c r="AI68" s="113"/>
      <c r="AK68" s="110">
        <f>ROUND(O68*Y68/100,0)</f>
        <v>51554</v>
      </c>
      <c r="AL68" s="110"/>
      <c r="AM68" s="110"/>
      <c r="AN68" s="30" t="s">
        <v>10</v>
      </c>
    </row>
    <row r="69" spans="1:40" s="2" customFormat="1" ht="15">
      <c r="B69" s="108" t="s">
        <v>55</v>
      </c>
      <c r="C69" s="108"/>
      <c r="D69" s="108"/>
      <c r="E69" s="108"/>
      <c r="F69" s="108"/>
      <c r="G69" s="108"/>
      <c r="H69" s="108"/>
      <c r="I69" s="108"/>
      <c r="J69" s="108"/>
      <c r="K69" s="108"/>
      <c r="L69" s="108"/>
      <c r="M69" s="108"/>
      <c r="N69" s="108"/>
      <c r="O69" s="108"/>
      <c r="P69" s="108"/>
      <c r="Q69" s="108"/>
      <c r="R69" s="108"/>
      <c r="S69" s="108"/>
      <c r="T69" s="108"/>
      <c r="U69" s="108"/>
      <c r="V69" s="108"/>
      <c r="W69" s="108"/>
      <c r="X69" s="108"/>
      <c r="Y69" s="108"/>
      <c r="Z69" s="108"/>
      <c r="AA69" s="108"/>
      <c r="AB69" s="108"/>
      <c r="AC69" s="108"/>
      <c r="AD69" s="108"/>
      <c r="AE69" s="108"/>
      <c r="AF69" s="108"/>
      <c r="AG69" s="108"/>
      <c r="AH69" s="108"/>
      <c r="AI69" s="108"/>
      <c r="AJ69" s="108"/>
      <c r="AK69" s="3"/>
      <c r="AL69" s="3"/>
      <c r="AM69" s="3"/>
    </row>
    <row r="70" spans="1:40" s="5" customFormat="1" ht="15.75" customHeight="1">
      <c r="A70" s="79">
        <v>21</v>
      </c>
      <c r="B70" s="20" t="s">
        <v>66</v>
      </c>
      <c r="C70" s="4"/>
      <c r="D70" s="4"/>
      <c r="E70" s="4"/>
      <c r="F70" s="4"/>
      <c r="G70" s="4"/>
      <c r="H70" s="4"/>
      <c r="I70" s="4"/>
      <c r="J70" s="4"/>
      <c r="K70" s="4"/>
      <c r="L70" s="4"/>
      <c r="M70" s="4"/>
      <c r="N70" s="4"/>
      <c r="AK70" s="111"/>
      <c r="AL70" s="111"/>
      <c r="AM70" s="111"/>
    </row>
    <row r="71" spans="1:40" s="6" customFormat="1" ht="12.75">
      <c r="H71" s="36"/>
      <c r="K71" s="33"/>
      <c r="L71" s="33"/>
      <c r="M71" s="33"/>
      <c r="N71" s="33"/>
      <c r="O71" s="109">
        <v>36</v>
      </c>
      <c r="P71" s="109"/>
      <c r="Q71" s="109"/>
      <c r="R71" s="109"/>
      <c r="S71" s="28" t="s">
        <v>25</v>
      </c>
      <c r="T71" s="48"/>
      <c r="U71" s="48"/>
      <c r="V71" s="112" t="s">
        <v>8</v>
      </c>
      <c r="W71" s="112"/>
      <c r="X71" s="112"/>
      <c r="Y71" s="109">
        <v>28253.61</v>
      </c>
      <c r="Z71" s="109"/>
      <c r="AA71" s="109"/>
      <c r="AB71" s="109"/>
      <c r="AC71" s="28"/>
      <c r="AD71" s="28" t="s">
        <v>26</v>
      </c>
      <c r="AE71" s="28"/>
      <c r="AF71" s="28"/>
      <c r="AG71" s="28"/>
      <c r="AH71" s="113" t="s">
        <v>9</v>
      </c>
      <c r="AI71" s="113"/>
      <c r="AK71" s="110">
        <f>ROUND(O71*Y71/100,0)</f>
        <v>10171</v>
      </c>
      <c r="AL71" s="110"/>
      <c r="AM71" s="110"/>
      <c r="AN71" s="30" t="s">
        <v>10</v>
      </c>
    </row>
    <row r="72" spans="1:40" s="2" customFormat="1" ht="15">
      <c r="B72" s="108" t="s">
        <v>67</v>
      </c>
      <c r="C72" s="108"/>
      <c r="D72" s="108"/>
      <c r="E72" s="108"/>
      <c r="F72" s="108"/>
      <c r="G72" s="108"/>
      <c r="H72" s="108"/>
      <c r="I72" s="108"/>
      <c r="J72" s="108"/>
      <c r="K72" s="108"/>
      <c r="L72" s="108"/>
      <c r="M72" s="108"/>
      <c r="N72" s="108"/>
      <c r="O72" s="108"/>
      <c r="P72" s="108"/>
      <c r="Q72" s="108"/>
      <c r="R72" s="108"/>
      <c r="S72" s="108"/>
      <c r="T72" s="108"/>
      <c r="U72" s="108"/>
      <c r="V72" s="108"/>
      <c r="W72" s="108"/>
      <c r="X72" s="108"/>
      <c r="Y72" s="108"/>
      <c r="Z72" s="108"/>
      <c r="AA72" s="108"/>
      <c r="AB72" s="108"/>
      <c r="AC72" s="108"/>
      <c r="AD72" s="108"/>
      <c r="AE72" s="108"/>
      <c r="AF72" s="108"/>
      <c r="AG72" s="108"/>
      <c r="AH72" s="108"/>
      <c r="AI72" s="108"/>
      <c r="AJ72" s="108"/>
      <c r="AK72" s="3"/>
      <c r="AL72" s="3"/>
      <c r="AM72" s="3"/>
    </row>
    <row r="73" spans="1:40" s="53" customFormat="1" ht="13.5" customHeight="1">
      <c r="A73" s="54">
        <v>22</v>
      </c>
      <c r="B73" s="114" t="s">
        <v>43</v>
      </c>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5"/>
      <c r="AL73" s="115"/>
      <c r="AM73" s="115"/>
    </row>
    <row r="74" spans="1:40" s="6" customFormat="1" ht="12.75">
      <c r="H74" s="36"/>
      <c r="K74" s="33"/>
      <c r="L74" s="33"/>
      <c r="M74" s="33"/>
      <c r="N74" s="33"/>
      <c r="O74" s="24"/>
      <c r="P74" s="121">
        <v>460</v>
      </c>
      <c r="Q74" s="121"/>
      <c r="R74" s="121"/>
      <c r="S74" s="28" t="s">
        <v>25</v>
      </c>
      <c r="T74" s="48"/>
      <c r="U74" s="48"/>
      <c r="V74" s="112" t="s">
        <v>8</v>
      </c>
      <c r="W74" s="112"/>
      <c r="X74" s="112"/>
      <c r="Y74" s="109">
        <v>27678.86</v>
      </c>
      <c r="Z74" s="109"/>
      <c r="AA74" s="109"/>
      <c r="AB74" s="109"/>
      <c r="AC74" s="28"/>
      <c r="AD74" s="28" t="s">
        <v>26</v>
      </c>
      <c r="AE74" s="28"/>
      <c r="AF74" s="28"/>
      <c r="AG74" s="28"/>
      <c r="AH74" s="113" t="s">
        <v>9</v>
      </c>
      <c r="AI74" s="113"/>
      <c r="AK74" s="110">
        <f>ROUND(P74*Y74/100,0)</f>
        <v>127323</v>
      </c>
      <c r="AL74" s="110"/>
      <c r="AM74" s="110"/>
      <c r="AN74" s="30" t="s">
        <v>10</v>
      </c>
    </row>
    <row r="75" spans="1:40" s="2" customFormat="1" ht="15">
      <c r="B75" s="108" t="s">
        <v>56</v>
      </c>
      <c r="C75" s="108"/>
      <c r="D75" s="108"/>
      <c r="E75" s="108"/>
      <c r="F75" s="108"/>
      <c r="G75" s="108"/>
      <c r="H75" s="108"/>
      <c r="I75" s="108"/>
      <c r="J75" s="108"/>
      <c r="K75" s="108"/>
      <c r="L75" s="108"/>
      <c r="M75" s="108"/>
      <c r="N75" s="108"/>
      <c r="O75" s="108"/>
      <c r="P75" s="108"/>
      <c r="Q75" s="108"/>
      <c r="R75" s="108"/>
      <c r="S75" s="108"/>
      <c r="T75" s="108"/>
      <c r="U75" s="108"/>
      <c r="V75" s="108"/>
      <c r="W75" s="108"/>
      <c r="X75" s="108"/>
      <c r="Y75" s="108"/>
      <c r="Z75" s="108"/>
      <c r="AA75" s="108"/>
      <c r="AB75" s="108"/>
      <c r="AC75" s="108"/>
      <c r="AD75" s="108"/>
      <c r="AE75" s="108"/>
      <c r="AF75" s="108"/>
      <c r="AG75" s="108"/>
      <c r="AH75" s="108"/>
      <c r="AI75" s="108"/>
      <c r="AJ75" s="108"/>
      <c r="AK75" s="3"/>
      <c r="AL75" s="3"/>
      <c r="AM75" s="3"/>
    </row>
    <row r="76" spans="1:40" s="5" customFormat="1" ht="13.5" customHeight="1">
      <c r="A76" s="82">
        <v>23</v>
      </c>
      <c r="B76" s="20" t="s">
        <v>31</v>
      </c>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126"/>
      <c r="AL76" s="126"/>
      <c r="AM76" s="126"/>
    </row>
    <row r="77" spans="1:40" s="6" customFormat="1" ht="13.5" customHeight="1">
      <c r="K77" s="33"/>
      <c r="L77" s="33"/>
      <c r="M77" s="33"/>
      <c r="N77" s="33"/>
      <c r="O77" s="109">
        <v>440</v>
      </c>
      <c r="P77" s="109"/>
      <c r="Q77" s="109"/>
      <c r="R77" s="109"/>
      <c r="S77" s="28" t="s">
        <v>25</v>
      </c>
      <c r="T77" s="48"/>
      <c r="U77" s="48"/>
      <c r="V77" s="112" t="s">
        <v>8</v>
      </c>
      <c r="W77" s="112"/>
      <c r="X77" s="112"/>
      <c r="Y77" s="109">
        <v>829.95</v>
      </c>
      <c r="Z77" s="109"/>
      <c r="AA77" s="109"/>
      <c r="AB77" s="109"/>
      <c r="AC77" s="28"/>
      <c r="AD77" s="28" t="s">
        <v>26</v>
      </c>
      <c r="AE77" s="28"/>
      <c r="AF77" s="28"/>
      <c r="AG77" s="28"/>
      <c r="AH77" s="113" t="s">
        <v>9</v>
      </c>
      <c r="AI77" s="113"/>
      <c r="AK77" s="110">
        <f>ROUND(O77*Y77/100,0)</f>
        <v>3652</v>
      </c>
      <c r="AL77" s="110"/>
      <c r="AM77" s="110"/>
      <c r="AN77" s="30" t="s">
        <v>10</v>
      </c>
    </row>
    <row r="78" spans="1:40" s="2" customFormat="1" ht="15">
      <c r="B78" s="108" t="s">
        <v>57</v>
      </c>
      <c r="C78" s="108"/>
      <c r="D78" s="108"/>
      <c r="E78" s="108"/>
      <c r="F78" s="108"/>
      <c r="G78" s="108"/>
      <c r="H78" s="108"/>
      <c r="I78" s="108"/>
      <c r="J78" s="108"/>
      <c r="K78" s="108"/>
      <c r="L78" s="108"/>
      <c r="M78" s="108"/>
      <c r="N78" s="108"/>
      <c r="O78" s="108"/>
      <c r="P78" s="108"/>
      <c r="Q78" s="108"/>
      <c r="R78" s="108"/>
      <c r="S78" s="108"/>
      <c r="T78" s="108"/>
      <c r="U78" s="108"/>
      <c r="V78" s="108"/>
      <c r="W78" s="108"/>
      <c r="X78" s="108"/>
      <c r="Y78" s="108"/>
      <c r="Z78" s="108"/>
      <c r="AA78" s="108"/>
      <c r="AB78" s="108"/>
      <c r="AC78" s="108"/>
      <c r="AD78" s="108"/>
      <c r="AE78" s="108"/>
      <c r="AF78" s="108"/>
      <c r="AG78" s="108"/>
      <c r="AH78" s="108"/>
      <c r="AI78" s="108"/>
      <c r="AJ78" s="108"/>
      <c r="AK78" s="3"/>
      <c r="AL78" s="3"/>
      <c r="AM78" s="3"/>
    </row>
    <row r="79" spans="1:40" s="53" customFormat="1" ht="13.5" customHeight="1">
      <c r="A79" s="44">
        <v>24</v>
      </c>
      <c r="B79" s="55" t="s">
        <v>71</v>
      </c>
      <c r="C79" s="55"/>
      <c r="D79" s="55"/>
      <c r="E79" s="55"/>
      <c r="F79" s="55"/>
      <c r="G79" s="55"/>
      <c r="H79" s="55"/>
      <c r="I79" s="55"/>
      <c r="J79" s="55"/>
      <c r="K79" s="55"/>
      <c r="L79" s="55"/>
      <c r="M79" s="55"/>
      <c r="N79" s="55"/>
      <c r="O79" s="55"/>
      <c r="P79" s="55"/>
      <c r="Q79" s="55"/>
      <c r="R79" s="55"/>
      <c r="S79" s="55"/>
      <c r="T79" s="55"/>
      <c r="U79" s="55"/>
      <c r="V79" s="55"/>
      <c r="W79" s="55"/>
      <c r="X79" s="55"/>
      <c r="Y79" s="55"/>
      <c r="Z79" s="55"/>
      <c r="AA79" s="55"/>
      <c r="AB79" s="55"/>
      <c r="AC79" s="55"/>
      <c r="AD79" s="55"/>
      <c r="AE79" s="55"/>
      <c r="AF79" s="55"/>
      <c r="AG79" s="55"/>
      <c r="AH79" s="55"/>
      <c r="AI79" s="55"/>
      <c r="AJ79" s="55"/>
      <c r="AK79" s="115"/>
      <c r="AL79" s="115"/>
      <c r="AM79" s="115"/>
    </row>
    <row r="80" spans="1:40" s="6" customFormat="1" ht="13.5" customHeight="1">
      <c r="K80" s="33"/>
      <c r="L80" s="33"/>
      <c r="M80" s="33"/>
      <c r="N80" s="33"/>
      <c r="O80" s="109">
        <v>2130</v>
      </c>
      <c r="P80" s="109"/>
      <c r="Q80" s="109"/>
      <c r="R80" s="109"/>
      <c r="S80" s="28" t="s">
        <v>25</v>
      </c>
      <c r="T80" s="48"/>
      <c r="U80" s="48"/>
      <c r="V80" s="112" t="s">
        <v>8</v>
      </c>
      <c r="W80" s="112"/>
      <c r="X80" s="112"/>
      <c r="Y80" s="109">
        <v>1276.53</v>
      </c>
      <c r="Z80" s="109"/>
      <c r="AA80" s="109"/>
      <c r="AB80" s="109"/>
      <c r="AC80" s="28"/>
      <c r="AD80" s="28" t="s">
        <v>26</v>
      </c>
      <c r="AE80" s="28"/>
      <c r="AF80" s="28"/>
      <c r="AG80" s="28"/>
      <c r="AH80" s="113" t="s">
        <v>9</v>
      </c>
      <c r="AI80" s="113"/>
      <c r="AK80" s="110">
        <f>ROUND(O80*Y80/100,0)</f>
        <v>27190</v>
      </c>
      <c r="AL80" s="110"/>
      <c r="AM80" s="110"/>
      <c r="AN80" s="30" t="s">
        <v>10</v>
      </c>
    </row>
    <row r="81" spans="1:42" s="2" customFormat="1" ht="15">
      <c r="B81" s="108" t="s">
        <v>72</v>
      </c>
      <c r="C81" s="108"/>
      <c r="D81" s="108"/>
      <c r="E81" s="108"/>
      <c r="F81" s="108"/>
      <c r="G81" s="108"/>
      <c r="H81" s="108"/>
      <c r="I81" s="108"/>
      <c r="J81" s="108"/>
      <c r="K81" s="108"/>
      <c r="L81" s="108"/>
      <c r="M81" s="108"/>
      <c r="N81" s="108"/>
      <c r="O81" s="108"/>
      <c r="P81" s="108"/>
      <c r="Q81" s="108"/>
      <c r="R81" s="108"/>
      <c r="S81" s="108"/>
      <c r="T81" s="108"/>
      <c r="U81" s="108"/>
      <c r="V81" s="108"/>
      <c r="W81" s="108"/>
      <c r="X81" s="108"/>
      <c r="Y81" s="108"/>
      <c r="Z81" s="108"/>
      <c r="AA81" s="108"/>
      <c r="AB81" s="108"/>
      <c r="AC81" s="108"/>
      <c r="AD81" s="108"/>
      <c r="AE81" s="108"/>
      <c r="AF81" s="108"/>
      <c r="AG81" s="108"/>
      <c r="AH81" s="108"/>
      <c r="AI81" s="108"/>
      <c r="AJ81" s="108"/>
      <c r="AK81" s="3"/>
      <c r="AL81" s="3"/>
      <c r="AM81" s="3"/>
    </row>
    <row r="82" spans="1:42" s="53" customFormat="1" ht="13.5" customHeight="1">
      <c r="A82" s="44">
        <v>25</v>
      </c>
      <c r="B82" s="55" t="s">
        <v>73</v>
      </c>
      <c r="C82" s="55"/>
      <c r="D82" s="55"/>
      <c r="E82" s="55"/>
      <c r="F82" s="55"/>
      <c r="G82" s="55"/>
      <c r="H82" s="55"/>
      <c r="I82" s="55"/>
      <c r="J82" s="55"/>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c r="AK82" s="115"/>
      <c r="AL82" s="115"/>
      <c r="AM82" s="115"/>
    </row>
    <row r="83" spans="1:42" s="6" customFormat="1" ht="13.5" customHeight="1">
      <c r="K83" s="33"/>
      <c r="L83" s="33"/>
      <c r="M83" s="33"/>
      <c r="N83" s="33"/>
      <c r="O83" s="109">
        <v>680</v>
      </c>
      <c r="P83" s="109"/>
      <c r="Q83" s="109"/>
      <c r="R83" s="109"/>
      <c r="S83" s="28" t="s">
        <v>25</v>
      </c>
      <c r="T83" s="48"/>
      <c r="U83" s="48"/>
      <c r="V83" s="112" t="s">
        <v>8</v>
      </c>
      <c r="W83" s="112"/>
      <c r="X83" s="112"/>
      <c r="Y83" s="109">
        <v>859.9</v>
      </c>
      <c r="Z83" s="109"/>
      <c r="AA83" s="109"/>
      <c r="AB83" s="109"/>
      <c r="AC83" s="28"/>
      <c r="AD83" s="28" t="s">
        <v>26</v>
      </c>
      <c r="AE83" s="28"/>
      <c r="AF83" s="28"/>
      <c r="AG83" s="28"/>
      <c r="AH83" s="113" t="s">
        <v>9</v>
      </c>
      <c r="AI83" s="113"/>
      <c r="AK83" s="110">
        <f>ROUND(O83*Y83/100,0)</f>
        <v>5847</v>
      </c>
      <c r="AL83" s="110"/>
      <c r="AM83" s="110"/>
      <c r="AN83" s="30" t="s">
        <v>10</v>
      </c>
    </row>
    <row r="84" spans="1:42" s="2" customFormat="1" ht="15">
      <c r="B84" s="108" t="s">
        <v>74</v>
      </c>
      <c r="C84" s="108"/>
      <c r="D84" s="108"/>
      <c r="E84" s="108"/>
      <c r="F84" s="108"/>
      <c r="G84" s="108"/>
      <c r="H84" s="108"/>
      <c r="I84" s="108"/>
      <c r="J84" s="108"/>
      <c r="K84" s="108"/>
      <c r="L84" s="108"/>
      <c r="M84" s="108"/>
      <c r="N84" s="108"/>
      <c r="O84" s="108"/>
      <c r="P84" s="108"/>
      <c r="Q84" s="108"/>
      <c r="R84" s="108"/>
      <c r="S84" s="108"/>
      <c r="T84" s="108"/>
      <c r="U84" s="108"/>
      <c r="V84" s="108"/>
      <c r="W84" s="108"/>
      <c r="X84" s="108"/>
      <c r="Y84" s="108"/>
      <c r="Z84" s="108"/>
      <c r="AA84" s="108"/>
      <c r="AB84" s="108"/>
      <c r="AC84" s="108"/>
      <c r="AD84" s="108"/>
      <c r="AE84" s="108"/>
      <c r="AF84" s="108"/>
      <c r="AG84" s="108"/>
      <c r="AH84" s="108"/>
      <c r="AI84" s="108"/>
      <c r="AJ84" s="108"/>
      <c r="AK84" s="3"/>
      <c r="AL84" s="3"/>
      <c r="AM84" s="3"/>
    </row>
    <row r="85" spans="1:42" s="5" customFormat="1" ht="31.5" customHeight="1">
      <c r="A85" s="19">
        <v>26</v>
      </c>
      <c r="B85" s="114" t="s">
        <v>32</v>
      </c>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26"/>
      <c r="AL85" s="126"/>
      <c r="AM85" s="126"/>
    </row>
    <row r="86" spans="1:42" s="6" customFormat="1" ht="13.5" customHeight="1">
      <c r="H86" s="36"/>
      <c r="K86" s="33"/>
      <c r="L86" s="33"/>
      <c r="M86" s="33"/>
      <c r="N86" s="33"/>
      <c r="O86" s="109">
        <v>358</v>
      </c>
      <c r="P86" s="109"/>
      <c r="Q86" s="109"/>
      <c r="R86" s="109"/>
      <c r="S86" s="28" t="s">
        <v>25</v>
      </c>
      <c r="T86" s="48"/>
      <c r="U86" s="48"/>
      <c r="V86" s="112" t="s">
        <v>8</v>
      </c>
      <c r="W86" s="112"/>
      <c r="X86" s="112"/>
      <c r="Y86" s="120">
        <v>1270.83</v>
      </c>
      <c r="Z86" s="120"/>
      <c r="AA86" s="120"/>
      <c r="AB86" s="120"/>
      <c r="AC86" s="28"/>
      <c r="AD86" s="28" t="s">
        <v>26</v>
      </c>
      <c r="AE86" s="28"/>
      <c r="AF86" s="28"/>
      <c r="AG86" s="28"/>
      <c r="AH86" s="113" t="s">
        <v>9</v>
      </c>
      <c r="AI86" s="113"/>
      <c r="AK86" s="110">
        <f>ROUND(O86*Y86/100,0)</f>
        <v>4550</v>
      </c>
      <c r="AL86" s="110"/>
      <c r="AM86" s="110"/>
      <c r="AN86" s="30" t="s">
        <v>10</v>
      </c>
    </row>
    <row r="87" spans="1:42" s="2" customFormat="1" ht="15">
      <c r="B87" s="108" t="s">
        <v>58</v>
      </c>
      <c r="C87" s="108"/>
      <c r="D87" s="108"/>
      <c r="E87" s="108"/>
      <c r="F87" s="108"/>
      <c r="G87" s="108"/>
      <c r="H87" s="108"/>
      <c r="I87" s="108"/>
      <c r="J87" s="108"/>
      <c r="K87" s="108"/>
      <c r="L87" s="108"/>
      <c r="M87" s="108"/>
      <c r="N87" s="108"/>
      <c r="O87" s="108"/>
      <c r="P87" s="108"/>
      <c r="Q87" s="108"/>
      <c r="R87" s="108"/>
      <c r="S87" s="108"/>
      <c r="T87" s="108"/>
      <c r="U87" s="108"/>
      <c r="V87" s="108"/>
      <c r="W87" s="108"/>
      <c r="X87" s="108"/>
      <c r="Y87" s="108"/>
      <c r="Z87" s="108"/>
      <c r="AA87" s="108"/>
      <c r="AB87" s="108"/>
      <c r="AC87" s="108"/>
      <c r="AD87" s="108"/>
      <c r="AE87" s="108"/>
      <c r="AF87" s="108"/>
      <c r="AG87" s="108"/>
      <c r="AH87" s="108"/>
      <c r="AI87" s="108"/>
      <c r="AJ87" s="108"/>
      <c r="AK87" s="3"/>
      <c r="AL87" s="3"/>
      <c r="AM87" s="3"/>
    </row>
    <row r="88" spans="1:42" s="5" customFormat="1" ht="31.5" customHeight="1">
      <c r="A88" s="44">
        <v>27</v>
      </c>
      <c r="B88" s="114" t="s">
        <v>44</v>
      </c>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26"/>
      <c r="AL88" s="126"/>
      <c r="AM88" s="126"/>
    </row>
    <row r="89" spans="1:42" s="6" customFormat="1" ht="15" customHeight="1">
      <c r="H89" s="36"/>
      <c r="K89" s="33"/>
      <c r="L89" s="33"/>
      <c r="M89" s="33"/>
      <c r="N89" s="33"/>
      <c r="O89" s="109">
        <v>156</v>
      </c>
      <c r="P89" s="109"/>
      <c r="Q89" s="109"/>
      <c r="R89" s="109"/>
      <c r="S89" s="28" t="s">
        <v>25</v>
      </c>
      <c r="T89" s="48"/>
      <c r="U89" s="48"/>
      <c r="V89" s="112" t="s">
        <v>8</v>
      </c>
      <c r="W89" s="112"/>
      <c r="X89" s="112"/>
      <c r="Y89" s="109">
        <v>674.6</v>
      </c>
      <c r="Z89" s="109"/>
      <c r="AA89" s="109"/>
      <c r="AB89" s="109"/>
      <c r="AC89" s="28"/>
      <c r="AD89" s="28" t="s">
        <v>26</v>
      </c>
      <c r="AE89" s="28"/>
      <c r="AF89" s="28"/>
      <c r="AG89" s="28"/>
      <c r="AH89" s="113" t="s">
        <v>9</v>
      </c>
      <c r="AI89" s="113"/>
      <c r="AK89" s="110">
        <f>ROUND(O89*Y89/100,0)</f>
        <v>1052</v>
      </c>
      <c r="AL89" s="110"/>
      <c r="AM89" s="110"/>
      <c r="AN89" s="30" t="s">
        <v>10</v>
      </c>
    </row>
    <row r="90" spans="1:42" s="2" customFormat="1" ht="15">
      <c r="B90" s="108" t="s">
        <v>59</v>
      </c>
      <c r="C90" s="108"/>
      <c r="D90" s="108"/>
      <c r="E90" s="108"/>
      <c r="F90" s="108"/>
      <c r="G90" s="108"/>
      <c r="H90" s="108"/>
      <c r="I90" s="108"/>
      <c r="J90" s="108"/>
      <c r="K90" s="108"/>
      <c r="L90" s="108"/>
      <c r="M90" s="108"/>
      <c r="N90" s="108"/>
      <c r="O90" s="108"/>
      <c r="P90" s="108"/>
      <c r="Q90" s="108"/>
      <c r="R90" s="108"/>
      <c r="S90" s="108"/>
      <c r="T90" s="108"/>
      <c r="U90" s="108"/>
      <c r="V90" s="108"/>
      <c r="W90" s="108"/>
      <c r="X90" s="108"/>
      <c r="Y90" s="108"/>
      <c r="Z90" s="108"/>
      <c r="AA90" s="108"/>
      <c r="AB90" s="108"/>
      <c r="AC90" s="108"/>
      <c r="AD90" s="108"/>
      <c r="AE90" s="108"/>
      <c r="AF90" s="108"/>
      <c r="AG90" s="108"/>
      <c r="AH90" s="108"/>
      <c r="AI90" s="108"/>
      <c r="AJ90" s="108"/>
      <c r="AK90" s="3"/>
      <c r="AL90" s="3"/>
      <c r="AM90" s="3"/>
    </row>
    <row r="91" spans="1:42" s="31" customFormat="1" ht="15" customHeight="1">
      <c r="AC91" s="135" t="s">
        <v>33</v>
      </c>
      <c r="AD91" s="135"/>
      <c r="AE91" s="135"/>
      <c r="AF91" s="135"/>
      <c r="AG91" s="135"/>
      <c r="AH91" s="37" t="s">
        <v>9</v>
      </c>
      <c r="AI91" s="37"/>
      <c r="AJ91" s="56"/>
      <c r="AK91" s="136">
        <f>SUM(AK7:AM89)</f>
        <v>512427.33059999999</v>
      </c>
      <c r="AL91" s="136"/>
      <c r="AM91" s="136"/>
      <c r="AN91" s="72" t="s">
        <v>10</v>
      </c>
      <c r="AO91" s="133" t="e">
        <f>#REF!+AK10+AK13+#REF!+#REF!+#REF!+#REF!+AK38+AK41+#REF!+AK50+AK47+AK53+AK56+#REF!+#REF!+AK65+AK68+AK74+#REF!+#REF!+#REF!+#REF!+AK86+#REF!+AK89</f>
        <v>#REF!</v>
      </c>
      <c r="AP91" s="133"/>
    </row>
    <row r="94" spans="1:42" ht="42" customHeight="1">
      <c r="A94" s="7" t="s">
        <v>34</v>
      </c>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9"/>
      <c r="AG94" s="9"/>
      <c r="AH94" s="9"/>
      <c r="AI94" s="9"/>
      <c r="AJ94" s="9"/>
      <c r="AK94" s="9"/>
      <c r="AL94" s="9"/>
      <c r="AM94" s="9"/>
      <c r="AN94" s="10"/>
      <c r="AO94" s="10"/>
    </row>
    <row r="95" spans="1:42" ht="13.5" thickBo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row>
    <row r="96" spans="1:42" ht="15.75">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37" t="s">
        <v>33</v>
      </c>
      <c r="AD96" s="137"/>
      <c r="AE96" s="137"/>
      <c r="AF96" s="137"/>
      <c r="AG96" s="137"/>
      <c r="AH96" s="12" t="s">
        <v>9</v>
      </c>
      <c r="AI96" s="12"/>
      <c r="AJ96" s="138"/>
      <c r="AK96" s="138"/>
      <c r="AL96" s="138"/>
      <c r="AM96" s="138"/>
      <c r="AN96" s="134"/>
      <c r="AO96" s="134"/>
    </row>
    <row r="97" spans="1:41" ht="15">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0"/>
      <c r="AF97" s="10"/>
      <c r="AG97" s="10"/>
      <c r="AH97" s="10"/>
      <c r="AI97" s="10"/>
      <c r="AJ97" s="10"/>
      <c r="AK97" s="10"/>
      <c r="AL97" s="10"/>
      <c r="AM97" s="10"/>
      <c r="AN97" s="10"/>
      <c r="AO97" s="10"/>
    </row>
    <row r="98" spans="1:41" ht="15.75">
      <c r="A98" s="8"/>
      <c r="B98" s="7" t="s">
        <v>124</v>
      </c>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9"/>
      <c r="AF98" s="9"/>
      <c r="AG98" s="9"/>
      <c r="AH98" s="9"/>
      <c r="AI98" s="9"/>
      <c r="AJ98" s="9"/>
      <c r="AK98" s="9"/>
      <c r="AL98" s="10"/>
      <c r="AM98" s="10"/>
      <c r="AN98" s="10"/>
      <c r="AO98" s="10"/>
    </row>
    <row r="99" spans="1:41" ht="15.75">
      <c r="A99" s="8"/>
      <c r="B99" s="8"/>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9"/>
      <c r="AF99" s="9"/>
      <c r="AG99" s="9"/>
      <c r="AH99" s="9"/>
      <c r="AI99" s="9"/>
      <c r="AJ99" s="9"/>
      <c r="AK99" s="9"/>
      <c r="AL99" s="10"/>
      <c r="AM99" s="10"/>
      <c r="AN99" s="10"/>
      <c r="AO99" s="10"/>
    </row>
    <row r="100" spans="1:41" ht="15.75">
      <c r="A100" s="8"/>
      <c r="B100" s="7" t="s">
        <v>35</v>
      </c>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9"/>
      <c r="AF100" s="9"/>
      <c r="AG100" s="9"/>
      <c r="AH100" s="9"/>
      <c r="AI100" s="9"/>
      <c r="AJ100" s="9"/>
      <c r="AK100" s="9"/>
      <c r="AL100" s="10"/>
      <c r="AM100" s="10"/>
      <c r="AN100" s="10"/>
      <c r="AO100" s="10"/>
    </row>
    <row r="101" spans="1:41" ht="15.75">
      <c r="A101" s="14"/>
      <c r="B101" s="14"/>
      <c r="C101" s="14"/>
      <c r="D101" s="14"/>
      <c r="E101" s="14"/>
      <c r="F101" s="14"/>
      <c r="G101" s="14"/>
      <c r="H101" s="14"/>
      <c r="I101" s="14"/>
      <c r="J101" s="14"/>
      <c r="K101" s="14"/>
      <c r="L101" s="14"/>
      <c r="M101" s="14"/>
      <c r="N101" s="15"/>
      <c r="O101" s="15"/>
      <c r="P101" s="15"/>
      <c r="Q101" s="15"/>
      <c r="R101" s="15"/>
      <c r="S101" s="14"/>
      <c r="T101" s="14"/>
      <c r="U101" s="14"/>
      <c r="V101" s="14"/>
      <c r="W101" s="14"/>
      <c r="X101" s="14"/>
      <c r="Y101" s="14"/>
      <c r="Z101" s="14"/>
      <c r="AA101" s="14"/>
      <c r="AB101" s="14"/>
      <c r="AC101" s="14"/>
      <c r="AD101" s="14"/>
      <c r="AE101" s="16"/>
      <c r="AF101" s="16"/>
      <c r="AG101" s="16"/>
      <c r="AH101" s="16"/>
      <c r="AI101" s="16"/>
      <c r="AJ101" s="16"/>
      <c r="AK101" s="16"/>
    </row>
    <row r="102" spans="1:41" ht="15.75">
      <c r="A102" s="14"/>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9"/>
      <c r="AF102" s="9"/>
      <c r="AG102" s="9"/>
      <c r="AH102" s="9"/>
      <c r="AI102" s="9"/>
      <c r="AJ102" s="16"/>
      <c r="AK102" s="16"/>
    </row>
    <row r="103" spans="1:41" ht="12.75">
      <c r="A103" s="1"/>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row>
    <row r="104" spans="1:41">
      <c r="A104" s="1"/>
      <c r="B104" s="127" t="s">
        <v>36</v>
      </c>
      <c r="C104" s="127"/>
      <c r="D104" s="127"/>
      <c r="E104" s="127"/>
      <c r="F104" s="127"/>
      <c r="G104" s="127"/>
      <c r="H104" s="127"/>
      <c r="I104" s="127"/>
      <c r="J104" s="127"/>
      <c r="K104" s="127"/>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row>
    <row r="105" spans="1:41" ht="15">
      <c r="A105" s="1"/>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0"/>
    </row>
    <row r="107" spans="1:41" ht="15">
      <c r="A107" s="1"/>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row>
    <row r="108" spans="1:41" ht="15">
      <c r="A108" s="1"/>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0"/>
    </row>
    <row r="109" spans="1:41" s="61" customFormat="1" ht="15">
      <c r="A109" s="57"/>
      <c r="B109" s="128" t="s">
        <v>45</v>
      </c>
      <c r="C109" s="128"/>
      <c r="D109" s="128"/>
      <c r="E109" s="128"/>
      <c r="F109" s="128"/>
      <c r="G109" s="128"/>
      <c r="H109" s="128"/>
      <c r="I109" s="128"/>
      <c r="J109" s="58"/>
      <c r="K109" s="59"/>
      <c r="L109" s="58">
        <v>1</v>
      </c>
      <c r="M109" s="59" t="s">
        <v>38</v>
      </c>
      <c r="N109" s="129">
        <v>41.12</v>
      </c>
      <c r="O109" s="129"/>
      <c r="P109" s="60" t="s">
        <v>38</v>
      </c>
      <c r="Q109" s="130">
        <v>5.92</v>
      </c>
      <c r="R109" s="130"/>
      <c r="S109" s="58"/>
      <c r="T109" s="130"/>
      <c r="U109" s="130"/>
      <c r="AA109" s="61" t="s">
        <v>39</v>
      </c>
      <c r="AB109" s="130">
        <f>ROUND(L109*N109*Q109,0)</f>
        <v>243</v>
      </c>
      <c r="AC109" s="130"/>
      <c r="AD109" s="130"/>
      <c r="AE109" s="130"/>
      <c r="AF109" s="131" t="s">
        <v>25</v>
      </c>
      <c r="AG109" s="131"/>
      <c r="AK109" s="132"/>
      <c r="AL109" s="132"/>
      <c r="AM109" s="132"/>
      <c r="AN109" s="62"/>
    </row>
    <row r="110" spans="1:41" s="63" customFormat="1" ht="15">
      <c r="I110" s="64"/>
      <c r="J110" s="65"/>
      <c r="K110" s="64"/>
      <c r="M110" s="66"/>
      <c r="N110" s="67"/>
      <c r="O110" s="67"/>
      <c r="P110" s="64"/>
      <c r="Q110" s="68"/>
      <c r="R110" s="68"/>
      <c r="S110" s="69"/>
      <c r="T110" s="68"/>
      <c r="U110" s="68"/>
      <c r="V110" s="122" t="s">
        <v>42</v>
      </c>
      <c r="W110" s="122"/>
      <c r="X110" s="122"/>
      <c r="Y110" s="122"/>
      <c r="Z110" s="122"/>
      <c r="AA110" s="70" t="s">
        <v>39</v>
      </c>
      <c r="AB110" s="123">
        <f>SUM(AB107:AB109)</f>
        <v>243</v>
      </c>
      <c r="AC110" s="123"/>
      <c r="AD110" s="123"/>
      <c r="AE110" s="123"/>
      <c r="AF110" s="124" t="s">
        <v>25</v>
      </c>
      <c r="AG110" s="124"/>
      <c r="AH110" s="69"/>
      <c r="AI110" s="71"/>
      <c r="AJ110" s="71"/>
      <c r="AK110" s="125"/>
      <c r="AL110" s="125"/>
      <c r="AM110" s="125"/>
      <c r="AN110" s="71"/>
    </row>
  </sheetData>
  <mergeCells count="247">
    <mergeCell ref="AK33:AM33"/>
    <mergeCell ref="O34:R34"/>
    <mergeCell ref="S34:T34"/>
    <mergeCell ref="W34:Y34"/>
    <mergeCell ref="Z34:AC34"/>
    <mergeCell ref="AI34:AJ34"/>
    <mergeCell ref="AK34:AM34"/>
    <mergeCell ref="B35:AJ35"/>
    <mergeCell ref="B42:AJ42"/>
    <mergeCell ref="AK15:AM15"/>
    <mergeCell ref="O16:R16"/>
    <mergeCell ref="V16:X16"/>
    <mergeCell ref="Y16:AB16"/>
    <mergeCell ref="AI16:AJ16"/>
    <mergeCell ref="AK16:AM16"/>
    <mergeCell ref="B17:AJ17"/>
    <mergeCell ref="AK58:AM58"/>
    <mergeCell ref="AK18:AM18"/>
    <mergeCell ref="O19:R19"/>
    <mergeCell ref="V19:X19"/>
    <mergeCell ref="Y19:AB19"/>
    <mergeCell ref="AI19:AJ19"/>
    <mergeCell ref="AK19:AM19"/>
    <mergeCell ref="B20:AJ20"/>
    <mergeCell ref="AK21:AM21"/>
    <mergeCell ref="O22:R22"/>
    <mergeCell ref="V22:X22"/>
    <mergeCell ref="Y22:AB22"/>
    <mergeCell ref="AI22:AJ22"/>
    <mergeCell ref="AK22:AM22"/>
    <mergeCell ref="B23:AJ23"/>
    <mergeCell ref="AK30:AM30"/>
    <mergeCell ref="V47:X47"/>
    <mergeCell ref="AK77:AM77"/>
    <mergeCell ref="B78:AJ78"/>
    <mergeCell ref="AK79:AM79"/>
    <mergeCell ref="O80:R80"/>
    <mergeCell ref="V80:X80"/>
    <mergeCell ref="Y80:AB80"/>
    <mergeCell ref="AK80:AM80"/>
    <mergeCell ref="E3:AN3"/>
    <mergeCell ref="B26:AJ26"/>
    <mergeCell ref="B39:AJ39"/>
    <mergeCell ref="AI38:AJ38"/>
    <mergeCell ref="Z25:AC25"/>
    <mergeCell ref="AI25:AJ25"/>
    <mergeCell ref="AK43:AM43"/>
    <mergeCell ref="B60:AJ60"/>
    <mergeCell ref="AK76:AM76"/>
    <mergeCell ref="Y38:AB38"/>
    <mergeCell ref="W25:Y25"/>
    <mergeCell ref="O25:R25"/>
    <mergeCell ref="AK25:AM25"/>
    <mergeCell ref="AK24:AM24"/>
    <mergeCell ref="V10:X10"/>
    <mergeCell ref="O7:R7"/>
    <mergeCell ref="S7:T7"/>
    <mergeCell ref="W7:Y7"/>
    <mergeCell ref="Z7:AC7"/>
    <mergeCell ref="AI7:AJ7"/>
    <mergeCell ref="AK7:AM7"/>
    <mergeCell ref="B8:AJ8"/>
    <mergeCell ref="O13:R13"/>
    <mergeCell ref="V13:X13"/>
    <mergeCell ref="Y10:AB10"/>
    <mergeCell ref="AI10:AJ10"/>
    <mergeCell ref="AK10:AM10"/>
    <mergeCell ref="AK12:AM12"/>
    <mergeCell ref="A1:AM1"/>
    <mergeCell ref="A2:D2"/>
    <mergeCell ref="E2:AN2"/>
    <mergeCell ref="B5:M5"/>
    <mergeCell ref="N5:V5"/>
    <mergeCell ref="W5:AB5"/>
    <mergeCell ref="AC5:AH5"/>
    <mergeCell ref="AI5:AN5"/>
    <mergeCell ref="AK6:AM6"/>
    <mergeCell ref="E4:AN4"/>
    <mergeCell ref="B14:AJ14"/>
    <mergeCell ref="Y13:AB13"/>
    <mergeCell ref="AI13:AJ13"/>
    <mergeCell ref="AK13:AM13"/>
    <mergeCell ref="AK9:AM9"/>
    <mergeCell ref="B11:AJ11"/>
    <mergeCell ref="O10:R10"/>
    <mergeCell ref="P38:R38"/>
    <mergeCell ref="V38:X38"/>
    <mergeCell ref="O31:R31"/>
    <mergeCell ref="S31:T31"/>
    <mergeCell ref="W31:Y31"/>
    <mergeCell ref="Z31:AC31"/>
    <mergeCell ref="AI31:AJ31"/>
    <mergeCell ref="AK31:AM31"/>
    <mergeCell ref="B32:AJ32"/>
    <mergeCell ref="AK27:AM27"/>
    <mergeCell ref="O28:R28"/>
    <mergeCell ref="W28:Y28"/>
    <mergeCell ref="Z28:AC28"/>
    <mergeCell ref="AI28:AJ28"/>
    <mergeCell ref="AK28:AM28"/>
    <mergeCell ref="B29:AJ29"/>
    <mergeCell ref="B33:AJ33"/>
    <mergeCell ref="Y47:AB47"/>
    <mergeCell ref="AH47:AI47"/>
    <mergeCell ref="AK47:AM47"/>
    <mergeCell ref="AK38:AM38"/>
    <mergeCell ref="B36:AJ36"/>
    <mergeCell ref="AK36:AM36"/>
    <mergeCell ref="N37:O37"/>
    <mergeCell ref="Q37:R37"/>
    <mergeCell ref="T37:V37"/>
    <mergeCell ref="AB37:AE37"/>
    <mergeCell ref="AF37:AG37"/>
    <mergeCell ref="AK37:AM37"/>
    <mergeCell ref="P41:R41"/>
    <mergeCell ref="V41:X41"/>
    <mergeCell ref="Y41:AB41"/>
    <mergeCell ref="AI41:AJ41"/>
    <mergeCell ref="AK41:AM41"/>
    <mergeCell ref="N40:O40"/>
    <mergeCell ref="Q40:R40"/>
    <mergeCell ref="T40:V40"/>
    <mergeCell ref="AB40:AE40"/>
    <mergeCell ref="AF40:AG40"/>
    <mergeCell ref="AK40:AM40"/>
    <mergeCell ref="AO91:AP91"/>
    <mergeCell ref="AN96:AO96"/>
    <mergeCell ref="O89:R89"/>
    <mergeCell ref="V89:X89"/>
    <mergeCell ref="Y89:AB89"/>
    <mergeCell ref="AH89:AI89"/>
    <mergeCell ref="AK89:AM89"/>
    <mergeCell ref="AC91:AG91"/>
    <mergeCell ref="AK91:AM91"/>
    <mergeCell ref="AC96:AG96"/>
    <mergeCell ref="AJ96:AM96"/>
    <mergeCell ref="V110:Z110"/>
    <mergeCell ref="AB110:AE110"/>
    <mergeCell ref="AF110:AG110"/>
    <mergeCell ref="AK110:AM110"/>
    <mergeCell ref="B85:AJ85"/>
    <mergeCell ref="AK85:AM85"/>
    <mergeCell ref="B88:AJ88"/>
    <mergeCell ref="AK88:AM88"/>
    <mergeCell ref="O86:R86"/>
    <mergeCell ref="V86:X86"/>
    <mergeCell ref="Y86:AB86"/>
    <mergeCell ref="AH86:AI86"/>
    <mergeCell ref="AK86:AM86"/>
    <mergeCell ref="B104:K104"/>
    <mergeCell ref="B109:I109"/>
    <mergeCell ref="N109:O109"/>
    <mergeCell ref="Q109:R109"/>
    <mergeCell ref="T109:U109"/>
    <mergeCell ref="AB109:AE109"/>
    <mergeCell ref="AF109:AG109"/>
    <mergeCell ref="AK109:AM109"/>
    <mergeCell ref="B87:AJ87"/>
    <mergeCell ref="B90:AJ90"/>
    <mergeCell ref="AK82:AM82"/>
    <mergeCell ref="O83:R83"/>
    <mergeCell ref="V83:X83"/>
    <mergeCell ref="Y83:AB83"/>
    <mergeCell ref="AH83:AI83"/>
    <mergeCell ref="AK83:AM83"/>
    <mergeCell ref="B84:AJ84"/>
    <mergeCell ref="V65:X65"/>
    <mergeCell ref="Y68:AB68"/>
    <mergeCell ref="AH68:AI68"/>
    <mergeCell ref="B66:AJ66"/>
    <mergeCell ref="AK70:AM70"/>
    <mergeCell ref="B73:AJ73"/>
    <mergeCell ref="P74:R74"/>
    <mergeCell ref="V74:X74"/>
    <mergeCell ref="Y74:AB74"/>
    <mergeCell ref="AH74:AI74"/>
    <mergeCell ref="B75:AJ75"/>
    <mergeCell ref="AH80:AI80"/>
    <mergeCell ref="B81:AJ81"/>
    <mergeCell ref="O77:R77"/>
    <mergeCell ref="V77:X77"/>
    <mergeCell ref="Y77:AB77"/>
    <mergeCell ref="AH77:AI77"/>
    <mergeCell ref="B55:AJ55"/>
    <mergeCell ref="AK55:AM55"/>
    <mergeCell ref="P53:R53"/>
    <mergeCell ref="V53:X53"/>
    <mergeCell ref="Y53:AB53"/>
    <mergeCell ref="AH53:AI53"/>
    <mergeCell ref="AK53:AM53"/>
    <mergeCell ref="B54:AJ54"/>
    <mergeCell ref="O44:R44"/>
    <mergeCell ref="S44:T44"/>
    <mergeCell ref="W44:Y44"/>
    <mergeCell ref="Z44:AC44"/>
    <mergeCell ref="AI44:AJ44"/>
    <mergeCell ref="AK44:AM44"/>
    <mergeCell ref="B45:AJ45"/>
    <mergeCell ref="B48:AJ48"/>
    <mergeCell ref="B52:AJ52"/>
    <mergeCell ref="AK52:AM52"/>
    <mergeCell ref="P50:R50"/>
    <mergeCell ref="V50:X50"/>
    <mergeCell ref="Y50:AB50"/>
    <mergeCell ref="AH50:AI50"/>
    <mergeCell ref="AK50:AM50"/>
    <mergeCell ref="AK46:AM46"/>
    <mergeCell ref="AK56:AM56"/>
    <mergeCell ref="B61:AJ61"/>
    <mergeCell ref="AK61:AM61"/>
    <mergeCell ref="AK64:AM64"/>
    <mergeCell ref="Y65:AB65"/>
    <mergeCell ref="AH65:AI65"/>
    <mergeCell ref="AK65:AM65"/>
    <mergeCell ref="AK74:AM74"/>
    <mergeCell ref="AK68:AM68"/>
    <mergeCell ref="AK73:AM73"/>
    <mergeCell ref="O65:R65"/>
    <mergeCell ref="O59:R59"/>
    <mergeCell ref="V59:X59"/>
    <mergeCell ref="Y59:AB59"/>
    <mergeCell ref="AH59:AI59"/>
    <mergeCell ref="AK59:AM59"/>
    <mergeCell ref="AK49:AM49"/>
    <mergeCell ref="B51:AJ51"/>
    <mergeCell ref="P47:R47"/>
    <mergeCell ref="AK71:AM71"/>
    <mergeCell ref="B72:AJ72"/>
    <mergeCell ref="AK67:AM67"/>
    <mergeCell ref="B69:AJ69"/>
    <mergeCell ref="O68:R68"/>
    <mergeCell ref="V68:X68"/>
    <mergeCell ref="O71:R71"/>
    <mergeCell ref="V71:X71"/>
    <mergeCell ref="Y71:AB71"/>
    <mergeCell ref="AH71:AI71"/>
    <mergeCell ref="O56:R56"/>
    <mergeCell ref="V56:X56"/>
    <mergeCell ref="Y56:AB56"/>
    <mergeCell ref="O62:R62"/>
    <mergeCell ref="V62:X62"/>
    <mergeCell ref="Y62:AB62"/>
    <mergeCell ref="AH62:AI62"/>
    <mergeCell ref="AK62:AM62"/>
    <mergeCell ref="B63:AJ63"/>
    <mergeCell ref="B57:AJ57"/>
    <mergeCell ref="AH56:AI56"/>
  </mergeCells>
  <pageMargins left="0.45" right="0.1" top="0.37" bottom="0.39" header="0.17" footer="0.17"/>
  <pageSetup paperSize="5" scale="85" orientation="portrait" horizontalDpi="300" verticalDpi="300" r:id="rId1"/>
  <headerFooter alignWithMargins="0">
    <oddHeader>Page &amp;P</oddHeader>
  </headerFooter>
  <rowBreaks count="1" manualBreakCount="1">
    <brk id="66" max="39" man="1"/>
  </rowBreaks>
</worksheet>
</file>

<file path=xl/worksheets/sheet2.xml><?xml version="1.0" encoding="utf-8"?>
<worksheet xmlns="http://schemas.openxmlformats.org/spreadsheetml/2006/main" xmlns:r="http://schemas.openxmlformats.org/officeDocument/2006/relationships">
  <sheetPr>
    <tabColor rgb="FF00B050"/>
  </sheetPr>
  <dimension ref="A1:WWV42"/>
  <sheetViews>
    <sheetView view="pageBreakPreview" topLeftCell="A19" zoomScaleSheetLayoutView="100" workbookViewId="0">
      <selection activeCell="H32" sqref="H3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4" t="s">
        <v>0</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row>
    <row r="2" spans="1:40" ht="48" customHeight="1">
      <c r="A2" s="145" t="s">
        <v>37</v>
      </c>
      <c r="B2" s="145"/>
      <c r="C2" s="145"/>
      <c r="D2" s="145"/>
      <c r="E2" s="158" t="s">
        <v>130</v>
      </c>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row>
    <row r="3" spans="1:40" ht="19.5" thickBot="1">
      <c r="E3" s="160" t="s">
        <v>129</v>
      </c>
      <c r="F3" s="160"/>
      <c r="G3" s="160"/>
      <c r="H3" s="160"/>
      <c r="I3" s="160"/>
      <c r="J3" s="160"/>
      <c r="K3" s="160"/>
      <c r="L3" s="160"/>
      <c r="M3" s="160"/>
      <c r="N3" s="160"/>
      <c r="O3" s="160"/>
      <c r="P3" s="160"/>
      <c r="Q3" s="160"/>
      <c r="R3" s="160"/>
      <c r="S3" s="160"/>
      <c r="T3" s="160"/>
      <c r="U3" s="160"/>
      <c r="V3" s="160"/>
      <c r="W3" s="160"/>
      <c r="X3" s="160"/>
      <c r="Y3" s="160"/>
      <c r="Z3" s="160"/>
      <c r="AA3" s="160"/>
      <c r="AB3" s="160"/>
      <c r="AC3" s="160"/>
      <c r="AD3" s="160"/>
      <c r="AE3" s="160"/>
      <c r="AF3" s="160"/>
      <c r="AG3" s="160"/>
      <c r="AH3" s="160"/>
      <c r="AI3" s="160"/>
      <c r="AJ3" s="160"/>
      <c r="AK3" s="160"/>
      <c r="AL3" s="160"/>
      <c r="AM3" s="160"/>
      <c r="AN3" s="160"/>
    </row>
    <row r="4" spans="1:40" s="75" customFormat="1" ht="17.25" customHeight="1" thickTop="1" thickBot="1">
      <c r="A4" s="74" t="s">
        <v>1</v>
      </c>
      <c r="B4" s="148" t="s">
        <v>2</v>
      </c>
      <c r="C4" s="148"/>
      <c r="D4" s="148"/>
      <c r="E4" s="148"/>
      <c r="F4" s="148"/>
      <c r="G4" s="148"/>
      <c r="H4" s="148"/>
      <c r="I4" s="148"/>
      <c r="J4" s="148"/>
      <c r="K4" s="148"/>
      <c r="L4" s="148"/>
      <c r="M4" s="148"/>
      <c r="N4" s="149" t="s">
        <v>3</v>
      </c>
      <c r="O4" s="150"/>
      <c r="P4" s="150"/>
      <c r="Q4" s="150"/>
      <c r="R4" s="150"/>
      <c r="S4" s="150"/>
      <c r="T4" s="150"/>
      <c r="U4" s="150"/>
      <c r="V4" s="151"/>
      <c r="W4" s="149" t="s">
        <v>4</v>
      </c>
      <c r="X4" s="150"/>
      <c r="Y4" s="150"/>
      <c r="Z4" s="150"/>
      <c r="AA4" s="150"/>
      <c r="AB4" s="151"/>
      <c r="AC4" s="150" t="s">
        <v>5</v>
      </c>
      <c r="AD4" s="150"/>
      <c r="AE4" s="150"/>
      <c r="AF4" s="150"/>
      <c r="AG4" s="150"/>
      <c r="AH4" s="150"/>
      <c r="AI4" s="149" t="s">
        <v>6</v>
      </c>
      <c r="AJ4" s="150"/>
      <c r="AK4" s="150"/>
      <c r="AL4" s="150"/>
      <c r="AM4" s="150"/>
      <c r="AN4" s="151"/>
    </row>
    <row r="5" spans="1:40" s="22" customFormat="1" ht="13.5" customHeight="1" thickTop="1">
      <c r="A5" s="103">
        <v>1</v>
      </c>
      <c r="B5" s="20" t="s">
        <v>80</v>
      </c>
      <c r="C5" s="4"/>
      <c r="D5" s="4"/>
      <c r="E5" s="4"/>
      <c r="F5" s="4"/>
      <c r="G5" s="4"/>
      <c r="H5" s="4"/>
      <c r="I5" s="4"/>
      <c r="J5" s="4"/>
      <c r="K5" s="4"/>
      <c r="L5" s="4"/>
      <c r="M5" s="4"/>
      <c r="N5" s="4"/>
      <c r="AK5" s="107"/>
      <c r="AL5" s="107"/>
      <c r="AM5" s="107"/>
      <c r="AN5" s="86"/>
    </row>
    <row r="6" spans="1:40" s="23" customFormat="1" ht="13.5" customHeight="1">
      <c r="F6" s="31"/>
      <c r="G6" s="31"/>
      <c r="H6" s="32"/>
      <c r="I6" s="6"/>
      <c r="J6" s="6"/>
      <c r="K6" s="33"/>
      <c r="L6" s="33"/>
      <c r="M6" s="33"/>
      <c r="N6" s="33"/>
      <c r="O6" s="109">
        <v>3750</v>
      </c>
      <c r="P6" s="109"/>
      <c r="Q6" s="109"/>
      <c r="R6" s="109"/>
      <c r="S6" s="100" t="s">
        <v>25</v>
      </c>
      <c r="T6" s="35"/>
      <c r="U6" s="35"/>
      <c r="V6" s="99"/>
      <c r="W6" s="112" t="s">
        <v>8</v>
      </c>
      <c r="X6" s="112"/>
      <c r="Y6" s="112"/>
      <c r="Z6" s="109">
        <v>121</v>
      </c>
      <c r="AA6" s="109"/>
      <c r="AB6" s="109"/>
      <c r="AC6" s="109"/>
      <c r="AE6" s="28" t="s">
        <v>26</v>
      </c>
      <c r="AF6" s="28"/>
      <c r="AG6" s="28"/>
      <c r="AH6" s="28"/>
      <c r="AI6" s="113" t="s">
        <v>9</v>
      </c>
      <c r="AJ6" s="113"/>
      <c r="AK6" s="110">
        <f>ROUND(O6*Z6/100,0)</f>
        <v>4538</v>
      </c>
      <c r="AL6" s="110"/>
      <c r="AM6" s="110"/>
      <c r="AN6" s="30" t="s">
        <v>10</v>
      </c>
    </row>
    <row r="7" spans="1:40" s="2" customFormat="1" ht="15">
      <c r="B7" s="108" t="s">
        <v>81</v>
      </c>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3"/>
      <c r="AL7" s="3"/>
      <c r="AM7" s="3"/>
    </row>
    <row r="8" spans="1:40" s="5" customFormat="1" ht="15.75" customHeight="1">
      <c r="A8" s="103">
        <v>2</v>
      </c>
      <c r="B8" s="20" t="s">
        <v>29</v>
      </c>
      <c r="C8" s="4"/>
      <c r="D8" s="4"/>
      <c r="E8" s="4"/>
      <c r="F8" s="4"/>
      <c r="G8" s="4"/>
      <c r="H8" s="4"/>
      <c r="I8" s="4"/>
      <c r="J8" s="4"/>
      <c r="K8" s="4"/>
      <c r="L8" s="4"/>
      <c r="M8" s="4"/>
      <c r="N8" s="4"/>
      <c r="AK8" s="111"/>
      <c r="AL8" s="111"/>
      <c r="AM8" s="111"/>
    </row>
    <row r="9" spans="1:40" s="6" customFormat="1" ht="12.75">
      <c r="H9" s="36"/>
      <c r="K9" s="33"/>
      <c r="L9" s="33"/>
      <c r="M9" s="33"/>
      <c r="N9" s="33"/>
      <c r="O9" s="109">
        <v>3750</v>
      </c>
      <c r="P9" s="109"/>
      <c r="Q9" s="109"/>
      <c r="R9" s="109"/>
      <c r="S9" s="28" t="s">
        <v>25</v>
      </c>
      <c r="T9" s="48"/>
      <c r="U9" s="48"/>
      <c r="V9" s="112" t="s">
        <v>8</v>
      </c>
      <c r="W9" s="112"/>
      <c r="X9" s="112"/>
      <c r="Y9" s="109">
        <v>2206.6</v>
      </c>
      <c r="Z9" s="109"/>
      <c r="AA9" s="109"/>
      <c r="AB9" s="109"/>
      <c r="AC9" s="28"/>
      <c r="AD9" s="28" t="s">
        <v>26</v>
      </c>
      <c r="AE9" s="28"/>
      <c r="AF9" s="28"/>
      <c r="AG9" s="28"/>
      <c r="AH9" s="113" t="s">
        <v>9</v>
      </c>
      <c r="AI9" s="113"/>
      <c r="AK9" s="110">
        <f>ROUND(O9*Y9/100,0)</f>
        <v>82748</v>
      </c>
      <c r="AL9" s="110"/>
      <c r="AM9" s="110"/>
      <c r="AN9" s="30" t="s">
        <v>10</v>
      </c>
    </row>
    <row r="10" spans="1:40" s="2" customFormat="1" ht="15">
      <c r="B10" s="108" t="s">
        <v>54</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3"/>
      <c r="AL10" s="3"/>
      <c r="AM10" s="3"/>
    </row>
    <row r="11" spans="1:40" s="5" customFormat="1" ht="15.75" customHeight="1">
      <c r="A11" s="103">
        <v>3</v>
      </c>
      <c r="B11" s="20" t="s">
        <v>30</v>
      </c>
      <c r="C11" s="4"/>
      <c r="D11" s="4"/>
      <c r="E11" s="4"/>
      <c r="F11" s="4"/>
      <c r="G11" s="4"/>
      <c r="H11" s="4"/>
      <c r="I11" s="4"/>
      <c r="J11" s="4"/>
      <c r="K11" s="4"/>
      <c r="L11" s="4"/>
      <c r="M11" s="4"/>
      <c r="N11" s="4"/>
      <c r="AK11" s="111"/>
      <c r="AL11" s="111"/>
      <c r="AM11" s="111"/>
    </row>
    <row r="12" spans="1:40" s="6" customFormat="1" ht="12.75">
      <c r="H12" s="36"/>
      <c r="K12" s="33"/>
      <c r="L12" s="33"/>
      <c r="M12" s="33"/>
      <c r="N12" s="33"/>
      <c r="O12" s="109">
        <f>O9</f>
        <v>3750</v>
      </c>
      <c r="P12" s="109"/>
      <c r="Q12" s="109"/>
      <c r="R12" s="109"/>
      <c r="S12" s="28" t="s">
        <v>25</v>
      </c>
      <c r="T12" s="48"/>
      <c r="U12" s="48"/>
      <c r="V12" s="112" t="s">
        <v>8</v>
      </c>
      <c r="W12" s="112"/>
      <c r="X12" s="112"/>
      <c r="Y12" s="109">
        <v>2197.52</v>
      </c>
      <c r="Z12" s="109"/>
      <c r="AA12" s="109"/>
      <c r="AB12" s="109"/>
      <c r="AC12" s="28"/>
      <c r="AD12" s="28" t="s">
        <v>26</v>
      </c>
      <c r="AE12" s="28"/>
      <c r="AF12" s="28"/>
      <c r="AG12" s="28"/>
      <c r="AH12" s="113" t="s">
        <v>9</v>
      </c>
      <c r="AI12" s="113"/>
      <c r="AK12" s="110">
        <f>ROUND(O12*Y12/100,0)</f>
        <v>82407</v>
      </c>
      <c r="AL12" s="110"/>
      <c r="AM12" s="110"/>
      <c r="AN12" s="30" t="s">
        <v>10</v>
      </c>
    </row>
    <row r="13" spans="1:40" s="2" customFormat="1" ht="15">
      <c r="B13" s="108" t="s">
        <v>55</v>
      </c>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3"/>
      <c r="AL13" s="3"/>
      <c r="AM13" s="3"/>
    </row>
    <row r="14" spans="1:40" s="53" customFormat="1" ht="13.5" customHeight="1">
      <c r="A14" s="44">
        <v>4</v>
      </c>
      <c r="B14" s="55" t="s">
        <v>71</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115"/>
      <c r="AL14" s="115"/>
      <c r="AM14" s="115"/>
    </row>
    <row r="15" spans="1:40" s="6" customFormat="1" ht="13.5" customHeight="1">
      <c r="K15" s="33"/>
      <c r="L15" s="33"/>
      <c r="M15" s="33"/>
      <c r="N15" s="33"/>
      <c r="O15" s="109">
        <f>O12</f>
        <v>3750</v>
      </c>
      <c r="P15" s="109"/>
      <c r="Q15" s="109"/>
      <c r="R15" s="109"/>
      <c r="S15" s="28" t="s">
        <v>25</v>
      </c>
      <c r="T15" s="48"/>
      <c r="U15" s="48"/>
      <c r="V15" s="112" t="s">
        <v>8</v>
      </c>
      <c r="W15" s="112"/>
      <c r="X15" s="112"/>
      <c r="Y15" s="109">
        <v>1276.53</v>
      </c>
      <c r="Z15" s="109"/>
      <c r="AA15" s="109"/>
      <c r="AB15" s="109"/>
      <c r="AC15" s="28"/>
      <c r="AD15" s="28" t="s">
        <v>26</v>
      </c>
      <c r="AE15" s="28"/>
      <c r="AF15" s="28"/>
      <c r="AG15" s="28"/>
      <c r="AH15" s="113" t="s">
        <v>9</v>
      </c>
      <c r="AI15" s="113"/>
      <c r="AK15" s="110">
        <f>ROUND(O15*Y15/100,0)</f>
        <v>47870</v>
      </c>
      <c r="AL15" s="110"/>
      <c r="AM15" s="110"/>
      <c r="AN15" s="30" t="s">
        <v>10</v>
      </c>
    </row>
    <row r="16" spans="1:40" s="2" customFormat="1" ht="15">
      <c r="B16" s="108" t="s">
        <v>72</v>
      </c>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3"/>
      <c r="AL16" s="3"/>
      <c r="AM16" s="3"/>
    </row>
    <row r="17" spans="1:42" s="5" customFormat="1" ht="31.5" customHeight="1">
      <c r="A17" s="44">
        <v>5</v>
      </c>
      <c r="B17" s="114" t="s">
        <v>44</v>
      </c>
      <c r="C17" s="114"/>
      <c r="D17" s="114"/>
      <c r="E17" s="114"/>
      <c r="F17" s="114"/>
      <c r="G17" s="114"/>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26"/>
      <c r="AL17" s="126"/>
      <c r="AM17" s="126"/>
    </row>
    <row r="18" spans="1:42" s="6" customFormat="1" ht="15" customHeight="1">
      <c r="H18" s="36"/>
      <c r="K18" s="33"/>
      <c r="L18" s="33"/>
      <c r="M18" s="33"/>
      <c r="N18" s="33"/>
      <c r="O18" s="109">
        <v>60</v>
      </c>
      <c r="P18" s="109"/>
      <c r="Q18" s="109"/>
      <c r="R18" s="109"/>
      <c r="S18" s="28" t="s">
        <v>25</v>
      </c>
      <c r="T18" s="48"/>
      <c r="U18" s="48"/>
      <c r="V18" s="112" t="s">
        <v>8</v>
      </c>
      <c r="W18" s="112"/>
      <c r="X18" s="112"/>
      <c r="Y18" s="109">
        <v>674.6</v>
      </c>
      <c r="Z18" s="109"/>
      <c r="AA18" s="109"/>
      <c r="AB18" s="109"/>
      <c r="AC18" s="28"/>
      <c r="AD18" s="28" t="s">
        <v>26</v>
      </c>
      <c r="AE18" s="28"/>
      <c r="AF18" s="28"/>
      <c r="AG18" s="28"/>
      <c r="AH18" s="113" t="s">
        <v>9</v>
      </c>
      <c r="AI18" s="113"/>
      <c r="AK18" s="110">
        <f>ROUND(O18*Y18/100,0)</f>
        <v>405</v>
      </c>
      <c r="AL18" s="110"/>
      <c r="AM18" s="110"/>
      <c r="AN18" s="30" t="s">
        <v>10</v>
      </c>
    </row>
    <row r="19" spans="1:42" s="2" customFormat="1" ht="15">
      <c r="B19" s="108" t="s">
        <v>59</v>
      </c>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3"/>
      <c r="AL19" s="3"/>
      <c r="AM19" s="3"/>
    </row>
    <row r="20" spans="1:42" s="31" customFormat="1" ht="15" customHeight="1">
      <c r="AC20" s="135" t="s">
        <v>33</v>
      </c>
      <c r="AD20" s="135"/>
      <c r="AE20" s="135"/>
      <c r="AF20" s="135"/>
      <c r="AG20" s="135"/>
      <c r="AH20" s="37" t="s">
        <v>9</v>
      </c>
      <c r="AI20" s="37"/>
      <c r="AJ20" s="56"/>
      <c r="AK20" s="136">
        <f>SUM(AK6:AM18)</f>
        <v>217968</v>
      </c>
      <c r="AL20" s="136"/>
      <c r="AM20" s="136"/>
      <c r="AN20" s="72" t="s">
        <v>10</v>
      </c>
      <c r="AO20" s="133" t="e">
        <f>#REF!+#REF!+#REF!+#REF!+#REF!+#REF!+#REF!+#REF!+#REF!+#REF!+#REF!+#REF!+#REF!+#REF!+#REF!+#REF!+#REF!+#REF!+#REF!+#REF!+#REF!+#REF!+#REF!+#REF!+#REF!+#REF!</f>
        <v>#REF!</v>
      </c>
      <c r="AP20" s="133"/>
    </row>
    <row r="26" spans="1:42" ht="42" customHeight="1">
      <c r="A26" s="7" t="s">
        <v>34</v>
      </c>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9"/>
      <c r="AG26" s="9"/>
      <c r="AH26" s="9"/>
      <c r="AI26" s="9"/>
      <c r="AJ26" s="9"/>
      <c r="AK26" s="9"/>
      <c r="AL26" s="9"/>
      <c r="AM26" s="9"/>
      <c r="AN26" s="10"/>
      <c r="AO26" s="10"/>
    </row>
    <row r="27" spans="1:42" ht="13.5" thickBot="1">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row>
    <row r="28" spans="1:42" ht="15.75">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37" t="s">
        <v>33</v>
      </c>
      <c r="AD28" s="137"/>
      <c r="AE28" s="137"/>
      <c r="AF28" s="137"/>
      <c r="AG28" s="137"/>
      <c r="AH28" s="12" t="s">
        <v>9</v>
      </c>
      <c r="AI28" s="12"/>
      <c r="AJ28" s="138"/>
      <c r="AK28" s="138"/>
      <c r="AL28" s="138"/>
      <c r="AM28" s="138"/>
      <c r="AN28" s="134"/>
      <c r="AO28" s="134"/>
    </row>
    <row r="29" spans="1:42" ht="15">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0"/>
      <c r="AF29" s="10"/>
      <c r="AG29" s="10"/>
      <c r="AH29" s="10"/>
      <c r="AI29" s="10"/>
      <c r="AJ29" s="10"/>
      <c r="AK29" s="10"/>
      <c r="AL29" s="10"/>
      <c r="AM29" s="10"/>
      <c r="AN29" s="10"/>
      <c r="AO29" s="10"/>
    </row>
    <row r="30" spans="1:42" ht="15.75">
      <c r="A30" s="8"/>
      <c r="B30" s="7" t="s">
        <v>128</v>
      </c>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9"/>
      <c r="AF30" s="9"/>
      <c r="AG30" s="9"/>
      <c r="AH30" s="9"/>
      <c r="AI30" s="9"/>
      <c r="AJ30" s="9"/>
      <c r="AK30" s="9"/>
      <c r="AL30" s="10"/>
      <c r="AM30" s="10"/>
      <c r="AN30" s="10"/>
      <c r="AO30" s="10"/>
    </row>
    <row r="31" spans="1:42" ht="15.75">
      <c r="A31" s="8"/>
      <c r="B31" s="8"/>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9"/>
      <c r="AF31" s="9"/>
      <c r="AG31" s="9"/>
      <c r="AH31" s="9"/>
      <c r="AI31" s="9"/>
      <c r="AJ31" s="9"/>
      <c r="AK31" s="9"/>
      <c r="AL31" s="10"/>
      <c r="AM31" s="10"/>
      <c r="AN31" s="10"/>
      <c r="AO31" s="10"/>
    </row>
    <row r="32" spans="1:42" ht="15.75">
      <c r="A32" s="8"/>
      <c r="B32" s="7" t="s">
        <v>35</v>
      </c>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9"/>
      <c r="AF32" s="9"/>
      <c r="AG32" s="9"/>
      <c r="AH32" s="9"/>
      <c r="AI32" s="9"/>
      <c r="AJ32" s="9"/>
      <c r="AK32" s="9"/>
      <c r="AL32" s="10"/>
      <c r="AM32" s="10"/>
      <c r="AN32" s="10"/>
      <c r="AO32" s="10"/>
    </row>
    <row r="33" spans="1:40" ht="15.75">
      <c r="A33" s="14"/>
      <c r="B33" s="14"/>
      <c r="C33" s="14"/>
      <c r="D33" s="14"/>
      <c r="E33" s="14"/>
      <c r="F33" s="14"/>
      <c r="G33" s="14"/>
      <c r="H33" s="14"/>
      <c r="I33" s="14"/>
      <c r="J33" s="14"/>
      <c r="K33" s="14"/>
      <c r="L33" s="14"/>
      <c r="M33" s="14"/>
      <c r="N33" s="15"/>
      <c r="O33" s="15"/>
      <c r="P33" s="15"/>
      <c r="Q33" s="15"/>
      <c r="R33" s="15"/>
      <c r="S33" s="14"/>
      <c r="T33" s="14"/>
      <c r="U33" s="14"/>
      <c r="V33" s="14"/>
      <c r="W33" s="14"/>
      <c r="X33" s="14"/>
      <c r="Y33" s="14"/>
      <c r="Z33" s="14"/>
      <c r="AA33" s="14"/>
      <c r="AB33" s="14"/>
      <c r="AC33" s="14"/>
      <c r="AD33" s="14"/>
      <c r="AE33" s="16"/>
      <c r="AF33" s="16"/>
      <c r="AG33" s="16"/>
      <c r="AH33" s="16"/>
      <c r="AI33" s="16"/>
      <c r="AJ33" s="16"/>
      <c r="AK33" s="16"/>
    </row>
    <row r="34" spans="1:40" ht="15.75">
      <c r="A34" s="14"/>
      <c r="B34" s="8"/>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9"/>
      <c r="AF34" s="9"/>
      <c r="AG34" s="9"/>
      <c r="AH34" s="9"/>
      <c r="AI34" s="9"/>
      <c r="AJ34" s="16"/>
      <c r="AK34" s="16"/>
    </row>
    <row r="35" spans="1:40" ht="12.75">
      <c r="A35" s="1"/>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row>
    <row r="36" spans="1:40">
      <c r="A36" s="1"/>
      <c r="B36" s="127" t="s">
        <v>36</v>
      </c>
      <c r="C36" s="127"/>
      <c r="D36" s="127"/>
      <c r="E36" s="127"/>
      <c r="F36" s="127"/>
      <c r="G36" s="127"/>
      <c r="H36" s="127"/>
      <c r="I36" s="127"/>
      <c r="J36" s="127"/>
      <c r="K36" s="127"/>
      <c r="L36" s="10"/>
      <c r="M36" s="10"/>
      <c r="N36" s="10"/>
      <c r="O36" s="10"/>
      <c r="P36" s="10"/>
      <c r="Q36" s="10"/>
      <c r="R36" s="10"/>
      <c r="S36" s="10"/>
      <c r="T36" s="10"/>
      <c r="U36" s="10"/>
      <c r="V36" s="10"/>
      <c r="W36" s="10"/>
      <c r="X36" s="10"/>
      <c r="Y36" s="10"/>
      <c r="Z36" s="10"/>
      <c r="AA36" s="10"/>
      <c r="AB36" s="10"/>
      <c r="AC36" s="10"/>
      <c r="AD36" s="10"/>
      <c r="AE36" s="10"/>
      <c r="AF36" s="10"/>
      <c r="AG36" s="10"/>
      <c r="AH36" s="10"/>
      <c r="AI36" s="10"/>
    </row>
    <row r="37" spans="1:40" ht="15">
      <c r="A37" s="1"/>
      <c r="L37" s="17"/>
      <c r="M37" s="17"/>
      <c r="N37" s="17"/>
      <c r="O37" s="17"/>
      <c r="P37" s="17"/>
      <c r="Q37" s="17"/>
      <c r="R37" s="17"/>
      <c r="S37" s="17"/>
      <c r="T37" s="17"/>
      <c r="U37" s="17"/>
      <c r="V37" s="17"/>
      <c r="W37" s="17"/>
      <c r="X37" s="17"/>
      <c r="Y37" s="17"/>
      <c r="Z37" s="17"/>
      <c r="AA37" s="17"/>
      <c r="AB37" s="17"/>
      <c r="AC37" s="17"/>
      <c r="AD37" s="17"/>
      <c r="AE37" s="17"/>
      <c r="AF37" s="17"/>
      <c r="AG37" s="17"/>
      <c r="AH37" s="17"/>
      <c r="AI37" s="10"/>
    </row>
    <row r="39" spans="1:40" ht="15">
      <c r="A39" s="1"/>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row>
    <row r="40" spans="1:40" ht="15">
      <c r="A40" s="1"/>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0"/>
    </row>
    <row r="41" spans="1:40" s="61" customFormat="1" ht="15">
      <c r="A41" s="57"/>
      <c r="B41" s="128" t="s">
        <v>45</v>
      </c>
      <c r="C41" s="128"/>
      <c r="D41" s="128"/>
      <c r="E41" s="128"/>
      <c r="F41" s="128"/>
      <c r="G41" s="128"/>
      <c r="H41" s="128"/>
      <c r="I41" s="128"/>
      <c r="J41" s="105"/>
      <c r="K41" s="104"/>
      <c r="L41" s="105">
        <v>1</v>
      </c>
      <c r="M41" s="104" t="s">
        <v>38</v>
      </c>
      <c r="N41" s="129">
        <v>41.12</v>
      </c>
      <c r="O41" s="129"/>
      <c r="P41" s="60" t="s">
        <v>38</v>
      </c>
      <c r="Q41" s="130">
        <v>5.92</v>
      </c>
      <c r="R41" s="130"/>
      <c r="S41" s="105"/>
      <c r="T41" s="130"/>
      <c r="U41" s="130"/>
      <c r="AA41" s="61" t="s">
        <v>39</v>
      </c>
      <c r="AB41" s="130">
        <f>ROUND(L41*N41*Q41,0)</f>
        <v>243</v>
      </c>
      <c r="AC41" s="130"/>
      <c r="AD41" s="130"/>
      <c r="AE41" s="130"/>
      <c r="AF41" s="131" t="s">
        <v>25</v>
      </c>
      <c r="AG41" s="131"/>
      <c r="AK41" s="132"/>
      <c r="AL41" s="132"/>
      <c r="AM41" s="132"/>
      <c r="AN41" s="62"/>
    </row>
    <row r="42" spans="1:40" s="63" customFormat="1" ht="15">
      <c r="I42" s="64"/>
      <c r="J42" s="65"/>
      <c r="K42" s="64"/>
      <c r="M42" s="66"/>
      <c r="N42" s="67"/>
      <c r="O42" s="67"/>
      <c r="P42" s="64"/>
      <c r="Q42" s="68"/>
      <c r="R42" s="68"/>
      <c r="S42" s="69"/>
      <c r="T42" s="68"/>
      <c r="U42" s="68"/>
      <c r="V42" s="122" t="s">
        <v>42</v>
      </c>
      <c r="W42" s="122"/>
      <c r="X42" s="122"/>
      <c r="Y42" s="122"/>
      <c r="Z42" s="122"/>
      <c r="AA42" s="70" t="s">
        <v>39</v>
      </c>
      <c r="AB42" s="123">
        <f>SUM(AB39:AB41)</f>
        <v>243</v>
      </c>
      <c r="AC42" s="123"/>
      <c r="AD42" s="123"/>
      <c r="AE42" s="123"/>
      <c r="AF42" s="124" t="s">
        <v>25</v>
      </c>
      <c r="AG42" s="124"/>
      <c r="AH42" s="69"/>
      <c r="AI42" s="71"/>
      <c r="AJ42" s="71"/>
      <c r="AK42" s="125"/>
      <c r="AL42" s="125"/>
      <c r="AM42" s="125"/>
      <c r="AN42" s="71"/>
    </row>
  </sheetData>
  <mergeCells count="63">
    <mergeCell ref="V18:X18"/>
    <mergeCell ref="Y18:AB18"/>
    <mergeCell ref="AH18:AI18"/>
    <mergeCell ref="AK18:AM18"/>
    <mergeCell ref="AO20:AP20"/>
    <mergeCell ref="B19:AJ19"/>
    <mergeCell ref="B41:I41"/>
    <mergeCell ref="N41:O41"/>
    <mergeCell ref="Q41:R41"/>
    <mergeCell ref="T41:U41"/>
    <mergeCell ref="O18:R18"/>
    <mergeCell ref="AN28:AO28"/>
    <mergeCell ref="AC20:AG20"/>
    <mergeCell ref="AK20:AM20"/>
    <mergeCell ref="AC28:AG28"/>
    <mergeCell ref="AJ28:AM28"/>
    <mergeCell ref="B17:AJ17"/>
    <mergeCell ref="AK17:AM17"/>
    <mergeCell ref="V42:Z42"/>
    <mergeCell ref="AB42:AE42"/>
    <mergeCell ref="AF42:AG42"/>
    <mergeCell ref="AK42:AM42"/>
    <mergeCell ref="AB41:AE41"/>
    <mergeCell ref="AF41:AG41"/>
    <mergeCell ref="AK41:AM41"/>
    <mergeCell ref="B36:K36"/>
    <mergeCell ref="A1:AM1"/>
    <mergeCell ref="A2:D2"/>
    <mergeCell ref="E2:AN2"/>
    <mergeCell ref="B4:M4"/>
    <mergeCell ref="N4:V4"/>
    <mergeCell ref="W4:AB4"/>
    <mergeCell ref="AC4:AH4"/>
    <mergeCell ref="AI4:AN4"/>
    <mergeCell ref="E3:AN3"/>
    <mergeCell ref="AK5:AM5"/>
    <mergeCell ref="O6:R6"/>
    <mergeCell ref="W6:Y6"/>
    <mergeCell ref="Z6:AC6"/>
    <mergeCell ref="AI6:AJ6"/>
    <mergeCell ref="AK6:AM6"/>
    <mergeCell ref="B7:AJ7"/>
    <mergeCell ref="AK8:AM8"/>
    <mergeCell ref="O9:R9"/>
    <mergeCell ref="V9:X9"/>
    <mergeCell ref="Y9:AB9"/>
    <mergeCell ref="AH9:AI9"/>
    <mergeCell ref="AK9:AM9"/>
    <mergeCell ref="B10:AJ10"/>
    <mergeCell ref="AK11:AM11"/>
    <mergeCell ref="O12:R12"/>
    <mergeCell ref="V12:X12"/>
    <mergeCell ref="Y12:AB12"/>
    <mergeCell ref="AH12:AI12"/>
    <mergeCell ref="AK12:AM12"/>
    <mergeCell ref="B16:AJ16"/>
    <mergeCell ref="B13:AJ13"/>
    <mergeCell ref="AK14:AM14"/>
    <mergeCell ref="O15:R15"/>
    <mergeCell ref="V15:X15"/>
    <mergeCell ref="Y15:AB15"/>
    <mergeCell ref="AH15:AI15"/>
    <mergeCell ref="AK15:AM15"/>
  </mergeCells>
  <pageMargins left="0.45" right="0.1" top="0.52" bottom="0.69" header="0.24" footer="0.25"/>
  <pageSetup paperSize="5" scale="85" orientation="portrait" horizontalDpi="300" verticalDpi="300" r:id="rId1"/>
  <headerFooter alignWithMargins="0">
    <oddHeader>Page &amp;P</oddHeader>
  </headerFooter>
</worksheet>
</file>

<file path=xl/worksheets/sheet3.xml><?xml version="1.0" encoding="utf-8"?>
<worksheet xmlns="http://schemas.openxmlformats.org/spreadsheetml/2006/main" xmlns:r="http://schemas.openxmlformats.org/officeDocument/2006/relationships">
  <sheetPr>
    <tabColor rgb="FF00B050"/>
  </sheetPr>
  <dimension ref="A1:WWV58"/>
  <sheetViews>
    <sheetView view="pageBreakPreview" topLeftCell="A37" zoomScaleSheetLayoutView="100" workbookViewId="0">
      <selection activeCell="M49" sqref="M49"/>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4" t="s">
        <v>0</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row>
    <row r="2" spans="1:40" ht="48" customHeight="1">
      <c r="A2" s="145" t="s">
        <v>37</v>
      </c>
      <c r="B2" s="145"/>
      <c r="C2" s="145"/>
      <c r="D2" s="145"/>
      <c r="E2" s="158" t="s">
        <v>130</v>
      </c>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row>
    <row r="3" spans="1:40" ht="19.5" thickBot="1">
      <c r="E3" s="160" t="s">
        <v>141</v>
      </c>
      <c r="F3" s="160"/>
      <c r="G3" s="160"/>
      <c r="H3" s="160"/>
      <c r="I3" s="160"/>
      <c r="J3" s="160"/>
      <c r="K3" s="160"/>
      <c r="L3" s="160"/>
      <c r="M3" s="160"/>
      <c r="N3" s="160"/>
      <c r="O3" s="160"/>
      <c r="P3" s="160"/>
      <c r="Q3" s="160"/>
      <c r="R3" s="160"/>
      <c r="S3" s="160"/>
      <c r="T3" s="160"/>
      <c r="U3" s="160"/>
      <c r="V3" s="160"/>
      <c r="W3" s="160"/>
      <c r="X3" s="160"/>
      <c r="Y3" s="160"/>
      <c r="Z3" s="160"/>
      <c r="AA3" s="160"/>
      <c r="AB3" s="160"/>
      <c r="AC3" s="160"/>
      <c r="AD3" s="160"/>
      <c r="AE3" s="160"/>
      <c r="AF3" s="160"/>
      <c r="AG3" s="160"/>
      <c r="AH3" s="160"/>
      <c r="AI3" s="160"/>
      <c r="AJ3" s="160"/>
      <c r="AK3" s="160"/>
      <c r="AL3" s="160"/>
      <c r="AM3" s="160"/>
      <c r="AN3" s="160"/>
    </row>
    <row r="4" spans="1:40" s="75" customFormat="1" ht="17.25" customHeight="1" thickTop="1" thickBot="1">
      <c r="A4" s="74" t="s">
        <v>1</v>
      </c>
      <c r="B4" s="148" t="s">
        <v>2</v>
      </c>
      <c r="C4" s="148"/>
      <c r="D4" s="148"/>
      <c r="E4" s="148"/>
      <c r="F4" s="148"/>
      <c r="G4" s="148"/>
      <c r="H4" s="148"/>
      <c r="I4" s="148"/>
      <c r="J4" s="148"/>
      <c r="K4" s="148"/>
      <c r="L4" s="148"/>
      <c r="M4" s="148"/>
      <c r="N4" s="149" t="s">
        <v>3</v>
      </c>
      <c r="O4" s="150"/>
      <c r="P4" s="150"/>
      <c r="Q4" s="150"/>
      <c r="R4" s="150"/>
      <c r="S4" s="150"/>
      <c r="T4" s="150"/>
      <c r="U4" s="150"/>
      <c r="V4" s="151"/>
      <c r="W4" s="149" t="s">
        <v>4</v>
      </c>
      <c r="X4" s="150"/>
      <c r="Y4" s="150"/>
      <c r="Z4" s="150"/>
      <c r="AA4" s="150"/>
      <c r="AB4" s="151"/>
      <c r="AC4" s="150" t="s">
        <v>5</v>
      </c>
      <c r="AD4" s="150"/>
      <c r="AE4" s="150"/>
      <c r="AF4" s="150"/>
      <c r="AG4" s="150"/>
      <c r="AH4" s="150"/>
      <c r="AI4" s="149" t="s">
        <v>6</v>
      </c>
      <c r="AJ4" s="150"/>
      <c r="AK4" s="150"/>
      <c r="AL4" s="150"/>
      <c r="AM4" s="150"/>
      <c r="AN4" s="151"/>
    </row>
    <row r="5" spans="1:40" s="90" customFormat="1" ht="16.5" customHeight="1" thickTop="1">
      <c r="A5" s="101">
        <v>1</v>
      </c>
      <c r="B5" s="20" t="s">
        <v>140</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43"/>
      <c r="AL5" s="143"/>
      <c r="AM5" s="143"/>
    </row>
    <row r="6" spans="1:40" s="23" customFormat="1" ht="13.5" customHeight="1">
      <c r="F6" s="31"/>
      <c r="G6" s="31"/>
      <c r="H6" s="32"/>
      <c r="I6" s="6"/>
      <c r="J6" s="6"/>
      <c r="K6" s="33"/>
      <c r="L6" s="33"/>
      <c r="M6" s="33"/>
      <c r="N6" s="33"/>
      <c r="O6" s="109">
        <v>209</v>
      </c>
      <c r="P6" s="109"/>
      <c r="Q6" s="109"/>
      <c r="R6" s="109"/>
      <c r="S6" s="100" t="s">
        <v>7</v>
      </c>
      <c r="T6" s="35"/>
      <c r="U6" s="35"/>
      <c r="V6" s="99"/>
      <c r="W6" s="112" t="s">
        <v>8</v>
      </c>
      <c r="X6" s="112"/>
      <c r="Y6" s="112"/>
      <c r="Z6" s="109">
        <v>3176.25</v>
      </c>
      <c r="AA6" s="109"/>
      <c r="AB6" s="109"/>
      <c r="AC6" s="109"/>
      <c r="AE6" s="28" t="s">
        <v>137</v>
      </c>
      <c r="AF6" s="28"/>
      <c r="AG6" s="28"/>
      <c r="AH6" s="28"/>
      <c r="AI6" s="113" t="s">
        <v>9</v>
      </c>
      <c r="AJ6" s="113"/>
      <c r="AK6" s="110">
        <f>ROUND(O6*Z6/1000,0)</f>
        <v>664</v>
      </c>
      <c r="AL6" s="110"/>
      <c r="AM6" s="110"/>
      <c r="AN6" s="30" t="s">
        <v>10</v>
      </c>
    </row>
    <row r="7" spans="1:40" s="2" customFormat="1" ht="15">
      <c r="B7" s="108" t="s">
        <v>139</v>
      </c>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3"/>
      <c r="AL7" s="3"/>
      <c r="AM7" s="3"/>
    </row>
    <row r="8" spans="1:40" s="88" customFormat="1" ht="13.5" customHeight="1">
      <c r="A8" s="43">
        <v>2</v>
      </c>
      <c r="B8" s="87" t="s">
        <v>82</v>
      </c>
      <c r="C8" s="87"/>
      <c r="D8" s="87"/>
      <c r="E8" s="87"/>
      <c r="F8" s="87"/>
      <c r="G8" s="87"/>
      <c r="H8" s="87"/>
      <c r="I8" s="87"/>
      <c r="J8" s="87"/>
      <c r="K8" s="87"/>
      <c r="L8" s="87"/>
      <c r="M8" s="87"/>
      <c r="N8" s="87"/>
      <c r="O8" s="87"/>
      <c r="P8" s="87"/>
      <c r="Q8" s="87"/>
      <c r="R8" s="87"/>
      <c r="S8" s="87"/>
      <c r="T8" s="87"/>
      <c r="U8" s="87"/>
      <c r="V8" s="87"/>
      <c r="W8" s="87"/>
      <c r="X8" s="87"/>
      <c r="Y8" s="87"/>
      <c r="Z8" s="87"/>
      <c r="AA8" s="87"/>
      <c r="AB8" s="87"/>
      <c r="AC8" s="87"/>
      <c r="AD8" s="87"/>
      <c r="AE8" s="87"/>
      <c r="AF8" s="87"/>
      <c r="AG8" s="87"/>
      <c r="AH8" s="87"/>
      <c r="AI8" s="87"/>
      <c r="AJ8" s="87"/>
      <c r="AK8" s="157"/>
      <c r="AL8" s="157"/>
      <c r="AM8" s="157"/>
    </row>
    <row r="9" spans="1:40" s="6" customFormat="1" ht="13.5" customHeight="1">
      <c r="N9" s="27"/>
      <c r="O9" s="109">
        <v>62</v>
      </c>
      <c r="P9" s="109"/>
      <c r="Q9" s="109"/>
      <c r="R9" s="109"/>
      <c r="S9" s="112" t="s">
        <v>7</v>
      </c>
      <c r="T9" s="112"/>
      <c r="U9" s="28"/>
      <c r="V9" s="99"/>
      <c r="W9" s="112" t="s">
        <v>8</v>
      </c>
      <c r="X9" s="112"/>
      <c r="Y9" s="112"/>
      <c r="Z9" s="109">
        <v>8694.9500000000007</v>
      </c>
      <c r="AA9" s="109"/>
      <c r="AB9" s="109"/>
      <c r="AC9" s="109"/>
      <c r="AD9" s="28"/>
      <c r="AE9" s="28" t="s">
        <v>11</v>
      </c>
      <c r="AF9" s="28"/>
      <c r="AG9" s="28"/>
      <c r="AH9" s="28"/>
      <c r="AI9" s="113" t="s">
        <v>9</v>
      </c>
      <c r="AJ9" s="113"/>
      <c r="AK9" s="110">
        <f>ROUND(O9*Z9/100,0)</f>
        <v>5391</v>
      </c>
      <c r="AL9" s="110"/>
      <c r="AM9" s="110"/>
      <c r="AN9" s="30" t="s">
        <v>10</v>
      </c>
    </row>
    <row r="10" spans="1:40" s="2" customFormat="1" ht="15">
      <c r="B10" s="108" t="s">
        <v>83</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3"/>
      <c r="AL10" s="3"/>
      <c r="AM10" s="3"/>
    </row>
    <row r="11" spans="1:40" s="90" customFormat="1" ht="16.5" customHeight="1">
      <c r="A11" s="101">
        <v>3</v>
      </c>
      <c r="B11" s="20" t="s">
        <v>84</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43"/>
      <c r="AL11" s="143"/>
      <c r="AM11" s="143"/>
    </row>
    <row r="12" spans="1:40" s="23" customFormat="1" ht="13.5" customHeight="1">
      <c r="F12" s="31"/>
      <c r="G12" s="31"/>
      <c r="H12" s="32"/>
      <c r="I12" s="6"/>
      <c r="J12" s="6"/>
      <c r="K12" s="33"/>
      <c r="L12" s="33"/>
      <c r="M12" s="33"/>
      <c r="N12" s="33"/>
      <c r="O12" s="109">
        <v>148</v>
      </c>
      <c r="P12" s="109"/>
      <c r="Q12" s="109"/>
      <c r="R12" s="109"/>
      <c r="S12" s="100" t="s">
        <v>7</v>
      </c>
      <c r="T12" s="35"/>
      <c r="U12" s="35"/>
      <c r="V12" s="99"/>
      <c r="W12" s="112" t="s">
        <v>8</v>
      </c>
      <c r="X12" s="112"/>
      <c r="Y12" s="112"/>
      <c r="Z12" s="109">
        <v>11948.36</v>
      </c>
      <c r="AA12" s="109"/>
      <c r="AB12" s="109"/>
      <c r="AC12" s="109"/>
      <c r="AE12" s="28" t="s">
        <v>11</v>
      </c>
      <c r="AF12" s="28"/>
      <c r="AG12" s="28"/>
      <c r="AH12" s="28"/>
      <c r="AI12" s="113" t="s">
        <v>9</v>
      </c>
      <c r="AJ12" s="113"/>
      <c r="AK12" s="110">
        <f>ROUND(O12*Z12/100,0)</f>
        <v>17684</v>
      </c>
      <c r="AL12" s="110"/>
      <c r="AM12" s="110"/>
      <c r="AN12" s="30" t="s">
        <v>10</v>
      </c>
    </row>
    <row r="13" spans="1:40" s="2" customFormat="1" ht="15">
      <c r="B13" s="108" t="s">
        <v>85</v>
      </c>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3"/>
      <c r="AL13" s="3"/>
      <c r="AM13" s="3"/>
    </row>
    <row r="14" spans="1:40" s="90" customFormat="1" ht="16.5" customHeight="1">
      <c r="A14" s="101">
        <v>4</v>
      </c>
      <c r="B14" s="20" t="s">
        <v>138</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43"/>
      <c r="AL14" s="143"/>
      <c r="AM14" s="143"/>
    </row>
    <row r="15" spans="1:40" s="23" customFormat="1" ht="13.5" customHeight="1">
      <c r="F15" s="31"/>
      <c r="G15" s="31"/>
      <c r="H15" s="32"/>
      <c r="I15" s="6"/>
      <c r="J15" s="6"/>
      <c r="K15" s="33"/>
      <c r="L15" s="33"/>
      <c r="M15" s="33"/>
      <c r="N15" s="33"/>
      <c r="O15" s="109">
        <v>28</v>
      </c>
      <c r="P15" s="109"/>
      <c r="Q15" s="109"/>
      <c r="R15" s="109"/>
      <c r="S15" s="100" t="s">
        <v>7</v>
      </c>
      <c r="T15" s="35"/>
      <c r="U15" s="35"/>
      <c r="V15" s="99"/>
      <c r="W15" s="112" t="s">
        <v>8</v>
      </c>
      <c r="X15" s="112"/>
      <c r="Y15" s="112"/>
      <c r="Z15" s="109">
        <v>3630</v>
      </c>
      <c r="AA15" s="109"/>
      <c r="AB15" s="109"/>
      <c r="AC15" s="109"/>
      <c r="AE15" s="28" t="s">
        <v>137</v>
      </c>
      <c r="AF15" s="28"/>
      <c r="AG15" s="28"/>
      <c r="AH15" s="28"/>
      <c r="AI15" s="113" t="s">
        <v>9</v>
      </c>
      <c r="AJ15" s="113"/>
      <c r="AK15" s="110">
        <f>ROUND(O15*Z15/1000,0)</f>
        <v>102</v>
      </c>
      <c r="AL15" s="110"/>
      <c r="AM15" s="110"/>
      <c r="AN15" s="30" t="s">
        <v>10</v>
      </c>
    </row>
    <row r="16" spans="1:40" s="2" customFormat="1" ht="15">
      <c r="B16" s="108" t="s">
        <v>136</v>
      </c>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3"/>
      <c r="AL16" s="3"/>
      <c r="AM16" s="3"/>
    </row>
    <row r="17" spans="1:40" s="22" customFormat="1" ht="76.5" customHeight="1">
      <c r="A17" s="44">
        <v>5</v>
      </c>
      <c r="B17" s="114" t="s">
        <v>12</v>
      </c>
      <c r="C17" s="114"/>
      <c r="D17" s="114"/>
      <c r="E17" s="114"/>
      <c r="F17" s="114"/>
      <c r="G17" s="114"/>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5"/>
      <c r="AL17" s="115"/>
      <c r="AM17" s="115"/>
    </row>
    <row r="18" spans="1:40" s="6" customFormat="1" ht="14.25" customHeight="1">
      <c r="N18" s="27"/>
      <c r="O18" s="109">
        <v>20</v>
      </c>
      <c r="P18" s="109"/>
      <c r="Q18" s="109"/>
      <c r="R18" s="109"/>
      <c r="S18" s="112" t="s">
        <v>7</v>
      </c>
      <c r="T18" s="112"/>
      <c r="U18" s="28"/>
      <c r="V18" s="99"/>
      <c r="W18" s="112" t="s">
        <v>8</v>
      </c>
      <c r="X18" s="112"/>
      <c r="Y18" s="112"/>
      <c r="Z18" s="109">
        <v>337</v>
      </c>
      <c r="AA18" s="109"/>
      <c r="AB18" s="109"/>
      <c r="AC18" s="109"/>
      <c r="AD18" s="28"/>
      <c r="AE18" s="28" t="s">
        <v>13</v>
      </c>
      <c r="AF18" s="28"/>
      <c r="AG18" s="28"/>
      <c r="AH18" s="28"/>
      <c r="AI18" s="113" t="s">
        <v>9</v>
      </c>
      <c r="AJ18" s="113"/>
      <c r="AK18" s="110">
        <f>O18*Z18</f>
        <v>6740</v>
      </c>
      <c r="AL18" s="110"/>
      <c r="AM18" s="110"/>
      <c r="AN18" s="30" t="s">
        <v>10</v>
      </c>
    </row>
    <row r="19" spans="1:40" s="2" customFormat="1" ht="15">
      <c r="B19" s="108" t="s">
        <v>48</v>
      </c>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3"/>
      <c r="AL19" s="3"/>
      <c r="AM19" s="3"/>
    </row>
    <row r="20" spans="1:40" s="22" customFormat="1" ht="30" customHeight="1">
      <c r="A20" s="44">
        <v>6</v>
      </c>
      <c r="B20" s="114" t="s">
        <v>14</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5"/>
      <c r="AL20" s="115"/>
      <c r="AM20" s="115"/>
    </row>
    <row r="21" spans="1:40" s="23" customFormat="1" ht="13.5" customHeight="1">
      <c r="A21" s="45" t="s">
        <v>15</v>
      </c>
      <c r="B21" s="46" t="s">
        <v>16</v>
      </c>
      <c r="L21" s="102"/>
      <c r="M21" s="25"/>
      <c r="N21" s="139"/>
      <c r="O21" s="139"/>
      <c r="P21" s="26"/>
      <c r="Q21" s="140"/>
      <c r="R21" s="140"/>
      <c r="S21" s="25"/>
      <c r="T21" s="141"/>
      <c r="U21" s="141"/>
      <c r="V21" s="141"/>
      <c r="AB21" s="142"/>
      <c r="AC21" s="142"/>
      <c r="AD21" s="142"/>
      <c r="AE21" s="142"/>
      <c r="AF21" s="139"/>
      <c r="AG21" s="139"/>
      <c r="AK21" s="107"/>
      <c r="AL21" s="107"/>
      <c r="AM21" s="107"/>
      <c r="AN21" s="38"/>
    </row>
    <row r="22" spans="1:40" s="23" customFormat="1" ht="13.5" customHeight="1">
      <c r="F22" s="31"/>
      <c r="G22" s="31"/>
      <c r="H22" s="32"/>
      <c r="I22" s="6"/>
      <c r="J22" s="43"/>
      <c r="K22" s="47"/>
      <c r="L22" s="33"/>
      <c r="M22" s="33"/>
      <c r="N22" s="33"/>
      <c r="O22" s="102"/>
      <c r="P22" s="109">
        <v>0.8</v>
      </c>
      <c r="Q22" s="109"/>
      <c r="R22" s="109"/>
      <c r="S22" s="29" t="s">
        <v>17</v>
      </c>
      <c r="T22" s="35"/>
      <c r="U22" s="35"/>
      <c r="V22" s="112" t="s">
        <v>8</v>
      </c>
      <c r="W22" s="112"/>
      <c r="X22" s="112"/>
      <c r="Y22" s="109">
        <v>5001.7</v>
      </c>
      <c r="Z22" s="109"/>
      <c r="AA22" s="109"/>
      <c r="AB22" s="109"/>
      <c r="AC22" s="28"/>
      <c r="AD22" s="28" t="s">
        <v>18</v>
      </c>
      <c r="AE22" s="28"/>
      <c r="AF22" s="28"/>
      <c r="AG22" s="28"/>
      <c r="AH22" s="28"/>
      <c r="AI22" s="113" t="s">
        <v>9</v>
      </c>
      <c r="AJ22" s="113"/>
      <c r="AK22" s="110">
        <f>ROUND(P22*Y22,0)</f>
        <v>4001</v>
      </c>
      <c r="AL22" s="110"/>
      <c r="AM22" s="110"/>
      <c r="AN22" s="30" t="s">
        <v>10</v>
      </c>
    </row>
    <row r="23" spans="1:40" s="2" customFormat="1" ht="15">
      <c r="B23" s="108" t="s">
        <v>49</v>
      </c>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3"/>
      <c r="AL23" s="3"/>
      <c r="AM23" s="3"/>
    </row>
    <row r="24" spans="1:40" s="23" customFormat="1" ht="13.5" customHeight="1">
      <c r="A24" s="45" t="s">
        <v>19</v>
      </c>
      <c r="B24" s="46" t="s">
        <v>20</v>
      </c>
      <c r="J24" s="43"/>
      <c r="K24" s="43"/>
      <c r="L24" s="102"/>
      <c r="M24" s="25"/>
      <c r="N24" s="139"/>
      <c r="O24" s="139"/>
      <c r="P24" s="26"/>
      <c r="Q24" s="140"/>
      <c r="R24" s="140"/>
      <c r="S24" s="25"/>
      <c r="T24" s="141"/>
      <c r="U24" s="141"/>
      <c r="V24" s="141"/>
      <c r="AB24" s="142"/>
      <c r="AC24" s="142"/>
      <c r="AD24" s="142"/>
      <c r="AE24" s="142"/>
      <c r="AF24" s="139"/>
      <c r="AG24" s="139"/>
      <c r="AK24" s="107"/>
      <c r="AL24" s="107"/>
      <c r="AM24" s="107"/>
      <c r="AN24" s="38"/>
    </row>
    <row r="25" spans="1:40" s="6" customFormat="1" ht="13.5" customHeight="1">
      <c r="H25" s="36"/>
      <c r="K25" s="33"/>
      <c r="L25" s="33"/>
      <c r="M25" s="33"/>
      <c r="N25" s="33"/>
      <c r="O25" s="102"/>
      <c r="P25" s="109">
        <v>0.18</v>
      </c>
      <c r="Q25" s="109"/>
      <c r="R25" s="109"/>
      <c r="S25" s="28" t="s">
        <v>17</v>
      </c>
      <c r="T25" s="48"/>
      <c r="U25" s="48"/>
      <c r="V25" s="112" t="s">
        <v>8</v>
      </c>
      <c r="W25" s="112"/>
      <c r="X25" s="112"/>
      <c r="Y25" s="109">
        <v>4820.2</v>
      </c>
      <c r="Z25" s="109"/>
      <c r="AA25" s="109"/>
      <c r="AB25" s="109"/>
      <c r="AC25" s="28"/>
      <c r="AD25" s="28" t="s">
        <v>18</v>
      </c>
      <c r="AE25" s="28"/>
      <c r="AF25" s="28"/>
      <c r="AG25" s="28"/>
      <c r="AH25" s="28"/>
      <c r="AI25" s="113" t="s">
        <v>9</v>
      </c>
      <c r="AJ25" s="113"/>
      <c r="AK25" s="110">
        <f>ROUND(P25*Y25,0)</f>
        <v>868</v>
      </c>
      <c r="AL25" s="110"/>
      <c r="AM25" s="110"/>
      <c r="AN25" s="30" t="s">
        <v>10</v>
      </c>
    </row>
    <row r="26" spans="1:40" s="2" customFormat="1" ht="15">
      <c r="B26" s="108" t="s">
        <v>50</v>
      </c>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3"/>
      <c r="AL26" s="3"/>
      <c r="AM26" s="3"/>
    </row>
    <row r="27" spans="1:40" s="52" customFormat="1" ht="13.5" customHeight="1">
      <c r="A27" s="49">
        <v>7</v>
      </c>
      <c r="B27" s="50" t="s">
        <v>135</v>
      </c>
      <c r="C27" s="51"/>
      <c r="D27" s="51"/>
      <c r="E27" s="51"/>
      <c r="F27" s="51"/>
      <c r="G27" s="51"/>
      <c r="H27" s="51"/>
      <c r="I27" s="51"/>
      <c r="J27" s="51"/>
      <c r="K27" s="51"/>
      <c r="L27" s="51"/>
      <c r="AK27" s="155"/>
      <c r="AL27" s="155"/>
      <c r="AM27" s="155"/>
    </row>
    <row r="28" spans="1:40" s="39" customFormat="1" ht="13.5" customHeight="1">
      <c r="N28" s="40"/>
      <c r="O28" s="116">
        <v>43</v>
      </c>
      <c r="P28" s="116"/>
      <c r="Q28" s="116"/>
      <c r="R28" s="116"/>
      <c r="S28" s="117" t="s">
        <v>7</v>
      </c>
      <c r="T28" s="117"/>
      <c r="U28" s="41"/>
      <c r="V28" s="106"/>
      <c r="W28" s="117" t="s">
        <v>8</v>
      </c>
      <c r="X28" s="117"/>
      <c r="Y28" s="117"/>
      <c r="Z28" s="116">
        <v>12346.65</v>
      </c>
      <c r="AA28" s="116"/>
      <c r="AB28" s="116"/>
      <c r="AC28" s="116"/>
      <c r="AD28" s="41"/>
      <c r="AE28" s="41" t="s">
        <v>11</v>
      </c>
      <c r="AF28" s="41"/>
      <c r="AG28" s="41"/>
      <c r="AH28" s="41"/>
      <c r="AI28" s="118" t="s">
        <v>9</v>
      </c>
      <c r="AJ28" s="118"/>
      <c r="AK28" s="119">
        <f>ROUND(O28*Z28/100,0)</f>
        <v>5309</v>
      </c>
      <c r="AL28" s="119"/>
      <c r="AM28" s="119"/>
      <c r="AN28" s="42" t="s">
        <v>10</v>
      </c>
    </row>
    <row r="29" spans="1:40" s="2" customFormat="1" ht="15">
      <c r="B29" s="108" t="s">
        <v>134</v>
      </c>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3"/>
      <c r="AL29" s="3"/>
      <c r="AM29" s="3"/>
    </row>
    <row r="30" spans="1:40" s="5" customFormat="1" ht="15.75" customHeight="1">
      <c r="A30" s="103">
        <v>8</v>
      </c>
      <c r="B30" s="20" t="s">
        <v>29</v>
      </c>
      <c r="C30" s="4"/>
      <c r="D30" s="4"/>
      <c r="E30" s="4"/>
      <c r="F30" s="4"/>
      <c r="G30" s="4"/>
      <c r="H30" s="4"/>
      <c r="I30" s="4"/>
      <c r="J30" s="4"/>
      <c r="K30" s="4"/>
      <c r="L30" s="4"/>
      <c r="M30" s="4"/>
      <c r="N30" s="4"/>
      <c r="AK30" s="111"/>
      <c r="AL30" s="111"/>
      <c r="AM30" s="111"/>
    </row>
    <row r="31" spans="1:40" s="6" customFormat="1" ht="12.75">
      <c r="H31" s="36"/>
      <c r="K31" s="33"/>
      <c r="L31" s="33"/>
      <c r="M31" s="33"/>
      <c r="N31" s="33"/>
      <c r="O31" s="109">
        <v>157</v>
      </c>
      <c r="P31" s="109"/>
      <c r="Q31" s="109"/>
      <c r="R31" s="109"/>
      <c r="S31" s="28" t="s">
        <v>25</v>
      </c>
      <c r="T31" s="48"/>
      <c r="U31" s="48"/>
      <c r="V31" s="112" t="s">
        <v>8</v>
      </c>
      <c r="W31" s="112"/>
      <c r="X31" s="112"/>
      <c r="Y31" s="109">
        <v>2206.6</v>
      </c>
      <c r="Z31" s="109"/>
      <c r="AA31" s="109"/>
      <c r="AB31" s="109"/>
      <c r="AC31" s="28"/>
      <c r="AD31" s="28" t="s">
        <v>26</v>
      </c>
      <c r="AE31" s="28"/>
      <c r="AF31" s="28"/>
      <c r="AG31" s="28"/>
      <c r="AH31" s="113" t="s">
        <v>9</v>
      </c>
      <c r="AI31" s="113"/>
      <c r="AK31" s="110">
        <f>ROUND(O31*Y31/100,0)</f>
        <v>3464</v>
      </c>
      <c r="AL31" s="110"/>
      <c r="AM31" s="110"/>
      <c r="AN31" s="30" t="s">
        <v>10</v>
      </c>
    </row>
    <row r="32" spans="1:40" s="2" customFormat="1" ht="15">
      <c r="B32" s="108" t="s">
        <v>54</v>
      </c>
      <c r="C32" s="108"/>
      <c r="D32" s="108"/>
      <c r="E32" s="108"/>
      <c r="F32" s="108"/>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3"/>
      <c r="AL32" s="3"/>
      <c r="AM32" s="3"/>
    </row>
    <row r="33" spans="1:42" s="5" customFormat="1" ht="15.75" customHeight="1">
      <c r="A33" s="103">
        <v>9</v>
      </c>
      <c r="B33" s="20" t="s">
        <v>30</v>
      </c>
      <c r="C33" s="4"/>
      <c r="D33" s="4"/>
      <c r="E33" s="4"/>
      <c r="F33" s="4"/>
      <c r="G33" s="4"/>
      <c r="H33" s="4"/>
      <c r="I33" s="4"/>
      <c r="J33" s="4"/>
      <c r="K33" s="4"/>
      <c r="L33" s="4"/>
      <c r="M33" s="4"/>
      <c r="N33" s="4"/>
      <c r="AK33" s="111"/>
      <c r="AL33" s="111"/>
      <c r="AM33" s="111"/>
    </row>
    <row r="34" spans="1:42" s="6" customFormat="1" ht="12.75">
      <c r="H34" s="36"/>
      <c r="K34" s="33"/>
      <c r="L34" s="33"/>
      <c r="M34" s="33"/>
      <c r="N34" s="33"/>
      <c r="O34" s="109">
        <f>O31</f>
        <v>157</v>
      </c>
      <c r="P34" s="109"/>
      <c r="Q34" s="109"/>
      <c r="R34" s="109"/>
      <c r="S34" s="28" t="s">
        <v>25</v>
      </c>
      <c r="T34" s="48"/>
      <c r="U34" s="48"/>
      <c r="V34" s="112" t="s">
        <v>8</v>
      </c>
      <c r="W34" s="112"/>
      <c r="X34" s="112"/>
      <c r="Y34" s="109">
        <v>2197.52</v>
      </c>
      <c r="Z34" s="109"/>
      <c r="AA34" s="109"/>
      <c r="AB34" s="109"/>
      <c r="AC34" s="28"/>
      <c r="AD34" s="28" t="s">
        <v>26</v>
      </c>
      <c r="AE34" s="28"/>
      <c r="AF34" s="28"/>
      <c r="AG34" s="28"/>
      <c r="AH34" s="113" t="s">
        <v>9</v>
      </c>
      <c r="AI34" s="113"/>
      <c r="AK34" s="110">
        <f>ROUND(O34*Y34/100,0)</f>
        <v>3450</v>
      </c>
      <c r="AL34" s="110"/>
      <c r="AM34" s="110"/>
      <c r="AN34" s="30" t="s">
        <v>10</v>
      </c>
    </row>
    <row r="35" spans="1:42" s="2" customFormat="1" ht="15">
      <c r="B35" s="108" t="s">
        <v>55</v>
      </c>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3"/>
      <c r="AL35" s="3"/>
      <c r="AM35" s="3"/>
    </row>
    <row r="36" spans="1:42" s="5" customFormat="1" ht="15.75" customHeight="1">
      <c r="A36" s="103">
        <v>10</v>
      </c>
      <c r="B36" s="20" t="s">
        <v>133</v>
      </c>
      <c r="C36" s="4"/>
      <c r="D36" s="4"/>
      <c r="E36" s="4"/>
      <c r="F36" s="4"/>
      <c r="G36" s="4"/>
      <c r="H36" s="4"/>
      <c r="I36" s="4"/>
      <c r="J36" s="4"/>
      <c r="K36" s="4"/>
      <c r="L36" s="4"/>
      <c r="M36" s="4"/>
      <c r="N36" s="4"/>
      <c r="AK36" s="111"/>
      <c r="AL36" s="111"/>
      <c r="AM36" s="111"/>
    </row>
    <row r="37" spans="1:42" s="6" customFormat="1" ht="12.75">
      <c r="H37" s="36"/>
      <c r="K37" s="33"/>
      <c r="L37" s="33"/>
      <c r="M37" s="33"/>
      <c r="N37" s="33"/>
      <c r="O37" s="109">
        <v>80</v>
      </c>
      <c r="P37" s="109"/>
      <c r="Q37" s="109"/>
      <c r="R37" s="109"/>
      <c r="S37" s="28" t="s">
        <v>25</v>
      </c>
      <c r="T37" s="48"/>
      <c r="U37" s="48"/>
      <c r="V37" s="112" t="s">
        <v>8</v>
      </c>
      <c r="W37" s="112"/>
      <c r="X37" s="112"/>
      <c r="Y37" s="109">
        <v>3056.35</v>
      </c>
      <c r="Z37" s="109"/>
      <c r="AA37" s="109"/>
      <c r="AB37" s="109"/>
      <c r="AC37" s="28"/>
      <c r="AD37" s="28" t="s">
        <v>26</v>
      </c>
      <c r="AE37" s="28"/>
      <c r="AF37" s="28"/>
      <c r="AG37" s="28"/>
      <c r="AH37" s="113" t="s">
        <v>9</v>
      </c>
      <c r="AI37" s="113"/>
      <c r="AK37" s="110">
        <f>ROUND(O37*Y37/100,0)</f>
        <v>2445</v>
      </c>
      <c r="AL37" s="110"/>
      <c r="AM37" s="110"/>
      <c r="AN37" s="30" t="s">
        <v>10</v>
      </c>
    </row>
    <row r="38" spans="1:42" s="2" customFormat="1" ht="15">
      <c r="B38" s="108" t="s">
        <v>132</v>
      </c>
      <c r="C38" s="108"/>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8"/>
      <c r="AK38" s="3"/>
      <c r="AL38" s="3"/>
      <c r="AM38" s="3"/>
    </row>
    <row r="39" spans="1:42" s="31" customFormat="1" ht="15" customHeight="1">
      <c r="AC39" s="135" t="s">
        <v>33</v>
      </c>
      <c r="AD39" s="135"/>
      <c r="AE39" s="135"/>
      <c r="AF39" s="135"/>
      <c r="AG39" s="135"/>
      <c r="AH39" s="37" t="s">
        <v>9</v>
      </c>
      <c r="AI39" s="37"/>
      <c r="AJ39" s="56"/>
      <c r="AK39" s="136">
        <f>SUM(AK6:AM37)</f>
        <v>50118</v>
      </c>
      <c r="AL39" s="136"/>
      <c r="AM39" s="136"/>
      <c r="AN39" s="72" t="s">
        <v>10</v>
      </c>
      <c r="AO39" s="133" t="e">
        <f>#REF!+#REF!+#REF!+#REF!+#REF!+#REF!+#REF!+#REF!+#REF!+#REF!+#REF!+#REF!+#REF!+#REF!+#REF!+#REF!+AK31+#REF!+#REF!+#REF!+#REF!+#REF!+#REF!+#REF!+#REF!+#REF!</f>
        <v>#REF!</v>
      </c>
      <c r="AP39" s="133"/>
    </row>
    <row r="42" spans="1:42" ht="42" customHeight="1">
      <c r="A42" s="7" t="s">
        <v>34</v>
      </c>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9"/>
      <c r="AG42" s="9"/>
      <c r="AH42" s="9"/>
      <c r="AI42" s="9"/>
      <c r="AJ42" s="9"/>
      <c r="AK42" s="9"/>
      <c r="AL42" s="9"/>
      <c r="AM42" s="9"/>
      <c r="AN42" s="10"/>
      <c r="AO42" s="10"/>
    </row>
    <row r="43" spans="1:42" ht="13.5" thickBo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row>
    <row r="44" spans="1:42" ht="15.75">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37" t="s">
        <v>33</v>
      </c>
      <c r="AD44" s="137"/>
      <c r="AE44" s="137"/>
      <c r="AF44" s="137"/>
      <c r="AG44" s="137"/>
      <c r="AH44" s="12" t="s">
        <v>9</v>
      </c>
      <c r="AI44" s="12"/>
      <c r="AJ44" s="138"/>
      <c r="AK44" s="138"/>
      <c r="AL44" s="138"/>
      <c r="AM44" s="138"/>
      <c r="AN44" s="134"/>
      <c r="AO44" s="134"/>
    </row>
    <row r="45" spans="1:42" ht="15">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0"/>
      <c r="AF45" s="10"/>
      <c r="AG45" s="10"/>
      <c r="AH45" s="10"/>
      <c r="AI45" s="10"/>
      <c r="AJ45" s="10"/>
      <c r="AK45" s="10"/>
      <c r="AL45" s="10"/>
      <c r="AM45" s="10"/>
      <c r="AN45" s="10"/>
      <c r="AO45" s="10"/>
    </row>
    <row r="46" spans="1:42" ht="15.75">
      <c r="A46" s="8"/>
      <c r="B46" s="7" t="s">
        <v>131</v>
      </c>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9"/>
      <c r="AF46" s="9"/>
      <c r="AG46" s="9"/>
      <c r="AH46" s="9"/>
      <c r="AI46" s="9"/>
      <c r="AJ46" s="9"/>
      <c r="AK46" s="9"/>
      <c r="AL46" s="10"/>
      <c r="AM46" s="10"/>
      <c r="AN46" s="10"/>
      <c r="AO46" s="10"/>
    </row>
    <row r="47" spans="1:42" ht="15.75">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9"/>
      <c r="AF47" s="9"/>
      <c r="AG47" s="9"/>
      <c r="AH47" s="9"/>
      <c r="AI47" s="9"/>
      <c r="AJ47" s="9"/>
      <c r="AK47" s="9"/>
      <c r="AL47" s="10"/>
      <c r="AM47" s="10"/>
      <c r="AN47" s="10"/>
      <c r="AO47" s="10"/>
    </row>
    <row r="48" spans="1:42" ht="15.75">
      <c r="A48" s="8"/>
      <c r="B48" s="7" t="s">
        <v>35</v>
      </c>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9"/>
      <c r="AF48" s="9"/>
      <c r="AG48" s="9"/>
      <c r="AH48" s="9"/>
      <c r="AI48" s="9"/>
      <c r="AJ48" s="9"/>
      <c r="AK48" s="9"/>
      <c r="AL48" s="10"/>
      <c r="AM48" s="10"/>
      <c r="AN48" s="10"/>
      <c r="AO48" s="10"/>
    </row>
    <row r="49" spans="1:40" ht="15.75">
      <c r="A49" s="14"/>
      <c r="B49" s="14"/>
      <c r="C49" s="14"/>
      <c r="D49" s="14"/>
      <c r="E49" s="14"/>
      <c r="F49" s="14"/>
      <c r="G49" s="14"/>
      <c r="H49" s="14"/>
      <c r="I49" s="14"/>
      <c r="J49" s="14"/>
      <c r="K49" s="14"/>
      <c r="L49" s="14"/>
      <c r="M49" s="14"/>
      <c r="N49" s="15"/>
      <c r="O49" s="15"/>
      <c r="P49" s="15"/>
      <c r="Q49" s="15"/>
      <c r="R49" s="15"/>
      <c r="S49" s="14"/>
      <c r="T49" s="14"/>
      <c r="U49" s="14"/>
      <c r="V49" s="14"/>
      <c r="W49" s="14"/>
      <c r="X49" s="14"/>
      <c r="Y49" s="14"/>
      <c r="Z49" s="14"/>
      <c r="AA49" s="14"/>
      <c r="AB49" s="14"/>
      <c r="AC49" s="14"/>
      <c r="AD49" s="14"/>
      <c r="AE49" s="16"/>
      <c r="AF49" s="16"/>
      <c r="AG49" s="16"/>
      <c r="AH49" s="16"/>
      <c r="AI49" s="16"/>
      <c r="AJ49" s="16"/>
      <c r="AK49" s="16"/>
    </row>
    <row r="50" spans="1:40" ht="15.75">
      <c r="A50" s="14"/>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9"/>
      <c r="AF50" s="9"/>
      <c r="AG50" s="9"/>
      <c r="AH50" s="9"/>
      <c r="AI50" s="9"/>
      <c r="AJ50" s="16"/>
      <c r="AK50" s="16"/>
    </row>
    <row r="51" spans="1:40" ht="12.75">
      <c r="A51" s="1"/>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row>
    <row r="52" spans="1:40">
      <c r="A52" s="1"/>
      <c r="B52" s="127" t="s">
        <v>36</v>
      </c>
      <c r="C52" s="127"/>
      <c r="D52" s="127"/>
      <c r="E52" s="127"/>
      <c r="F52" s="127"/>
      <c r="G52" s="127"/>
      <c r="H52" s="127"/>
      <c r="I52" s="127"/>
      <c r="J52" s="127"/>
      <c r="K52" s="127"/>
      <c r="L52" s="10"/>
      <c r="M52" s="10"/>
      <c r="N52" s="10"/>
      <c r="O52" s="10"/>
      <c r="P52" s="10"/>
      <c r="Q52" s="10"/>
      <c r="R52" s="10"/>
      <c r="S52" s="10"/>
      <c r="T52" s="10"/>
      <c r="U52" s="10"/>
      <c r="V52" s="10"/>
      <c r="W52" s="10"/>
      <c r="X52" s="10"/>
      <c r="Y52" s="10"/>
      <c r="Z52" s="10"/>
      <c r="AA52" s="10"/>
      <c r="AB52" s="10"/>
      <c r="AC52" s="10"/>
      <c r="AD52" s="10"/>
      <c r="AE52" s="10"/>
      <c r="AF52" s="10"/>
      <c r="AG52" s="10"/>
      <c r="AH52" s="10"/>
      <c r="AI52" s="10"/>
    </row>
    <row r="53" spans="1:40" ht="15">
      <c r="A53" s="1"/>
      <c r="L53" s="17"/>
      <c r="M53" s="17"/>
      <c r="N53" s="17"/>
      <c r="O53" s="17"/>
      <c r="P53" s="17"/>
      <c r="Q53" s="17"/>
      <c r="R53" s="17"/>
      <c r="S53" s="17"/>
      <c r="T53" s="17"/>
      <c r="U53" s="17"/>
      <c r="V53" s="17"/>
      <c r="W53" s="17"/>
      <c r="X53" s="17"/>
      <c r="Y53" s="17"/>
      <c r="Z53" s="17"/>
      <c r="AA53" s="17"/>
      <c r="AB53" s="17"/>
      <c r="AC53" s="17"/>
      <c r="AD53" s="17"/>
      <c r="AE53" s="17"/>
      <c r="AF53" s="17"/>
      <c r="AG53" s="17"/>
      <c r="AH53" s="17"/>
      <c r="AI53" s="10"/>
    </row>
    <row r="55" spans="1:40" ht="15">
      <c r="A55" s="1"/>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row>
    <row r="56" spans="1:40" ht="15">
      <c r="A56" s="1"/>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0"/>
    </row>
    <row r="57" spans="1:40" s="61" customFormat="1" ht="15">
      <c r="A57" s="57"/>
      <c r="B57" s="128" t="s">
        <v>45</v>
      </c>
      <c r="C57" s="128"/>
      <c r="D57" s="128"/>
      <c r="E57" s="128"/>
      <c r="F57" s="128"/>
      <c r="G57" s="128"/>
      <c r="H57" s="128"/>
      <c r="I57" s="128"/>
      <c r="J57" s="105"/>
      <c r="K57" s="104"/>
      <c r="L57" s="105">
        <v>1</v>
      </c>
      <c r="M57" s="104" t="s">
        <v>38</v>
      </c>
      <c r="N57" s="129">
        <v>41.12</v>
      </c>
      <c r="O57" s="129"/>
      <c r="P57" s="60" t="s">
        <v>38</v>
      </c>
      <c r="Q57" s="130">
        <v>5.92</v>
      </c>
      <c r="R57" s="130"/>
      <c r="S57" s="105"/>
      <c r="T57" s="130"/>
      <c r="U57" s="130"/>
      <c r="AA57" s="61" t="s">
        <v>39</v>
      </c>
      <c r="AB57" s="130">
        <f>ROUND(L57*N57*Q57,0)</f>
        <v>243</v>
      </c>
      <c r="AC57" s="130"/>
      <c r="AD57" s="130"/>
      <c r="AE57" s="130"/>
      <c r="AF57" s="131" t="s">
        <v>25</v>
      </c>
      <c r="AG57" s="131"/>
      <c r="AK57" s="132"/>
      <c r="AL57" s="132"/>
      <c r="AM57" s="132"/>
      <c r="AN57" s="62"/>
    </row>
    <row r="58" spans="1:40" s="63" customFormat="1" ht="15">
      <c r="I58" s="64"/>
      <c r="J58" s="65"/>
      <c r="K58" s="64"/>
      <c r="M58" s="66"/>
      <c r="N58" s="67"/>
      <c r="O58" s="67"/>
      <c r="P58" s="64"/>
      <c r="Q58" s="68"/>
      <c r="R58" s="68"/>
      <c r="S58" s="69"/>
      <c r="T58" s="68"/>
      <c r="U58" s="68"/>
      <c r="V58" s="122" t="s">
        <v>42</v>
      </c>
      <c r="W58" s="122"/>
      <c r="X58" s="122"/>
      <c r="Y58" s="122"/>
      <c r="Z58" s="122"/>
      <c r="AA58" s="70" t="s">
        <v>39</v>
      </c>
      <c r="AB58" s="123">
        <f>SUM(AB55:AB57)</f>
        <v>243</v>
      </c>
      <c r="AC58" s="123"/>
      <c r="AD58" s="123"/>
      <c r="AE58" s="123"/>
      <c r="AF58" s="124" t="s">
        <v>25</v>
      </c>
      <c r="AG58" s="124"/>
      <c r="AH58" s="69"/>
      <c r="AI58" s="71"/>
      <c r="AJ58" s="71"/>
      <c r="AK58" s="125"/>
      <c r="AL58" s="125"/>
      <c r="AM58" s="125"/>
      <c r="AN58" s="71"/>
    </row>
  </sheetData>
  <mergeCells count="120">
    <mergeCell ref="AN44:AO44"/>
    <mergeCell ref="AC39:AG39"/>
    <mergeCell ref="AK39:AM39"/>
    <mergeCell ref="AC44:AG44"/>
    <mergeCell ref="AJ44:AM44"/>
    <mergeCell ref="Y37:AB37"/>
    <mergeCell ref="AH37:AI37"/>
    <mergeCell ref="AK37:AM37"/>
    <mergeCell ref="AO39:AP39"/>
    <mergeCell ref="B38:AJ38"/>
    <mergeCell ref="AH34:AI34"/>
    <mergeCell ref="B35:AJ35"/>
    <mergeCell ref="O37:R37"/>
    <mergeCell ref="V37:X37"/>
    <mergeCell ref="AK30:AM30"/>
    <mergeCell ref="Y31:AB31"/>
    <mergeCell ref="AK31:AM31"/>
    <mergeCell ref="AK33:AM33"/>
    <mergeCell ref="AK34:AM34"/>
    <mergeCell ref="B32:AJ32"/>
    <mergeCell ref="B52:K52"/>
    <mergeCell ref="B57:I57"/>
    <mergeCell ref="N57:O57"/>
    <mergeCell ref="Q57:R57"/>
    <mergeCell ref="T57:U57"/>
    <mergeCell ref="O34:R34"/>
    <mergeCell ref="O31:R31"/>
    <mergeCell ref="V31:X31"/>
    <mergeCell ref="AK36:AM36"/>
    <mergeCell ref="AK14:AM14"/>
    <mergeCell ref="O15:R15"/>
    <mergeCell ref="W15:Y15"/>
    <mergeCell ref="Z15:AC15"/>
    <mergeCell ref="AI15:AJ15"/>
    <mergeCell ref="AK15:AM15"/>
    <mergeCell ref="B16:AJ16"/>
    <mergeCell ref="AK58:AM58"/>
    <mergeCell ref="AB57:AE57"/>
    <mergeCell ref="AF57:AG57"/>
    <mergeCell ref="AK57:AM57"/>
    <mergeCell ref="AH31:AI31"/>
    <mergeCell ref="V58:Z58"/>
    <mergeCell ref="AB58:AE58"/>
    <mergeCell ref="AF58:AG58"/>
    <mergeCell ref="V34:X34"/>
    <mergeCell ref="Y34:AB34"/>
    <mergeCell ref="AK5:AM5"/>
    <mergeCell ref="O6:R6"/>
    <mergeCell ref="W6:Y6"/>
    <mergeCell ref="Z6:AC6"/>
    <mergeCell ref="AI6:AJ6"/>
    <mergeCell ref="AK6:AM6"/>
    <mergeCell ref="B10:AJ10"/>
    <mergeCell ref="A1:AM1"/>
    <mergeCell ref="A2:D2"/>
    <mergeCell ref="E2:AN2"/>
    <mergeCell ref="B4:M4"/>
    <mergeCell ref="N4:V4"/>
    <mergeCell ref="W4:AB4"/>
    <mergeCell ref="AC4:AH4"/>
    <mergeCell ref="AI4:AN4"/>
    <mergeCell ref="E3:AN3"/>
    <mergeCell ref="B17:AJ17"/>
    <mergeCell ref="AK17:AM17"/>
    <mergeCell ref="B13:AJ13"/>
    <mergeCell ref="AK11:AM11"/>
    <mergeCell ref="O12:R12"/>
    <mergeCell ref="W12:Y12"/>
    <mergeCell ref="Z12:AC12"/>
    <mergeCell ref="AI12:AJ12"/>
    <mergeCell ref="AK12:AM12"/>
    <mergeCell ref="B7:AJ7"/>
    <mergeCell ref="AK8:AM8"/>
    <mergeCell ref="O9:R9"/>
    <mergeCell ref="S9:T9"/>
    <mergeCell ref="W9:Y9"/>
    <mergeCell ref="Z9:AC9"/>
    <mergeCell ref="AI9:AJ9"/>
    <mergeCell ref="AK9:AM9"/>
    <mergeCell ref="Q21:R21"/>
    <mergeCell ref="T21:V21"/>
    <mergeCell ref="AB21:AE21"/>
    <mergeCell ref="AF21:AG21"/>
    <mergeCell ref="AK21:AM21"/>
    <mergeCell ref="P22:R22"/>
    <mergeCell ref="V22:X22"/>
    <mergeCell ref="Y22:AB22"/>
    <mergeCell ref="B19:AJ19"/>
    <mergeCell ref="AK24:AM24"/>
    <mergeCell ref="P25:R25"/>
    <mergeCell ref="V25:X25"/>
    <mergeCell ref="Y25:AB25"/>
    <mergeCell ref="AI25:AJ25"/>
    <mergeCell ref="AK25:AM25"/>
    <mergeCell ref="B20:AJ20"/>
    <mergeCell ref="AK20:AM20"/>
    <mergeCell ref="N21:O21"/>
    <mergeCell ref="O18:R18"/>
    <mergeCell ref="S18:T18"/>
    <mergeCell ref="W18:Y18"/>
    <mergeCell ref="Z18:AC18"/>
    <mergeCell ref="AI18:AJ18"/>
    <mergeCell ref="AK18:AM18"/>
    <mergeCell ref="AK27:AM27"/>
    <mergeCell ref="O28:R28"/>
    <mergeCell ref="S28:T28"/>
    <mergeCell ref="W28:Y28"/>
    <mergeCell ref="Z28:AC28"/>
    <mergeCell ref="AI28:AJ28"/>
    <mergeCell ref="AK28:AM28"/>
    <mergeCell ref="B29:AJ29"/>
    <mergeCell ref="AI22:AJ22"/>
    <mergeCell ref="AK22:AM22"/>
    <mergeCell ref="B26:AJ26"/>
    <mergeCell ref="B23:AJ23"/>
    <mergeCell ref="N24:O24"/>
    <mergeCell ref="Q24:R24"/>
    <mergeCell ref="T24:V24"/>
    <mergeCell ref="AB24:AE24"/>
    <mergeCell ref="AF24:AG24"/>
  </mergeCells>
  <pageMargins left="0.45" right="0.1" top="0.52" bottom="0.69" header="0.24" footer="0.25"/>
  <pageSetup paperSize="5" scale="85" orientation="portrait" horizontalDpi="300" verticalDpi="300" r:id="rId1"/>
  <headerFooter alignWithMargins="0">
    <oddHeader>Page &amp;P</oddHeader>
  </headerFooter>
</worksheet>
</file>

<file path=xl/worksheets/sheet4.xml><?xml version="1.0" encoding="utf-8"?>
<worksheet xmlns="http://schemas.openxmlformats.org/spreadsheetml/2006/main" xmlns:r="http://schemas.openxmlformats.org/officeDocument/2006/relationships">
  <sheetPr>
    <tabColor rgb="FF00B050"/>
  </sheetPr>
  <dimension ref="A1:AP69"/>
  <sheetViews>
    <sheetView view="pageBreakPreview" zoomScaleSheetLayoutView="100" workbookViewId="0">
      <selection activeCell="N62" sqref="N6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4" t="s">
        <v>0</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row>
    <row r="2" spans="1:40" ht="48" customHeight="1">
      <c r="A2" s="145" t="s">
        <v>37</v>
      </c>
      <c r="B2" s="145"/>
      <c r="C2" s="145"/>
      <c r="D2" s="145"/>
      <c r="E2" s="158" t="str">
        <f>'DWE MBldg'!E2:AN2</f>
        <v>REHABILITATION , IMPROVEMENT / RENOVATION FOR MISSING FACILITIES IN EXISTING PRIMARY / ELEMENTARY SCHOOLS IN DISTRICT THARPARKAR (12-UNITS) ADP NO. 175 OF 2016-17. @  GBPS NOOR MUHAMMAD PARO BESARANIO U/C HIRAR, TALUKA CHACHRO.</v>
      </c>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row>
    <row r="3" spans="1:40" ht="20.25" customHeight="1" thickBot="1">
      <c r="E3" s="160" t="s">
        <v>126</v>
      </c>
      <c r="F3" s="160"/>
      <c r="G3" s="160"/>
      <c r="H3" s="160"/>
      <c r="I3" s="160"/>
      <c r="J3" s="160"/>
      <c r="K3" s="160"/>
      <c r="L3" s="160"/>
      <c r="M3" s="160"/>
      <c r="N3" s="160"/>
      <c r="O3" s="160"/>
      <c r="P3" s="160"/>
      <c r="Q3" s="160"/>
      <c r="R3" s="160"/>
      <c r="S3" s="160"/>
      <c r="T3" s="160"/>
      <c r="U3" s="160"/>
      <c r="V3" s="160"/>
      <c r="W3" s="160"/>
      <c r="X3" s="160"/>
      <c r="Y3" s="160"/>
      <c r="Z3" s="160"/>
      <c r="AA3" s="160"/>
      <c r="AB3" s="160"/>
      <c r="AC3" s="160"/>
      <c r="AD3" s="160"/>
      <c r="AE3" s="160"/>
      <c r="AF3" s="160"/>
      <c r="AG3" s="160"/>
      <c r="AH3" s="160"/>
      <c r="AI3" s="160"/>
      <c r="AJ3" s="160"/>
      <c r="AK3" s="160"/>
      <c r="AL3" s="160"/>
      <c r="AM3" s="160"/>
      <c r="AN3" s="160"/>
    </row>
    <row r="4" spans="1:40" s="75" customFormat="1" ht="17.25" customHeight="1" thickTop="1" thickBot="1">
      <c r="A4" s="74" t="s">
        <v>1</v>
      </c>
      <c r="B4" s="148" t="s">
        <v>2</v>
      </c>
      <c r="C4" s="148"/>
      <c r="D4" s="148"/>
      <c r="E4" s="148"/>
      <c r="F4" s="148"/>
      <c r="G4" s="148"/>
      <c r="H4" s="148"/>
      <c r="I4" s="148"/>
      <c r="J4" s="148"/>
      <c r="K4" s="148"/>
      <c r="L4" s="148"/>
      <c r="M4" s="148"/>
      <c r="N4" s="149" t="s">
        <v>3</v>
      </c>
      <c r="O4" s="150"/>
      <c r="P4" s="150"/>
      <c r="Q4" s="150"/>
      <c r="R4" s="150"/>
      <c r="S4" s="150"/>
      <c r="T4" s="150"/>
      <c r="U4" s="150"/>
      <c r="V4" s="151"/>
      <c r="W4" s="149" t="s">
        <v>4</v>
      </c>
      <c r="X4" s="150"/>
      <c r="Y4" s="150"/>
      <c r="Z4" s="150"/>
      <c r="AA4" s="150"/>
      <c r="AB4" s="151"/>
      <c r="AC4" s="150" t="s">
        <v>5</v>
      </c>
      <c r="AD4" s="150"/>
      <c r="AE4" s="150"/>
      <c r="AF4" s="150"/>
      <c r="AG4" s="150"/>
      <c r="AH4" s="150"/>
      <c r="AI4" s="149" t="s">
        <v>6</v>
      </c>
      <c r="AJ4" s="150"/>
      <c r="AK4" s="150"/>
      <c r="AL4" s="150"/>
      <c r="AM4" s="150"/>
      <c r="AN4" s="151"/>
    </row>
    <row r="5" spans="1:40" s="90" customFormat="1" ht="45" customHeight="1" thickTop="1">
      <c r="A5" s="94">
        <v>1</v>
      </c>
      <c r="B5" s="162" t="s">
        <v>86</v>
      </c>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43"/>
      <c r="AL5" s="143"/>
      <c r="AM5" s="143"/>
    </row>
    <row r="6" spans="1:40" s="23" customFormat="1" ht="13.5" customHeight="1">
      <c r="F6" s="31"/>
      <c r="G6" s="31"/>
      <c r="H6" s="32"/>
      <c r="I6" s="6"/>
      <c r="J6" s="6"/>
      <c r="K6" s="33"/>
      <c r="L6" s="33"/>
      <c r="M6" s="33"/>
      <c r="N6" s="33"/>
      <c r="O6" s="109">
        <v>1</v>
      </c>
      <c r="P6" s="109"/>
      <c r="Q6" s="109"/>
      <c r="R6" s="109"/>
      <c r="S6" s="93" t="s">
        <v>87</v>
      </c>
      <c r="T6" s="35"/>
      <c r="U6" s="35"/>
      <c r="V6" s="91"/>
      <c r="W6" s="112" t="s">
        <v>8</v>
      </c>
      <c r="X6" s="112"/>
      <c r="Y6" s="112"/>
      <c r="Z6" s="109">
        <v>4846.6000000000004</v>
      </c>
      <c r="AA6" s="109"/>
      <c r="AB6" s="109"/>
      <c r="AC6" s="109"/>
      <c r="AE6" s="28" t="s">
        <v>88</v>
      </c>
      <c r="AF6" s="28"/>
      <c r="AG6" s="28"/>
      <c r="AH6" s="28"/>
      <c r="AI6" s="113" t="s">
        <v>9</v>
      </c>
      <c r="AJ6" s="113"/>
      <c r="AK6" s="110">
        <f>O6*Z6</f>
        <v>4846.6000000000004</v>
      </c>
      <c r="AL6" s="110"/>
      <c r="AM6" s="110"/>
      <c r="AN6" s="30" t="s">
        <v>10</v>
      </c>
    </row>
    <row r="7" spans="1:40" s="2" customFormat="1" ht="15">
      <c r="B7" s="108" t="s">
        <v>89</v>
      </c>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3"/>
      <c r="AL7" s="3"/>
      <c r="AM7" s="3"/>
    </row>
    <row r="8" spans="1:40" s="90" customFormat="1" ht="42.75" customHeight="1">
      <c r="A8" s="94">
        <v>2</v>
      </c>
      <c r="B8" s="161" t="s">
        <v>90</v>
      </c>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43"/>
      <c r="AL8" s="143"/>
      <c r="AM8" s="143"/>
    </row>
    <row r="9" spans="1:40" s="23" customFormat="1" ht="13.5" customHeight="1">
      <c r="F9" s="31"/>
      <c r="G9" s="31"/>
      <c r="H9" s="32"/>
      <c r="I9" s="6"/>
      <c r="J9" s="6"/>
      <c r="K9" s="33"/>
      <c r="L9" s="33"/>
      <c r="M9" s="33"/>
      <c r="N9" s="33"/>
      <c r="O9" s="109">
        <v>1</v>
      </c>
      <c r="P9" s="109"/>
      <c r="Q9" s="109"/>
      <c r="R9" s="109"/>
      <c r="S9" s="93" t="s">
        <v>87</v>
      </c>
      <c r="T9" s="35"/>
      <c r="U9" s="35"/>
      <c r="V9" s="91"/>
      <c r="W9" s="112" t="s">
        <v>8</v>
      </c>
      <c r="X9" s="112"/>
      <c r="Y9" s="112"/>
      <c r="Z9" s="109">
        <v>4694.8</v>
      </c>
      <c r="AA9" s="109"/>
      <c r="AB9" s="109"/>
      <c r="AC9" s="109"/>
      <c r="AE9" s="28" t="s">
        <v>88</v>
      </c>
      <c r="AF9" s="28"/>
      <c r="AG9" s="28"/>
      <c r="AH9" s="28"/>
      <c r="AI9" s="113" t="s">
        <v>9</v>
      </c>
      <c r="AJ9" s="113"/>
      <c r="AK9" s="110">
        <f>O9*Z9</f>
        <v>4694.8</v>
      </c>
      <c r="AL9" s="110"/>
      <c r="AM9" s="110"/>
      <c r="AN9" s="30" t="s">
        <v>10</v>
      </c>
    </row>
    <row r="10" spans="1:40" s="2" customFormat="1" ht="15">
      <c r="B10" s="108" t="s">
        <v>91</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3"/>
      <c r="AL10" s="3"/>
      <c r="AM10" s="3"/>
    </row>
    <row r="11" spans="1:40" s="90" customFormat="1" ht="27.75" customHeight="1">
      <c r="A11" s="94">
        <v>3</v>
      </c>
      <c r="B11" s="161" t="s">
        <v>92</v>
      </c>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43"/>
      <c r="AL11" s="143"/>
      <c r="AM11" s="143"/>
    </row>
    <row r="12" spans="1:40" s="23" customFormat="1" ht="13.5" customHeight="1">
      <c r="F12" s="31"/>
      <c r="G12" s="31"/>
      <c r="H12" s="32"/>
      <c r="I12" s="6"/>
      <c r="J12" s="6"/>
      <c r="K12" s="33"/>
      <c r="L12" s="33"/>
      <c r="M12" s="33"/>
      <c r="N12" s="33"/>
      <c r="O12" s="109">
        <v>1</v>
      </c>
      <c r="P12" s="109"/>
      <c r="Q12" s="109"/>
      <c r="R12" s="109"/>
      <c r="S12" s="93" t="s">
        <v>87</v>
      </c>
      <c r="T12" s="35"/>
      <c r="U12" s="35"/>
      <c r="V12" s="91"/>
      <c r="W12" s="112" t="s">
        <v>8</v>
      </c>
      <c r="X12" s="112"/>
      <c r="Y12" s="112"/>
      <c r="Z12" s="109">
        <v>2533.4699999999998</v>
      </c>
      <c r="AA12" s="109"/>
      <c r="AB12" s="109"/>
      <c r="AC12" s="109"/>
      <c r="AE12" s="28" t="s">
        <v>88</v>
      </c>
      <c r="AF12" s="28"/>
      <c r="AG12" s="28"/>
      <c r="AH12" s="28"/>
      <c r="AI12" s="113" t="s">
        <v>9</v>
      </c>
      <c r="AJ12" s="113"/>
      <c r="AK12" s="110">
        <f>O12*Z12</f>
        <v>2533.4699999999998</v>
      </c>
      <c r="AL12" s="110"/>
      <c r="AM12" s="110"/>
      <c r="AN12" s="30" t="s">
        <v>10</v>
      </c>
    </row>
    <row r="13" spans="1:40" s="2" customFormat="1" ht="15">
      <c r="B13" s="108" t="s">
        <v>93</v>
      </c>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3"/>
      <c r="AL13" s="3"/>
      <c r="AM13" s="3"/>
    </row>
    <row r="14" spans="1:40" s="90" customFormat="1" ht="42.75" customHeight="1">
      <c r="A14" s="94">
        <v>4</v>
      </c>
      <c r="B14" s="161" t="s">
        <v>94</v>
      </c>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43"/>
      <c r="AL14" s="143"/>
      <c r="AM14" s="143"/>
    </row>
    <row r="15" spans="1:40" s="23" customFormat="1" ht="13.5" customHeight="1">
      <c r="F15" s="31"/>
      <c r="G15" s="31"/>
      <c r="H15" s="32"/>
      <c r="I15" s="6"/>
      <c r="J15" s="6"/>
      <c r="K15" s="33"/>
      <c r="L15" s="33"/>
      <c r="M15" s="33"/>
      <c r="N15" s="33"/>
      <c r="O15" s="109">
        <v>2</v>
      </c>
      <c r="P15" s="109"/>
      <c r="Q15" s="109"/>
      <c r="R15" s="109"/>
      <c r="S15" s="93" t="s">
        <v>87</v>
      </c>
      <c r="T15" s="35"/>
      <c r="U15" s="35"/>
      <c r="V15" s="91"/>
      <c r="W15" s="112" t="s">
        <v>8</v>
      </c>
      <c r="X15" s="112"/>
      <c r="Y15" s="112"/>
      <c r="Z15" s="109">
        <v>1671.58</v>
      </c>
      <c r="AA15" s="109"/>
      <c r="AB15" s="109"/>
      <c r="AC15" s="109"/>
      <c r="AE15" s="28" t="s">
        <v>88</v>
      </c>
      <c r="AF15" s="28"/>
      <c r="AG15" s="28"/>
      <c r="AH15" s="28"/>
      <c r="AI15" s="113" t="s">
        <v>9</v>
      </c>
      <c r="AJ15" s="113"/>
      <c r="AK15" s="110">
        <f>O15*Z15</f>
        <v>3343.16</v>
      </c>
      <c r="AL15" s="110"/>
      <c r="AM15" s="110"/>
      <c r="AN15" s="30" t="s">
        <v>10</v>
      </c>
    </row>
    <row r="16" spans="1:40" s="2" customFormat="1" ht="15">
      <c r="B16" s="108" t="s">
        <v>93</v>
      </c>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3"/>
      <c r="AL16" s="3"/>
      <c r="AM16" s="3"/>
    </row>
    <row r="17" spans="1:40" s="90" customFormat="1" ht="28.5" customHeight="1">
      <c r="A17" s="94">
        <v>5</v>
      </c>
      <c r="B17" s="161" t="s">
        <v>95</v>
      </c>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43"/>
      <c r="AL17" s="143"/>
      <c r="AM17" s="143"/>
    </row>
    <row r="18" spans="1:40" s="23" customFormat="1" ht="13.5" customHeight="1">
      <c r="F18" s="31"/>
      <c r="G18" s="31"/>
      <c r="H18" s="32"/>
      <c r="I18" s="6"/>
      <c r="J18" s="6"/>
      <c r="K18" s="33"/>
      <c r="L18" s="33"/>
      <c r="M18" s="33"/>
      <c r="N18" s="33"/>
      <c r="O18" s="109">
        <v>1</v>
      </c>
      <c r="P18" s="109"/>
      <c r="Q18" s="109"/>
      <c r="R18" s="109"/>
      <c r="S18" s="93" t="s">
        <v>87</v>
      </c>
      <c r="T18" s="35"/>
      <c r="U18" s="35"/>
      <c r="V18" s="91"/>
      <c r="W18" s="112" t="s">
        <v>8</v>
      </c>
      <c r="X18" s="112"/>
      <c r="Y18" s="112"/>
      <c r="Z18" s="109">
        <v>447.15</v>
      </c>
      <c r="AA18" s="109"/>
      <c r="AB18" s="109"/>
      <c r="AC18" s="109"/>
      <c r="AE18" s="28" t="s">
        <v>88</v>
      </c>
      <c r="AF18" s="28"/>
      <c r="AG18" s="28"/>
      <c r="AH18" s="28"/>
      <c r="AI18" s="113" t="s">
        <v>9</v>
      </c>
      <c r="AJ18" s="113"/>
      <c r="AK18" s="110">
        <f>O18*Z18</f>
        <v>447.15</v>
      </c>
      <c r="AL18" s="110"/>
      <c r="AM18" s="110"/>
      <c r="AN18" s="30" t="s">
        <v>10</v>
      </c>
    </row>
    <row r="19" spans="1:40" s="2" customFormat="1" ht="15">
      <c r="B19" s="108" t="s">
        <v>96</v>
      </c>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3"/>
      <c r="AL19" s="3"/>
      <c r="AM19" s="3"/>
    </row>
    <row r="20" spans="1:40" s="90" customFormat="1" ht="28.5" customHeight="1">
      <c r="A20" s="94">
        <v>6</v>
      </c>
      <c r="B20" s="161" t="s">
        <v>97</v>
      </c>
      <c r="C20" s="161"/>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43"/>
      <c r="AL20" s="143"/>
      <c r="AM20" s="143"/>
    </row>
    <row r="21" spans="1:40" s="23" customFormat="1" ht="13.5" customHeight="1">
      <c r="F21" s="31"/>
      <c r="G21" s="31"/>
      <c r="H21" s="32"/>
      <c r="I21" s="6"/>
      <c r="J21" s="6"/>
      <c r="K21" s="33"/>
      <c r="L21" s="33"/>
      <c r="M21" s="33"/>
      <c r="N21" s="33"/>
      <c r="O21" s="109">
        <v>1</v>
      </c>
      <c r="P21" s="109"/>
      <c r="Q21" s="109"/>
      <c r="R21" s="109"/>
      <c r="S21" s="93" t="s">
        <v>87</v>
      </c>
      <c r="T21" s="35"/>
      <c r="U21" s="35"/>
      <c r="V21" s="91"/>
      <c r="W21" s="112" t="s">
        <v>8</v>
      </c>
      <c r="X21" s="112"/>
      <c r="Y21" s="112"/>
      <c r="Z21" s="109">
        <v>1269.95</v>
      </c>
      <c r="AA21" s="109"/>
      <c r="AB21" s="109"/>
      <c r="AC21" s="109"/>
      <c r="AE21" s="28" t="s">
        <v>88</v>
      </c>
      <c r="AF21" s="28"/>
      <c r="AG21" s="28"/>
      <c r="AH21" s="28"/>
      <c r="AI21" s="113" t="s">
        <v>9</v>
      </c>
      <c r="AJ21" s="113"/>
      <c r="AK21" s="110">
        <f>O21*Z21</f>
        <v>1269.95</v>
      </c>
      <c r="AL21" s="110"/>
      <c r="AM21" s="110"/>
      <c r="AN21" s="30" t="s">
        <v>10</v>
      </c>
    </row>
    <row r="22" spans="1:40" s="2" customFormat="1" ht="15">
      <c r="B22" s="108" t="s">
        <v>98</v>
      </c>
      <c r="C22" s="108"/>
      <c r="D22" s="108"/>
      <c r="E22" s="108"/>
      <c r="F22" s="108"/>
      <c r="G22" s="108"/>
      <c r="H22" s="108"/>
      <c r="I22" s="108"/>
      <c r="J22" s="108"/>
      <c r="K22" s="108"/>
      <c r="L22" s="108"/>
      <c r="M22" s="108"/>
      <c r="N22" s="108"/>
      <c r="O22" s="108"/>
      <c r="P22" s="108"/>
      <c r="Q22" s="108"/>
      <c r="R22" s="108"/>
      <c r="S22" s="108"/>
      <c r="T22" s="108"/>
      <c r="U22" s="108"/>
      <c r="V22" s="108"/>
      <c r="W22" s="108"/>
      <c r="X22" s="108"/>
      <c r="Y22" s="108"/>
      <c r="Z22" s="108"/>
      <c r="AA22" s="108"/>
      <c r="AB22" s="108"/>
      <c r="AC22" s="108"/>
      <c r="AD22" s="108"/>
      <c r="AE22" s="108"/>
      <c r="AF22" s="108"/>
      <c r="AG22" s="108"/>
      <c r="AH22" s="108"/>
      <c r="AI22" s="108"/>
      <c r="AJ22" s="108"/>
      <c r="AK22" s="3"/>
      <c r="AL22" s="3"/>
      <c r="AM22" s="3"/>
    </row>
    <row r="23" spans="1:40" s="90" customFormat="1" ht="63" customHeight="1">
      <c r="A23" s="94">
        <v>7</v>
      </c>
      <c r="B23" s="161" t="s">
        <v>99</v>
      </c>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43"/>
      <c r="AL23" s="143"/>
      <c r="AM23" s="143"/>
    </row>
    <row r="24" spans="1:40" s="23" customFormat="1" ht="13.5" customHeight="1">
      <c r="A24" s="92" t="s">
        <v>100</v>
      </c>
      <c r="F24" s="31"/>
      <c r="G24" s="31"/>
      <c r="H24" s="32"/>
      <c r="I24" s="6"/>
      <c r="J24" s="6"/>
      <c r="K24" s="33"/>
      <c r="L24" s="33"/>
      <c r="M24" s="33"/>
      <c r="N24" s="33"/>
      <c r="O24" s="109">
        <v>50</v>
      </c>
      <c r="P24" s="109"/>
      <c r="Q24" s="109"/>
      <c r="R24" s="109"/>
      <c r="S24" s="93" t="s">
        <v>101</v>
      </c>
      <c r="T24" s="35"/>
      <c r="U24" s="35"/>
      <c r="V24" s="91"/>
      <c r="W24" s="112" t="s">
        <v>8</v>
      </c>
      <c r="X24" s="112"/>
      <c r="Y24" s="112"/>
      <c r="Z24" s="109">
        <v>73.209999999999994</v>
      </c>
      <c r="AA24" s="109"/>
      <c r="AB24" s="109"/>
      <c r="AC24" s="109"/>
      <c r="AE24" s="28" t="s">
        <v>102</v>
      </c>
      <c r="AF24" s="28"/>
      <c r="AG24" s="28"/>
      <c r="AH24" s="28"/>
      <c r="AI24" s="113" t="s">
        <v>9</v>
      </c>
      <c r="AJ24" s="113"/>
      <c r="AK24" s="110">
        <f>O24*Z24</f>
        <v>3660.4999999999995</v>
      </c>
      <c r="AL24" s="110"/>
      <c r="AM24" s="110"/>
      <c r="AN24" s="30" t="s">
        <v>10</v>
      </c>
    </row>
    <row r="25" spans="1:40" s="2" customFormat="1" ht="15">
      <c r="B25" s="108" t="s">
        <v>103</v>
      </c>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3"/>
      <c r="AL25" s="3"/>
      <c r="AM25" s="3"/>
    </row>
    <row r="26" spans="1:40" s="23" customFormat="1" ht="13.5" customHeight="1">
      <c r="A26" s="92" t="s">
        <v>104</v>
      </c>
      <c r="F26" s="31"/>
      <c r="G26" s="31"/>
      <c r="H26" s="32"/>
      <c r="I26" s="6"/>
      <c r="J26" s="6"/>
      <c r="K26" s="33"/>
      <c r="L26" s="33"/>
      <c r="M26" s="33"/>
      <c r="N26" s="33"/>
      <c r="O26" s="109">
        <v>50</v>
      </c>
      <c r="P26" s="109"/>
      <c r="Q26" s="109"/>
      <c r="R26" s="109"/>
      <c r="S26" s="93" t="s">
        <v>101</v>
      </c>
      <c r="T26" s="35"/>
      <c r="U26" s="35"/>
      <c r="V26" s="91"/>
      <c r="W26" s="112" t="s">
        <v>8</v>
      </c>
      <c r="X26" s="112"/>
      <c r="Y26" s="112"/>
      <c r="Z26" s="109">
        <v>95.79</v>
      </c>
      <c r="AA26" s="109"/>
      <c r="AB26" s="109"/>
      <c r="AC26" s="109"/>
      <c r="AE26" s="28" t="s">
        <v>102</v>
      </c>
      <c r="AF26" s="28"/>
      <c r="AG26" s="28"/>
      <c r="AH26" s="28"/>
      <c r="AI26" s="113" t="s">
        <v>9</v>
      </c>
      <c r="AJ26" s="113"/>
      <c r="AK26" s="110">
        <f>O26*Z26</f>
        <v>4789.5</v>
      </c>
      <c r="AL26" s="110"/>
      <c r="AM26" s="110"/>
      <c r="AN26" s="30" t="s">
        <v>10</v>
      </c>
    </row>
    <row r="27" spans="1:40" s="2" customFormat="1" ht="15">
      <c r="B27" s="108" t="s">
        <v>105</v>
      </c>
      <c r="C27" s="108"/>
      <c r="D27" s="108"/>
      <c r="E27" s="108"/>
      <c r="F27" s="108"/>
      <c r="G27" s="108"/>
      <c r="H27" s="108"/>
      <c r="I27" s="108"/>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8"/>
      <c r="AK27" s="3"/>
      <c r="AL27" s="3"/>
      <c r="AM27" s="3"/>
    </row>
    <row r="28" spans="1:40" s="90" customFormat="1" ht="16.5">
      <c r="A28" s="94">
        <v>8</v>
      </c>
      <c r="B28" s="161" t="s">
        <v>106</v>
      </c>
      <c r="C28" s="161"/>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43"/>
      <c r="AL28" s="143"/>
      <c r="AM28" s="143"/>
    </row>
    <row r="29" spans="1:40" s="23" customFormat="1" ht="13.5" customHeight="1">
      <c r="A29" s="92"/>
      <c r="F29" s="31"/>
      <c r="G29" s="31"/>
      <c r="H29" s="32"/>
      <c r="I29" s="6"/>
      <c r="J29" s="6"/>
      <c r="K29" s="33"/>
      <c r="L29" s="33"/>
      <c r="M29" s="33"/>
      <c r="N29" s="33"/>
      <c r="O29" s="109">
        <v>2</v>
      </c>
      <c r="P29" s="109"/>
      <c r="Q29" s="109"/>
      <c r="R29" s="109"/>
      <c r="S29" s="93" t="s">
        <v>87</v>
      </c>
      <c r="T29" s="35"/>
      <c r="U29" s="35"/>
      <c r="V29" s="91"/>
      <c r="W29" s="112" t="s">
        <v>8</v>
      </c>
      <c r="X29" s="112"/>
      <c r="Y29" s="112"/>
      <c r="Z29" s="109">
        <v>1109.46</v>
      </c>
      <c r="AA29" s="109"/>
      <c r="AB29" s="109"/>
      <c r="AC29" s="109"/>
      <c r="AE29" s="28" t="s">
        <v>88</v>
      </c>
      <c r="AF29" s="28"/>
      <c r="AG29" s="28"/>
      <c r="AH29" s="28"/>
      <c r="AI29" s="113" t="s">
        <v>9</v>
      </c>
      <c r="AJ29" s="113"/>
      <c r="AK29" s="110">
        <f>O29*Z29</f>
        <v>2218.92</v>
      </c>
      <c r="AL29" s="110"/>
      <c r="AM29" s="110"/>
      <c r="AN29" s="30" t="s">
        <v>10</v>
      </c>
    </row>
    <row r="30" spans="1:40" s="2" customFormat="1" ht="15">
      <c r="B30" s="108" t="s">
        <v>107</v>
      </c>
      <c r="C30" s="108"/>
      <c r="D30" s="108"/>
      <c r="E30" s="108"/>
      <c r="F30" s="108"/>
      <c r="G30" s="108"/>
      <c r="H30" s="108"/>
      <c r="I30" s="108"/>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8"/>
      <c r="AK30" s="3"/>
      <c r="AL30" s="3"/>
      <c r="AM30" s="3"/>
    </row>
    <row r="31" spans="1:40" s="88" customFormat="1" ht="13.5" customHeight="1">
      <c r="A31" s="43">
        <v>9</v>
      </c>
      <c r="B31" s="161" t="s">
        <v>108</v>
      </c>
      <c r="C31" s="161"/>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57"/>
      <c r="AL31" s="157"/>
      <c r="AM31" s="157"/>
    </row>
    <row r="32" spans="1:40" s="23" customFormat="1" ht="13.5" customHeight="1">
      <c r="A32" s="92"/>
      <c r="F32" s="31"/>
      <c r="G32" s="31"/>
      <c r="H32" s="32"/>
      <c r="I32" s="6"/>
      <c r="J32" s="6"/>
      <c r="K32" s="33"/>
      <c r="L32" s="33"/>
      <c r="M32" s="33"/>
      <c r="N32" s="33"/>
      <c r="O32" s="109">
        <v>1</v>
      </c>
      <c r="P32" s="109"/>
      <c r="Q32" s="109"/>
      <c r="R32" s="109"/>
      <c r="S32" s="93" t="s">
        <v>87</v>
      </c>
      <c r="T32" s="35"/>
      <c r="U32" s="35"/>
      <c r="V32" s="91"/>
      <c r="W32" s="112" t="s">
        <v>8</v>
      </c>
      <c r="X32" s="112"/>
      <c r="Y32" s="112"/>
      <c r="Z32" s="109">
        <v>1384.24</v>
      </c>
      <c r="AA32" s="109"/>
      <c r="AB32" s="109"/>
      <c r="AC32" s="109"/>
      <c r="AE32" s="28" t="s">
        <v>88</v>
      </c>
      <c r="AF32" s="28"/>
      <c r="AG32" s="28"/>
      <c r="AH32" s="28"/>
      <c r="AI32" s="113" t="s">
        <v>9</v>
      </c>
      <c r="AJ32" s="113"/>
      <c r="AK32" s="110">
        <f>O32*Z32</f>
        <v>1384.24</v>
      </c>
      <c r="AL32" s="110"/>
      <c r="AM32" s="110"/>
      <c r="AN32" s="30" t="s">
        <v>10</v>
      </c>
    </row>
    <row r="33" spans="1:42" s="2" customFormat="1" ht="15">
      <c r="B33" s="108" t="s">
        <v>109</v>
      </c>
      <c r="C33" s="108"/>
      <c r="D33" s="108"/>
      <c r="E33" s="108"/>
      <c r="F33" s="108"/>
      <c r="G33" s="108"/>
      <c r="H33" s="108"/>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3"/>
      <c r="AL33" s="3"/>
      <c r="AM33" s="3"/>
    </row>
    <row r="34" spans="1:42" s="88" customFormat="1" ht="13.5" customHeight="1">
      <c r="A34" s="43">
        <v>10</v>
      </c>
      <c r="B34" s="161" t="s">
        <v>110</v>
      </c>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57"/>
      <c r="AL34" s="157"/>
      <c r="AM34" s="157"/>
    </row>
    <row r="35" spans="1:42" s="23" customFormat="1" ht="13.5" customHeight="1">
      <c r="A35" s="92"/>
      <c r="F35" s="31"/>
      <c r="G35" s="31"/>
      <c r="H35" s="32"/>
      <c r="I35" s="6"/>
      <c r="J35" s="6"/>
      <c r="K35" s="33"/>
      <c r="L35" s="33"/>
      <c r="M35" s="33"/>
      <c r="N35" s="33"/>
      <c r="O35" s="109">
        <v>1</v>
      </c>
      <c r="P35" s="109"/>
      <c r="Q35" s="109"/>
      <c r="R35" s="109"/>
      <c r="S35" s="93" t="s">
        <v>87</v>
      </c>
      <c r="T35" s="35"/>
      <c r="U35" s="35"/>
      <c r="V35" s="91"/>
      <c r="W35" s="112" t="s">
        <v>8</v>
      </c>
      <c r="X35" s="112"/>
      <c r="Y35" s="112"/>
      <c r="Z35" s="109">
        <v>877.8</v>
      </c>
      <c r="AA35" s="109"/>
      <c r="AB35" s="109"/>
      <c r="AC35" s="109"/>
      <c r="AE35" s="28" t="s">
        <v>88</v>
      </c>
      <c r="AF35" s="28"/>
      <c r="AG35" s="28"/>
      <c r="AH35" s="28"/>
      <c r="AI35" s="113" t="s">
        <v>9</v>
      </c>
      <c r="AJ35" s="113"/>
      <c r="AK35" s="110">
        <f>O35*Z35</f>
        <v>877.8</v>
      </c>
      <c r="AL35" s="110"/>
      <c r="AM35" s="110"/>
      <c r="AN35" s="30" t="s">
        <v>10</v>
      </c>
    </row>
    <row r="36" spans="1:42" s="2" customFormat="1" ht="15">
      <c r="B36" s="108" t="s">
        <v>111</v>
      </c>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3"/>
      <c r="AL36" s="3"/>
      <c r="AM36" s="3"/>
    </row>
    <row r="37" spans="1:42" s="88" customFormat="1" ht="13.5" customHeight="1">
      <c r="A37" s="43">
        <v>11</v>
      </c>
      <c r="B37" s="161" t="s">
        <v>112</v>
      </c>
      <c r="C37" s="161"/>
      <c r="D37" s="161"/>
      <c r="E37" s="161"/>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57"/>
      <c r="AL37" s="157"/>
      <c r="AM37" s="157"/>
    </row>
    <row r="38" spans="1:42" s="23" customFormat="1" ht="13.5" customHeight="1">
      <c r="A38" s="92" t="s">
        <v>100</v>
      </c>
      <c r="F38" s="31"/>
      <c r="G38" s="31"/>
      <c r="H38" s="32"/>
      <c r="I38" s="6"/>
      <c r="J38" s="6"/>
      <c r="K38" s="33"/>
      <c r="L38" s="33"/>
      <c r="M38" s="33"/>
      <c r="N38" s="33"/>
      <c r="O38" s="109">
        <v>1</v>
      </c>
      <c r="P38" s="109"/>
      <c r="Q38" s="109"/>
      <c r="R38" s="109"/>
      <c r="S38" s="93" t="s">
        <v>87</v>
      </c>
      <c r="T38" s="35"/>
      <c r="U38" s="35"/>
      <c r="V38" s="91"/>
      <c r="W38" s="112" t="s">
        <v>8</v>
      </c>
      <c r="X38" s="112"/>
      <c r="Y38" s="112"/>
      <c r="Z38" s="109">
        <v>200.42</v>
      </c>
      <c r="AA38" s="109"/>
      <c r="AB38" s="109"/>
      <c r="AC38" s="109"/>
      <c r="AE38" s="28" t="s">
        <v>88</v>
      </c>
      <c r="AF38" s="28"/>
      <c r="AG38" s="28"/>
      <c r="AH38" s="28"/>
      <c r="AI38" s="113" t="s">
        <v>9</v>
      </c>
      <c r="AJ38" s="113"/>
      <c r="AK38" s="110">
        <f>O38*Z38</f>
        <v>200.42</v>
      </c>
      <c r="AL38" s="110"/>
      <c r="AM38" s="110"/>
      <c r="AN38" s="30" t="s">
        <v>10</v>
      </c>
    </row>
    <row r="39" spans="1:42" s="2" customFormat="1" ht="15">
      <c r="B39" s="108" t="s">
        <v>113</v>
      </c>
      <c r="C39" s="108"/>
      <c r="D39" s="108"/>
      <c r="E39" s="108"/>
      <c r="F39" s="108"/>
      <c r="G39" s="108"/>
      <c r="H39" s="108"/>
      <c r="I39" s="108"/>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8"/>
      <c r="AK39" s="3"/>
      <c r="AL39" s="3"/>
      <c r="AM39" s="3"/>
    </row>
    <row r="40" spans="1:42" s="23" customFormat="1" ht="13.5" customHeight="1">
      <c r="A40" s="92" t="s">
        <v>104</v>
      </c>
      <c r="F40" s="31"/>
      <c r="G40" s="31"/>
      <c r="H40" s="32"/>
      <c r="I40" s="6"/>
      <c r="J40" s="6"/>
      <c r="K40" s="33"/>
      <c r="L40" s="33"/>
      <c r="M40" s="33"/>
      <c r="N40" s="33"/>
      <c r="O40" s="109">
        <v>1</v>
      </c>
      <c r="P40" s="109"/>
      <c r="Q40" s="109"/>
      <c r="R40" s="109"/>
      <c r="S40" s="93" t="s">
        <v>87</v>
      </c>
      <c r="T40" s="35"/>
      <c r="U40" s="35"/>
      <c r="V40" s="91"/>
      <c r="W40" s="112" t="s">
        <v>8</v>
      </c>
      <c r="X40" s="112"/>
      <c r="Y40" s="112"/>
      <c r="Z40" s="109">
        <v>271.92</v>
      </c>
      <c r="AA40" s="109"/>
      <c r="AB40" s="109"/>
      <c r="AC40" s="109"/>
      <c r="AE40" s="28" t="s">
        <v>88</v>
      </c>
      <c r="AF40" s="28"/>
      <c r="AG40" s="28"/>
      <c r="AH40" s="28"/>
      <c r="AI40" s="113" t="s">
        <v>9</v>
      </c>
      <c r="AJ40" s="113"/>
      <c r="AK40" s="110">
        <f>O40*Z40</f>
        <v>271.92</v>
      </c>
      <c r="AL40" s="110"/>
      <c r="AM40" s="110"/>
      <c r="AN40" s="30" t="s">
        <v>10</v>
      </c>
    </row>
    <row r="41" spans="1:42" s="2" customFormat="1" ht="15">
      <c r="B41" s="108" t="s">
        <v>114</v>
      </c>
      <c r="C41" s="108"/>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c r="AH41" s="108"/>
      <c r="AI41" s="108"/>
      <c r="AJ41" s="108"/>
      <c r="AK41" s="3"/>
      <c r="AL41" s="3"/>
      <c r="AM41" s="3"/>
    </row>
    <row r="42" spans="1:42" s="90" customFormat="1" ht="42.75" customHeight="1">
      <c r="A42" s="98">
        <v>12</v>
      </c>
      <c r="B42" s="161" t="s">
        <v>115</v>
      </c>
      <c r="C42" s="161"/>
      <c r="D42" s="161"/>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43"/>
      <c r="AL42" s="143"/>
      <c r="AM42" s="143"/>
    </row>
    <row r="43" spans="1:42" s="23" customFormat="1" ht="13.5" customHeight="1">
      <c r="A43" s="92"/>
      <c r="F43" s="31"/>
      <c r="G43" s="31"/>
      <c r="H43" s="32"/>
      <c r="I43" s="6"/>
      <c r="J43" s="6"/>
      <c r="K43" s="33"/>
      <c r="L43" s="33"/>
      <c r="M43" s="33"/>
      <c r="N43" s="33"/>
      <c r="O43" s="109">
        <v>16</v>
      </c>
      <c r="P43" s="109"/>
      <c r="Q43" s="109"/>
      <c r="R43" s="109"/>
      <c r="S43" s="93" t="s">
        <v>101</v>
      </c>
      <c r="T43" s="35"/>
      <c r="U43" s="35"/>
      <c r="V43" s="91"/>
      <c r="W43" s="112" t="s">
        <v>8</v>
      </c>
      <c r="X43" s="112"/>
      <c r="Y43" s="112"/>
      <c r="Z43" s="109">
        <v>146.57</v>
      </c>
      <c r="AA43" s="109"/>
      <c r="AB43" s="109"/>
      <c r="AC43" s="109"/>
      <c r="AE43" s="28" t="s">
        <v>102</v>
      </c>
      <c r="AF43" s="28"/>
      <c r="AG43" s="28"/>
      <c r="AH43" s="28"/>
      <c r="AI43" s="113" t="s">
        <v>9</v>
      </c>
      <c r="AJ43" s="113"/>
      <c r="AK43" s="110">
        <f>O43*Z43</f>
        <v>2345.12</v>
      </c>
      <c r="AL43" s="110"/>
      <c r="AM43" s="110"/>
      <c r="AN43" s="30" t="s">
        <v>10</v>
      </c>
    </row>
    <row r="44" spans="1:42" s="2" customFormat="1" ht="15">
      <c r="B44" s="108" t="s">
        <v>116</v>
      </c>
      <c r="C44" s="108"/>
      <c r="D44" s="108"/>
      <c r="E44" s="108"/>
      <c r="F44" s="108"/>
      <c r="G44" s="108"/>
      <c r="H44" s="108"/>
      <c r="I44" s="108"/>
      <c r="J44" s="108"/>
      <c r="K44" s="108"/>
      <c r="L44" s="108"/>
      <c r="M44" s="108"/>
      <c r="N44" s="108"/>
      <c r="O44" s="108"/>
      <c r="P44" s="108"/>
      <c r="Q44" s="108"/>
      <c r="R44" s="108"/>
      <c r="S44" s="108"/>
      <c r="T44" s="108"/>
      <c r="U44" s="108"/>
      <c r="V44" s="108"/>
      <c r="W44" s="108"/>
      <c r="X44" s="108"/>
      <c r="Y44" s="108"/>
      <c r="Z44" s="108"/>
      <c r="AA44" s="108"/>
      <c r="AB44" s="108"/>
      <c r="AC44" s="108"/>
      <c r="AD44" s="108"/>
      <c r="AE44" s="108"/>
      <c r="AF44" s="108"/>
      <c r="AG44" s="108"/>
      <c r="AH44" s="108"/>
      <c r="AI44" s="108"/>
      <c r="AJ44" s="108"/>
      <c r="AK44" s="3"/>
      <c r="AL44" s="3"/>
      <c r="AM44" s="3"/>
    </row>
    <row r="45" spans="1:42" s="88" customFormat="1" ht="42.75" customHeight="1">
      <c r="A45" s="95">
        <v>13</v>
      </c>
      <c r="B45" s="161" t="s">
        <v>117</v>
      </c>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57"/>
      <c r="AL45" s="157"/>
      <c r="AM45" s="157"/>
    </row>
    <row r="46" spans="1:42" s="23" customFormat="1" ht="13.5" customHeight="1">
      <c r="A46" s="92"/>
      <c r="F46" s="31"/>
      <c r="G46" s="31"/>
      <c r="H46" s="32"/>
      <c r="I46" s="6"/>
      <c r="J46" s="6"/>
      <c r="K46" s="33"/>
      <c r="L46" s="33"/>
      <c r="M46" s="33"/>
      <c r="N46" s="33"/>
      <c r="O46" s="109">
        <v>1</v>
      </c>
      <c r="P46" s="109"/>
      <c r="Q46" s="109"/>
      <c r="R46" s="109"/>
      <c r="S46" s="93" t="s">
        <v>87</v>
      </c>
      <c r="T46" s="35"/>
      <c r="U46" s="35"/>
      <c r="V46" s="91"/>
      <c r="W46" s="112" t="s">
        <v>8</v>
      </c>
      <c r="X46" s="112"/>
      <c r="Y46" s="112"/>
      <c r="Z46" s="109">
        <v>21989.61</v>
      </c>
      <c r="AA46" s="109"/>
      <c r="AB46" s="109"/>
      <c r="AC46" s="109"/>
      <c r="AE46" s="28" t="s">
        <v>88</v>
      </c>
      <c r="AF46" s="28"/>
      <c r="AG46" s="28"/>
      <c r="AH46" s="28"/>
      <c r="AI46" s="113" t="s">
        <v>9</v>
      </c>
      <c r="AJ46" s="113"/>
      <c r="AK46" s="110">
        <f>O46*Z46</f>
        <v>21989.61</v>
      </c>
      <c r="AL46" s="110"/>
      <c r="AM46" s="110"/>
      <c r="AN46" s="30" t="s">
        <v>10</v>
      </c>
    </row>
    <row r="47" spans="1:42" s="2" customFormat="1" ht="15">
      <c r="B47" s="108" t="s">
        <v>118</v>
      </c>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c r="AK47" s="3"/>
      <c r="AL47" s="3"/>
      <c r="AM47" s="3"/>
    </row>
    <row r="48" spans="1:42" s="31" customFormat="1" ht="13.5" customHeight="1">
      <c r="V48" s="164" t="s">
        <v>121</v>
      </c>
      <c r="W48" s="164"/>
      <c r="X48" s="164"/>
      <c r="Y48" s="164"/>
      <c r="Z48" s="164"/>
      <c r="AA48" s="164"/>
      <c r="AB48" s="164"/>
      <c r="AC48" s="164"/>
      <c r="AD48" s="164"/>
      <c r="AE48" s="164"/>
      <c r="AF48" s="164"/>
      <c r="AG48" s="164"/>
      <c r="AH48" s="37" t="s">
        <v>9</v>
      </c>
      <c r="AI48" s="37"/>
      <c r="AJ48" s="56"/>
      <c r="AK48" s="136">
        <v>54874</v>
      </c>
      <c r="AL48" s="136"/>
      <c r="AM48" s="136"/>
      <c r="AN48" s="72" t="s">
        <v>10</v>
      </c>
      <c r="AO48" s="133" t="e">
        <f>#REF!+#REF!+#REF!+#REF!+#REF!+#REF!+#REF!+#REF!+#REF!+#REF!+#REF!+#REF!+#REF!+#REF!+#REF!+#REF!+#REF!+#REF!+#REF!+#REF!+#REF!+#REF!+#REF!+#REF!+#REF!+#REF!</f>
        <v>#REF!</v>
      </c>
      <c r="AP48" s="133"/>
    </row>
    <row r="49" spans="1:42" s="2" customFormat="1" ht="12.75" customHeight="1">
      <c r="A49" s="163" t="s">
        <v>122</v>
      </c>
      <c r="B49" s="163"/>
      <c r="C49" s="163"/>
      <c r="D49" s="163"/>
      <c r="E49" s="163"/>
      <c r="F49" s="163"/>
      <c r="G49" s="163"/>
      <c r="H49" s="163"/>
      <c r="I49" s="163"/>
      <c r="J49" s="163"/>
      <c r="K49" s="163"/>
      <c r="L49" s="163"/>
      <c r="M49" s="163"/>
      <c r="N49" s="163"/>
      <c r="O49" s="163"/>
      <c r="P49" s="163"/>
      <c r="Q49" s="163"/>
      <c r="R49" s="163"/>
      <c r="S49" s="163"/>
      <c r="T49" s="163"/>
      <c r="U49" s="163"/>
      <c r="V49" s="163"/>
      <c r="W49" s="163"/>
      <c r="X49" s="163"/>
      <c r="Y49" s="163"/>
      <c r="Z49" s="163"/>
      <c r="AA49" s="163"/>
      <c r="AB49" s="163"/>
      <c r="AC49" s="163"/>
      <c r="AD49" s="163"/>
      <c r="AE49" s="163"/>
      <c r="AF49" s="163"/>
      <c r="AG49" s="163"/>
      <c r="AH49" s="163"/>
      <c r="AI49" s="163"/>
      <c r="AJ49" s="163"/>
      <c r="AK49" s="3"/>
      <c r="AL49" s="3"/>
      <c r="AM49" s="3"/>
    </row>
    <row r="50" spans="1:42" s="88" customFormat="1" ht="15" customHeight="1">
      <c r="A50" s="95">
        <v>14</v>
      </c>
      <c r="B50" s="161" t="s">
        <v>119</v>
      </c>
      <c r="C50" s="161"/>
      <c r="D50" s="161"/>
      <c r="E50" s="161"/>
      <c r="F50" s="161"/>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57"/>
      <c r="AL50" s="157"/>
      <c r="AM50" s="157"/>
    </row>
    <row r="51" spans="1:42" s="23" customFormat="1" ht="13.5" customHeight="1">
      <c r="A51" s="92"/>
      <c r="F51" s="31"/>
      <c r="G51" s="31"/>
      <c r="H51" s="32"/>
      <c r="I51" s="6"/>
      <c r="J51" s="6"/>
      <c r="K51" s="33"/>
      <c r="L51" s="33"/>
      <c r="M51" s="33"/>
      <c r="N51" s="33"/>
      <c r="O51" s="109">
        <v>1</v>
      </c>
      <c r="P51" s="109"/>
      <c r="Q51" s="109"/>
      <c r="R51" s="109"/>
      <c r="S51" s="93" t="s">
        <v>87</v>
      </c>
      <c r="T51" s="35"/>
      <c r="U51" s="35"/>
      <c r="V51" s="91"/>
      <c r="W51" s="112" t="s">
        <v>8</v>
      </c>
      <c r="X51" s="112"/>
      <c r="Y51" s="112"/>
      <c r="Z51" s="109">
        <v>14417.62</v>
      </c>
      <c r="AA51" s="109"/>
      <c r="AB51" s="109"/>
      <c r="AC51" s="109"/>
      <c r="AE51" s="28" t="s">
        <v>88</v>
      </c>
      <c r="AF51" s="28"/>
      <c r="AG51" s="28"/>
      <c r="AH51" s="28"/>
      <c r="AI51" s="113" t="s">
        <v>9</v>
      </c>
      <c r="AJ51" s="113"/>
      <c r="AK51" s="110">
        <f>O51*Z51</f>
        <v>14417.62</v>
      </c>
      <c r="AL51" s="110"/>
      <c r="AM51" s="110"/>
      <c r="AN51" s="30" t="s">
        <v>10</v>
      </c>
    </row>
    <row r="52" spans="1:42" s="2" customFormat="1" ht="15">
      <c r="B52" s="108" t="s">
        <v>120</v>
      </c>
      <c r="C52" s="108"/>
      <c r="D52" s="108"/>
      <c r="E52" s="108"/>
      <c r="F52" s="108"/>
      <c r="G52" s="108"/>
      <c r="H52" s="108"/>
      <c r="I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08"/>
      <c r="AH52" s="108"/>
      <c r="AI52" s="108"/>
      <c r="AJ52" s="108"/>
      <c r="AK52" s="3"/>
      <c r="AL52" s="3"/>
      <c r="AM52" s="3"/>
    </row>
    <row r="53" spans="1:42" s="31" customFormat="1" ht="15" customHeight="1">
      <c r="V53" s="164" t="s">
        <v>121</v>
      </c>
      <c r="W53" s="164"/>
      <c r="X53" s="164"/>
      <c r="Y53" s="164"/>
      <c r="Z53" s="164"/>
      <c r="AA53" s="164"/>
      <c r="AB53" s="164"/>
      <c r="AC53" s="164"/>
      <c r="AD53" s="164"/>
      <c r="AE53" s="164"/>
      <c r="AF53" s="164"/>
      <c r="AG53" s="164"/>
      <c r="AH53" s="37" t="s">
        <v>9</v>
      </c>
      <c r="AI53" s="37"/>
      <c r="AJ53" s="56"/>
      <c r="AK53" s="136">
        <f>AK51</f>
        <v>14417.62</v>
      </c>
      <c r="AL53" s="136"/>
      <c r="AM53" s="136"/>
      <c r="AN53" s="72" t="s">
        <v>10</v>
      </c>
      <c r="AO53" s="133" t="e">
        <f>#REF!+#REF!+#REF!+#REF!+#REF!+#REF!+#REF!+#REF!+#REF!+#REF!+#REF!+#REF!+#REF!+#REF!+#REF!+#REF!+#REF!+#REF!+#REF!+#REF!+#REF!+#REF!+#REF!+#REF!+#REF!+#REF!</f>
        <v>#REF!</v>
      </c>
      <c r="AP53" s="133"/>
    </row>
    <row r="54" spans="1:42" s="31" customFormat="1" ht="15" customHeight="1">
      <c r="V54" s="164" t="s">
        <v>123</v>
      </c>
      <c r="W54" s="164"/>
      <c r="X54" s="164"/>
      <c r="Y54" s="164"/>
      <c r="Z54" s="164"/>
      <c r="AA54" s="164"/>
      <c r="AB54" s="164"/>
      <c r="AC54" s="164"/>
      <c r="AD54" s="164"/>
      <c r="AE54" s="164"/>
      <c r="AF54" s="164"/>
      <c r="AG54" s="164"/>
      <c r="AH54" s="37" t="s">
        <v>9</v>
      </c>
      <c r="AI54" s="37"/>
      <c r="AJ54" s="56"/>
      <c r="AK54" s="136">
        <f>AK48+AK51</f>
        <v>69291.62</v>
      </c>
      <c r="AL54" s="136"/>
      <c r="AM54" s="136"/>
      <c r="AN54" s="72" t="s">
        <v>10</v>
      </c>
      <c r="AO54" s="133" t="e">
        <f>#REF!+#REF!+#REF!+#REF!+#REF!+#REF!+#REF!+#REF!+#REF!+#REF!+#REF!+#REF!+#REF!+#REF!+#REF!+#REF!+#REF!+#REF!+#REF!+#REF!+#REF!+#REF!+#REF!+#REF!+#REF!+#REF!</f>
        <v>#REF!</v>
      </c>
      <c r="AP54" s="133"/>
    </row>
    <row r="55" spans="1:42" ht="25.5" customHeight="1">
      <c r="A55" s="7" t="s">
        <v>34</v>
      </c>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9"/>
      <c r="AG55" s="9"/>
      <c r="AH55" s="9"/>
      <c r="AI55" s="9"/>
      <c r="AJ55" s="9"/>
      <c r="AK55" s="9"/>
      <c r="AL55" s="9"/>
      <c r="AM55" s="9"/>
      <c r="AN55" s="10"/>
      <c r="AO55" s="10"/>
    </row>
    <row r="56" spans="1:42" ht="13.5" thickBo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row>
    <row r="57" spans="1:42" ht="15.75">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37" t="s">
        <v>33</v>
      </c>
      <c r="AD57" s="137"/>
      <c r="AE57" s="137"/>
      <c r="AF57" s="137"/>
      <c r="AG57" s="137"/>
      <c r="AH57" s="12" t="s">
        <v>9</v>
      </c>
      <c r="AI57" s="12"/>
      <c r="AJ57" s="138"/>
      <c r="AK57" s="138"/>
      <c r="AL57" s="138"/>
      <c r="AM57" s="138"/>
      <c r="AN57" s="134"/>
      <c r="AO57" s="134"/>
    </row>
    <row r="58" spans="1:42" ht="6" customHeight="1">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0"/>
      <c r="AF58" s="10"/>
      <c r="AG58" s="10"/>
      <c r="AH58" s="10"/>
      <c r="AI58" s="10"/>
      <c r="AJ58" s="10"/>
      <c r="AK58" s="10"/>
      <c r="AL58" s="10"/>
      <c r="AM58" s="10"/>
      <c r="AN58" s="10"/>
      <c r="AO58" s="10"/>
    </row>
    <row r="59" spans="1:42" ht="15.75">
      <c r="A59" s="8"/>
      <c r="B59" s="7" t="s">
        <v>127</v>
      </c>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9"/>
      <c r="AF59" s="9"/>
      <c r="AG59" s="9"/>
      <c r="AH59" s="9"/>
      <c r="AI59" s="9"/>
      <c r="AJ59" s="9"/>
      <c r="AK59" s="9"/>
      <c r="AL59" s="10"/>
      <c r="AM59" s="10"/>
      <c r="AN59" s="10"/>
      <c r="AO59" s="10"/>
    </row>
    <row r="60" spans="1:42" ht="56.25" customHeight="1">
      <c r="A60" s="8"/>
      <c r="B60" s="7" t="s">
        <v>35</v>
      </c>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9"/>
      <c r="AK60" s="9"/>
      <c r="AL60" s="10"/>
      <c r="AM60" s="10"/>
      <c r="AN60" s="10"/>
      <c r="AO60" s="10"/>
    </row>
    <row r="61" spans="1:42" ht="15.75">
      <c r="A61" s="14"/>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9"/>
      <c r="AF61" s="9"/>
      <c r="AG61" s="9"/>
      <c r="AH61" s="9"/>
      <c r="AI61" s="9"/>
      <c r="AJ61" s="16"/>
      <c r="AK61" s="16"/>
    </row>
    <row r="62" spans="1:42" ht="12.75">
      <c r="A62" s="1"/>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row>
    <row r="63" spans="1:42">
      <c r="A63" s="1"/>
      <c r="B63" s="127" t="s">
        <v>36</v>
      </c>
      <c r="C63" s="127"/>
      <c r="D63" s="127"/>
      <c r="E63" s="127"/>
      <c r="F63" s="127"/>
      <c r="G63" s="127"/>
      <c r="H63" s="127"/>
      <c r="I63" s="127"/>
      <c r="J63" s="127"/>
      <c r="K63" s="127"/>
      <c r="L63" s="10"/>
      <c r="M63" s="10"/>
      <c r="N63" s="10"/>
      <c r="O63" s="10"/>
      <c r="P63" s="10"/>
      <c r="Q63" s="10"/>
      <c r="R63" s="10"/>
      <c r="S63" s="10"/>
      <c r="T63" s="10"/>
      <c r="U63" s="10"/>
      <c r="V63" s="10"/>
      <c r="W63" s="10"/>
      <c r="X63" s="10"/>
      <c r="Y63" s="10"/>
      <c r="Z63" s="10"/>
      <c r="AA63" s="10"/>
      <c r="AB63" s="10"/>
      <c r="AC63" s="10"/>
      <c r="AD63" s="10"/>
      <c r="AE63" s="10"/>
      <c r="AF63" s="10"/>
      <c r="AG63" s="10"/>
      <c r="AH63" s="10"/>
      <c r="AI63" s="10"/>
    </row>
    <row r="64" spans="1:42" ht="15">
      <c r="A64" s="1"/>
      <c r="L64" s="17"/>
      <c r="M64" s="17"/>
      <c r="N64" s="17"/>
      <c r="O64" s="17"/>
      <c r="P64" s="17"/>
      <c r="Q64" s="17"/>
      <c r="R64" s="17"/>
      <c r="S64" s="17"/>
      <c r="T64" s="17"/>
      <c r="U64" s="17"/>
      <c r="V64" s="17"/>
      <c r="W64" s="17"/>
      <c r="X64" s="17"/>
      <c r="Y64" s="17"/>
      <c r="Z64" s="17"/>
      <c r="AA64" s="17"/>
      <c r="AB64" s="17"/>
      <c r="AC64" s="17"/>
      <c r="AD64" s="17"/>
      <c r="AE64" s="17"/>
      <c r="AF64" s="17"/>
      <c r="AG64" s="17"/>
      <c r="AH64" s="17"/>
      <c r="AI64" s="10"/>
    </row>
    <row r="66" spans="1:40" ht="15">
      <c r="A66" s="1"/>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row>
    <row r="67" spans="1:40" ht="15">
      <c r="A67" s="1"/>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0"/>
    </row>
    <row r="68" spans="1:40" s="61" customFormat="1" ht="15">
      <c r="A68" s="57"/>
      <c r="B68" s="128" t="s">
        <v>45</v>
      </c>
      <c r="C68" s="128"/>
      <c r="D68" s="128"/>
      <c r="E68" s="128"/>
      <c r="F68" s="128"/>
      <c r="G68" s="128"/>
      <c r="H68" s="128"/>
      <c r="I68" s="128"/>
      <c r="J68" s="97"/>
      <c r="K68" s="96"/>
      <c r="L68" s="97">
        <v>1</v>
      </c>
      <c r="M68" s="96" t="s">
        <v>38</v>
      </c>
      <c r="N68" s="129">
        <v>41.12</v>
      </c>
      <c r="O68" s="129"/>
      <c r="P68" s="60" t="s">
        <v>38</v>
      </c>
      <c r="Q68" s="130">
        <v>5.92</v>
      </c>
      <c r="R68" s="130"/>
      <c r="S68" s="97"/>
      <c r="T68" s="130"/>
      <c r="U68" s="130"/>
      <c r="AA68" s="61" t="s">
        <v>39</v>
      </c>
      <c r="AB68" s="130">
        <f>ROUND(L68*N68*Q68,0)</f>
        <v>243</v>
      </c>
      <c r="AC68" s="130"/>
      <c r="AD68" s="130"/>
      <c r="AE68" s="130"/>
      <c r="AF68" s="131" t="s">
        <v>25</v>
      </c>
      <c r="AG68" s="131"/>
      <c r="AK68" s="132"/>
      <c r="AL68" s="132"/>
      <c r="AM68" s="132"/>
      <c r="AN68" s="62"/>
    </row>
    <row r="69" spans="1:40" s="63" customFormat="1" ht="15">
      <c r="I69" s="64"/>
      <c r="J69" s="65"/>
      <c r="K69" s="64"/>
      <c r="M69" s="66"/>
      <c r="N69" s="67"/>
      <c r="O69" s="67"/>
      <c r="P69" s="64"/>
      <c r="Q69" s="68"/>
      <c r="R69" s="68"/>
      <c r="S69" s="69"/>
      <c r="T69" s="68"/>
      <c r="U69" s="68"/>
      <c r="V69" s="122" t="s">
        <v>42</v>
      </c>
      <c r="W69" s="122"/>
      <c r="X69" s="122"/>
      <c r="Y69" s="122"/>
      <c r="Z69" s="122"/>
      <c r="AA69" s="70" t="s">
        <v>39</v>
      </c>
      <c r="AB69" s="123">
        <f>SUM(AB66:AB68)</f>
        <v>243</v>
      </c>
      <c r="AC69" s="123"/>
      <c r="AD69" s="123"/>
      <c r="AE69" s="123"/>
      <c r="AF69" s="124" t="s">
        <v>25</v>
      </c>
      <c r="AG69" s="124"/>
      <c r="AH69" s="69"/>
      <c r="AI69" s="71"/>
      <c r="AJ69" s="71"/>
      <c r="AK69" s="125"/>
      <c r="AL69" s="125"/>
      <c r="AM69" s="125"/>
      <c r="AN69" s="71"/>
    </row>
  </sheetData>
  <mergeCells count="158">
    <mergeCell ref="V69:Z69"/>
    <mergeCell ref="AB69:AE69"/>
    <mergeCell ref="AF69:AG69"/>
    <mergeCell ref="AK69:AM69"/>
    <mergeCell ref="B34:AJ34"/>
    <mergeCell ref="AK34:AM34"/>
    <mergeCell ref="O35:R35"/>
    <mergeCell ref="W35:Y35"/>
    <mergeCell ref="Z35:AC35"/>
    <mergeCell ref="AC57:AG57"/>
    <mergeCell ref="AJ57:AM57"/>
    <mergeCell ref="O51:R51"/>
    <mergeCell ref="W51:Y51"/>
    <mergeCell ref="Z51:AC51"/>
    <mergeCell ref="AI51:AJ51"/>
    <mergeCell ref="AK51:AM51"/>
    <mergeCell ref="B52:AJ52"/>
    <mergeCell ref="B47:AJ47"/>
    <mergeCell ref="V48:AG48"/>
    <mergeCell ref="AK48:AM48"/>
    <mergeCell ref="B41:AJ41"/>
    <mergeCell ref="B42:AJ42"/>
    <mergeCell ref="AK42:AM42"/>
    <mergeCell ref="O43:R43"/>
    <mergeCell ref="AN57:AO57"/>
    <mergeCell ref="B63:K63"/>
    <mergeCell ref="B68:I68"/>
    <mergeCell ref="N68:O68"/>
    <mergeCell ref="Q68:R68"/>
    <mergeCell ref="T68:U68"/>
    <mergeCell ref="AB68:AE68"/>
    <mergeCell ref="AF68:AG68"/>
    <mergeCell ref="V53:AG53"/>
    <mergeCell ref="AK53:AM53"/>
    <mergeCell ref="AO53:AP53"/>
    <mergeCell ref="V54:AG54"/>
    <mergeCell ref="AK54:AM54"/>
    <mergeCell ref="AO54:AP54"/>
    <mergeCell ref="AK68:AM68"/>
    <mergeCell ref="AO48:AP48"/>
    <mergeCell ref="A49:AJ49"/>
    <mergeCell ref="B50:AJ50"/>
    <mergeCell ref="AK50:AM50"/>
    <mergeCell ref="B44:AJ44"/>
    <mergeCell ref="B45:AJ45"/>
    <mergeCell ref="AK45:AM45"/>
    <mergeCell ref="O46:R46"/>
    <mergeCell ref="W46:Y46"/>
    <mergeCell ref="Z46:AC46"/>
    <mergeCell ref="AI46:AJ46"/>
    <mergeCell ref="AK46:AM46"/>
    <mergeCell ref="W43:Y43"/>
    <mergeCell ref="Z43:AC43"/>
    <mergeCell ref="AI43:AJ43"/>
    <mergeCell ref="AK43:AM43"/>
    <mergeCell ref="B39:AJ39"/>
    <mergeCell ref="O40:R40"/>
    <mergeCell ref="W40:Y40"/>
    <mergeCell ref="Z40:AC40"/>
    <mergeCell ref="AI40:AJ40"/>
    <mergeCell ref="AK40:AM40"/>
    <mergeCell ref="B33:AJ33"/>
    <mergeCell ref="B37:AJ37"/>
    <mergeCell ref="AK37:AM37"/>
    <mergeCell ref="O38:R38"/>
    <mergeCell ref="W38:Y38"/>
    <mergeCell ref="Z38:AC38"/>
    <mergeCell ref="AI38:AJ38"/>
    <mergeCell ref="AK38:AM38"/>
    <mergeCell ref="AI35:AJ35"/>
    <mergeCell ref="AK35:AM35"/>
    <mergeCell ref="B36:AJ36"/>
    <mergeCell ref="B30:AJ30"/>
    <mergeCell ref="B31:AJ31"/>
    <mergeCell ref="AK31:AM31"/>
    <mergeCell ref="O32:R32"/>
    <mergeCell ref="W32:Y32"/>
    <mergeCell ref="Z32:AC32"/>
    <mergeCell ref="AI32:AJ32"/>
    <mergeCell ref="AK32:AM32"/>
    <mergeCell ref="B27:AJ27"/>
    <mergeCell ref="B28:AJ28"/>
    <mergeCell ref="AK28:AM28"/>
    <mergeCell ref="O29:R29"/>
    <mergeCell ref="W29:Y29"/>
    <mergeCell ref="Z29:AC29"/>
    <mergeCell ref="AI29:AJ29"/>
    <mergeCell ref="AK29:AM29"/>
    <mergeCell ref="B25:AJ25"/>
    <mergeCell ref="O26:R26"/>
    <mergeCell ref="W26:Y26"/>
    <mergeCell ref="Z26:AC26"/>
    <mergeCell ref="AI26:AJ26"/>
    <mergeCell ref="AK26:AM26"/>
    <mergeCell ref="B22:AJ22"/>
    <mergeCell ref="B23:AJ23"/>
    <mergeCell ref="AK23:AM23"/>
    <mergeCell ref="O24:R24"/>
    <mergeCell ref="W24:Y24"/>
    <mergeCell ref="Z24:AC24"/>
    <mergeCell ref="AI24:AJ24"/>
    <mergeCell ref="AK24:AM24"/>
    <mergeCell ref="B19:AJ19"/>
    <mergeCell ref="B20:AJ20"/>
    <mergeCell ref="AK20:AM20"/>
    <mergeCell ref="O21:R21"/>
    <mergeCell ref="W21:Y21"/>
    <mergeCell ref="Z21:AC21"/>
    <mergeCell ref="AI21:AJ21"/>
    <mergeCell ref="AK21:AM21"/>
    <mergeCell ref="B16:AJ16"/>
    <mergeCell ref="B17:AJ17"/>
    <mergeCell ref="AK17:AM17"/>
    <mergeCell ref="O18:R18"/>
    <mergeCell ref="W18:Y18"/>
    <mergeCell ref="Z18:AC18"/>
    <mergeCell ref="AI18:AJ18"/>
    <mergeCell ref="AK18:AM18"/>
    <mergeCell ref="B13:AJ13"/>
    <mergeCell ref="B14:AJ14"/>
    <mergeCell ref="AK14:AM14"/>
    <mergeCell ref="O15:R15"/>
    <mergeCell ref="W15:Y15"/>
    <mergeCell ref="Z15:AC15"/>
    <mergeCell ref="AI15:AJ15"/>
    <mergeCell ref="AK15:AM15"/>
    <mergeCell ref="B10:AJ10"/>
    <mergeCell ref="B11:AJ11"/>
    <mergeCell ref="AK11:AM11"/>
    <mergeCell ref="O12:R12"/>
    <mergeCell ref="W12:Y12"/>
    <mergeCell ref="Z12:AC12"/>
    <mergeCell ref="AI12:AJ12"/>
    <mergeCell ref="AK12:AM12"/>
    <mergeCell ref="B7:AJ7"/>
    <mergeCell ref="B8:AJ8"/>
    <mergeCell ref="AK8:AM8"/>
    <mergeCell ref="O9:R9"/>
    <mergeCell ref="W9:Y9"/>
    <mergeCell ref="Z9:AC9"/>
    <mergeCell ref="AI9:AJ9"/>
    <mergeCell ref="AK9:AM9"/>
    <mergeCell ref="B5:AJ5"/>
    <mergeCell ref="AK5:AM5"/>
    <mergeCell ref="O6:R6"/>
    <mergeCell ref="W6:Y6"/>
    <mergeCell ref="Z6:AC6"/>
    <mergeCell ref="AI6:AJ6"/>
    <mergeCell ref="AK6:AM6"/>
    <mergeCell ref="A1:AM1"/>
    <mergeCell ref="A2:D2"/>
    <mergeCell ref="E2:AN2"/>
    <mergeCell ref="E3:AN3"/>
    <mergeCell ref="B4:M4"/>
    <mergeCell ref="N4:V4"/>
    <mergeCell ref="W4:AB4"/>
    <mergeCell ref="AC4:AH4"/>
    <mergeCell ref="AI4:AN4"/>
  </mergeCells>
  <pageMargins left="0.64" right="0.1" top="0.26" bottom="0.23" header="0.16" footer="0.16"/>
  <pageSetup paperSize="5" scale="8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DWE MBldg</vt:lpstr>
      <vt:lpstr>DWE MBldg (2)</vt:lpstr>
      <vt:lpstr>DWE MBldg (3)</vt:lpstr>
      <vt:lpstr>W.S &amp; S.F (2)</vt:lpstr>
      <vt:lpstr>'DWE MBldg'!Print_Area</vt:lpstr>
      <vt:lpstr>'DWE MBldg (2)'!Print_Area</vt:lpstr>
      <vt:lpstr>'DWE MBldg (3)'!Print_Area</vt:lpstr>
      <vt:lpstr>'W.S &amp; S.F (2)'!Print_Area</vt:lpstr>
      <vt:lpstr>'DWE MBldg'!Print_Titles</vt:lpstr>
      <vt:lpstr>'DWE MBldg (2)'!Print_Titles</vt:lpstr>
      <vt:lpstr>'DWE MBldg (3)'!Print_Titles</vt:lpstr>
      <vt:lpstr>'W.S &amp; S.F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2017-03-08T08:04:45Z</dcterms:modified>
</cp:coreProperties>
</file>