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DWE MBldg" sheetId="5" r:id="rId1"/>
    <sheet name="W.S &amp; S.F" sheetId="6" r:id="rId2"/>
  </sheets>
  <definedNames>
    <definedName name="_xlnm.Print_Area" localSheetId="0">'DWE MBldg'!$A$1:$AN$119</definedName>
    <definedName name="_xlnm.Print_Area" localSheetId="1">'W.S &amp; S.F'!$A$1:$AN$60</definedName>
    <definedName name="_xlnm.Print_Titles" localSheetId="0">'DWE MBldg'!$4:$4</definedName>
    <definedName name="_xlnm.Print_Titles" localSheetId="1">'W.S &amp; S.F'!$4:$4</definedName>
  </definedNames>
  <calcPr calcId="124519"/>
</workbook>
</file>

<file path=xl/calcChain.xml><?xml version="1.0" encoding="utf-8"?>
<calcChain xmlns="http://schemas.openxmlformats.org/spreadsheetml/2006/main">
  <c r="AB64" i="6"/>
  <c r="AB65" s="1"/>
  <c r="AO48"/>
  <c r="AK46"/>
  <c r="AK43"/>
  <c r="AK40"/>
  <c r="AK37"/>
  <c r="AK35"/>
  <c r="AK32"/>
  <c r="AK29"/>
  <c r="AK26"/>
  <c r="AK24"/>
  <c r="AK21"/>
  <c r="AK18"/>
  <c r="AK15"/>
  <c r="AK12"/>
  <c r="AK9"/>
  <c r="AK48" s="1"/>
  <c r="AK6"/>
  <c r="AK100" i="5"/>
  <c r="AK97"/>
  <c r="AK94" l="1"/>
  <c r="AK79" l="1"/>
  <c r="AK61" l="1"/>
  <c r="AK55" l="1"/>
  <c r="AK52"/>
  <c r="AK49" l="1"/>
  <c r="AK28" l="1"/>
  <c r="AK82"/>
  <c r="O67"/>
  <c r="AK31"/>
  <c r="AK88" l="1"/>
  <c r="AK85"/>
  <c r="AK70" l="1"/>
  <c r="AK58"/>
  <c r="AK34"/>
  <c r="AK25" l="1"/>
  <c r="AK76" l="1"/>
  <c r="AK12" l="1"/>
  <c r="AK6"/>
  <c r="AB123" l="1"/>
  <c r="AK15" l="1"/>
  <c r="AB124"/>
  <c r="AK9"/>
  <c r="AK46"/>
  <c r="AK73"/>
  <c r="AK91"/>
  <c r="AK37"/>
  <c r="AK103" l="1"/>
  <c r="AK43"/>
  <c r="AK22"/>
  <c r="AK19"/>
  <c r="AK64"/>
  <c r="AK40" l="1"/>
  <c r="AO37" s="1"/>
  <c r="AK67"/>
  <c r="AK105" l="1"/>
  <c r="AO105"/>
</calcChain>
</file>

<file path=xl/sharedStrings.xml><?xml version="1.0" encoding="utf-8"?>
<sst xmlns="http://schemas.openxmlformats.org/spreadsheetml/2006/main" count="395" uniqueCount="138">
  <si>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</si>
  <si>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</si>
  <si>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</si>
  <si>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</si>
  <si>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</si>
  <si>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</si>
  <si>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</si>
  <si>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</si>
  <si>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</si>
  <si>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</si>
  <si>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</si>
  <si>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</si>
  <si>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</si>
  <si>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</si>
  <si>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</si>
  <si>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</si>
  <si>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</si>
  <si>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</si>
  <si>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</si>
  <si>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</si>
  <si>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</si>
  <si>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</si>
  <si>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</si>
  <si>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</si>
  <si>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</si>
  <si>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</si>
  <si>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</si>
  <si>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</si>
  <si>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</si>
  <si>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</si>
  <si>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</si>
  <si>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</si>
  <si>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</si>
  <si>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</si>
  <si>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</si>
  <si>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</si>
  <si>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</si>
  <si>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</si>
  <si>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</si>
  <si>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</si>
  <si>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</si>
  <si>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</si>
  <si>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Laying floor of approved with glazed tile ¼”  thick in white cement 1:2 over ¾” thick cement morter 1:2 complete. (S.I.No. 24, P.No.43).</t>
  </si>
  <si>
    <t>LAV F/S P.F</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</si>
  <si>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</si>
  <si>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</si>
  <si>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</si>
  <si>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</si>
  <si>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</si>
  <si>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</si>
  <si>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</si>
  <si>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</si>
  <si>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</si>
  <si>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</si>
  <si>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</si>
  <si>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</si>
  <si>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</si>
  <si>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</si>
  <si>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</si>
  <si>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</si>
  <si>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</si>
  <si>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</si>
  <si>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</si>
  <si>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</si>
  <si>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</si>
  <si>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</si>
  <si>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</si>
  <si>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</si>
  <si>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</si>
  <si>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</si>
  <si>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</si>
  <si>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</si>
  <si>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</si>
  <si>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</si>
  <si>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</si>
  <si>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</si>
  <si>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</si>
  <si>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</si>
  <si>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</si>
  <si>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</si>
  <si>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</si>
  <si>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</si>
  <si>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</si>
  <si>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</si>
  <si>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</si>
  <si>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</si>
  <si>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</si>
  <si>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</si>
  <si>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</si>
  <si>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</si>
  <si>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</si>
  <si>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</si>
  <si>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</si>
  <si>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</si>
  <si>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</si>
  <si>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</si>
  <si>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</si>
  <si>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</si>
  <si>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</si>
  <si>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</si>
  <si>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</si>
  <si>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CONSTRUCTION OF BUILDING FOR SHELTERLESS PRIMARY SCHOOL DISTRICT THARPARKAR ADP NO: 204 OF 2016-17 (04 UNITS) @ GBPS KHARIO FAZAL U/C KHENSAR TALUKA CHACHRO.</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</si>
  <si>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</si>
  <si>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</si>
  <si>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</si>
  <si>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</si>
  <si>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</si>
  <si>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</si>
  <si>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</si>
  <si>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</si>
  <si>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</si>
  <si>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</si>
  <si>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</si>
  <si>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</si>
  <si>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</si>
  <si>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</si>
  <si>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</si>
  <si>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</si>
  <si>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</si>
  <si>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</si>
  <si>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</si>
  <si>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</si>
  <si>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</si>
  <si>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</si>
  <si>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</si>
  <si>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</si>
  <si>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</si>
  <si>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</si>
  <si>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</si>
  <si>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</si>
  <si>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</si>
  <si>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</si>
  <si>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</si>
  <si>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</si>
  <si>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(PART-A) CIVIL WORK</t>
  </si>
  <si>
    <t>Total (A) = (a) in words &amp; figures_______________________________________________________________</t>
  </si>
  <si>
    <t>PART-B (Water Supply &amp; Sanatary Fitting)</t>
  </si>
  <si>
    <t>Total (A) = (b) in words &amp; figures_______________________________________________________________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</si>
</sst>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sz val="11"/>
      <name val="Book Antiqua"/>
      <family val="1"/>
    </font>
    <font>
      <sz val="11"/>
      <name val="Book Antiqua"/>
      <family val="1"/>
    </font>
    <font>
      <b/>
      <i/>
      <sz val="11"/>
      <name val="Arial"/>
      <family val="2"/>
    </font>
    <font>
      <u/>
      <sz val="12"/>
      <name val="Times New Roman"/>
      <family val="1"/>
    </font>
    <font>
      <b/>
      <u/>
      <sz val="12"/>
      <name val="Times New Roman"/>
      <family val="1"/>
    </font>
    <font>
      <b/>
      <u/>
      <sz val="14"/>
      <name val="Times New Roman"/>
      <family val="1"/>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1" fillId="0" borderId="0" xfId="1" applyFont="1" applyBorder="1" applyAlignment="1">
      <alignment horizontal="center" vertical="top"/>
    </xf>
    <xf numFmtId="0" fontId="22" fillId="0" borderId="0" xfId="1" applyFont="1" applyBorder="1"/>
    <xf numFmtId="0" fontId="21" fillId="0" borderId="0" xfId="1" applyFont="1" applyBorder="1" applyAlignment="1">
      <alignment horizontal="center" vertical="top"/>
    </xf>
    <xf numFmtId="0" fontId="22"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1"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2" fillId="0" borderId="0" xfId="0" applyFont="1" applyBorder="1"/>
    <xf numFmtId="0" fontId="5" fillId="0" borderId="0" xfId="0" applyFont="1" applyBorder="1" applyAlignment="1"/>
    <xf numFmtId="1" fontId="23"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1"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1"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1" fillId="0" borderId="0" xfId="1" applyFont="1" applyBorder="1" applyAlignment="1">
      <alignment horizontal="center" vertical="top"/>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 fillId="0" borderId="0" xfId="1" applyFont="1" applyBorder="1" applyAlignment="1">
      <alignment horizontal="center" vertical="center"/>
    </xf>
    <xf numFmtId="0" fontId="21" fillId="0" borderId="0" xfId="1" applyFont="1" applyBorder="1" applyAlignment="1">
      <alignment horizontal="center" vertical="center"/>
    </xf>
    <xf numFmtId="0" fontId="21"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6" fillId="0" borderId="0" xfId="1" applyFont="1" applyBorder="1" applyAlignment="1">
      <alignment horizontal="center" vertical="center"/>
    </xf>
    <xf numFmtId="0" fontId="21" fillId="0" borderId="0" xfId="0"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4" fontId="26" fillId="0" borderId="0" xfId="1" applyNumberFormat="1" applyFont="1" applyAlignment="1">
      <alignment horizontal="center" vertical="top" wrapText="1"/>
    </xf>
    <xf numFmtId="0" fontId="16"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6"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0" fontId="16" fillId="0" borderId="0" xfId="1" applyFont="1" applyBorder="1" applyAlignment="1">
      <alignment horizontal="justify" vertical="justify" wrapText="1"/>
    </xf>
    <xf numFmtId="4" fontId="24" fillId="0" borderId="0" xfId="1" applyNumberFormat="1" applyFont="1" applyAlignment="1">
      <alignment horizontal="justify" vertical="top" wrapText="1"/>
    </xf>
    <xf numFmtId="0" fontId="25" fillId="0" borderId="0" xfId="1" applyFont="1" applyAlignment="1">
      <alignment horizontal="justify" vertical="top" wrapText="1"/>
    </xf>
    <xf numFmtId="0" fontId="16" fillId="0" borderId="7" xfId="1" applyFont="1" applyBorder="1" applyAlignment="1">
      <alignment horizontal="justify" vertical="justify"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24"/>
  <sheetViews>
    <sheetView view="pageBreakPreview" topLeftCell="A103" zoomScaleSheetLayoutView="100" workbookViewId="0">
      <selection activeCell="K114" sqref="K11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3" t="s">
        <v>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ht="56.25" customHeight="1">
      <c r="A2" s="124" t="s">
        <v>38</v>
      </c>
      <c r="B2" s="124"/>
      <c r="C2" s="124"/>
      <c r="D2" s="124"/>
      <c r="E2" s="125" t="s">
        <v>101</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0" ht="20.25" customHeight="1" thickBot="1">
      <c r="E3" s="131" t="s">
        <v>134</v>
      </c>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row>
    <row r="4" spans="1:40" s="82" customFormat="1" ht="17.25" customHeight="1" thickTop="1" thickBot="1">
      <c r="A4" s="81" t="s">
        <v>1</v>
      </c>
      <c r="B4" s="127" t="s">
        <v>2</v>
      </c>
      <c r="C4" s="127"/>
      <c r="D4" s="127"/>
      <c r="E4" s="127"/>
      <c r="F4" s="127"/>
      <c r="G4" s="127"/>
      <c r="H4" s="127"/>
      <c r="I4" s="127"/>
      <c r="J4" s="127"/>
      <c r="K4" s="127"/>
      <c r="L4" s="127"/>
      <c r="M4" s="127"/>
      <c r="N4" s="128" t="s">
        <v>3</v>
      </c>
      <c r="O4" s="129"/>
      <c r="P4" s="129"/>
      <c r="Q4" s="129"/>
      <c r="R4" s="129"/>
      <c r="S4" s="129"/>
      <c r="T4" s="129"/>
      <c r="U4" s="129"/>
      <c r="V4" s="130"/>
      <c r="W4" s="128" t="s">
        <v>4</v>
      </c>
      <c r="X4" s="129"/>
      <c r="Y4" s="129"/>
      <c r="Z4" s="129"/>
      <c r="AA4" s="129"/>
      <c r="AB4" s="130"/>
      <c r="AC4" s="129" t="s">
        <v>5</v>
      </c>
      <c r="AD4" s="129"/>
      <c r="AE4" s="129"/>
      <c r="AF4" s="129"/>
      <c r="AG4" s="129"/>
      <c r="AH4" s="129"/>
      <c r="AI4" s="128" t="s">
        <v>6</v>
      </c>
      <c r="AJ4" s="129"/>
      <c r="AK4" s="129"/>
      <c r="AL4" s="129"/>
      <c r="AM4" s="129"/>
      <c r="AN4" s="130"/>
    </row>
    <row r="5" spans="1:40" s="78" customFormat="1" ht="16.5" customHeight="1" thickTop="1">
      <c r="A5" s="77">
        <v>1</v>
      </c>
      <c r="B5" s="20" t="s">
        <v>56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10"/>
      <c r="AL5" s="110"/>
      <c r="AM5" s="110"/>
    </row>
    <row r="6" spans="1:40" s="22" customFormat="1" ht="13.5" customHeight="1">
      <c r="F6" s="31"/>
      <c r="G6" s="31"/>
      <c r="H6" s="32"/>
      <c r="I6" s="6"/>
      <c r="J6" s="6"/>
      <c r="K6" s="33"/>
      <c r="L6" s="33"/>
      <c r="M6" s="33"/>
      <c r="N6" s="33"/>
      <c r="O6" s="111">
        <v>3709</v>
      </c>
      <c r="P6" s="111"/>
      <c r="Q6" s="111"/>
      <c r="R6" s="111"/>
      <c r="S6" s="76" t="s">
        <v>7</v>
      </c>
      <c r="T6" s="34"/>
      <c r="U6" s="34"/>
      <c r="V6" s="74"/>
      <c r="W6" s="112" t="s">
        <v>8</v>
      </c>
      <c r="X6" s="112"/>
      <c r="Y6" s="112"/>
      <c r="Z6" s="111">
        <v>3176.25</v>
      </c>
      <c r="AA6" s="111"/>
      <c r="AB6" s="111"/>
      <c r="AC6" s="111"/>
      <c r="AE6" s="27" t="s">
        <v>57</v>
      </c>
      <c r="AF6" s="27"/>
      <c r="AG6" s="27"/>
      <c r="AH6" s="27"/>
      <c r="AI6" s="113" t="s">
        <v>9</v>
      </c>
      <c r="AJ6" s="113"/>
      <c r="AK6" s="114">
        <f>ROUND(O6*Z6/1000,0)</f>
        <v>11781</v>
      </c>
      <c r="AL6" s="114"/>
      <c r="AM6" s="114"/>
      <c r="AN6" s="30" t="s">
        <v>10</v>
      </c>
    </row>
    <row r="7" spans="1:40" s="2" customFormat="1" ht="15">
      <c r="B7" s="116" t="s">
        <v>58</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32"/>
      <c r="AL8" s="132"/>
      <c r="AM8" s="132"/>
    </row>
    <row r="9" spans="1:40" s="6" customFormat="1" ht="13.5" customHeight="1">
      <c r="N9" s="26"/>
      <c r="O9" s="111">
        <v>1717</v>
      </c>
      <c r="P9" s="111"/>
      <c r="Q9" s="111"/>
      <c r="R9" s="111"/>
      <c r="S9" s="112" t="s">
        <v>7</v>
      </c>
      <c r="T9" s="112"/>
      <c r="U9" s="27"/>
      <c r="V9" s="28"/>
      <c r="W9" s="112" t="s">
        <v>8</v>
      </c>
      <c r="X9" s="112"/>
      <c r="Y9" s="112"/>
      <c r="Z9" s="111">
        <v>8694.9500000000007</v>
      </c>
      <c r="AA9" s="111"/>
      <c r="AB9" s="111"/>
      <c r="AC9" s="111"/>
      <c r="AD9" s="27"/>
      <c r="AE9" s="27" t="s">
        <v>12</v>
      </c>
      <c r="AF9" s="27"/>
      <c r="AG9" s="27"/>
      <c r="AH9" s="27"/>
      <c r="AI9" s="113" t="s">
        <v>9</v>
      </c>
      <c r="AJ9" s="113"/>
      <c r="AK9" s="114">
        <f>ROUND(O9*Z9/100,0)</f>
        <v>149292</v>
      </c>
      <c r="AL9" s="114"/>
      <c r="AM9" s="114"/>
      <c r="AN9" s="30" t="s">
        <v>10</v>
      </c>
    </row>
    <row r="10" spans="1:40" s="2" customFormat="1" ht="15">
      <c r="B10" s="116" t="s">
        <v>44</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
      <c r="AL10" s="3"/>
      <c r="AM10" s="3"/>
    </row>
    <row r="11" spans="1:40" s="78" customFormat="1" ht="16.5" customHeight="1">
      <c r="A11" s="77">
        <v>3</v>
      </c>
      <c r="B11" s="20" t="s">
        <v>59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10"/>
      <c r="AL11" s="110"/>
      <c r="AM11" s="110"/>
    </row>
    <row r="12" spans="1:40" s="22" customFormat="1" ht="13.5" customHeight="1">
      <c r="F12" s="31"/>
      <c r="G12" s="31"/>
      <c r="H12" s="32"/>
      <c r="I12" s="6"/>
      <c r="J12" s="6"/>
      <c r="K12" s="33"/>
      <c r="L12" s="33"/>
      <c r="M12" s="33"/>
      <c r="N12" s="33"/>
      <c r="O12" s="111">
        <v>3741</v>
      </c>
      <c r="P12" s="111"/>
      <c r="Q12" s="111"/>
      <c r="R12" s="111"/>
      <c r="S12" s="76" t="s">
        <v>7</v>
      </c>
      <c r="T12" s="34"/>
      <c r="U12" s="34"/>
      <c r="V12" s="74"/>
      <c r="W12" s="112" t="s">
        <v>8</v>
      </c>
      <c r="X12" s="112"/>
      <c r="Y12" s="112"/>
      <c r="Z12" s="111">
        <v>11948.36</v>
      </c>
      <c r="AA12" s="111"/>
      <c r="AB12" s="111"/>
      <c r="AC12" s="111"/>
      <c r="AE12" s="27" t="s">
        <v>12</v>
      </c>
      <c r="AF12" s="27"/>
      <c r="AG12" s="27"/>
      <c r="AH12" s="27"/>
      <c r="AI12" s="113" t="s">
        <v>9</v>
      </c>
      <c r="AJ12" s="113"/>
      <c r="AK12" s="114">
        <f>ROUND(O12*Z12/100,0)</f>
        <v>446988</v>
      </c>
      <c r="AL12" s="114"/>
      <c r="AM12" s="114"/>
      <c r="AN12" s="30" t="s">
        <v>10</v>
      </c>
    </row>
    <row r="13" spans="1:40" s="2" customFormat="1" ht="15">
      <c r="B13" s="116" t="s">
        <v>60</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
      <c r="AL13" s="3"/>
      <c r="AM13" s="3"/>
    </row>
    <row r="14" spans="1:40" s="21" customFormat="1" ht="76.5" customHeight="1">
      <c r="A14" s="45">
        <v>4</v>
      </c>
      <c r="B14" s="133" t="s">
        <v>13</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4"/>
      <c r="AL14" s="134"/>
      <c r="AM14" s="134"/>
    </row>
    <row r="15" spans="1:40" s="6" customFormat="1" ht="14.25" customHeight="1">
      <c r="N15" s="26"/>
      <c r="O15" s="111">
        <v>409</v>
      </c>
      <c r="P15" s="111"/>
      <c r="Q15" s="111"/>
      <c r="R15" s="111"/>
      <c r="S15" s="112" t="s">
        <v>7</v>
      </c>
      <c r="T15" s="112"/>
      <c r="U15" s="27"/>
      <c r="V15" s="28"/>
      <c r="W15" s="112" t="s">
        <v>8</v>
      </c>
      <c r="X15" s="112"/>
      <c r="Y15" s="112"/>
      <c r="Z15" s="111">
        <v>337</v>
      </c>
      <c r="AA15" s="111"/>
      <c r="AB15" s="111"/>
      <c r="AC15" s="111"/>
      <c r="AD15" s="27"/>
      <c r="AE15" s="27" t="s">
        <v>14</v>
      </c>
      <c r="AF15" s="27"/>
      <c r="AG15" s="27"/>
      <c r="AH15" s="27"/>
      <c r="AI15" s="113" t="s">
        <v>9</v>
      </c>
      <c r="AJ15" s="113"/>
      <c r="AK15" s="114">
        <f>O15*Z15</f>
        <v>137833</v>
      </c>
      <c r="AL15" s="114"/>
      <c r="AM15" s="114"/>
      <c r="AN15" s="30" t="s">
        <v>10</v>
      </c>
    </row>
    <row r="16" spans="1:40" s="2" customFormat="1" ht="15">
      <c r="B16" s="116" t="s">
        <v>45</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
      <c r="AL16" s="3"/>
      <c r="AM16" s="3"/>
    </row>
    <row r="17" spans="1:40" s="21" customFormat="1" ht="30" customHeight="1">
      <c r="A17" s="45">
        <v>5</v>
      </c>
      <c r="B17" s="133" t="s">
        <v>15</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4"/>
      <c r="AL17" s="134"/>
      <c r="AM17" s="134"/>
    </row>
    <row r="18" spans="1:40" s="22" customFormat="1" ht="13.5" customHeight="1">
      <c r="A18" s="46" t="s">
        <v>16</v>
      </c>
      <c r="B18" s="47" t="s">
        <v>17</v>
      </c>
      <c r="L18" s="23"/>
      <c r="M18" s="24"/>
      <c r="N18" s="118"/>
      <c r="O18" s="118"/>
      <c r="P18" s="25"/>
      <c r="Q18" s="119"/>
      <c r="R18" s="119"/>
      <c r="S18" s="24"/>
      <c r="T18" s="120"/>
      <c r="U18" s="120"/>
      <c r="V18" s="120"/>
      <c r="AB18" s="121"/>
      <c r="AC18" s="121"/>
      <c r="AD18" s="121"/>
      <c r="AE18" s="121"/>
      <c r="AF18" s="118"/>
      <c r="AG18" s="118"/>
      <c r="AK18" s="122"/>
      <c r="AL18" s="122"/>
      <c r="AM18" s="122"/>
      <c r="AN18" s="37"/>
    </row>
    <row r="19" spans="1:40" s="22" customFormat="1" ht="13.5" customHeight="1">
      <c r="F19" s="31"/>
      <c r="G19" s="31"/>
      <c r="H19" s="32"/>
      <c r="I19" s="6"/>
      <c r="J19" s="42"/>
      <c r="K19" s="48"/>
      <c r="L19" s="33"/>
      <c r="M19" s="33"/>
      <c r="N19" s="33"/>
      <c r="O19" s="23"/>
      <c r="P19" s="111">
        <v>14.61</v>
      </c>
      <c r="Q19" s="111"/>
      <c r="R19" s="111"/>
      <c r="S19" s="29" t="s">
        <v>18</v>
      </c>
      <c r="T19" s="34"/>
      <c r="U19" s="34"/>
      <c r="V19" s="112" t="s">
        <v>8</v>
      </c>
      <c r="W19" s="112"/>
      <c r="X19" s="112"/>
      <c r="Y19" s="111">
        <v>5001.7</v>
      </c>
      <c r="Z19" s="111"/>
      <c r="AA19" s="111"/>
      <c r="AB19" s="111"/>
      <c r="AC19" s="27"/>
      <c r="AD19" s="27" t="s">
        <v>19</v>
      </c>
      <c r="AE19" s="27"/>
      <c r="AF19" s="27"/>
      <c r="AG19" s="27"/>
      <c r="AH19" s="27"/>
      <c r="AI19" s="113" t="s">
        <v>9</v>
      </c>
      <c r="AJ19" s="113"/>
      <c r="AK19" s="114">
        <f>ROUND(P19*Y19,0)</f>
        <v>73075</v>
      </c>
      <c r="AL19" s="114"/>
      <c r="AM19" s="114"/>
      <c r="AN19" s="30" t="s">
        <v>10</v>
      </c>
    </row>
    <row r="20" spans="1:40" s="2" customFormat="1" ht="15">
      <c r="B20" s="116" t="s">
        <v>46</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
      <c r="AL20" s="3"/>
      <c r="AM20" s="3"/>
    </row>
    <row r="21" spans="1:40" s="22" customFormat="1" ht="13.5" customHeight="1">
      <c r="A21" s="46" t="s">
        <v>20</v>
      </c>
      <c r="B21" s="47" t="s">
        <v>21</v>
      </c>
      <c r="J21" s="42"/>
      <c r="K21" s="42"/>
      <c r="L21" s="23"/>
      <c r="M21" s="24"/>
      <c r="N21" s="118"/>
      <c r="O21" s="118"/>
      <c r="P21" s="25"/>
      <c r="Q21" s="119"/>
      <c r="R21" s="119"/>
      <c r="S21" s="24"/>
      <c r="T21" s="120"/>
      <c r="U21" s="120"/>
      <c r="V21" s="120"/>
      <c r="AB21" s="121"/>
      <c r="AC21" s="121"/>
      <c r="AD21" s="121"/>
      <c r="AE21" s="121"/>
      <c r="AF21" s="118"/>
      <c r="AG21" s="118"/>
      <c r="AK21" s="122"/>
      <c r="AL21" s="122"/>
      <c r="AM21" s="122"/>
      <c r="AN21" s="37"/>
    </row>
    <row r="22" spans="1:40" s="6" customFormat="1" ht="13.5" customHeight="1">
      <c r="H22" s="35"/>
      <c r="K22" s="33"/>
      <c r="L22" s="33"/>
      <c r="M22" s="33"/>
      <c r="N22" s="33"/>
      <c r="O22" s="23"/>
      <c r="P22" s="111">
        <v>3.65</v>
      </c>
      <c r="Q22" s="111"/>
      <c r="R22" s="111"/>
      <c r="S22" s="27" t="s">
        <v>18</v>
      </c>
      <c r="T22" s="49"/>
      <c r="U22" s="49"/>
      <c r="V22" s="112" t="s">
        <v>8</v>
      </c>
      <c r="W22" s="112"/>
      <c r="X22" s="112"/>
      <c r="Y22" s="111">
        <v>4820.2</v>
      </c>
      <c r="Z22" s="111"/>
      <c r="AA22" s="111"/>
      <c r="AB22" s="111"/>
      <c r="AC22" s="27"/>
      <c r="AD22" s="27" t="s">
        <v>19</v>
      </c>
      <c r="AE22" s="27"/>
      <c r="AF22" s="27"/>
      <c r="AG22" s="27"/>
      <c r="AH22" s="27"/>
      <c r="AI22" s="113" t="s">
        <v>9</v>
      </c>
      <c r="AJ22" s="113"/>
      <c r="AK22" s="114">
        <f>ROUND(P22*Y22,0)</f>
        <v>17594</v>
      </c>
      <c r="AL22" s="114"/>
      <c r="AM22" s="114"/>
      <c r="AN22" s="30" t="s">
        <v>10</v>
      </c>
    </row>
    <row r="23" spans="1:40" s="2" customFormat="1" ht="15">
      <c r="B23" s="116" t="s">
        <v>47</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
      <c r="AL23" s="3"/>
      <c r="AM23" s="3"/>
    </row>
    <row r="24" spans="1:40" s="90" customFormat="1" ht="16.5" customHeight="1">
      <c r="A24" s="84">
        <v>6</v>
      </c>
      <c r="B24" s="20" t="s">
        <v>63</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117"/>
      <c r="AL24" s="117"/>
      <c r="AM24" s="117"/>
    </row>
    <row r="25" spans="1:40" s="91" customFormat="1">
      <c r="N25" s="92"/>
      <c r="O25" s="111">
        <v>447</v>
      </c>
      <c r="P25" s="111"/>
      <c r="Q25" s="111"/>
      <c r="R25" s="111"/>
      <c r="S25" s="85" t="s">
        <v>7</v>
      </c>
      <c r="T25" s="34"/>
      <c r="U25" s="34"/>
      <c r="V25" s="83"/>
      <c r="W25" s="112" t="s">
        <v>8</v>
      </c>
      <c r="X25" s="112"/>
      <c r="Y25" s="112"/>
      <c r="Z25" s="111">
        <v>3912.85</v>
      </c>
      <c r="AA25" s="111"/>
      <c r="AB25" s="111"/>
      <c r="AC25" s="111"/>
      <c r="AD25" s="22"/>
      <c r="AE25" s="27" t="s">
        <v>12</v>
      </c>
      <c r="AF25" s="27"/>
      <c r="AG25" s="27"/>
      <c r="AH25" s="27"/>
      <c r="AI25" s="113" t="s">
        <v>9</v>
      </c>
      <c r="AJ25" s="113"/>
      <c r="AK25" s="114">
        <f>ROUND(O25*Z25/100,0)</f>
        <v>17490</v>
      </c>
      <c r="AL25" s="114"/>
      <c r="AM25" s="114"/>
      <c r="AN25" s="30" t="s">
        <v>10</v>
      </c>
    </row>
    <row r="26" spans="1:40" s="91" customFormat="1">
      <c r="B26" s="115" t="s">
        <v>64</v>
      </c>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row>
    <row r="27" spans="1:40" s="78" customFormat="1" ht="16.5" customHeight="1">
      <c r="A27" s="99">
        <v>7</v>
      </c>
      <c r="B27" s="20" t="s">
        <v>85</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110"/>
      <c r="AL27" s="110"/>
      <c r="AM27" s="110"/>
    </row>
    <row r="28" spans="1:40" s="22" customFormat="1" ht="13.5" customHeight="1">
      <c r="F28" s="31"/>
      <c r="G28" s="31"/>
      <c r="H28" s="32"/>
      <c r="I28" s="6"/>
      <c r="J28" s="6"/>
      <c r="K28" s="33"/>
      <c r="L28" s="33"/>
      <c r="M28" s="33"/>
      <c r="N28" s="33"/>
      <c r="O28" s="111">
        <v>1005</v>
      </c>
      <c r="P28" s="111"/>
      <c r="Q28" s="111"/>
      <c r="R28" s="111"/>
      <c r="S28" s="102" t="s">
        <v>7</v>
      </c>
      <c r="T28" s="34"/>
      <c r="U28" s="34"/>
      <c r="V28" s="98"/>
      <c r="W28" s="112" t="s">
        <v>8</v>
      </c>
      <c r="X28" s="112"/>
      <c r="Y28" s="112"/>
      <c r="Z28" s="111">
        <v>1512.5</v>
      </c>
      <c r="AA28" s="111"/>
      <c r="AB28" s="111"/>
      <c r="AC28" s="111"/>
      <c r="AE28" s="27" t="s">
        <v>57</v>
      </c>
      <c r="AF28" s="27"/>
      <c r="AG28" s="27"/>
      <c r="AH28" s="27"/>
      <c r="AI28" s="113" t="s">
        <v>9</v>
      </c>
      <c r="AJ28" s="113"/>
      <c r="AK28" s="114">
        <f>ROUND(O28*Z28/1000,0)</f>
        <v>1520</v>
      </c>
      <c r="AL28" s="114"/>
      <c r="AM28" s="114"/>
      <c r="AN28" s="30" t="s">
        <v>10</v>
      </c>
    </row>
    <row r="29" spans="1:40" s="2" customFormat="1" ht="15">
      <c r="B29" s="116" t="s">
        <v>84</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
      <c r="AL29" s="3"/>
      <c r="AM29" s="3"/>
    </row>
    <row r="30" spans="1:40" s="78" customFormat="1" ht="16.5" customHeight="1">
      <c r="A30" s="95">
        <v>8</v>
      </c>
      <c r="B30" s="20" t="s">
        <v>78</v>
      </c>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110"/>
      <c r="AL30" s="110"/>
      <c r="AM30" s="110"/>
    </row>
    <row r="31" spans="1:40" s="22" customFormat="1" ht="13.5" customHeight="1">
      <c r="F31" s="31"/>
      <c r="G31" s="31"/>
      <c r="H31" s="32"/>
      <c r="I31" s="6"/>
      <c r="J31" s="6"/>
      <c r="K31" s="33"/>
      <c r="L31" s="33"/>
      <c r="M31" s="33"/>
      <c r="N31" s="33"/>
      <c r="O31" s="111">
        <v>3122</v>
      </c>
      <c r="P31" s="111"/>
      <c r="Q31" s="111"/>
      <c r="R31" s="111"/>
      <c r="S31" s="97" t="s">
        <v>7</v>
      </c>
      <c r="T31" s="34"/>
      <c r="U31" s="34"/>
      <c r="V31" s="94"/>
      <c r="W31" s="112" t="s">
        <v>8</v>
      </c>
      <c r="X31" s="112"/>
      <c r="Y31" s="112"/>
      <c r="Z31" s="111">
        <v>3630</v>
      </c>
      <c r="AA31" s="111"/>
      <c r="AB31" s="111"/>
      <c r="AC31" s="111"/>
      <c r="AE31" s="27" t="s">
        <v>57</v>
      </c>
      <c r="AF31" s="27"/>
      <c r="AG31" s="27"/>
      <c r="AH31" s="27"/>
      <c r="AI31" s="113" t="s">
        <v>9</v>
      </c>
      <c r="AJ31" s="113"/>
      <c r="AK31" s="114">
        <f>ROUND(O31*Z31/1000,0)</f>
        <v>11333</v>
      </c>
      <c r="AL31" s="114"/>
      <c r="AM31" s="114"/>
      <c r="AN31" s="30" t="s">
        <v>10</v>
      </c>
    </row>
    <row r="32" spans="1:40" s="2" customFormat="1" ht="15">
      <c r="B32" s="116" t="s">
        <v>79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
      <c r="AL32" s="3"/>
      <c r="AM32" s="3"/>
    </row>
    <row r="33" spans="1:41" s="53" customFormat="1" ht="13.5" customHeight="1">
      <c r="A33" s="50">
        <v>9</v>
      </c>
      <c r="B33" s="51" t="s">
        <v>65</v>
      </c>
      <c r="C33" s="52"/>
      <c r="D33" s="52"/>
      <c r="E33" s="52"/>
      <c r="F33" s="52"/>
      <c r="G33" s="52"/>
      <c r="H33" s="52"/>
      <c r="I33" s="52"/>
      <c r="J33" s="52"/>
      <c r="K33" s="52"/>
      <c r="L33" s="52"/>
      <c r="AK33" s="155"/>
      <c r="AL33" s="155"/>
      <c r="AM33" s="155"/>
    </row>
    <row r="34" spans="1:41" s="38" customFormat="1" ht="13.5" customHeight="1">
      <c r="N34" s="39"/>
      <c r="O34" s="157">
        <v>2393</v>
      </c>
      <c r="P34" s="157"/>
      <c r="Q34" s="157"/>
      <c r="R34" s="157"/>
      <c r="S34" s="158" t="s">
        <v>7</v>
      </c>
      <c r="T34" s="158"/>
      <c r="U34" s="40"/>
      <c r="V34" s="87"/>
      <c r="W34" s="158" t="s">
        <v>8</v>
      </c>
      <c r="X34" s="158"/>
      <c r="Y34" s="158"/>
      <c r="Z34" s="157">
        <v>9954.31</v>
      </c>
      <c r="AA34" s="157"/>
      <c r="AB34" s="157"/>
      <c r="AC34" s="157"/>
      <c r="AD34" s="40"/>
      <c r="AE34" s="40" t="s">
        <v>12</v>
      </c>
      <c r="AF34" s="40"/>
      <c r="AG34" s="40"/>
      <c r="AH34" s="40"/>
      <c r="AI34" s="159" t="s">
        <v>9</v>
      </c>
      <c r="AJ34" s="159"/>
      <c r="AK34" s="156">
        <f>ROUND(O34*Z34/100,0)</f>
        <v>238207</v>
      </c>
      <c r="AL34" s="156"/>
      <c r="AM34" s="156"/>
      <c r="AN34" s="41" t="s">
        <v>10</v>
      </c>
    </row>
    <row r="35" spans="1:41" s="2" customFormat="1" ht="15">
      <c r="B35" s="116" t="s">
        <v>66</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
      <c r="AL35" s="3"/>
      <c r="AM35" s="3"/>
    </row>
    <row r="36" spans="1:41" s="5" customFormat="1" ht="15" customHeight="1">
      <c r="A36" s="19">
        <v>10</v>
      </c>
      <c r="B36" s="20" t="s">
        <v>22</v>
      </c>
      <c r="C36" s="20"/>
      <c r="D36" s="20"/>
      <c r="E36" s="20"/>
      <c r="F36" s="20"/>
      <c r="G36" s="20"/>
      <c r="H36" s="20"/>
      <c r="I36" s="20"/>
      <c r="J36" s="20"/>
      <c r="K36" s="20"/>
      <c r="L36" s="20"/>
      <c r="M36" s="20"/>
      <c r="N36" s="20"/>
      <c r="O36" s="20"/>
      <c r="P36" s="20"/>
      <c r="Q36" s="20"/>
      <c r="R36" s="20"/>
      <c r="S36" s="20"/>
      <c r="T36" s="20"/>
      <c r="U36" s="20"/>
      <c r="V36" s="20"/>
      <c r="W36" s="20"/>
      <c r="AK36" s="154"/>
      <c r="AL36" s="154"/>
      <c r="AM36" s="154"/>
    </row>
    <row r="37" spans="1:41" s="6" customFormat="1" ht="12.75">
      <c r="H37" s="35"/>
      <c r="K37" s="33"/>
      <c r="L37" s="33"/>
      <c r="M37" s="33"/>
      <c r="N37" s="33"/>
      <c r="O37" s="23"/>
      <c r="P37" s="111">
        <v>25.39</v>
      </c>
      <c r="Q37" s="111"/>
      <c r="R37" s="111"/>
      <c r="S37" s="27" t="s">
        <v>18</v>
      </c>
      <c r="T37" s="49"/>
      <c r="U37" s="49"/>
      <c r="V37" s="112" t="s">
        <v>8</v>
      </c>
      <c r="W37" s="112"/>
      <c r="X37" s="112"/>
      <c r="Y37" s="145">
        <v>3850</v>
      </c>
      <c r="Z37" s="145"/>
      <c r="AA37" s="145"/>
      <c r="AB37" s="145"/>
      <c r="AC37" s="27"/>
      <c r="AD37" s="27" t="s">
        <v>19</v>
      </c>
      <c r="AE37" s="27"/>
      <c r="AF37" s="27"/>
      <c r="AG37" s="27"/>
      <c r="AH37" s="113" t="s">
        <v>9</v>
      </c>
      <c r="AI37" s="113"/>
      <c r="AK37" s="114">
        <f>ROUND(P37*Y37,0)</f>
        <v>97752</v>
      </c>
      <c r="AL37" s="114"/>
      <c r="AM37" s="114"/>
      <c r="AN37" s="30" t="s">
        <v>10</v>
      </c>
      <c r="AO37" s="33">
        <f>AK15+AK19+AK22+AK40+AK37</f>
        <v>392463</v>
      </c>
    </row>
    <row r="38" spans="1:41" s="2" customFormat="1" ht="15">
      <c r="B38" s="116" t="s">
        <v>48</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
      <c r="AL38" s="3"/>
      <c r="AM38" s="3"/>
    </row>
    <row r="39" spans="1:41" s="21" customFormat="1" ht="15" customHeight="1">
      <c r="A39" s="75">
        <v>11</v>
      </c>
      <c r="B39" s="20" t="s">
        <v>23</v>
      </c>
      <c r="C39" s="20"/>
      <c r="D39" s="20"/>
      <c r="E39" s="20"/>
      <c r="F39" s="20"/>
      <c r="G39" s="20"/>
      <c r="H39" s="20"/>
      <c r="I39" s="20"/>
      <c r="J39" s="20"/>
      <c r="K39" s="20"/>
      <c r="L39" s="20"/>
      <c r="M39" s="20"/>
      <c r="N39" s="20"/>
      <c r="O39" s="20"/>
      <c r="P39" s="20"/>
      <c r="Q39" s="20"/>
      <c r="R39" s="20"/>
      <c r="S39" s="20"/>
      <c r="T39" s="20"/>
      <c r="U39" s="20"/>
      <c r="V39" s="20"/>
      <c r="W39" s="20"/>
      <c r="AK39" s="122"/>
      <c r="AL39" s="122"/>
      <c r="AM39" s="122"/>
    </row>
    <row r="40" spans="1:41" s="6" customFormat="1" ht="12.75">
      <c r="H40" s="35"/>
      <c r="K40" s="33"/>
      <c r="L40" s="33"/>
      <c r="M40" s="33"/>
      <c r="N40" s="33"/>
      <c r="O40" s="23"/>
      <c r="P40" s="145">
        <v>18.52</v>
      </c>
      <c r="Q40" s="145"/>
      <c r="R40" s="145"/>
      <c r="S40" s="27" t="s">
        <v>18</v>
      </c>
      <c r="T40" s="49"/>
      <c r="U40" s="49"/>
      <c r="V40" s="112" t="s">
        <v>8</v>
      </c>
      <c r="W40" s="112"/>
      <c r="X40" s="112"/>
      <c r="Y40" s="145">
        <v>3575</v>
      </c>
      <c r="Z40" s="145"/>
      <c r="AA40" s="145"/>
      <c r="AB40" s="145"/>
      <c r="AC40" s="27"/>
      <c r="AD40" s="27" t="s">
        <v>19</v>
      </c>
      <c r="AE40" s="27"/>
      <c r="AF40" s="27"/>
      <c r="AG40" s="27"/>
      <c r="AH40" s="113" t="s">
        <v>9</v>
      </c>
      <c r="AI40" s="113"/>
      <c r="AK40" s="114">
        <f>ROUND(P40*Y40,0)</f>
        <v>66209</v>
      </c>
      <c r="AL40" s="114"/>
      <c r="AM40" s="114"/>
      <c r="AN40" s="30" t="s">
        <v>10</v>
      </c>
    </row>
    <row r="41" spans="1:41" s="2" customFormat="1" ht="15">
      <c r="B41" s="116" t="s">
        <v>48</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
      <c r="AL41" s="3"/>
      <c r="AM41" s="3"/>
    </row>
    <row r="42" spans="1:41" s="5" customFormat="1" ht="15">
      <c r="A42" s="19">
        <v>12</v>
      </c>
      <c r="B42" s="133" t="s">
        <v>24</v>
      </c>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54"/>
      <c r="AL42" s="154"/>
      <c r="AM42" s="154"/>
    </row>
    <row r="43" spans="1:41" s="6" customFormat="1" ht="12.75">
      <c r="H43" s="35"/>
      <c r="K43" s="33"/>
      <c r="L43" s="33"/>
      <c r="M43" s="33"/>
      <c r="N43" s="33"/>
      <c r="O43" s="23"/>
      <c r="P43" s="111">
        <v>43.91</v>
      </c>
      <c r="Q43" s="111"/>
      <c r="R43" s="111"/>
      <c r="S43" s="27" t="s">
        <v>18</v>
      </c>
      <c r="T43" s="49"/>
      <c r="U43" s="49"/>
      <c r="V43" s="112" t="s">
        <v>8</v>
      </c>
      <c r="W43" s="112"/>
      <c r="X43" s="112"/>
      <c r="Y43" s="111">
        <v>186.34</v>
      </c>
      <c r="Z43" s="111"/>
      <c r="AA43" s="111"/>
      <c r="AB43" s="111"/>
      <c r="AC43" s="27"/>
      <c r="AD43" s="27" t="s">
        <v>19</v>
      </c>
      <c r="AE43" s="27"/>
      <c r="AF43" s="27"/>
      <c r="AG43" s="27"/>
      <c r="AH43" s="113" t="s">
        <v>9</v>
      </c>
      <c r="AI43" s="113"/>
      <c r="AK43" s="114">
        <f>ROUND(P43*Y43,0)</f>
        <v>8182</v>
      </c>
      <c r="AL43" s="114"/>
      <c r="AM43" s="114"/>
      <c r="AN43" s="30" t="s">
        <v>10</v>
      </c>
    </row>
    <row r="44" spans="1:41" s="2" customFormat="1" ht="15">
      <c r="B44" s="116" t="s">
        <v>49</v>
      </c>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3"/>
      <c r="AL44" s="3"/>
      <c r="AM44" s="3"/>
    </row>
    <row r="45" spans="1:41" s="21" customFormat="1" ht="60" customHeight="1">
      <c r="A45" s="45">
        <v>13</v>
      </c>
      <c r="B45" s="133" t="s">
        <v>25</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4"/>
      <c r="AL45" s="134"/>
      <c r="AM45" s="134"/>
    </row>
    <row r="46" spans="1:41" s="6" customFormat="1" ht="12.75">
      <c r="H46" s="35"/>
      <c r="K46" s="33"/>
      <c r="L46" s="33"/>
      <c r="M46" s="33"/>
      <c r="N46" s="33"/>
      <c r="O46" s="111">
        <v>1027</v>
      </c>
      <c r="P46" s="111"/>
      <c r="Q46" s="111"/>
      <c r="R46" s="111"/>
      <c r="S46" s="27" t="s">
        <v>26</v>
      </c>
      <c r="T46" s="49"/>
      <c r="U46" s="49"/>
      <c r="V46" s="112" t="s">
        <v>8</v>
      </c>
      <c r="W46" s="112"/>
      <c r="X46" s="112"/>
      <c r="Y46" s="111">
        <v>11443.1</v>
      </c>
      <c r="Z46" s="111"/>
      <c r="AA46" s="111"/>
      <c r="AB46" s="111"/>
      <c r="AC46" s="27"/>
      <c r="AD46" s="27" t="s">
        <v>27</v>
      </c>
      <c r="AE46" s="27"/>
      <c r="AF46" s="27"/>
      <c r="AG46" s="27"/>
      <c r="AH46" s="113" t="s">
        <v>9</v>
      </c>
      <c r="AI46" s="113"/>
      <c r="AK46" s="114">
        <f>ROUND(O46*Y46/100,0)</f>
        <v>117521</v>
      </c>
      <c r="AL46" s="114"/>
      <c r="AM46" s="114"/>
      <c r="AN46" s="30" t="s">
        <v>10</v>
      </c>
    </row>
    <row r="47" spans="1:41" s="2" customFormat="1" ht="15">
      <c r="B47" s="116" t="s">
        <v>50</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
      <c r="AL47" s="3"/>
      <c r="AM47" s="3"/>
    </row>
    <row r="48" spans="1:41" s="53" customFormat="1" ht="13.5" customHeight="1">
      <c r="A48" s="50">
        <v>14</v>
      </c>
      <c r="B48" s="51" t="s">
        <v>80</v>
      </c>
      <c r="C48" s="52"/>
      <c r="D48" s="52"/>
      <c r="E48" s="52"/>
      <c r="F48" s="52"/>
      <c r="G48" s="52"/>
      <c r="H48" s="52"/>
      <c r="I48" s="52"/>
      <c r="J48" s="52"/>
      <c r="K48" s="52"/>
      <c r="L48" s="52"/>
      <c r="AK48" s="155"/>
      <c r="AL48" s="155"/>
      <c r="AM48" s="155"/>
    </row>
    <row r="49" spans="1:40" s="38" customFormat="1" ht="13.5" customHeight="1">
      <c r="N49" s="39"/>
      <c r="O49" s="157">
        <v>1358</v>
      </c>
      <c r="P49" s="157"/>
      <c r="Q49" s="157"/>
      <c r="R49" s="157"/>
      <c r="S49" s="158" t="s">
        <v>7</v>
      </c>
      <c r="T49" s="158"/>
      <c r="U49" s="40"/>
      <c r="V49" s="100"/>
      <c r="W49" s="158" t="s">
        <v>8</v>
      </c>
      <c r="X49" s="158"/>
      <c r="Y49" s="158"/>
      <c r="Z49" s="157">
        <v>12346.65</v>
      </c>
      <c r="AA49" s="157"/>
      <c r="AB49" s="157"/>
      <c r="AC49" s="157"/>
      <c r="AD49" s="40"/>
      <c r="AE49" s="40" t="s">
        <v>12</v>
      </c>
      <c r="AF49" s="40"/>
      <c r="AG49" s="40"/>
      <c r="AH49" s="40"/>
      <c r="AI49" s="159" t="s">
        <v>9</v>
      </c>
      <c r="AJ49" s="159"/>
      <c r="AK49" s="156">
        <f>ROUND(O49*Z49/100,0)</f>
        <v>167668</v>
      </c>
      <c r="AL49" s="156"/>
      <c r="AM49" s="156"/>
      <c r="AN49" s="41" t="s">
        <v>10</v>
      </c>
    </row>
    <row r="50" spans="1:40" s="2" customFormat="1" ht="15">
      <c r="B50" s="116" t="s">
        <v>81</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
      <c r="AL50" s="3"/>
      <c r="AM50" s="3"/>
    </row>
    <row r="51" spans="1:40" s="5" customFormat="1" ht="15.75" customHeight="1">
      <c r="A51" s="101">
        <v>15</v>
      </c>
      <c r="B51" s="20" t="s">
        <v>86</v>
      </c>
      <c r="C51" s="4"/>
      <c r="D51" s="4"/>
      <c r="E51" s="4"/>
      <c r="F51" s="4"/>
      <c r="G51" s="4"/>
      <c r="H51" s="4"/>
      <c r="I51" s="4"/>
      <c r="J51" s="4"/>
      <c r="K51" s="4"/>
      <c r="L51" s="4"/>
      <c r="M51" s="4"/>
      <c r="N51" s="4"/>
      <c r="AK51" s="154"/>
      <c r="AL51" s="154"/>
      <c r="AM51" s="154"/>
    </row>
    <row r="52" spans="1:40" s="6" customFormat="1" ht="12.75">
      <c r="H52" s="35"/>
      <c r="K52" s="33"/>
      <c r="L52" s="33"/>
      <c r="M52" s="33"/>
      <c r="N52" s="33"/>
      <c r="O52" s="111">
        <v>32</v>
      </c>
      <c r="P52" s="111">
        <v>164</v>
      </c>
      <c r="Q52" s="111"/>
      <c r="R52" s="111"/>
      <c r="S52" s="27" t="s">
        <v>28</v>
      </c>
      <c r="T52" s="49"/>
      <c r="U52" s="49"/>
      <c r="V52" s="112" t="s">
        <v>8</v>
      </c>
      <c r="W52" s="112"/>
      <c r="X52" s="112"/>
      <c r="Y52" s="111">
        <v>228.9</v>
      </c>
      <c r="Z52" s="111"/>
      <c r="AA52" s="111"/>
      <c r="AB52" s="111"/>
      <c r="AC52" s="27"/>
      <c r="AD52" s="27" t="s">
        <v>87</v>
      </c>
      <c r="AE52" s="27"/>
      <c r="AF52" s="27"/>
      <c r="AG52" s="27"/>
      <c r="AH52" s="113" t="s">
        <v>9</v>
      </c>
      <c r="AI52" s="113"/>
      <c r="AK52" s="114">
        <f>O52*Y52</f>
        <v>7324.8</v>
      </c>
      <c r="AL52" s="114"/>
      <c r="AM52" s="114"/>
      <c r="AN52" s="30" t="s">
        <v>10</v>
      </c>
    </row>
    <row r="53" spans="1:40" s="2" customFormat="1" ht="15">
      <c r="B53" s="116" t="s">
        <v>88</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
      <c r="AL53" s="3"/>
      <c r="AM53" s="3"/>
    </row>
    <row r="54" spans="1:40" s="21" customFormat="1" ht="30" customHeight="1">
      <c r="A54" s="45">
        <v>16</v>
      </c>
      <c r="B54" s="133" t="s">
        <v>89</v>
      </c>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4"/>
      <c r="AL54" s="134"/>
      <c r="AM54" s="134"/>
    </row>
    <row r="55" spans="1:40" s="6" customFormat="1" ht="12.75">
      <c r="H55" s="35"/>
      <c r="K55" s="33"/>
      <c r="L55" s="33"/>
      <c r="M55" s="33"/>
      <c r="N55" s="33"/>
      <c r="O55" s="111">
        <v>467</v>
      </c>
      <c r="P55" s="111"/>
      <c r="Q55" s="111"/>
      <c r="R55" s="111"/>
      <c r="S55" s="27" t="s">
        <v>28</v>
      </c>
      <c r="T55" s="49"/>
      <c r="U55" s="49"/>
      <c r="V55" s="112" t="s">
        <v>8</v>
      </c>
      <c r="W55" s="112"/>
      <c r="X55" s="112"/>
      <c r="Y55" s="111">
        <v>240.5</v>
      </c>
      <c r="Z55" s="111"/>
      <c r="AA55" s="111"/>
      <c r="AB55" s="111"/>
      <c r="AC55" s="27"/>
      <c r="AD55" s="27" t="s">
        <v>29</v>
      </c>
      <c r="AE55" s="27"/>
      <c r="AF55" s="27"/>
      <c r="AG55" s="27"/>
      <c r="AH55" s="113" t="s">
        <v>9</v>
      </c>
      <c r="AI55" s="113"/>
      <c r="AK55" s="114">
        <f>ROUND(O55*Y55,0)</f>
        <v>112314</v>
      </c>
      <c r="AL55" s="114"/>
      <c r="AM55" s="114"/>
      <c r="AN55" s="30" t="s">
        <v>10</v>
      </c>
    </row>
    <row r="56" spans="1:40" s="2" customFormat="1" ht="15">
      <c r="B56" s="116" t="s">
        <v>90</v>
      </c>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c r="AJ56" s="116"/>
      <c r="AK56" s="3"/>
      <c r="AL56" s="3"/>
      <c r="AM56" s="3"/>
    </row>
    <row r="57" spans="1:40" s="21" customFormat="1" ht="30" customHeight="1">
      <c r="A57" s="45">
        <v>17</v>
      </c>
      <c r="B57" s="133" t="s">
        <v>67</v>
      </c>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4"/>
      <c r="AL57" s="134"/>
      <c r="AM57" s="134"/>
    </row>
    <row r="58" spans="1:40" s="6" customFormat="1" ht="12.75">
      <c r="H58" s="35"/>
      <c r="K58" s="33"/>
      <c r="L58" s="33"/>
      <c r="M58" s="33"/>
      <c r="N58" s="33"/>
      <c r="O58" s="111">
        <v>500</v>
      </c>
      <c r="P58" s="111"/>
      <c r="Q58" s="111"/>
      <c r="R58" s="111"/>
      <c r="S58" s="27" t="s">
        <v>28</v>
      </c>
      <c r="T58" s="49"/>
      <c r="U58" s="49"/>
      <c r="V58" s="112" t="s">
        <v>8</v>
      </c>
      <c r="W58" s="112"/>
      <c r="X58" s="112"/>
      <c r="Y58" s="111">
        <v>180.5</v>
      </c>
      <c r="Z58" s="111"/>
      <c r="AA58" s="111"/>
      <c r="AB58" s="111"/>
      <c r="AC58" s="27"/>
      <c r="AD58" s="27" t="s">
        <v>29</v>
      </c>
      <c r="AE58" s="27"/>
      <c r="AF58" s="27"/>
      <c r="AG58" s="27"/>
      <c r="AH58" s="113" t="s">
        <v>9</v>
      </c>
      <c r="AI58" s="113"/>
      <c r="AK58" s="114">
        <f>ROUND(O58*Y58,0)</f>
        <v>90250</v>
      </c>
      <c r="AL58" s="114"/>
      <c r="AM58" s="114"/>
      <c r="AN58" s="30" t="s">
        <v>10</v>
      </c>
    </row>
    <row r="59" spans="1:40" s="2" customFormat="1" ht="15">
      <c r="B59" s="116" t="s">
        <v>68</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
      <c r="AL59" s="3"/>
      <c r="AM59" s="3"/>
    </row>
    <row r="60" spans="1:40" s="53" customFormat="1" ht="13.5" customHeight="1">
      <c r="A60" s="50">
        <v>18</v>
      </c>
      <c r="B60" s="51" t="s">
        <v>91</v>
      </c>
      <c r="C60" s="52"/>
      <c r="D60" s="52"/>
      <c r="E60" s="52"/>
      <c r="F60" s="52"/>
      <c r="G60" s="52"/>
      <c r="H60" s="52"/>
      <c r="I60" s="52"/>
      <c r="J60" s="52"/>
      <c r="K60" s="52"/>
      <c r="L60" s="52"/>
      <c r="AK60" s="155"/>
      <c r="AL60" s="155"/>
      <c r="AM60" s="155"/>
    </row>
    <row r="61" spans="1:40" s="38" customFormat="1" ht="13.5" customHeight="1">
      <c r="N61" s="39"/>
      <c r="O61" s="157">
        <v>48</v>
      </c>
      <c r="P61" s="157"/>
      <c r="Q61" s="157"/>
      <c r="R61" s="157"/>
      <c r="S61" s="158" t="s">
        <v>7</v>
      </c>
      <c r="T61" s="158"/>
      <c r="U61" s="40"/>
      <c r="V61" s="100"/>
      <c r="W61" s="158" t="s">
        <v>8</v>
      </c>
      <c r="X61" s="158"/>
      <c r="Y61" s="158"/>
      <c r="Z61" s="157">
        <v>726.72</v>
      </c>
      <c r="AA61" s="157"/>
      <c r="AB61" s="157"/>
      <c r="AC61" s="157"/>
      <c r="AD61" s="40"/>
      <c r="AE61" s="40" t="s">
        <v>29</v>
      </c>
      <c r="AF61" s="40"/>
      <c r="AG61" s="40"/>
      <c r="AH61" s="40"/>
      <c r="AI61" s="159" t="s">
        <v>9</v>
      </c>
      <c r="AJ61" s="159"/>
      <c r="AK61" s="156">
        <f>O61*Z61</f>
        <v>34882.559999999998</v>
      </c>
      <c r="AL61" s="156"/>
      <c r="AM61" s="156"/>
      <c r="AN61" s="41" t="s">
        <v>10</v>
      </c>
    </row>
    <row r="62" spans="1:40" s="2" customFormat="1" ht="15">
      <c r="B62" s="116" t="s">
        <v>92</v>
      </c>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c r="AK62" s="3"/>
      <c r="AL62" s="3"/>
      <c r="AM62" s="3"/>
    </row>
    <row r="63" spans="1:40" s="5" customFormat="1" ht="15.75" customHeight="1">
      <c r="A63" s="19">
        <v>19</v>
      </c>
      <c r="B63" s="20" t="s">
        <v>30</v>
      </c>
      <c r="C63" s="4"/>
      <c r="D63" s="4"/>
      <c r="E63" s="4"/>
      <c r="F63" s="4"/>
      <c r="G63" s="4"/>
      <c r="H63" s="4"/>
      <c r="I63" s="4"/>
      <c r="J63" s="4"/>
      <c r="K63" s="4"/>
      <c r="L63" s="4"/>
      <c r="M63" s="4"/>
      <c r="N63" s="4"/>
      <c r="AK63" s="154"/>
      <c r="AL63" s="154"/>
      <c r="AM63" s="154"/>
    </row>
    <row r="64" spans="1:40" s="6" customFormat="1" ht="12.75">
      <c r="H64" s="35"/>
      <c r="K64" s="33"/>
      <c r="L64" s="33"/>
      <c r="M64" s="33"/>
      <c r="N64" s="33"/>
      <c r="O64" s="111">
        <v>12171</v>
      </c>
      <c r="P64" s="111"/>
      <c r="Q64" s="111"/>
      <c r="R64" s="111"/>
      <c r="S64" s="27" t="s">
        <v>26</v>
      </c>
      <c r="T64" s="49"/>
      <c r="U64" s="49"/>
      <c r="V64" s="112" t="s">
        <v>8</v>
      </c>
      <c r="W64" s="112"/>
      <c r="X64" s="112"/>
      <c r="Y64" s="111">
        <v>2206.6</v>
      </c>
      <c r="Z64" s="111"/>
      <c r="AA64" s="111"/>
      <c r="AB64" s="111"/>
      <c r="AC64" s="27"/>
      <c r="AD64" s="27" t="s">
        <v>27</v>
      </c>
      <c r="AE64" s="27"/>
      <c r="AF64" s="27"/>
      <c r="AG64" s="27"/>
      <c r="AH64" s="113" t="s">
        <v>9</v>
      </c>
      <c r="AI64" s="113"/>
      <c r="AK64" s="114">
        <f>ROUND(O64*Y64/100,0)</f>
        <v>268565</v>
      </c>
      <c r="AL64" s="114"/>
      <c r="AM64" s="114"/>
      <c r="AN64" s="30" t="s">
        <v>10</v>
      </c>
    </row>
    <row r="65" spans="1:40" s="2" customFormat="1" ht="15">
      <c r="B65" s="116" t="s">
        <v>51</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
      <c r="AL65" s="3"/>
      <c r="AM65" s="3"/>
    </row>
    <row r="66" spans="1:40" s="5" customFormat="1" ht="15.75" customHeight="1">
      <c r="A66" s="19">
        <v>20</v>
      </c>
      <c r="B66" s="20" t="s">
        <v>31</v>
      </c>
      <c r="C66" s="4"/>
      <c r="D66" s="4"/>
      <c r="E66" s="4"/>
      <c r="F66" s="4"/>
      <c r="G66" s="4"/>
      <c r="H66" s="4"/>
      <c r="I66" s="4"/>
      <c r="J66" s="4"/>
      <c r="K66" s="4"/>
      <c r="L66" s="4"/>
      <c r="M66" s="4"/>
      <c r="N66" s="4"/>
      <c r="AK66" s="154"/>
      <c r="AL66" s="154"/>
      <c r="AM66" s="154"/>
    </row>
    <row r="67" spans="1:40" s="6" customFormat="1" ht="12.75">
      <c r="H67" s="35"/>
      <c r="K67" s="33"/>
      <c r="L67" s="33"/>
      <c r="M67" s="33"/>
      <c r="N67" s="33"/>
      <c r="O67" s="111">
        <f>O64</f>
        <v>12171</v>
      </c>
      <c r="P67" s="111"/>
      <c r="Q67" s="111"/>
      <c r="R67" s="111"/>
      <c r="S67" s="27" t="s">
        <v>26</v>
      </c>
      <c r="T67" s="49"/>
      <c r="U67" s="49"/>
      <c r="V67" s="112" t="s">
        <v>8</v>
      </c>
      <c r="W67" s="112"/>
      <c r="X67" s="112"/>
      <c r="Y67" s="111">
        <v>2197.52</v>
      </c>
      <c r="Z67" s="111"/>
      <c r="AA67" s="111"/>
      <c r="AB67" s="111"/>
      <c r="AC67" s="27"/>
      <c r="AD67" s="27" t="s">
        <v>27</v>
      </c>
      <c r="AE67" s="27"/>
      <c r="AF67" s="27"/>
      <c r="AG67" s="27"/>
      <c r="AH67" s="113" t="s">
        <v>9</v>
      </c>
      <c r="AI67" s="113"/>
      <c r="AK67" s="114">
        <f>ROUND(O67*Y67/100,0)</f>
        <v>267460</v>
      </c>
      <c r="AL67" s="114"/>
      <c r="AM67" s="114"/>
      <c r="AN67" s="30" t="s">
        <v>10</v>
      </c>
    </row>
    <row r="68" spans="1:40" s="2" customFormat="1" ht="15">
      <c r="B68" s="116" t="s">
        <v>52</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
      <c r="AL68" s="3"/>
      <c r="AM68" s="3"/>
    </row>
    <row r="69" spans="1:40" s="5" customFormat="1" ht="15.75" customHeight="1">
      <c r="A69" s="88">
        <v>21</v>
      </c>
      <c r="B69" s="20" t="s">
        <v>69</v>
      </c>
      <c r="C69" s="4"/>
      <c r="D69" s="4"/>
      <c r="E69" s="4"/>
      <c r="F69" s="4"/>
      <c r="G69" s="4"/>
      <c r="H69" s="4"/>
      <c r="I69" s="4"/>
      <c r="J69" s="4"/>
      <c r="K69" s="4"/>
      <c r="L69" s="4"/>
      <c r="M69" s="4"/>
      <c r="N69" s="4"/>
      <c r="AK69" s="154"/>
      <c r="AL69" s="154"/>
      <c r="AM69" s="154"/>
    </row>
    <row r="70" spans="1:40" s="6" customFormat="1" ht="12.75">
      <c r="H70" s="35"/>
      <c r="K70" s="33"/>
      <c r="L70" s="33"/>
      <c r="M70" s="33"/>
      <c r="N70" s="33"/>
      <c r="O70" s="111">
        <v>330</v>
      </c>
      <c r="P70" s="111"/>
      <c r="Q70" s="111"/>
      <c r="R70" s="111"/>
      <c r="S70" s="27" t="s">
        <v>26</v>
      </c>
      <c r="T70" s="49"/>
      <c r="U70" s="49"/>
      <c r="V70" s="112" t="s">
        <v>8</v>
      </c>
      <c r="W70" s="112"/>
      <c r="X70" s="112"/>
      <c r="Y70" s="111">
        <v>28253.61</v>
      </c>
      <c r="Z70" s="111"/>
      <c r="AA70" s="111"/>
      <c r="AB70" s="111"/>
      <c r="AC70" s="27"/>
      <c r="AD70" s="27" t="s">
        <v>27</v>
      </c>
      <c r="AE70" s="27"/>
      <c r="AF70" s="27"/>
      <c r="AG70" s="27"/>
      <c r="AH70" s="113" t="s">
        <v>9</v>
      </c>
      <c r="AI70" s="113"/>
      <c r="AK70" s="114">
        <f>ROUND(O70*Y70/100,0)</f>
        <v>93237</v>
      </c>
      <c r="AL70" s="114"/>
      <c r="AM70" s="114"/>
      <c r="AN70" s="30" t="s">
        <v>10</v>
      </c>
    </row>
    <row r="71" spans="1:40" s="2" customFormat="1" ht="15">
      <c r="B71" s="116" t="s">
        <v>70</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
      <c r="AL71" s="3"/>
      <c r="AM71" s="3"/>
    </row>
    <row r="72" spans="1:40" s="54" customFormat="1" ht="13.5" customHeight="1">
      <c r="A72" s="55">
        <v>22</v>
      </c>
      <c r="B72" s="133" t="s">
        <v>42</v>
      </c>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4"/>
      <c r="AL72" s="134"/>
      <c r="AM72" s="134"/>
    </row>
    <row r="73" spans="1:40" s="6" customFormat="1" ht="12.75">
      <c r="H73" s="35"/>
      <c r="K73" s="33"/>
      <c r="L73" s="33"/>
      <c r="M73" s="33"/>
      <c r="N73" s="33"/>
      <c r="O73" s="23"/>
      <c r="P73" s="152">
        <v>1024</v>
      </c>
      <c r="Q73" s="152"/>
      <c r="R73" s="152"/>
      <c r="S73" s="27" t="s">
        <v>26</v>
      </c>
      <c r="T73" s="49"/>
      <c r="U73" s="49"/>
      <c r="V73" s="112" t="s">
        <v>8</v>
      </c>
      <c r="W73" s="112"/>
      <c r="X73" s="112"/>
      <c r="Y73" s="111">
        <v>27678.86</v>
      </c>
      <c r="Z73" s="111"/>
      <c r="AA73" s="111"/>
      <c r="AB73" s="111"/>
      <c r="AC73" s="27"/>
      <c r="AD73" s="27" t="s">
        <v>27</v>
      </c>
      <c r="AE73" s="27"/>
      <c r="AF73" s="27"/>
      <c r="AG73" s="27"/>
      <c r="AH73" s="113" t="s">
        <v>9</v>
      </c>
      <c r="AI73" s="113"/>
      <c r="AK73" s="114">
        <f>ROUND(P73*Y73/100,0)</f>
        <v>283432</v>
      </c>
      <c r="AL73" s="114"/>
      <c r="AM73" s="114"/>
      <c r="AN73" s="30" t="s">
        <v>10</v>
      </c>
    </row>
    <row r="74" spans="1:40" s="2" customFormat="1" ht="15">
      <c r="B74" s="116" t="s">
        <v>53</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
      <c r="AL74" s="3"/>
      <c r="AM74" s="3"/>
    </row>
    <row r="75" spans="1:40" s="80" customFormat="1" ht="60.75" customHeight="1">
      <c r="A75" s="79">
        <v>23</v>
      </c>
      <c r="B75" s="160" t="s">
        <v>61</v>
      </c>
      <c r="C75" s="160"/>
      <c r="D75" s="160"/>
      <c r="E75" s="160"/>
      <c r="F75" s="160"/>
      <c r="G75" s="160"/>
      <c r="H75" s="160"/>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0"/>
      <c r="AK75" s="110"/>
      <c r="AL75" s="110"/>
      <c r="AM75" s="110"/>
    </row>
    <row r="76" spans="1:40" s="6" customFormat="1" ht="12.75">
      <c r="H76" s="35"/>
      <c r="K76" s="33"/>
      <c r="L76" s="33"/>
      <c r="M76" s="33"/>
      <c r="N76" s="33"/>
      <c r="O76" s="111">
        <v>329</v>
      </c>
      <c r="P76" s="111"/>
      <c r="Q76" s="111"/>
      <c r="R76" s="111"/>
      <c r="S76" s="27" t="s">
        <v>26</v>
      </c>
      <c r="T76" s="49"/>
      <c r="U76" s="49"/>
      <c r="V76" s="112" t="s">
        <v>8</v>
      </c>
      <c r="W76" s="112"/>
      <c r="X76" s="112"/>
      <c r="Y76" s="111">
        <v>34520.31</v>
      </c>
      <c r="Z76" s="111"/>
      <c r="AA76" s="111"/>
      <c r="AB76" s="111"/>
      <c r="AC76" s="27"/>
      <c r="AD76" s="27" t="s">
        <v>27</v>
      </c>
      <c r="AE76" s="27"/>
      <c r="AF76" s="27"/>
      <c r="AG76" s="27"/>
      <c r="AH76" s="113" t="s">
        <v>9</v>
      </c>
      <c r="AI76" s="113"/>
      <c r="AK76" s="114">
        <f>ROUND(O76*Y76/100,0)</f>
        <v>113572</v>
      </c>
      <c r="AL76" s="114"/>
      <c r="AM76" s="114"/>
      <c r="AN76" s="30" t="s">
        <v>10</v>
      </c>
    </row>
    <row r="77" spans="1:40" s="2" customFormat="1" ht="15">
      <c r="B77" s="116" t="s">
        <v>62</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
      <c r="AL77" s="3"/>
      <c r="AM77" s="3"/>
    </row>
    <row r="78" spans="1:40" s="5" customFormat="1" ht="15.75" customHeight="1">
      <c r="A78" s="101">
        <v>24</v>
      </c>
      <c r="B78" s="20" t="s">
        <v>93</v>
      </c>
      <c r="C78" s="4"/>
      <c r="D78" s="4"/>
      <c r="E78" s="4"/>
      <c r="F78" s="4"/>
      <c r="G78" s="4"/>
      <c r="H78" s="4"/>
      <c r="I78" s="4"/>
      <c r="J78" s="4"/>
      <c r="K78" s="4"/>
      <c r="L78" s="4"/>
      <c r="M78" s="4"/>
      <c r="N78" s="4"/>
      <c r="AK78" s="154"/>
      <c r="AL78" s="154"/>
      <c r="AM78" s="154"/>
    </row>
    <row r="79" spans="1:40" s="6" customFormat="1" ht="12.75">
      <c r="H79" s="35"/>
      <c r="K79" s="33"/>
      <c r="L79" s="33"/>
      <c r="M79" s="33"/>
      <c r="N79" s="33"/>
      <c r="O79" s="111">
        <v>203</v>
      </c>
      <c r="P79" s="111">
        <v>164</v>
      </c>
      <c r="Q79" s="111"/>
      <c r="R79" s="111"/>
      <c r="S79" s="27" t="s">
        <v>28</v>
      </c>
      <c r="T79" s="49"/>
      <c r="U79" s="49"/>
      <c r="V79" s="112" t="s">
        <v>8</v>
      </c>
      <c r="W79" s="112"/>
      <c r="X79" s="112"/>
      <c r="Y79" s="111">
        <v>902.93</v>
      </c>
      <c r="Z79" s="111"/>
      <c r="AA79" s="111"/>
      <c r="AB79" s="111"/>
      <c r="AC79" s="27"/>
      <c r="AD79" s="27" t="s">
        <v>29</v>
      </c>
      <c r="AE79" s="27"/>
      <c r="AF79" s="27"/>
      <c r="AG79" s="27"/>
      <c r="AH79" s="113" t="s">
        <v>9</v>
      </c>
      <c r="AI79" s="113"/>
      <c r="AK79" s="114">
        <f>O79*Y79</f>
        <v>183294.78999999998</v>
      </c>
      <c r="AL79" s="114"/>
      <c r="AM79" s="114"/>
      <c r="AN79" s="30" t="s">
        <v>10</v>
      </c>
    </row>
    <row r="80" spans="1:40" s="2" customFormat="1" ht="15">
      <c r="B80" s="116" t="s">
        <v>94</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
      <c r="AL80" s="3"/>
      <c r="AM80" s="3"/>
    </row>
    <row r="81" spans="1:40" s="54" customFormat="1" ht="13.5" customHeight="1">
      <c r="A81" s="93">
        <v>25</v>
      </c>
      <c r="B81" s="133" t="s">
        <v>82</v>
      </c>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4"/>
      <c r="AL81" s="134"/>
      <c r="AM81" s="134"/>
    </row>
    <row r="82" spans="1:40" s="6" customFormat="1" ht="12.75">
      <c r="H82" s="35"/>
      <c r="K82" s="33"/>
      <c r="L82" s="33"/>
      <c r="M82" s="33"/>
      <c r="N82" s="33"/>
      <c r="O82" s="96"/>
      <c r="P82" s="152">
        <v>1305</v>
      </c>
      <c r="Q82" s="152"/>
      <c r="R82" s="152"/>
      <c r="S82" s="27" t="s">
        <v>26</v>
      </c>
      <c r="T82" s="49"/>
      <c r="U82" s="49"/>
      <c r="V82" s="112" t="s">
        <v>8</v>
      </c>
      <c r="W82" s="112"/>
      <c r="X82" s="112"/>
      <c r="Y82" s="111">
        <v>10916.65</v>
      </c>
      <c r="Z82" s="111"/>
      <c r="AA82" s="111"/>
      <c r="AB82" s="111"/>
      <c r="AC82" s="27"/>
      <c r="AD82" s="27" t="s">
        <v>27</v>
      </c>
      <c r="AE82" s="27"/>
      <c r="AF82" s="27"/>
      <c r="AG82" s="27"/>
      <c r="AH82" s="113" t="s">
        <v>9</v>
      </c>
      <c r="AI82" s="113"/>
      <c r="AK82" s="114">
        <f>ROUND(P82*Y82/100,0)</f>
        <v>142462</v>
      </c>
      <c r="AL82" s="114"/>
      <c r="AM82" s="114"/>
      <c r="AN82" s="30" t="s">
        <v>10</v>
      </c>
    </row>
    <row r="83" spans="1:40" s="2" customFormat="1" ht="15">
      <c r="B83" s="116" t="s">
        <v>83</v>
      </c>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16"/>
      <c r="AD83" s="116"/>
      <c r="AE83" s="116"/>
      <c r="AF83" s="116"/>
      <c r="AG83" s="116"/>
      <c r="AH83" s="116"/>
      <c r="AI83" s="116"/>
      <c r="AJ83" s="116"/>
      <c r="AK83" s="3"/>
      <c r="AL83" s="3"/>
      <c r="AM83" s="3"/>
    </row>
    <row r="84" spans="1:40" s="54" customFormat="1" ht="13.5" customHeight="1">
      <c r="A84" s="86">
        <v>26</v>
      </c>
      <c r="B84" s="133" t="s">
        <v>71</v>
      </c>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4"/>
      <c r="AL84" s="134"/>
      <c r="AM84" s="134"/>
    </row>
    <row r="85" spans="1:40" s="6" customFormat="1" ht="12.75">
      <c r="H85" s="35"/>
      <c r="K85" s="33"/>
      <c r="L85" s="33"/>
      <c r="M85" s="33"/>
      <c r="N85" s="33"/>
      <c r="O85" s="89"/>
      <c r="P85" s="152">
        <v>64</v>
      </c>
      <c r="Q85" s="152"/>
      <c r="R85" s="152"/>
      <c r="S85" s="27" t="s">
        <v>26</v>
      </c>
      <c r="T85" s="49"/>
      <c r="U85" s="49"/>
      <c r="V85" s="112" t="s">
        <v>8</v>
      </c>
      <c r="W85" s="112"/>
      <c r="X85" s="112"/>
      <c r="Y85" s="111">
        <v>58.11</v>
      </c>
      <c r="Z85" s="111"/>
      <c r="AA85" s="111"/>
      <c r="AB85" s="111"/>
      <c r="AC85" s="27"/>
      <c r="AD85" s="27" t="s">
        <v>72</v>
      </c>
      <c r="AE85" s="27"/>
      <c r="AF85" s="27"/>
      <c r="AG85" s="27"/>
      <c r="AH85" s="113" t="s">
        <v>9</v>
      </c>
      <c r="AI85" s="113"/>
      <c r="AK85" s="114">
        <f>ROUND(P85*Y85,0)</f>
        <v>3719</v>
      </c>
      <c r="AL85" s="114"/>
      <c r="AM85" s="114"/>
      <c r="AN85" s="30" t="s">
        <v>10</v>
      </c>
    </row>
    <row r="86" spans="1:40" s="2" customFormat="1" ht="15">
      <c r="B86" s="116" t="s">
        <v>73</v>
      </c>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c r="AI86" s="116"/>
      <c r="AJ86" s="116"/>
      <c r="AK86" s="3"/>
      <c r="AL86" s="3"/>
      <c r="AM86" s="3"/>
    </row>
    <row r="87" spans="1:40" s="54" customFormat="1" ht="13.5" customHeight="1">
      <c r="A87" s="86">
        <v>27</v>
      </c>
      <c r="B87" s="133" t="s">
        <v>74</v>
      </c>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4"/>
      <c r="AL87" s="134"/>
      <c r="AM87" s="134"/>
    </row>
    <row r="88" spans="1:40" s="6" customFormat="1" ht="12.75">
      <c r="H88" s="35"/>
      <c r="K88" s="33"/>
      <c r="L88" s="33"/>
      <c r="M88" s="33"/>
      <c r="N88" s="33"/>
      <c r="O88" s="89"/>
      <c r="P88" s="152">
        <v>36</v>
      </c>
      <c r="Q88" s="152"/>
      <c r="R88" s="152"/>
      <c r="S88" s="27" t="s">
        <v>75</v>
      </c>
      <c r="T88" s="49"/>
      <c r="U88" s="49"/>
      <c r="V88" s="112" t="s">
        <v>8</v>
      </c>
      <c r="W88" s="112"/>
      <c r="X88" s="112"/>
      <c r="Y88" s="111">
        <v>70.34</v>
      </c>
      <c r="Z88" s="111"/>
      <c r="AA88" s="111"/>
      <c r="AB88" s="111"/>
      <c r="AC88" s="27"/>
      <c r="AD88" s="27" t="s">
        <v>76</v>
      </c>
      <c r="AE88" s="27"/>
      <c r="AF88" s="27"/>
      <c r="AG88" s="27"/>
      <c r="AH88" s="113" t="s">
        <v>9</v>
      </c>
      <c r="AI88" s="113"/>
      <c r="AK88" s="114">
        <f>ROUND(P88*Y88,0)</f>
        <v>2532</v>
      </c>
      <c r="AL88" s="114"/>
      <c r="AM88" s="114"/>
      <c r="AN88" s="30" t="s">
        <v>10</v>
      </c>
    </row>
    <row r="89" spans="1:40" s="2" customFormat="1" ht="15">
      <c r="B89" s="116" t="s">
        <v>77</v>
      </c>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3"/>
      <c r="AL89" s="3"/>
      <c r="AM89" s="3"/>
    </row>
    <row r="90" spans="1:40" s="5" customFormat="1" ht="13.5" customHeight="1">
      <c r="A90" s="19">
        <v>28</v>
      </c>
      <c r="B90" s="20" t="s">
        <v>32</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53"/>
      <c r="AL90" s="153"/>
      <c r="AM90" s="153"/>
    </row>
    <row r="91" spans="1:40" s="6" customFormat="1" ht="13.5" customHeight="1">
      <c r="K91" s="33"/>
      <c r="L91" s="33"/>
      <c r="M91" s="33"/>
      <c r="N91" s="33"/>
      <c r="O91" s="111">
        <v>1013</v>
      </c>
      <c r="P91" s="111"/>
      <c r="Q91" s="111"/>
      <c r="R91" s="111"/>
      <c r="S91" s="27" t="s">
        <v>26</v>
      </c>
      <c r="T91" s="49"/>
      <c r="U91" s="49"/>
      <c r="V91" s="112" t="s">
        <v>8</v>
      </c>
      <c r="W91" s="112"/>
      <c r="X91" s="112"/>
      <c r="Y91" s="111">
        <v>829.95</v>
      </c>
      <c r="Z91" s="111"/>
      <c r="AA91" s="111"/>
      <c r="AB91" s="111"/>
      <c r="AC91" s="27"/>
      <c r="AD91" s="27" t="s">
        <v>27</v>
      </c>
      <c r="AE91" s="27"/>
      <c r="AF91" s="27"/>
      <c r="AG91" s="27"/>
      <c r="AH91" s="113" t="s">
        <v>9</v>
      </c>
      <c r="AI91" s="113"/>
      <c r="AK91" s="114">
        <f>ROUND(O91*Y91/100,0)</f>
        <v>8407</v>
      </c>
      <c r="AL91" s="114"/>
      <c r="AM91" s="114"/>
      <c r="AN91" s="30" t="s">
        <v>10</v>
      </c>
    </row>
    <row r="92" spans="1:40" s="2" customFormat="1" ht="15">
      <c r="B92" s="116" t="s">
        <v>54</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3"/>
      <c r="AL92" s="3"/>
      <c r="AM92" s="3"/>
    </row>
    <row r="93" spans="1:40" s="5" customFormat="1" ht="13.5" customHeight="1">
      <c r="A93" s="101">
        <v>29</v>
      </c>
      <c r="B93" s="20" t="s">
        <v>95</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53"/>
      <c r="AL93" s="153"/>
      <c r="AM93" s="153"/>
    </row>
    <row r="94" spans="1:40" s="6" customFormat="1" ht="13.5" customHeight="1">
      <c r="K94" s="33"/>
      <c r="L94" s="33"/>
      <c r="M94" s="33"/>
      <c r="N94" s="33"/>
      <c r="O94" s="111">
        <v>11287</v>
      </c>
      <c r="P94" s="111"/>
      <c r="Q94" s="111"/>
      <c r="R94" s="111"/>
      <c r="S94" s="27" t="s">
        <v>26</v>
      </c>
      <c r="T94" s="49"/>
      <c r="U94" s="49"/>
      <c r="V94" s="112" t="s">
        <v>8</v>
      </c>
      <c r="W94" s="112"/>
      <c r="X94" s="112"/>
      <c r="Y94" s="111">
        <v>442.75</v>
      </c>
      <c r="Z94" s="111"/>
      <c r="AA94" s="111"/>
      <c r="AB94" s="111"/>
      <c r="AC94" s="27"/>
      <c r="AD94" s="27" t="s">
        <v>27</v>
      </c>
      <c r="AE94" s="27"/>
      <c r="AF94" s="27"/>
      <c r="AG94" s="27"/>
      <c r="AH94" s="113" t="s">
        <v>9</v>
      </c>
      <c r="AI94" s="113"/>
      <c r="AK94" s="114">
        <f>ROUND(O94*Y94/100,0)</f>
        <v>49973</v>
      </c>
      <c r="AL94" s="114"/>
      <c r="AM94" s="114"/>
      <c r="AN94" s="30" t="s">
        <v>10</v>
      </c>
    </row>
    <row r="95" spans="1:40" s="2" customFormat="1" ht="15">
      <c r="B95" s="116" t="s">
        <v>96</v>
      </c>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3"/>
      <c r="AL95" s="3"/>
      <c r="AM95" s="3"/>
    </row>
    <row r="96" spans="1:40" s="54" customFormat="1" ht="13.5" customHeight="1">
      <c r="A96" s="45">
        <v>30</v>
      </c>
      <c r="B96" s="56" t="s">
        <v>97</v>
      </c>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134"/>
      <c r="AL96" s="134"/>
      <c r="AM96" s="134"/>
    </row>
    <row r="97" spans="1:42" s="6" customFormat="1" ht="13.5" customHeight="1">
      <c r="K97" s="33"/>
      <c r="L97" s="33"/>
      <c r="M97" s="33"/>
      <c r="N97" s="33"/>
      <c r="O97" s="111">
        <v>11287</v>
      </c>
      <c r="P97" s="111"/>
      <c r="Q97" s="111"/>
      <c r="R97" s="111"/>
      <c r="S97" s="27" t="s">
        <v>26</v>
      </c>
      <c r="T97" s="49"/>
      <c r="U97" s="49"/>
      <c r="V97" s="112" t="s">
        <v>8</v>
      </c>
      <c r="W97" s="112"/>
      <c r="X97" s="112"/>
      <c r="Y97" s="111">
        <v>1079.6500000000001</v>
      </c>
      <c r="Z97" s="111"/>
      <c r="AA97" s="111"/>
      <c r="AB97" s="111"/>
      <c r="AC97" s="27"/>
      <c r="AD97" s="27" t="s">
        <v>27</v>
      </c>
      <c r="AE97" s="27"/>
      <c r="AF97" s="27"/>
      <c r="AG97" s="27"/>
      <c r="AH97" s="113" t="s">
        <v>9</v>
      </c>
      <c r="AI97" s="113"/>
      <c r="AK97" s="114">
        <f>ROUND(O97*Y97/100,0)</f>
        <v>121860</v>
      </c>
      <c r="AL97" s="114"/>
      <c r="AM97" s="114"/>
      <c r="AN97" s="30" t="s">
        <v>10</v>
      </c>
    </row>
    <row r="98" spans="1:42" s="2" customFormat="1" ht="15">
      <c r="B98" s="116" t="s">
        <v>98</v>
      </c>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6"/>
      <c r="AH98" s="116"/>
      <c r="AI98" s="116"/>
      <c r="AJ98" s="116"/>
      <c r="AK98" s="3"/>
      <c r="AL98" s="3"/>
      <c r="AM98" s="3"/>
    </row>
    <row r="99" spans="1:42" s="54" customFormat="1" ht="13.5" customHeight="1">
      <c r="A99" s="45">
        <v>31</v>
      </c>
      <c r="B99" s="56" t="s">
        <v>99</v>
      </c>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134"/>
      <c r="AL99" s="134"/>
      <c r="AM99" s="134"/>
    </row>
    <row r="100" spans="1:42" s="6" customFormat="1" ht="13.5" customHeight="1">
      <c r="K100" s="33"/>
      <c r="L100" s="33"/>
      <c r="M100" s="33"/>
      <c r="N100" s="33"/>
      <c r="O100" s="111">
        <v>490</v>
      </c>
      <c r="P100" s="111"/>
      <c r="Q100" s="111"/>
      <c r="R100" s="111"/>
      <c r="S100" s="27" t="s">
        <v>26</v>
      </c>
      <c r="T100" s="49"/>
      <c r="U100" s="49"/>
      <c r="V100" s="112" t="s">
        <v>8</v>
      </c>
      <c r="W100" s="112"/>
      <c r="X100" s="112"/>
      <c r="Y100" s="111">
        <v>2116.41</v>
      </c>
      <c r="Z100" s="111"/>
      <c r="AA100" s="111"/>
      <c r="AB100" s="111"/>
      <c r="AC100" s="27"/>
      <c r="AD100" s="27" t="s">
        <v>27</v>
      </c>
      <c r="AE100" s="27"/>
      <c r="AF100" s="27"/>
      <c r="AG100" s="27"/>
      <c r="AH100" s="113" t="s">
        <v>9</v>
      </c>
      <c r="AI100" s="113"/>
      <c r="AK100" s="114">
        <f>ROUND(O100*Y100/100,0)</f>
        <v>10370</v>
      </c>
      <c r="AL100" s="114"/>
      <c r="AM100" s="114"/>
      <c r="AN100" s="30" t="s">
        <v>10</v>
      </c>
    </row>
    <row r="101" spans="1:42" s="2" customFormat="1" ht="15">
      <c r="B101" s="116" t="s">
        <v>100</v>
      </c>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6"/>
      <c r="AH101" s="116"/>
      <c r="AI101" s="116"/>
      <c r="AJ101" s="116"/>
      <c r="AK101" s="3"/>
      <c r="AL101" s="3"/>
      <c r="AM101" s="3"/>
    </row>
    <row r="102" spans="1:42" s="5" customFormat="1" ht="31.5" customHeight="1">
      <c r="A102" s="19">
        <v>32</v>
      </c>
      <c r="B102" s="133" t="s">
        <v>33</v>
      </c>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53"/>
      <c r="AL102" s="153"/>
      <c r="AM102" s="153"/>
    </row>
    <row r="103" spans="1:42" s="6" customFormat="1" ht="13.5" customHeight="1">
      <c r="H103" s="35"/>
      <c r="K103" s="33"/>
      <c r="L103" s="33"/>
      <c r="M103" s="33"/>
      <c r="N103" s="33"/>
      <c r="O103" s="111">
        <v>1166</v>
      </c>
      <c r="P103" s="111"/>
      <c r="Q103" s="111"/>
      <c r="R103" s="111"/>
      <c r="S103" s="27" t="s">
        <v>26</v>
      </c>
      <c r="T103" s="49"/>
      <c r="U103" s="49"/>
      <c r="V103" s="112" t="s">
        <v>8</v>
      </c>
      <c r="W103" s="112"/>
      <c r="X103" s="112"/>
      <c r="Y103" s="145">
        <v>1270.83</v>
      </c>
      <c r="Z103" s="145"/>
      <c r="AA103" s="145"/>
      <c r="AB103" s="145"/>
      <c r="AC103" s="27"/>
      <c r="AD103" s="27" t="s">
        <v>27</v>
      </c>
      <c r="AE103" s="27"/>
      <c r="AF103" s="27"/>
      <c r="AG103" s="27"/>
      <c r="AH103" s="113" t="s">
        <v>9</v>
      </c>
      <c r="AI103" s="113"/>
      <c r="AK103" s="114">
        <f>ROUND(O103*Y103/100,0)</f>
        <v>14818</v>
      </c>
      <c r="AL103" s="114"/>
      <c r="AM103" s="114"/>
      <c r="AN103" s="30" t="s">
        <v>10</v>
      </c>
    </row>
    <row r="104" spans="1:42" s="2" customFormat="1" ht="15">
      <c r="B104" s="116" t="s">
        <v>55</v>
      </c>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6"/>
      <c r="AH104" s="116"/>
      <c r="AI104" s="116"/>
      <c r="AJ104" s="116"/>
      <c r="AK104" s="3"/>
      <c r="AL104" s="3"/>
      <c r="AM104" s="3"/>
    </row>
    <row r="105" spans="1:42" s="31" customFormat="1" ht="15" customHeight="1">
      <c r="AC105" s="137" t="s">
        <v>34</v>
      </c>
      <c r="AD105" s="137"/>
      <c r="AE105" s="137"/>
      <c r="AF105" s="137"/>
      <c r="AG105" s="137"/>
      <c r="AH105" s="36" t="s">
        <v>9</v>
      </c>
      <c r="AI105" s="36"/>
      <c r="AJ105" s="57"/>
      <c r="AK105" s="138">
        <f>SUM(AK5:AM104)</f>
        <v>3370918.1500000004</v>
      </c>
      <c r="AL105" s="138"/>
      <c r="AM105" s="138"/>
      <c r="AN105" s="73" t="s">
        <v>10</v>
      </c>
      <c r="AO105" s="135" t="e">
        <f>#REF!+#REF!+#REF!+#REF!+#REF!+AK9+AK15+AK19+AK22+#REF!+AK40+AK37+AK43+AK46+#REF!+#REF!+AK64+AK67+AK73+#REF!+AK91+#REF!+#REF!+AK103+#REF!+#REF!</f>
        <v>#REF!</v>
      </c>
      <c r="AP105" s="135"/>
    </row>
    <row r="108" spans="1:42" ht="42" customHeight="1">
      <c r="A108" s="7" t="s">
        <v>35</v>
      </c>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9"/>
      <c r="AG108" s="9"/>
      <c r="AH108" s="9"/>
      <c r="AI108" s="9"/>
      <c r="AJ108" s="9"/>
      <c r="AK108" s="9"/>
      <c r="AL108" s="9"/>
      <c r="AM108" s="9"/>
      <c r="AN108" s="10"/>
      <c r="AO108" s="10"/>
    </row>
    <row r="109" spans="1:42" ht="13.5" thickBo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row>
    <row r="110" spans="1:42" ht="15.7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39" t="s">
        <v>34</v>
      </c>
      <c r="AD110" s="139"/>
      <c r="AE110" s="139"/>
      <c r="AF110" s="139"/>
      <c r="AG110" s="139"/>
      <c r="AH110" s="12" t="s">
        <v>9</v>
      </c>
      <c r="AI110" s="12"/>
      <c r="AJ110" s="140"/>
      <c r="AK110" s="140"/>
      <c r="AL110" s="140"/>
      <c r="AM110" s="140"/>
      <c r="AN110" s="136"/>
      <c r="AO110" s="136"/>
    </row>
    <row r="111" spans="1:42" ht="1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0"/>
      <c r="AF111" s="10"/>
      <c r="AG111" s="10"/>
      <c r="AH111" s="10"/>
      <c r="AI111" s="10"/>
      <c r="AJ111" s="10"/>
      <c r="AK111" s="10"/>
      <c r="AL111" s="10"/>
      <c r="AM111" s="10"/>
      <c r="AN111" s="10"/>
      <c r="AO111" s="10"/>
    </row>
    <row r="112" spans="1:42" ht="15.75">
      <c r="A112" s="8"/>
      <c r="B112" s="7" t="s">
        <v>135</v>
      </c>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9"/>
      <c r="AF112" s="9"/>
      <c r="AG112" s="9"/>
      <c r="AH112" s="9"/>
      <c r="AI112" s="9"/>
      <c r="AJ112" s="9"/>
      <c r="AK112" s="9"/>
      <c r="AL112" s="10"/>
      <c r="AM112" s="10"/>
      <c r="AN112" s="10"/>
      <c r="AO112" s="10"/>
    </row>
    <row r="113" spans="1:41" ht="15.7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9"/>
      <c r="AK113" s="9"/>
      <c r="AL113" s="10"/>
      <c r="AM113" s="10"/>
      <c r="AN113" s="10"/>
      <c r="AO113" s="10"/>
    </row>
    <row r="114" spans="1:41" ht="62.25" customHeight="1">
      <c r="A114" s="8"/>
      <c r="B114" s="7" t="s">
        <v>36</v>
      </c>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9"/>
      <c r="AF114" s="9"/>
      <c r="AG114" s="9"/>
      <c r="AH114" s="9"/>
      <c r="AI114" s="9"/>
      <c r="AJ114" s="9"/>
      <c r="AK114" s="9"/>
      <c r="AL114" s="10"/>
      <c r="AM114" s="10"/>
      <c r="AN114" s="10"/>
      <c r="AO114" s="10"/>
    </row>
    <row r="115" spans="1:41" ht="15.75">
      <c r="A115" s="14"/>
      <c r="B115" s="14"/>
      <c r="C115" s="14"/>
      <c r="D115" s="14"/>
      <c r="E115" s="14"/>
      <c r="F115" s="14"/>
      <c r="G115" s="14"/>
      <c r="H115" s="14"/>
      <c r="I115" s="14"/>
      <c r="J115" s="14"/>
      <c r="K115" s="14"/>
      <c r="L115" s="14"/>
      <c r="M115" s="14"/>
      <c r="N115" s="15"/>
      <c r="O115" s="15"/>
      <c r="P115" s="15"/>
      <c r="Q115" s="15"/>
      <c r="R115" s="15"/>
      <c r="S115" s="14"/>
      <c r="T115" s="14"/>
      <c r="U115" s="14"/>
      <c r="V115" s="14"/>
      <c r="W115" s="14"/>
      <c r="X115" s="14"/>
      <c r="Y115" s="14"/>
      <c r="Z115" s="14"/>
      <c r="AA115" s="14"/>
      <c r="AB115" s="14"/>
      <c r="AC115" s="14"/>
      <c r="AD115" s="14"/>
      <c r="AE115" s="16"/>
      <c r="AF115" s="16"/>
      <c r="AG115" s="16"/>
      <c r="AH115" s="16"/>
      <c r="AI115" s="16"/>
      <c r="AJ115" s="16"/>
      <c r="AK115" s="16"/>
    </row>
    <row r="116" spans="1:41" ht="15.75">
      <c r="A116" s="14"/>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16"/>
      <c r="AK116" s="16"/>
    </row>
    <row r="117" spans="1:41" ht="12.75">
      <c r="A117" s="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row>
    <row r="118" spans="1:41">
      <c r="A118" s="1"/>
      <c r="B118" s="146" t="s">
        <v>37</v>
      </c>
      <c r="C118" s="146"/>
      <c r="D118" s="146"/>
      <c r="E118" s="146"/>
      <c r="F118" s="146"/>
      <c r="G118" s="146"/>
      <c r="H118" s="146"/>
      <c r="I118" s="146"/>
      <c r="J118" s="146"/>
      <c r="K118" s="146"/>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row>
    <row r="119" spans="1:41" ht="15">
      <c r="A119" s="1"/>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1" spans="1:41" ht="15">
      <c r="A121" s="1"/>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row>
    <row r="122" spans="1:41" ht="15">
      <c r="A122" s="1"/>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0"/>
    </row>
    <row r="123" spans="1:41" s="62" customFormat="1" ht="15">
      <c r="A123" s="58"/>
      <c r="B123" s="147" t="s">
        <v>43</v>
      </c>
      <c r="C123" s="147"/>
      <c r="D123" s="147"/>
      <c r="E123" s="147"/>
      <c r="F123" s="147"/>
      <c r="G123" s="147"/>
      <c r="H123" s="147"/>
      <c r="I123" s="147"/>
      <c r="J123" s="59"/>
      <c r="K123" s="60"/>
      <c r="L123" s="59">
        <v>1</v>
      </c>
      <c r="M123" s="60" t="s">
        <v>39</v>
      </c>
      <c r="N123" s="148">
        <v>41.12</v>
      </c>
      <c r="O123" s="148"/>
      <c r="P123" s="61" t="s">
        <v>39</v>
      </c>
      <c r="Q123" s="149">
        <v>5.92</v>
      </c>
      <c r="R123" s="149"/>
      <c r="S123" s="59"/>
      <c r="T123" s="149"/>
      <c r="U123" s="149"/>
      <c r="AA123" s="62" t="s">
        <v>40</v>
      </c>
      <c r="AB123" s="149">
        <f>ROUND(L123*N123*Q123,0)</f>
        <v>243</v>
      </c>
      <c r="AC123" s="149"/>
      <c r="AD123" s="149"/>
      <c r="AE123" s="149"/>
      <c r="AF123" s="150" t="s">
        <v>26</v>
      </c>
      <c r="AG123" s="150"/>
      <c r="AK123" s="151"/>
      <c r="AL123" s="151"/>
      <c r="AM123" s="151"/>
      <c r="AN123" s="63"/>
    </row>
    <row r="124" spans="1:41" s="64" customFormat="1" ht="15">
      <c r="I124" s="65"/>
      <c r="J124" s="66"/>
      <c r="K124" s="65"/>
      <c r="M124" s="67"/>
      <c r="N124" s="68"/>
      <c r="O124" s="68"/>
      <c r="P124" s="65"/>
      <c r="Q124" s="69"/>
      <c r="R124" s="69"/>
      <c r="S124" s="70"/>
      <c r="T124" s="69"/>
      <c r="U124" s="69"/>
      <c r="V124" s="141" t="s">
        <v>41</v>
      </c>
      <c r="W124" s="141"/>
      <c r="X124" s="141"/>
      <c r="Y124" s="141"/>
      <c r="Z124" s="141"/>
      <c r="AA124" s="71" t="s">
        <v>40</v>
      </c>
      <c r="AB124" s="142">
        <f>SUM(AB121:AB123)</f>
        <v>243</v>
      </c>
      <c r="AC124" s="142"/>
      <c r="AD124" s="142"/>
      <c r="AE124" s="142"/>
      <c r="AF124" s="143" t="s">
        <v>26</v>
      </c>
      <c r="AG124" s="143"/>
      <c r="AH124" s="70"/>
      <c r="AI124" s="72"/>
      <c r="AJ124" s="72"/>
      <c r="AK124" s="144"/>
      <c r="AL124" s="144"/>
      <c r="AM124" s="144"/>
      <c r="AN124" s="72"/>
    </row>
  </sheetData>
  <mergeCells count="286">
    <mergeCell ref="V55:X55"/>
    <mergeCell ref="Y55:AB55"/>
    <mergeCell ref="AH55:AI55"/>
    <mergeCell ref="AK55:AM55"/>
    <mergeCell ref="B56:AJ56"/>
    <mergeCell ref="AK60:AM60"/>
    <mergeCell ref="O61:R61"/>
    <mergeCell ref="S61:T61"/>
    <mergeCell ref="W61:Y61"/>
    <mergeCell ref="Z61:AC61"/>
    <mergeCell ref="AI61:AJ61"/>
    <mergeCell ref="AK61:AM61"/>
    <mergeCell ref="B57:AJ57"/>
    <mergeCell ref="AK57:AM57"/>
    <mergeCell ref="O58:R58"/>
    <mergeCell ref="AK28:AM28"/>
    <mergeCell ref="B29:AJ29"/>
    <mergeCell ref="AK48:AM48"/>
    <mergeCell ref="O49:R49"/>
    <mergeCell ref="S49:T49"/>
    <mergeCell ref="W49:Y49"/>
    <mergeCell ref="Z49:AC49"/>
    <mergeCell ref="AI49:AJ49"/>
    <mergeCell ref="AK49:AM49"/>
    <mergeCell ref="AK40:AM40"/>
    <mergeCell ref="AK36:AM36"/>
    <mergeCell ref="AK39:AM39"/>
    <mergeCell ref="B41:AJ41"/>
    <mergeCell ref="P37:R37"/>
    <mergeCell ref="V40:X40"/>
    <mergeCell ref="Y40:AB40"/>
    <mergeCell ref="AH40:AI40"/>
    <mergeCell ref="V37:X37"/>
    <mergeCell ref="Y37:AB37"/>
    <mergeCell ref="AH37:AI37"/>
    <mergeCell ref="AK37:AM37"/>
    <mergeCell ref="AK30:AM30"/>
    <mergeCell ref="AK31:AM31"/>
    <mergeCell ref="O31:R31"/>
    <mergeCell ref="AK81:AM81"/>
    <mergeCell ref="P82:R82"/>
    <mergeCell ref="V82:X82"/>
    <mergeCell ref="Y82:AB82"/>
    <mergeCell ref="AH82:AI82"/>
    <mergeCell ref="AK82:AM82"/>
    <mergeCell ref="B83:AJ83"/>
    <mergeCell ref="B62:AJ62"/>
    <mergeCell ref="AK78:AM78"/>
    <mergeCell ref="O79:R79"/>
    <mergeCell ref="V79:X79"/>
    <mergeCell ref="Y79:AB79"/>
    <mergeCell ref="AH79:AI79"/>
    <mergeCell ref="AK79:AM79"/>
    <mergeCell ref="B80:AJ80"/>
    <mergeCell ref="AK70:AM70"/>
    <mergeCell ref="B71:AJ71"/>
    <mergeCell ref="B75:AJ75"/>
    <mergeCell ref="AK75:AM75"/>
    <mergeCell ref="AK66:AM66"/>
    <mergeCell ref="B68:AJ68"/>
    <mergeCell ref="O67:R67"/>
    <mergeCell ref="V64:X64"/>
    <mergeCell ref="Y67:AB67"/>
    <mergeCell ref="AK87:AM87"/>
    <mergeCell ref="AK88:AM88"/>
    <mergeCell ref="P88:R88"/>
    <mergeCell ref="AK63:AM63"/>
    <mergeCell ref="Y64:AB64"/>
    <mergeCell ref="AH64:AI64"/>
    <mergeCell ref="AK64:AM64"/>
    <mergeCell ref="V58:X58"/>
    <mergeCell ref="Y58:AB58"/>
    <mergeCell ref="AH58:AI58"/>
    <mergeCell ref="AK58:AM58"/>
    <mergeCell ref="B59:AJ59"/>
    <mergeCell ref="AK84:AM84"/>
    <mergeCell ref="V85:X85"/>
    <mergeCell ref="Y85:AB85"/>
    <mergeCell ref="AH85:AI85"/>
    <mergeCell ref="AK85:AM85"/>
    <mergeCell ref="B86:AJ86"/>
    <mergeCell ref="V67:X67"/>
    <mergeCell ref="O70:R70"/>
    <mergeCell ref="V70:X70"/>
    <mergeCell ref="Y70:AB70"/>
    <mergeCell ref="AH70:AI70"/>
    <mergeCell ref="O64:R64"/>
    <mergeCell ref="AH52:AI52"/>
    <mergeCell ref="AK52:AM52"/>
    <mergeCell ref="B53:AJ53"/>
    <mergeCell ref="O46:R46"/>
    <mergeCell ref="V46:X46"/>
    <mergeCell ref="Y46:AB46"/>
    <mergeCell ref="B47:AJ47"/>
    <mergeCell ref="AH46:AI46"/>
    <mergeCell ref="AK46:AM46"/>
    <mergeCell ref="O28:R28"/>
    <mergeCell ref="W28:Y28"/>
    <mergeCell ref="Z28:AC28"/>
    <mergeCell ref="AI28:AJ28"/>
    <mergeCell ref="P22:R22"/>
    <mergeCell ref="V22:X22"/>
    <mergeCell ref="Y22:AB22"/>
    <mergeCell ref="AI22:AJ22"/>
    <mergeCell ref="B54:AJ54"/>
    <mergeCell ref="B45:AJ45"/>
    <mergeCell ref="P43:R43"/>
    <mergeCell ref="V43:X43"/>
    <mergeCell ref="Y43:AB43"/>
    <mergeCell ref="AH43:AI43"/>
    <mergeCell ref="B44:AJ44"/>
    <mergeCell ref="O34:R34"/>
    <mergeCell ref="S34:T34"/>
    <mergeCell ref="W34:Y34"/>
    <mergeCell ref="Z34:AC34"/>
    <mergeCell ref="AI34:AJ34"/>
    <mergeCell ref="B35:AJ35"/>
    <mergeCell ref="B38:AJ38"/>
    <mergeCell ref="B42:AJ42"/>
    <mergeCell ref="P40:R40"/>
    <mergeCell ref="V76:X76"/>
    <mergeCell ref="Y76:AB76"/>
    <mergeCell ref="AH76:AI76"/>
    <mergeCell ref="AK76:AM76"/>
    <mergeCell ref="B65:AJ65"/>
    <mergeCell ref="AK69:AM69"/>
    <mergeCell ref="B72:AJ72"/>
    <mergeCell ref="B74:AJ74"/>
    <mergeCell ref="W31:Y31"/>
    <mergeCell ref="Z31:AC31"/>
    <mergeCell ref="AI31:AJ31"/>
    <mergeCell ref="B32:AJ32"/>
    <mergeCell ref="AK54:AM54"/>
    <mergeCell ref="O55:R55"/>
    <mergeCell ref="AK33:AM33"/>
    <mergeCell ref="AK45:AM45"/>
    <mergeCell ref="AK43:AM43"/>
    <mergeCell ref="AK34:AM34"/>
    <mergeCell ref="AK42:AM42"/>
    <mergeCell ref="B50:AJ50"/>
    <mergeCell ref="AK51:AM51"/>
    <mergeCell ref="O52:R52"/>
    <mergeCell ref="V52:X52"/>
    <mergeCell ref="Y52:AB52"/>
    <mergeCell ref="Y94:AB94"/>
    <mergeCell ref="AH94:AI94"/>
    <mergeCell ref="B101:AJ101"/>
    <mergeCell ref="AK91:AM91"/>
    <mergeCell ref="AK90:AM90"/>
    <mergeCell ref="AK73:AM73"/>
    <mergeCell ref="AK67:AM67"/>
    <mergeCell ref="AK72:AM72"/>
    <mergeCell ref="B77:AJ77"/>
    <mergeCell ref="B84:AJ84"/>
    <mergeCell ref="O91:R91"/>
    <mergeCell ref="AK94:AM94"/>
    <mergeCell ref="B95:AJ95"/>
    <mergeCell ref="AK93:AM93"/>
    <mergeCell ref="B89:AJ89"/>
    <mergeCell ref="P73:R73"/>
    <mergeCell ref="V73:X73"/>
    <mergeCell ref="Y73:AB73"/>
    <mergeCell ref="AH73:AI73"/>
    <mergeCell ref="V88:X88"/>
    <mergeCell ref="Y88:AB88"/>
    <mergeCell ref="AH88:AI88"/>
    <mergeCell ref="AH67:AI67"/>
    <mergeCell ref="O76:R76"/>
    <mergeCell ref="B92:AJ92"/>
    <mergeCell ref="V91:X91"/>
    <mergeCell ref="Y91:AB91"/>
    <mergeCell ref="AH91:AI91"/>
    <mergeCell ref="B81:AJ81"/>
    <mergeCell ref="P85:R85"/>
    <mergeCell ref="B87:AJ87"/>
    <mergeCell ref="B102:AJ102"/>
    <mergeCell ref="AK102:AM102"/>
    <mergeCell ref="AK96:AM96"/>
    <mergeCell ref="O97:R97"/>
    <mergeCell ref="V97:X97"/>
    <mergeCell ref="Y97:AB97"/>
    <mergeCell ref="AH97:AI97"/>
    <mergeCell ref="AK97:AM97"/>
    <mergeCell ref="B98:AJ98"/>
    <mergeCell ref="AK99:AM99"/>
    <mergeCell ref="O100:R100"/>
    <mergeCell ref="V100:X100"/>
    <mergeCell ref="Y100:AB100"/>
    <mergeCell ref="AH100:AI100"/>
    <mergeCell ref="AK100:AM100"/>
    <mergeCell ref="O94:R94"/>
    <mergeCell ref="V94:X94"/>
    <mergeCell ref="O103:R103"/>
    <mergeCell ref="V103:X103"/>
    <mergeCell ref="Y103:AB103"/>
    <mergeCell ref="AH103:AI103"/>
    <mergeCell ref="AK103:AM103"/>
    <mergeCell ref="B118:K118"/>
    <mergeCell ref="B123:I123"/>
    <mergeCell ref="N123:O123"/>
    <mergeCell ref="Q123:R123"/>
    <mergeCell ref="T123:U123"/>
    <mergeCell ref="AB123:AE123"/>
    <mergeCell ref="AF123:AG123"/>
    <mergeCell ref="AK123:AM123"/>
    <mergeCell ref="B104:AJ104"/>
    <mergeCell ref="AO105:AP105"/>
    <mergeCell ref="AN110:AO110"/>
    <mergeCell ref="AC105:AG105"/>
    <mergeCell ref="AK105:AM105"/>
    <mergeCell ref="AC110:AG110"/>
    <mergeCell ref="AJ110:AM110"/>
    <mergeCell ref="V124:Z124"/>
    <mergeCell ref="AB124:AE124"/>
    <mergeCell ref="AF124:AG124"/>
    <mergeCell ref="AK124:AM124"/>
    <mergeCell ref="B10:AJ10"/>
    <mergeCell ref="AK11:AM11"/>
    <mergeCell ref="AK12:AM12"/>
    <mergeCell ref="O12:R12"/>
    <mergeCell ref="W12:Y12"/>
    <mergeCell ref="Z12:AC12"/>
    <mergeCell ref="AI12:AJ12"/>
    <mergeCell ref="B13:AJ13"/>
    <mergeCell ref="AK19:AM19"/>
    <mergeCell ref="B17:AJ17"/>
    <mergeCell ref="AK17:AM17"/>
    <mergeCell ref="N18:O18"/>
    <mergeCell ref="Q18:R18"/>
    <mergeCell ref="T18:V18"/>
    <mergeCell ref="AB18:AE18"/>
    <mergeCell ref="AF18:AG18"/>
    <mergeCell ref="AK18:AM18"/>
    <mergeCell ref="P19:R19"/>
    <mergeCell ref="V19:X19"/>
    <mergeCell ref="Y19:AB19"/>
    <mergeCell ref="B14:AJ14"/>
    <mergeCell ref="AK14:AM14"/>
    <mergeCell ref="S15:T15"/>
    <mergeCell ref="W15:Y15"/>
    <mergeCell ref="AK8:AM8"/>
    <mergeCell ref="O6:R6"/>
    <mergeCell ref="W6:Y6"/>
    <mergeCell ref="Z6:AC6"/>
    <mergeCell ref="AI6:AJ6"/>
    <mergeCell ref="O9:R9"/>
    <mergeCell ref="S9:T9"/>
    <mergeCell ref="W9:Y9"/>
    <mergeCell ref="Z9:AC9"/>
    <mergeCell ref="AI9:AJ9"/>
    <mergeCell ref="AK9:AM9"/>
    <mergeCell ref="AK5:AM5"/>
    <mergeCell ref="B7:AJ7"/>
    <mergeCell ref="A1:AM1"/>
    <mergeCell ref="A2:D2"/>
    <mergeCell ref="E2:AN2"/>
    <mergeCell ref="B4:M4"/>
    <mergeCell ref="N4:V4"/>
    <mergeCell ref="W4:AB4"/>
    <mergeCell ref="AC4:AH4"/>
    <mergeCell ref="AI4:AN4"/>
    <mergeCell ref="AK6:AM6"/>
    <mergeCell ref="E3:AN3"/>
    <mergeCell ref="AK27:AM27"/>
    <mergeCell ref="O25:R25"/>
    <mergeCell ref="W25:Y25"/>
    <mergeCell ref="Z25:AC25"/>
    <mergeCell ref="AI25:AJ25"/>
    <mergeCell ref="AK25:AM25"/>
    <mergeCell ref="B26:AN26"/>
    <mergeCell ref="O15:R15"/>
    <mergeCell ref="AK15:AM15"/>
    <mergeCell ref="B16:AJ16"/>
    <mergeCell ref="B20:AJ20"/>
    <mergeCell ref="AI19:AJ19"/>
    <mergeCell ref="B23:AJ23"/>
    <mergeCell ref="AK24:AM24"/>
    <mergeCell ref="AK22:AM22"/>
    <mergeCell ref="N21:O21"/>
    <mergeCell ref="Q21:R21"/>
    <mergeCell ref="T21:V21"/>
    <mergeCell ref="AB21:AE21"/>
    <mergeCell ref="AF21:AG21"/>
    <mergeCell ref="AK21:AM21"/>
    <mergeCell ref="Z15:AC15"/>
    <mergeCell ref="AI15:AJ15"/>
  </mergeCells>
  <pageMargins left="0.45" right="0.1" top="0.44" bottom="0.38" header="0.18" footer="0.25"/>
  <pageSetup paperSize="5" scale="85" orientation="portrait" horizontalDpi="300" verticalDpi="300" r:id="rId1"/>
  <headerFooter alignWithMargins="0">
    <oddHeader>Page &amp;P</oddHeader>
  </headerFooter>
  <rowBreaks count="1" manualBreakCount="1">
    <brk id="65" max="39" man="1"/>
  </rowBreaks>
</worksheet>
</file>

<file path=xl/worksheets/sheet2.xml><?xml version="1.0" encoding="utf-8"?>
<worksheet xmlns="http://schemas.openxmlformats.org/spreadsheetml/2006/main" xmlns:r="http://schemas.openxmlformats.org/officeDocument/2006/relationships">
  <sheetPr>
    <tabColor rgb="FF00B050"/>
  </sheetPr>
  <dimension ref="A1:AP65"/>
  <sheetViews>
    <sheetView tabSelected="1" view="pageBreakPreview" topLeftCell="A43" zoomScaleSheetLayoutView="100" workbookViewId="0">
      <selection activeCell="E58" sqref="E5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3" t="s">
        <v>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ht="36" customHeight="1">
      <c r="A2" s="124" t="s">
        <v>38</v>
      </c>
      <c r="B2" s="124"/>
      <c r="C2" s="124"/>
      <c r="D2" s="124"/>
      <c r="E2" s="161" t="s">
        <v>101</v>
      </c>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row>
    <row r="3" spans="1:40" ht="20.25" customHeight="1" thickBot="1">
      <c r="E3" s="131" t="s">
        <v>136</v>
      </c>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row>
    <row r="4" spans="1:40" s="82" customFormat="1" ht="17.25" customHeight="1" thickTop="1" thickBot="1">
      <c r="A4" s="81" t="s">
        <v>1</v>
      </c>
      <c r="B4" s="127" t="s">
        <v>2</v>
      </c>
      <c r="C4" s="127"/>
      <c r="D4" s="127"/>
      <c r="E4" s="127"/>
      <c r="F4" s="127"/>
      <c r="G4" s="127"/>
      <c r="H4" s="127"/>
      <c r="I4" s="127"/>
      <c r="J4" s="127"/>
      <c r="K4" s="127"/>
      <c r="L4" s="127"/>
      <c r="M4" s="127"/>
      <c r="N4" s="128" t="s">
        <v>3</v>
      </c>
      <c r="O4" s="129"/>
      <c r="P4" s="129"/>
      <c r="Q4" s="129"/>
      <c r="R4" s="129"/>
      <c r="S4" s="129"/>
      <c r="T4" s="129"/>
      <c r="U4" s="129"/>
      <c r="V4" s="130"/>
      <c r="W4" s="128" t="s">
        <v>4</v>
      </c>
      <c r="X4" s="129"/>
      <c r="Y4" s="129"/>
      <c r="Z4" s="129"/>
      <c r="AA4" s="129"/>
      <c r="AB4" s="130"/>
      <c r="AC4" s="129" t="s">
        <v>5</v>
      </c>
      <c r="AD4" s="129"/>
      <c r="AE4" s="129"/>
      <c r="AF4" s="129"/>
      <c r="AG4" s="129"/>
      <c r="AH4" s="129"/>
      <c r="AI4" s="128" t="s">
        <v>6</v>
      </c>
      <c r="AJ4" s="129"/>
      <c r="AK4" s="129"/>
      <c r="AL4" s="129"/>
      <c r="AM4" s="129"/>
      <c r="AN4" s="130"/>
    </row>
    <row r="5" spans="1:40" s="78" customFormat="1" ht="61.5" customHeight="1" thickTop="1">
      <c r="A5" s="105">
        <v>1</v>
      </c>
      <c r="B5" s="163" t="s">
        <v>102</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10"/>
      <c r="AL5" s="110"/>
      <c r="AM5" s="110"/>
    </row>
    <row r="6" spans="1:40" s="22" customFormat="1" ht="13.5" customHeight="1">
      <c r="F6" s="31"/>
      <c r="G6" s="31"/>
      <c r="H6" s="32"/>
      <c r="I6" s="6"/>
      <c r="J6" s="6"/>
      <c r="K6" s="33"/>
      <c r="L6" s="33"/>
      <c r="M6" s="33"/>
      <c r="N6" s="33"/>
      <c r="O6" s="111">
        <v>2</v>
      </c>
      <c r="P6" s="111"/>
      <c r="Q6" s="111"/>
      <c r="R6" s="111"/>
      <c r="S6" s="102" t="s">
        <v>103</v>
      </c>
      <c r="T6" s="34"/>
      <c r="U6" s="34"/>
      <c r="V6" s="103"/>
      <c r="W6" s="112" t="s">
        <v>8</v>
      </c>
      <c r="X6" s="112"/>
      <c r="Y6" s="112"/>
      <c r="Z6" s="111">
        <v>4846.6000000000004</v>
      </c>
      <c r="AA6" s="111"/>
      <c r="AB6" s="111"/>
      <c r="AC6" s="111"/>
      <c r="AE6" s="27" t="s">
        <v>104</v>
      </c>
      <c r="AF6" s="27"/>
      <c r="AG6" s="27"/>
      <c r="AH6" s="27"/>
      <c r="AI6" s="113" t="s">
        <v>9</v>
      </c>
      <c r="AJ6" s="113"/>
      <c r="AK6" s="114">
        <f>O6*Z6</f>
        <v>9693.2000000000007</v>
      </c>
      <c r="AL6" s="114"/>
      <c r="AM6" s="114"/>
      <c r="AN6" s="30" t="s">
        <v>10</v>
      </c>
    </row>
    <row r="7" spans="1:40" s="2" customFormat="1" ht="15">
      <c r="B7" s="116" t="s">
        <v>105</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3"/>
      <c r="AL7" s="3"/>
      <c r="AM7" s="3"/>
    </row>
    <row r="8" spans="1:40" s="78" customFormat="1" ht="42.75" customHeight="1">
      <c r="A8" s="105">
        <v>2</v>
      </c>
      <c r="B8" s="160" t="s">
        <v>106</v>
      </c>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10"/>
      <c r="AL8" s="110"/>
      <c r="AM8" s="110"/>
    </row>
    <row r="9" spans="1:40" s="22" customFormat="1" ht="13.5" customHeight="1">
      <c r="F9" s="31"/>
      <c r="G9" s="31"/>
      <c r="H9" s="32"/>
      <c r="I9" s="6"/>
      <c r="J9" s="6"/>
      <c r="K9" s="33"/>
      <c r="L9" s="33"/>
      <c r="M9" s="33"/>
      <c r="N9" s="33"/>
      <c r="O9" s="111">
        <v>1</v>
      </c>
      <c r="P9" s="111"/>
      <c r="Q9" s="111"/>
      <c r="R9" s="111"/>
      <c r="S9" s="102" t="s">
        <v>103</v>
      </c>
      <c r="T9" s="34"/>
      <c r="U9" s="34"/>
      <c r="V9" s="103"/>
      <c r="W9" s="112" t="s">
        <v>8</v>
      </c>
      <c r="X9" s="112"/>
      <c r="Y9" s="112"/>
      <c r="Z9" s="111">
        <v>4694.8</v>
      </c>
      <c r="AA9" s="111"/>
      <c r="AB9" s="111"/>
      <c r="AC9" s="111"/>
      <c r="AE9" s="27" t="s">
        <v>104</v>
      </c>
      <c r="AF9" s="27"/>
      <c r="AG9" s="27"/>
      <c r="AH9" s="27"/>
      <c r="AI9" s="113" t="s">
        <v>9</v>
      </c>
      <c r="AJ9" s="113"/>
      <c r="AK9" s="114">
        <f>O9*Z9</f>
        <v>4694.8</v>
      </c>
      <c r="AL9" s="114"/>
      <c r="AM9" s="114"/>
      <c r="AN9" s="30" t="s">
        <v>10</v>
      </c>
    </row>
    <row r="10" spans="1:40" s="2" customFormat="1" ht="15">
      <c r="B10" s="116" t="s">
        <v>107</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
      <c r="AL10" s="3"/>
      <c r="AM10" s="3"/>
    </row>
    <row r="11" spans="1:40" s="78" customFormat="1" ht="27.75" customHeight="1">
      <c r="A11" s="105">
        <v>3</v>
      </c>
      <c r="B11" s="160" t="s">
        <v>108</v>
      </c>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10"/>
      <c r="AL11" s="110"/>
      <c r="AM11" s="110"/>
    </row>
    <row r="12" spans="1:40" s="22" customFormat="1" ht="13.5" customHeight="1">
      <c r="F12" s="31"/>
      <c r="G12" s="31"/>
      <c r="H12" s="32"/>
      <c r="I12" s="6"/>
      <c r="J12" s="6"/>
      <c r="K12" s="33"/>
      <c r="L12" s="33"/>
      <c r="M12" s="33"/>
      <c r="N12" s="33"/>
      <c r="O12" s="111">
        <v>1</v>
      </c>
      <c r="P12" s="111"/>
      <c r="Q12" s="111"/>
      <c r="R12" s="111"/>
      <c r="S12" s="102" t="s">
        <v>103</v>
      </c>
      <c r="T12" s="34"/>
      <c r="U12" s="34"/>
      <c r="V12" s="103"/>
      <c r="W12" s="112" t="s">
        <v>8</v>
      </c>
      <c r="X12" s="112"/>
      <c r="Y12" s="112"/>
      <c r="Z12" s="111">
        <v>2533.4699999999998</v>
      </c>
      <c r="AA12" s="111"/>
      <c r="AB12" s="111"/>
      <c r="AC12" s="111"/>
      <c r="AE12" s="27" t="s">
        <v>104</v>
      </c>
      <c r="AF12" s="27"/>
      <c r="AG12" s="27"/>
      <c r="AH12" s="27"/>
      <c r="AI12" s="113" t="s">
        <v>9</v>
      </c>
      <c r="AJ12" s="113"/>
      <c r="AK12" s="114">
        <f>O12*Z12</f>
        <v>2533.4699999999998</v>
      </c>
      <c r="AL12" s="114"/>
      <c r="AM12" s="114"/>
      <c r="AN12" s="30" t="s">
        <v>10</v>
      </c>
    </row>
    <row r="13" spans="1:40" s="2" customFormat="1" ht="15">
      <c r="B13" s="116" t="s">
        <v>109</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
      <c r="AL13" s="3"/>
      <c r="AM13" s="3"/>
    </row>
    <row r="14" spans="1:40" s="78" customFormat="1" ht="45.75" customHeight="1">
      <c r="A14" s="105">
        <v>4</v>
      </c>
      <c r="B14" s="160" t="s">
        <v>110</v>
      </c>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10"/>
      <c r="AL14" s="110"/>
      <c r="AM14" s="110"/>
    </row>
    <row r="15" spans="1:40" s="22" customFormat="1" ht="13.5" customHeight="1">
      <c r="F15" s="31"/>
      <c r="G15" s="31"/>
      <c r="H15" s="32"/>
      <c r="I15" s="6"/>
      <c r="J15" s="6"/>
      <c r="K15" s="33"/>
      <c r="L15" s="33"/>
      <c r="M15" s="33"/>
      <c r="N15" s="33"/>
      <c r="O15" s="111">
        <v>1</v>
      </c>
      <c r="P15" s="111"/>
      <c r="Q15" s="111"/>
      <c r="R15" s="111"/>
      <c r="S15" s="102" t="s">
        <v>103</v>
      </c>
      <c r="T15" s="34"/>
      <c r="U15" s="34"/>
      <c r="V15" s="103"/>
      <c r="W15" s="112" t="s">
        <v>8</v>
      </c>
      <c r="X15" s="112"/>
      <c r="Y15" s="112"/>
      <c r="Z15" s="111">
        <v>1671.58</v>
      </c>
      <c r="AA15" s="111"/>
      <c r="AB15" s="111"/>
      <c r="AC15" s="111"/>
      <c r="AE15" s="27" t="s">
        <v>104</v>
      </c>
      <c r="AF15" s="27"/>
      <c r="AG15" s="27"/>
      <c r="AH15" s="27"/>
      <c r="AI15" s="113" t="s">
        <v>9</v>
      </c>
      <c r="AJ15" s="113"/>
      <c r="AK15" s="114">
        <f>O15*Z15</f>
        <v>1671.58</v>
      </c>
      <c r="AL15" s="114"/>
      <c r="AM15" s="114"/>
      <c r="AN15" s="30" t="s">
        <v>10</v>
      </c>
    </row>
    <row r="16" spans="1:40" s="2" customFormat="1" ht="15">
      <c r="B16" s="116" t="s">
        <v>109</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
      <c r="AL16" s="3"/>
      <c r="AM16" s="3"/>
    </row>
    <row r="17" spans="1:40" s="78" customFormat="1" ht="28.5" customHeight="1">
      <c r="A17" s="105">
        <v>5</v>
      </c>
      <c r="B17" s="160" t="s">
        <v>111</v>
      </c>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10"/>
      <c r="AL17" s="110"/>
      <c r="AM17" s="110"/>
    </row>
    <row r="18" spans="1:40" s="22" customFormat="1" ht="13.5" customHeight="1">
      <c r="F18" s="31"/>
      <c r="G18" s="31"/>
      <c r="H18" s="32"/>
      <c r="I18" s="6"/>
      <c r="J18" s="6"/>
      <c r="K18" s="33"/>
      <c r="L18" s="33"/>
      <c r="M18" s="33"/>
      <c r="N18" s="33"/>
      <c r="O18" s="111">
        <v>1</v>
      </c>
      <c r="P18" s="111"/>
      <c r="Q18" s="111"/>
      <c r="R18" s="111"/>
      <c r="S18" s="102" t="s">
        <v>103</v>
      </c>
      <c r="T18" s="34"/>
      <c r="U18" s="34"/>
      <c r="V18" s="103"/>
      <c r="W18" s="112" t="s">
        <v>8</v>
      </c>
      <c r="X18" s="112"/>
      <c r="Y18" s="112"/>
      <c r="Z18" s="111">
        <v>447.15</v>
      </c>
      <c r="AA18" s="111"/>
      <c r="AB18" s="111"/>
      <c r="AC18" s="111"/>
      <c r="AE18" s="27" t="s">
        <v>104</v>
      </c>
      <c r="AF18" s="27"/>
      <c r="AG18" s="27"/>
      <c r="AH18" s="27"/>
      <c r="AI18" s="113" t="s">
        <v>9</v>
      </c>
      <c r="AJ18" s="113"/>
      <c r="AK18" s="114">
        <f>O18*Z18</f>
        <v>447.15</v>
      </c>
      <c r="AL18" s="114"/>
      <c r="AM18" s="114"/>
      <c r="AN18" s="30" t="s">
        <v>10</v>
      </c>
    </row>
    <row r="19" spans="1:40" s="2" customFormat="1" ht="15">
      <c r="B19" s="116" t="s">
        <v>112</v>
      </c>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3"/>
      <c r="AL19" s="3"/>
      <c r="AM19" s="3"/>
    </row>
    <row r="20" spans="1:40" s="78" customFormat="1" ht="28.5" customHeight="1">
      <c r="A20" s="105">
        <v>6</v>
      </c>
      <c r="B20" s="160" t="s">
        <v>113</v>
      </c>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10"/>
      <c r="AL20" s="110"/>
      <c r="AM20" s="110"/>
    </row>
    <row r="21" spans="1:40" s="22" customFormat="1" ht="13.5" customHeight="1">
      <c r="F21" s="31"/>
      <c r="G21" s="31"/>
      <c r="H21" s="32"/>
      <c r="I21" s="6"/>
      <c r="J21" s="6"/>
      <c r="K21" s="33"/>
      <c r="L21" s="33"/>
      <c r="M21" s="33"/>
      <c r="N21" s="33"/>
      <c r="O21" s="111">
        <v>1</v>
      </c>
      <c r="P21" s="111"/>
      <c r="Q21" s="111"/>
      <c r="R21" s="111"/>
      <c r="S21" s="102" t="s">
        <v>103</v>
      </c>
      <c r="T21" s="34"/>
      <c r="U21" s="34"/>
      <c r="V21" s="103"/>
      <c r="W21" s="112" t="s">
        <v>8</v>
      </c>
      <c r="X21" s="112"/>
      <c r="Y21" s="112"/>
      <c r="Z21" s="111">
        <v>1269.95</v>
      </c>
      <c r="AA21" s="111"/>
      <c r="AB21" s="111"/>
      <c r="AC21" s="111"/>
      <c r="AE21" s="27" t="s">
        <v>104</v>
      </c>
      <c r="AF21" s="27"/>
      <c r="AG21" s="27"/>
      <c r="AH21" s="27"/>
      <c r="AI21" s="113" t="s">
        <v>9</v>
      </c>
      <c r="AJ21" s="113"/>
      <c r="AK21" s="114">
        <f>O21*Z21</f>
        <v>1269.95</v>
      </c>
      <c r="AL21" s="114"/>
      <c r="AM21" s="114"/>
      <c r="AN21" s="30" t="s">
        <v>10</v>
      </c>
    </row>
    <row r="22" spans="1:40" s="2" customFormat="1" ht="15">
      <c r="B22" s="116" t="s">
        <v>114</v>
      </c>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6"/>
      <c r="AJ22" s="116"/>
      <c r="AK22" s="3"/>
      <c r="AL22" s="3"/>
      <c r="AM22" s="3"/>
    </row>
    <row r="23" spans="1:40" s="78" customFormat="1" ht="63" customHeight="1">
      <c r="A23" s="105">
        <v>7</v>
      </c>
      <c r="B23" s="160" t="s">
        <v>115</v>
      </c>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10"/>
      <c r="AL23" s="110"/>
      <c r="AM23" s="110"/>
    </row>
    <row r="24" spans="1:40" s="22" customFormat="1" ht="13.5" customHeight="1">
      <c r="A24" s="104" t="s">
        <v>116</v>
      </c>
      <c r="F24" s="31"/>
      <c r="G24" s="31"/>
      <c r="H24" s="32"/>
      <c r="I24" s="6"/>
      <c r="J24" s="6"/>
      <c r="K24" s="33"/>
      <c r="L24" s="33"/>
      <c r="M24" s="33"/>
      <c r="N24" s="33"/>
      <c r="O24" s="111">
        <v>50</v>
      </c>
      <c r="P24" s="111"/>
      <c r="Q24" s="111"/>
      <c r="R24" s="111"/>
      <c r="S24" s="102" t="s">
        <v>117</v>
      </c>
      <c r="T24" s="34"/>
      <c r="U24" s="34"/>
      <c r="V24" s="103"/>
      <c r="W24" s="112" t="s">
        <v>8</v>
      </c>
      <c r="X24" s="112"/>
      <c r="Y24" s="112"/>
      <c r="Z24" s="111">
        <v>73.209999999999994</v>
      </c>
      <c r="AA24" s="111"/>
      <c r="AB24" s="111"/>
      <c r="AC24" s="111"/>
      <c r="AE24" s="27" t="s">
        <v>87</v>
      </c>
      <c r="AF24" s="27"/>
      <c r="AG24" s="27"/>
      <c r="AH24" s="27"/>
      <c r="AI24" s="113" t="s">
        <v>9</v>
      </c>
      <c r="AJ24" s="113"/>
      <c r="AK24" s="114">
        <f>O24*Z24</f>
        <v>3660.4999999999995</v>
      </c>
      <c r="AL24" s="114"/>
      <c r="AM24" s="114"/>
      <c r="AN24" s="30" t="s">
        <v>10</v>
      </c>
    </row>
    <row r="25" spans="1:40" s="2" customFormat="1" ht="15">
      <c r="B25" s="116" t="s">
        <v>118</v>
      </c>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116"/>
      <c r="AI25" s="116"/>
      <c r="AJ25" s="116"/>
      <c r="AK25" s="3"/>
      <c r="AL25" s="3"/>
      <c r="AM25" s="3"/>
    </row>
    <row r="26" spans="1:40" s="22" customFormat="1" ht="13.5" customHeight="1">
      <c r="A26" s="104" t="s">
        <v>119</v>
      </c>
      <c r="F26" s="31"/>
      <c r="G26" s="31"/>
      <c r="H26" s="32"/>
      <c r="I26" s="6"/>
      <c r="J26" s="6"/>
      <c r="K26" s="33"/>
      <c r="L26" s="33"/>
      <c r="M26" s="33"/>
      <c r="N26" s="33"/>
      <c r="O26" s="111">
        <v>50</v>
      </c>
      <c r="P26" s="111"/>
      <c r="Q26" s="111"/>
      <c r="R26" s="111"/>
      <c r="S26" s="102" t="s">
        <v>117</v>
      </c>
      <c r="T26" s="34"/>
      <c r="U26" s="34"/>
      <c r="V26" s="103"/>
      <c r="W26" s="112" t="s">
        <v>8</v>
      </c>
      <c r="X26" s="112"/>
      <c r="Y26" s="112"/>
      <c r="Z26" s="111">
        <v>95.79</v>
      </c>
      <c r="AA26" s="111"/>
      <c r="AB26" s="111"/>
      <c r="AC26" s="111"/>
      <c r="AE26" s="27" t="s">
        <v>87</v>
      </c>
      <c r="AF26" s="27"/>
      <c r="AG26" s="27"/>
      <c r="AH26" s="27"/>
      <c r="AI26" s="113" t="s">
        <v>9</v>
      </c>
      <c r="AJ26" s="113"/>
      <c r="AK26" s="114">
        <f>O26*Z26</f>
        <v>4789.5</v>
      </c>
      <c r="AL26" s="114"/>
      <c r="AM26" s="114"/>
      <c r="AN26" s="30" t="s">
        <v>10</v>
      </c>
    </row>
    <row r="27" spans="1:40" s="2" customFormat="1" ht="15">
      <c r="B27" s="116" t="s">
        <v>120</v>
      </c>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3"/>
      <c r="AL27" s="3"/>
      <c r="AM27" s="3"/>
    </row>
    <row r="28" spans="1:40" s="78" customFormat="1" ht="16.5">
      <c r="A28" s="105">
        <v>8</v>
      </c>
      <c r="B28" s="160" t="s">
        <v>121</v>
      </c>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c r="AK28" s="110"/>
      <c r="AL28" s="110"/>
      <c r="AM28" s="110"/>
    </row>
    <row r="29" spans="1:40" s="22" customFormat="1" ht="13.5" customHeight="1">
      <c r="A29" s="104"/>
      <c r="F29" s="31"/>
      <c r="G29" s="31"/>
      <c r="H29" s="32"/>
      <c r="I29" s="6"/>
      <c r="J29" s="6"/>
      <c r="K29" s="33"/>
      <c r="L29" s="33"/>
      <c r="M29" s="33"/>
      <c r="N29" s="33"/>
      <c r="O29" s="111">
        <v>2</v>
      </c>
      <c r="P29" s="111"/>
      <c r="Q29" s="111"/>
      <c r="R29" s="111"/>
      <c r="S29" s="102" t="s">
        <v>103</v>
      </c>
      <c r="T29" s="34"/>
      <c r="U29" s="34"/>
      <c r="V29" s="103"/>
      <c r="W29" s="112" t="s">
        <v>8</v>
      </c>
      <c r="X29" s="112"/>
      <c r="Y29" s="112"/>
      <c r="Z29" s="111">
        <v>1109.46</v>
      </c>
      <c r="AA29" s="111"/>
      <c r="AB29" s="111"/>
      <c r="AC29" s="111"/>
      <c r="AE29" s="27" t="s">
        <v>104</v>
      </c>
      <c r="AF29" s="27"/>
      <c r="AG29" s="27"/>
      <c r="AH29" s="27"/>
      <c r="AI29" s="113" t="s">
        <v>9</v>
      </c>
      <c r="AJ29" s="113"/>
      <c r="AK29" s="114">
        <f>O29*Z29</f>
        <v>2218.92</v>
      </c>
      <c r="AL29" s="114"/>
      <c r="AM29" s="114"/>
      <c r="AN29" s="30" t="s">
        <v>10</v>
      </c>
    </row>
    <row r="30" spans="1:40" s="2" customFormat="1" ht="15">
      <c r="B30" s="116" t="s">
        <v>122</v>
      </c>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6"/>
      <c r="AK30" s="3"/>
      <c r="AL30" s="3"/>
      <c r="AM30" s="3"/>
    </row>
    <row r="31" spans="1:40" s="44" customFormat="1" ht="13.5" customHeight="1">
      <c r="A31" s="42">
        <v>9</v>
      </c>
      <c r="B31" s="160" t="s">
        <v>123</v>
      </c>
      <c r="C31" s="160"/>
      <c r="D31" s="160"/>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32"/>
      <c r="AL31" s="132"/>
      <c r="AM31" s="132"/>
    </row>
    <row r="32" spans="1:40" s="22" customFormat="1" ht="13.5" customHeight="1">
      <c r="A32" s="104"/>
      <c r="F32" s="31"/>
      <c r="G32" s="31"/>
      <c r="H32" s="32"/>
      <c r="I32" s="6"/>
      <c r="J32" s="6"/>
      <c r="K32" s="33"/>
      <c r="L32" s="33"/>
      <c r="M32" s="33"/>
      <c r="N32" s="33"/>
      <c r="O32" s="111">
        <v>1</v>
      </c>
      <c r="P32" s="111"/>
      <c r="Q32" s="111"/>
      <c r="R32" s="111"/>
      <c r="S32" s="102" t="s">
        <v>103</v>
      </c>
      <c r="T32" s="34"/>
      <c r="U32" s="34"/>
      <c r="V32" s="103"/>
      <c r="W32" s="112" t="s">
        <v>8</v>
      </c>
      <c r="X32" s="112"/>
      <c r="Y32" s="112"/>
      <c r="Z32" s="111">
        <v>1384.24</v>
      </c>
      <c r="AA32" s="111"/>
      <c r="AB32" s="111"/>
      <c r="AC32" s="111"/>
      <c r="AE32" s="27" t="s">
        <v>104</v>
      </c>
      <c r="AF32" s="27"/>
      <c r="AG32" s="27"/>
      <c r="AH32" s="27"/>
      <c r="AI32" s="113" t="s">
        <v>9</v>
      </c>
      <c r="AJ32" s="113"/>
      <c r="AK32" s="114">
        <f>O32*Z32</f>
        <v>1384.24</v>
      </c>
      <c r="AL32" s="114"/>
      <c r="AM32" s="114"/>
      <c r="AN32" s="30" t="s">
        <v>10</v>
      </c>
    </row>
    <row r="33" spans="1:42" s="2" customFormat="1" ht="15">
      <c r="B33" s="116" t="s">
        <v>124</v>
      </c>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3"/>
      <c r="AL33" s="3"/>
      <c r="AM33" s="3"/>
    </row>
    <row r="34" spans="1:42" s="44" customFormat="1" ht="13.5" customHeight="1">
      <c r="A34" s="42">
        <v>10</v>
      </c>
      <c r="B34" s="160" t="s">
        <v>125</v>
      </c>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32"/>
      <c r="AL34" s="132"/>
      <c r="AM34" s="132"/>
    </row>
    <row r="35" spans="1:42" s="22" customFormat="1" ht="13.5" customHeight="1">
      <c r="A35" s="104" t="s">
        <v>116</v>
      </c>
      <c r="F35" s="31"/>
      <c r="G35" s="31"/>
      <c r="H35" s="32"/>
      <c r="I35" s="6"/>
      <c r="J35" s="6"/>
      <c r="K35" s="33"/>
      <c r="L35" s="33"/>
      <c r="M35" s="33"/>
      <c r="N35" s="33"/>
      <c r="O35" s="111">
        <v>1</v>
      </c>
      <c r="P35" s="111"/>
      <c r="Q35" s="111"/>
      <c r="R35" s="111"/>
      <c r="S35" s="102" t="s">
        <v>103</v>
      </c>
      <c r="T35" s="34"/>
      <c r="U35" s="34"/>
      <c r="V35" s="103"/>
      <c r="W35" s="112" t="s">
        <v>8</v>
      </c>
      <c r="X35" s="112"/>
      <c r="Y35" s="112"/>
      <c r="Z35" s="111">
        <v>200.42</v>
      </c>
      <c r="AA35" s="111"/>
      <c r="AB35" s="111"/>
      <c r="AC35" s="111"/>
      <c r="AE35" s="27" t="s">
        <v>104</v>
      </c>
      <c r="AF35" s="27"/>
      <c r="AG35" s="27"/>
      <c r="AH35" s="27"/>
      <c r="AI35" s="113" t="s">
        <v>9</v>
      </c>
      <c r="AJ35" s="113"/>
      <c r="AK35" s="114">
        <f>O35*Z35</f>
        <v>200.42</v>
      </c>
      <c r="AL35" s="114"/>
      <c r="AM35" s="114"/>
      <c r="AN35" s="30" t="s">
        <v>10</v>
      </c>
    </row>
    <row r="36" spans="1:42" s="2" customFormat="1" ht="15">
      <c r="B36" s="116" t="s">
        <v>126</v>
      </c>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3"/>
      <c r="AL36" s="3"/>
      <c r="AM36" s="3"/>
    </row>
    <row r="37" spans="1:42" s="22" customFormat="1" ht="13.5" customHeight="1">
      <c r="A37" s="104" t="s">
        <v>119</v>
      </c>
      <c r="F37" s="31"/>
      <c r="G37" s="31"/>
      <c r="H37" s="32"/>
      <c r="I37" s="6"/>
      <c r="J37" s="6"/>
      <c r="K37" s="33"/>
      <c r="L37" s="33"/>
      <c r="M37" s="33"/>
      <c r="N37" s="33"/>
      <c r="O37" s="111">
        <v>1</v>
      </c>
      <c r="P37" s="111"/>
      <c r="Q37" s="111"/>
      <c r="R37" s="111"/>
      <c r="S37" s="102" t="s">
        <v>103</v>
      </c>
      <c r="T37" s="34"/>
      <c r="U37" s="34"/>
      <c r="V37" s="103"/>
      <c r="W37" s="112" t="s">
        <v>8</v>
      </c>
      <c r="X37" s="112"/>
      <c r="Y37" s="112"/>
      <c r="Z37" s="111">
        <v>271.92</v>
      </c>
      <c r="AA37" s="111"/>
      <c r="AB37" s="111"/>
      <c r="AC37" s="111"/>
      <c r="AE37" s="27" t="s">
        <v>104</v>
      </c>
      <c r="AF37" s="27"/>
      <c r="AG37" s="27"/>
      <c r="AH37" s="27"/>
      <c r="AI37" s="113" t="s">
        <v>9</v>
      </c>
      <c r="AJ37" s="113"/>
      <c r="AK37" s="114">
        <f>O37*Z37</f>
        <v>271.92</v>
      </c>
      <c r="AL37" s="114"/>
      <c r="AM37" s="114"/>
      <c r="AN37" s="30" t="s">
        <v>10</v>
      </c>
    </row>
    <row r="38" spans="1:42" s="2" customFormat="1" ht="15">
      <c r="B38" s="116" t="s">
        <v>127</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
      <c r="AL38" s="3"/>
      <c r="AM38" s="3"/>
    </row>
    <row r="39" spans="1:42" s="78" customFormat="1" ht="42.75" customHeight="1">
      <c r="A39" s="109">
        <v>11</v>
      </c>
      <c r="B39" s="160" t="s">
        <v>128</v>
      </c>
      <c r="C39" s="160"/>
      <c r="D39" s="160"/>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10"/>
      <c r="AL39" s="110"/>
      <c r="AM39" s="110"/>
    </row>
    <row r="40" spans="1:42" s="22" customFormat="1" ht="13.5" customHeight="1">
      <c r="A40" s="104"/>
      <c r="F40" s="31"/>
      <c r="G40" s="31"/>
      <c r="H40" s="32"/>
      <c r="I40" s="6"/>
      <c r="J40" s="6"/>
      <c r="K40" s="33"/>
      <c r="L40" s="33"/>
      <c r="M40" s="33"/>
      <c r="N40" s="33"/>
      <c r="O40" s="111">
        <v>25</v>
      </c>
      <c r="P40" s="111"/>
      <c r="Q40" s="111"/>
      <c r="R40" s="111"/>
      <c r="S40" s="102" t="s">
        <v>117</v>
      </c>
      <c r="T40" s="34"/>
      <c r="U40" s="34"/>
      <c r="V40" s="103"/>
      <c r="W40" s="112" t="s">
        <v>8</v>
      </c>
      <c r="X40" s="112"/>
      <c r="Y40" s="112"/>
      <c r="Z40" s="111">
        <v>146.57</v>
      </c>
      <c r="AA40" s="111"/>
      <c r="AB40" s="111"/>
      <c r="AC40" s="111"/>
      <c r="AE40" s="27" t="s">
        <v>87</v>
      </c>
      <c r="AF40" s="27"/>
      <c r="AG40" s="27"/>
      <c r="AH40" s="27"/>
      <c r="AI40" s="113" t="s">
        <v>9</v>
      </c>
      <c r="AJ40" s="113"/>
      <c r="AK40" s="114">
        <f>O40*Z40</f>
        <v>3664.25</v>
      </c>
      <c r="AL40" s="114"/>
      <c r="AM40" s="114"/>
      <c r="AN40" s="30" t="s">
        <v>10</v>
      </c>
    </row>
    <row r="41" spans="1:42" s="2" customFormat="1" ht="15">
      <c r="B41" s="116" t="s">
        <v>129</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
      <c r="AL41" s="3"/>
      <c r="AM41" s="3"/>
    </row>
    <row r="42" spans="1:42" s="44" customFormat="1" ht="42.75" customHeight="1">
      <c r="A42" s="108">
        <v>12</v>
      </c>
      <c r="B42" s="160" t="s">
        <v>130</v>
      </c>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32"/>
      <c r="AL42" s="132"/>
      <c r="AM42" s="132"/>
    </row>
    <row r="43" spans="1:42" s="22" customFormat="1" ht="13.5" customHeight="1">
      <c r="A43" s="104"/>
      <c r="F43" s="31"/>
      <c r="G43" s="31"/>
      <c r="H43" s="32"/>
      <c r="I43" s="6"/>
      <c r="J43" s="6"/>
      <c r="K43" s="33"/>
      <c r="L43" s="33"/>
      <c r="M43" s="33"/>
      <c r="N43" s="33"/>
      <c r="O43" s="111">
        <v>1</v>
      </c>
      <c r="P43" s="111"/>
      <c r="Q43" s="111"/>
      <c r="R43" s="111"/>
      <c r="S43" s="102" t="s">
        <v>103</v>
      </c>
      <c r="T43" s="34"/>
      <c r="U43" s="34"/>
      <c r="V43" s="103"/>
      <c r="W43" s="112" t="s">
        <v>8</v>
      </c>
      <c r="X43" s="112"/>
      <c r="Y43" s="112"/>
      <c r="Z43" s="111">
        <v>21989.61</v>
      </c>
      <c r="AA43" s="111"/>
      <c r="AB43" s="111"/>
      <c r="AC43" s="111"/>
      <c r="AE43" s="27" t="s">
        <v>104</v>
      </c>
      <c r="AF43" s="27"/>
      <c r="AG43" s="27"/>
      <c r="AH43" s="27"/>
      <c r="AI43" s="113" t="s">
        <v>9</v>
      </c>
      <c r="AJ43" s="113"/>
      <c r="AK43" s="114">
        <f>O43*Z43</f>
        <v>21989.61</v>
      </c>
      <c r="AL43" s="114"/>
      <c r="AM43" s="114"/>
      <c r="AN43" s="30" t="s">
        <v>10</v>
      </c>
    </row>
    <row r="44" spans="1:42" s="2" customFormat="1" ht="15">
      <c r="B44" s="116" t="s">
        <v>131</v>
      </c>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3"/>
      <c r="AL44" s="3"/>
      <c r="AM44" s="3"/>
    </row>
    <row r="45" spans="1:42" s="44" customFormat="1" ht="18" customHeight="1">
      <c r="A45" s="108">
        <v>13</v>
      </c>
      <c r="B45" s="160" t="s">
        <v>132</v>
      </c>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32"/>
      <c r="AL45" s="132"/>
      <c r="AM45" s="132"/>
    </row>
    <row r="46" spans="1:42" s="22" customFormat="1" ht="13.5" customHeight="1">
      <c r="A46" s="104"/>
      <c r="F46" s="31"/>
      <c r="G46" s="31"/>
      <c r="H46" s="32"/>
      <c r="I46" s="6"/>
      <c r="J46" s="6"/>
      <c r="K46" s="33"/>
      <c r="L46" s="33"/>
      <c r="M46" s="33"/>
      <c r="N46" s="33"/>
      <c r="O46" s="111">
        <v>1</v>
      </c>
      <c r="P46" s="111"/>
      <c r="Q46" s="111"/>
      <c r="R46" s="111"/>
      <c r="S46" s="102" t="s">
        <v>103</v>
      </c>
      <c r="T46" s="34"/>
      <c r="U46" s="34"/>
      <c r="V46" s="103"/>
      <c r="W46" s="112" t="s">
        <v>8</v>
      </c>
      <c r="X46" s="112"/>
      <c r="Y46" s="112"/>
      <c r="Z46" s="111">
        <v>5494.59</v>
      </c>
      <c r="AA46" s="111"/>
      <c r="AB46" s="111"/>
      <c r="AC46" s="111"/>
      <c r="AE46" s="27" t="s">
        <v>104</v>
      </c>
      <c r="AF46" s="27"/>
      <c r="AG46" s="27"/>
      <c r="AH46" s="27"/>
      <c r="AI46" s="113" t="s">
        <v>9</v>
      </c>
      <c r="AJ46" s="113"/>
      <c r="AK46" s="114">
        <f>O46*Z46</f>
        <v>5494.59</v>
      </c>
      <c r="AL46" s="114"/>
      <c r="AM46" s="114"/>
      <c r="AN46" s="30" t="s">
        <v>10</v>
      </c>
    </row>
    <row r="47" spans="1:42" s="2" customFormat="1" ht="15">
      <c r="B47" s="116" t="s">
        <v>133</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
      <c r="AL47" s="3"/>
      <c r="AM47" s="3"/>
    </row>
    <row r="48" spans="1:42" s="31" customFormat="1" ht="15" customHeight="1">
      <c r="AC48" s="137" t="s">
        <v>34</v>
      </c>
      <c r="AD48" s="137"/>
      <c r="AE48" s="137"/>
      <c r="AF48" s="137"/>
      <c r="AG48" s="137"/>
      <c r="AH48" s="36" t="s">
        <v>9</v>
      </c>
      <c r="AI48" s="36"/>
      <c r="AJ48" s="57"/>
      <c r="AK48" s="138">
        <f>SUM(AK6:AM46)</f>
        <v>63984.100000000006</v>
      </c>
      <c r="AL48" s="138"/>
      <c r="AM48" s="138"/>
      <c r="AN48" s="73" t="s">
        <v>10</v>
      </c>
      <c r="AO48" s="135" t="e">
        <f>#REF!+#REF!+#REF!+#REF!+#REF!+#REF!+#REF!+#REF!+#REF!+#REF!+#REF!+#REF!+#REF!+#REF!+#REF!+#REF!+#REF!+#REF!+#REF!+#REF!+#REF!+#REF!+#REF!+#REF!+#REF!+#REF!</f>
        <v>#REF!</v>
      </c>
      <c r="AP48" s="135"/>
    </row>
    <row r="50" spans="1:41" ht="42" customHeight="1">
      <c r="A50" s="7" t="s">
        <v>35</v>
      </c>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9"/>
      <c r="AG50" s="9"/>
      <c r="AH50" s="9"/>
      <c r="AI50" s="9"/>
      <c r="AJ50" s="9"/>
      <c r="AK50" s="9"/>
      <c r="AL50" s="9"/>
      <c r="AM50" s="9"/>
      <c r="AN50" s="10"/>
      <c r="AO50" s="10"/>
    </row>
    <row r="51" spans="1:41" ht="13.5" thickBo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row>
    <row r="52" spans="1:41" ht="15.7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39" t="s">
        <v>34</v>
      </c>
      <c r="AD52" s="139"/>
      <c r="AE52" s="139"/>
      <c r="AF52" s="139"/>
      <c r="AG52" s="139"/>
      <c r="AH52" s="12" t="s">
        <v>9</v>
      </c>
      <c r="AI52" s="12"/>
      <c r="AJ52" s="140"/>
      <c r="AK52" s="140"/>
      <c r="AL52" s="140"/>
      <c r="AM52" s="140"/>
      <c r="AN52" s="136"/>
      <c r="AO52" s="136"/>
    </row>
    <row r="53" spans="1:41" ht="1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0"/>
      <c r="AF53" s="10"/>
      <c r="AG53" s="10"/>
      <c r="AH53" s="10"/>
      <c r="AI53" s="10"/>
      <c r="AJ53" s="10"/>
      <c r="AK53" s="10"/>
      <c r="AL53" s="10"/>
      <c r="AM53" s="10"/>
      <c r="AN53" s="10"/>
      <c r="AO53" s="10"/>
    </row>
    <row r="54" spans="1:41" ht="15.75">
      <c r="A54" s="8"/>
      <c r="B54" s="7" t="s">
        <v>137</v>
      </c>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9"/>
      <c r="AF54" s="9"/>
      <c r="AG54" s="9"/>
      <c r="AH54" s="9"/>
      <c r="AI54" s="9"/>
      <c r="AJ54" s="9"/>
      <c r="AK54" s="9"/>
      <c r="AL54" s="10"/>
      <c r="AM54" s="10"/>
      <c r="AN54" s="10"/>
      <c r="AO54" s="10"/>
    </row>
    <row r="55" spans="1:41" ht="63" customHeight="1">
      <c r="A55" s="8"/>
      <c r="B55" s="7" t="s">
        <v>36</v>
      </c>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9"/>
      <c r="AF55" s="9"/>
      <c r="AG55" s="9"/>
      <c r="AH55" s="9"/>
      <c r="AI55" s="9"/>
      <c r="AJ55" s="9"/>
      <c r="AK55" s="9"/>
      <c r="AL55" s="10"/>
      <c r="AM55" s="10"/>
      <c r="AN55" s="10"/>
      <c r="AO55" s="10"/>
    </row>
    <row r="56" spans="1:41" ht="15.75">
      <c r="A56" s="14"/>
      <c r="B56" s="14"/>
      <c r="C56" s="14"/>
      <c r="D56" s="14"/>
      <c r="E56" s="14"/>
      <c r="F56" s="14"/>
      <c r="G56" s="14"/>
      <c r="H56" s="14"/>
      <c r="I56" s="14"/>
      <c r="J56" s="14"/>
      <c r="K56" s="14"/>
      <c r="L56" s="14"/>
      <c r="M56" s="14"/>
      <c r="N56" s="15"/>
      <c r="O56" s="15"/>
      <c r="P56" s="15"/>
      <c r="Q56" s="15"/>
      <c r="R56" s="15"/>
      <c r="S56" s="14"/>
      <c r="T56" s="14"/>
      <c r="U56" s="14"/>
      <c r="V56" s="14"/>
      <c r="W56" s="14"/>
      <c r="X56" s="14"/>
      <c r="Y56" s="14"/>
      <c r="Z56" s="14"/>
      <c r="AA56" s="14"/>
      <c r="AB56" s="14"/>
      <c r="AC56" s="14"/>
      <c r="AD56" s="14"/>
      <c r="AE56" s="16"/>
      <c r="AF56" s="16"/>
      <c r="AG56" s="16"/>
      <c r="AH56" s="16"/>
      <c r="AI56" s="16"/>
      <c r="AJ56" s="16"/>
      <c r="AK56" s="16"/>
    </row>
    <row r="57" spans="1:41" ht="15.75">
      <c r="A57" s="14"/>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16"/>
      <c r="AK57" s="16"/>
    </row>
    <row r="58" spans="1:41" ht="12.75">
      <c r="A58" s="1"/>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row>
    <row r="59" spans="1:41">
      <c r="A59" s="1"/>
      <c r="B59" s="146" t="s">
        <v>37</v>
      </c>
      <c r="C59" s="146"/>
      <c r="D59" s="146"/>
      <c r="E59" s="146"/>
      <c r="F59" s="146"/>
      <c r="G59" s="146"/>
      <c r="H59" s="146"/>
      <c r="I59" s="146"/>
      <c r="J59" s="146"/>
      <c r="K59" s="146"/>
      <c r="L59" s="10"/>
      <c r="M59" s="10"/>
      <c r="N59" s="10"/>
      <c r="O59" s="10"/>
      <c r="P59" s="10"/>
      <c r="Q59" s="10"/>
      <c r="R59" s="10"/>
      <c r="S59" s="10"/>
      <c r="T59" s="10"/>
      <c r="U59" s="10"/>
      <c r="V59" s="10"/>
      <c r="W59" s="10"/>
      <c r="X59" s="10"/>
      <c r="Y59" s="10"/>
      <c r="Z59" s="10"/>
      <c r="AA59" s="10"/>
      <c r="AB59" s="10"/>
      <c r="AC59" s="10"/>
      <c r="AD59" s="10"/>
      <c r="AE59" s="10"/>
      <c r="AF59" s="10"/>
      <c r="AG59" s="10"/>
      <c r="AH59" s="10"/>
      <c r="AI59" s="10"/>
    </row>
    <row r="60" spans="1:41" ht="15">
      <c r="A60" s="1"/>
      <c r="L60" s="17"/>
      <c r="M60" s="17"/>
      <c r="N60" s="17"/>
      <c r="O60" s="17"/>
      <c r="P60" s="17"/>
      <c r="Q60" s="17"/>
      <c r="R60" s="17"/>
      <c r="S60" s="17"/>
      <c r="T60" s="17"/>
      <c r="U60" s="17"/>
      <c r="V60" s="17"/>
      <c r="W60" s="17"/>
      <c r="X60" s="17"/>
      <c r="Y60" s="17"/>
      <c r="Z60" s="17"/>
      <c r="AA60" s="17"/>
      <c r="AB60" s="17"/>
      <c r="AC60" s="17"/>
      <c r="AD60" s="17"/>
      <c r="AE60" s="17"/>
      <c r="AF60" s="17"/>
      <c r="AG60" s="17"/>
      <c r="AH60" s="17"/>
      <c r="AI60" s="10"/>
    </row>
    <row r="62" spans="1:41" ht="15">
      <c r="A62" s="1"/>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row>
    <row r="63" spans="1:41" ht="15">
      <c r="A63" s="1"/>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4" spans="1:41" s="62" customFormat="1" ht="15">
      <c r="A64" s="58"/>
      <c r="B64" s="147" t="s">
        <v>43</v>
      </c>
      <c r="C64" s="147"/>
      <c r="D64" s="147"/>
      <c r="E64" s="147"/>
      <c r="F64" s="147"/>
      <c r="G64" s="147"/>
      <c r="H64" s="147"/>
      <c r="I64" s="147"/>
      <c r="J64" s="107"/>
      <c r="K64" s="106"/>
      <c r="L64" s="107">
        <v>1</v>
      </c>
      <c r="M64" s="106" t="s">
        <v>39</v>
      </c>
      <c r="N64" s="148">
        <v>41.12</v>
      </c>
      <c r="O64" s="148"/>
      <c r="P64" s="61" t="s">
        <v>39</v>
      </c>
      <c r="Q64" s="149">
        <v>5.92</v>
      </c>
      <c r="R64" s="149"/>
      <c r="S64" s="107"/>
      <c r="T64" s="149"/>
      <c r="U64" s="149"/>
      <c r="AA64" s="62" t="s">
        <v>40</v>
      </c>
      <c r="AB64" s="149">
        <f>ROUND(L64*N64*Q64,0)</f>
        <v>243</v>
      </c>
      <c r="AC64" s="149"/>
      <c r="AD64" s="149"/>
      <c r="AE64" s="149"/>
      <c r="AF64" s="150" t="s">
        <v>26</v>
      </c>
      <c r="AG64" s="150"/>
      <c r="AK64" s="151"/>
      <c r="AL64" s="151"/>
      <c r="AM64" s="151"/>
      <c r="AN64" s="63"/>
    </row>
    <row r="65" spans="9:40" s="64" customFormat="1" ht="15">
      <c r="I65" s="65"/>
      <c r="J65" s="66"/>
      <c r="K65" s="65"/>
      <c r="M65" s="67"/>
      <c r="N65" s="68"/>
      <c r="O65" s="68"/>
      <c r="P65" s="65"/>
      <c r="Q65" s="69"/>
      <c r="R65" s="69"/>
      <c r="S65" s="70"/>
      <c r="T65" s="69"/>
      <c r="U65" s="69"/>
      <c r="V65" s="141" t="s">
        <v>41</v>
      </c>
      <c r="W65" s="141"/>
      <c r="X65" s="141"/>
      <c r="Y65" s="141"/>
      <c r="Z65" s="141"/>
      <c r="AA65" s="71" t="s">
        <v>40</v>
      </c>
      <c r="AB65" s="142">
        <f>SUM(AB62:AB64)</f>
        <v>243</v>
      </c>
      <c r="AC65" s="142"/>
      <c r="AD65" s="142"/>
      <c r="AE65" s="142"/>
      <c r="AF65" s="143" t="s">
        <v>26</v>
      </c>
      <c r="AG65" s="143"/>
      <c r="AH65" s="70"/>
      <c r="AI65" s="72"/>
      <c r="AJ65" s="72"/>
      <c r="AK65" s="144"/>
      <c r="AL65" s="144"/>
      <c r="AM65" s="144"/>
      <c r="AN65" s="72"/>
    </row>
  </sheetData>
  <mergeCells count="143">
    <mergeCell ref="AF64:AG64"/>
    <mergeCell ref="AK64:AM64"/>
    <mergeCell ref="V65:Z65"/>
    <mergeCell ref="AB65:AE65"/>
    <mergeCell ref="AF65:AG65"/>
    <mergeCell ref="AK65:AM65"/>
    <mergeCell ref="B59:K59"/>
    <mergeCell ref="B64:I64"/>
    <mergeCell ref="N64:O64"/>
    <mergeCell ref="Q64:R64"/>
    <mergeCell ref="T64:U64"/>
    <mergeCell ref="AB64:AE64"/>
    <mergeCell ref="B47:AJ47"/>
    <mergeCell ref="AC48:AG48"/>
    <mergeCell ref="AK48:AM48"/>
    <mergeCell ref="AO48:AP48"/>
    <mergeCell ref="AC52:AG52"/>
    <mergeCell ref="AJ52:AM52"/>
    <mergeCell ref="AN52:AO52"/>
    <mergeCell ref="B44:AJ44"/>
    <mergeCell ref="B45:AJ45"/>
    <mergeCell ref="AK45:AM45"/>
    <mergeCell ref="O46:R46"/>
    <mergeCell ref="W46:Y46"/>
    <mergeCell ref="Z46:AC46"/>
    <mergeCell ref="AI46:AJ46"/>
    <mergeCell ref="AK46:AM46"/>
    <mergeCell ref="B41:AJ41"/>
    <mergeCell ref="B42:AJ42"/>
    <mergeCell ref="AK42:AM42"/>
    <mergeCell ref="O43:R43"/>
    <mergeCell ref="W43:Y43"/>
    <mergeCell ref="Z43:AC43"/>
    <mergeCell ref="AI43:AJ43"/>
    <mergeCell ref="AK43:AM43"/>
    <mergeCell ref="B38:AJ38"/>
    <mergeCell ref="B39:AJ39"/>
    <mergeCell ref="AK39:AM39"/>
    <mergeCell ref="O40:R40"/>
    <mergeCell ref="W40:Y40"/>
    <mergeCell ref="Z40:AC40"/>
    <mergeCell ref="AI40:AJ40"/>
    <mergeCell ref="AK40:AM40"/>
    <mergeCell ref="B36:AJ36"/>
    <mergeCell ref="O37:R37"/>
    <mergeCell ref="W37:Y37"/>
    <mergeCell ref="Z37:AC37"/>
    <mergeCell ref="AI37:AJ37"/>
    <mergeCell ref="AK37:AM37"/>
    <mergeCell ref="B33:AJ33"/>
    <mergeCell ref="B34:AJ34"/>
    <mergeCell ref="AK34:AM34"/>
    <mergeCell ref="O35:R35"/>
    <mergeCell ref="W35:Y35"/>
    <mergeCell ref="Z35:AC35"/>
    <mergeCell ref="AI35:AJ35"/>
    <mergeCell ref="AK35:AM35"/>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2017-03-08T07:10:39Z</dcterms:modified>
</cp:coreProperties>
</file>