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DWE MBldg" sheetId="5" r:id="rId1"/>
    <sheet name="W.S &amp; S.F" sheetId="8" r:id="rId2"/>
  </sheets>
  <definedNames>
    <definedName name="_xlnm.Print_Area" localSheetId="0">'DWE MBldg'!$A$1:$AN$120</definedName>
    <definedName name="_xlnm.Print_Area" localSheetId="1">'W.S &amp; S.F'!$A$1:$AN$61</definedName>
    <definedName name="_xlnm.Print_Titles" localSheetId="0">'DWE MBldg'!$5:$5</definedName>
    <definedName name="_xlnm.Print_Titles" localSheetId="1">'W.S &amp; S.F'!$4:$4</definedName>
  </definedNames>
  <calcPr calcId="124519"/>
</workbook>
</file>

<file path=xl/calcChain.xml><?xml version="1.0" encoding="utf-8"?>
<calcChain xmlns="http://schemas.openxmlformats.org/spreadsheetml/2006/main">
  <c r="E2" i="8"/>
  <c r="AO51"/>
  <c r="AO50"/>
  <c r="AO45"/>
  <c r="AK48"/>
  <c r="AK50" s="1"/>
  <c r="AK43"/>
  <c r="AK35"/>
  <c r="AK26"/>
  <c r="AK24"/>
  <c r="AK21"/>
  <c r="AK18"/>
  <c r="AK15"/>
  <c r="AK12" l="1"/>
  <c r="AK9"/>
  <c r="AB66" l="1"/>
  <c r="AB67" s="1"/>
  <c r="AK40"/>
  <c r="AK37"/>
  <c r="AK32"/>
  <c r="AK29"/>
  <c r="AK6"/>
  <c r="AK45" s="1"/>
  <c r="AK51" s="1"/>
  <c r="AK101" i="5" l="1"/>
  <c r="AK98"/>
  <c r="AK95" l="1"/>
  <c r="AK80" l="1"/>
  <c r="AK62" l="1"/>
  <c r="AK56" l="1"/>
  <c r="AK53"/>
  <c r="AK50" l="1"/>
  <c r="AK29" l="1"/>
  <c r="AK83"/>
  <c r="O68"/>
  <c r="AK32"/>
  <c r="AK89" l="1"/>
  <c r="AK86"/>
  <c r="AK71" l="1"/>
  <c r="AK59"/>
  <c r="AK35"/>
  <c r="AK26" l="1"/>
  <c r="AK77" l="1"/>
  <c r="AK13" l="1"/>
  <c r="AK7"/>
  <c r="AB124" l="1"/>
  <c r="AK16" l="1"/>
  <c r="AB125"/>
  <c r="AK10"/>
  <c r="AK47"/>
  <c r="AK74"/>
  <c r="AK92"/>
  <c r="AK38"/>
  <c r="AK104" l="1"/>
  <c r="AK44"/>
  <c r="AK23"/>
  <c r="AK20"/>
  <c r="AK65"/>
  <c r="AK41" l="1"/>
  <c r="AO38" s="1"/>
  <c r="AK68"/>
  <c r="AK106" l="1"/>
  <c r="AO106"/>
</calcChain>
</file>

<file path=xl/sharedStrings.xml><?xml version="1.0" encoding="utf-8"?>
<sst xmlns="http://schemas.openxmlformats.org/spreadsheetml/2006/main" count="401" uniqueCount="141">
  <si>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</si>
  <si>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</si>
  <si>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</si>
  <si>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</si>
  <si>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</si>
  <si>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</si>
  <si>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</si>
  <si>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</si>
  <si>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</si>
  <si>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</si>
  <si>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</si>
  <si>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</si>
  <si>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</si>
  <si>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</si>
  <si>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</si>
  <si>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</si>
  <si>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</si>
  <si>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</si>
  <si>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</si>
  <si>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</si>
  <si>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</si>
  <si>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</si>
  <si>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</si>
  <si>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</si>
  <si>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</si>
  <si>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</si>
  <si>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</si>
  <si>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</si>
  <si>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</si>
  <si>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</si>
  <si>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</si>
  <si>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</si>
  <si>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</si>
  <si>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</si>
  <si>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</si>
  <si>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</si>
  <si>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</si>
  <si>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</si>
  <si>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</si>
  <si>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</si>
  <si>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</si>
  <si>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Total Qnty:</t>
  </si>
  <si>
    <t>LAV F/S P.F</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</si>
  <si>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</si>
  <si>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</si>
  <si>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</si>
  <si>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</si>
  <si>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</si>
  <si>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</si>
  <si>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</si>
  <si>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</si>
  <si>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</si>
  <si>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</si>
  <si>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</si>
  <si>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</si>
  <si>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</si>
  <si>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</si>
  <si>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</si>
  <si>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</si>
  <si>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</si>
  <si>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</si>
  <si>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</si>
  <si>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</si>
  <si>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</si>
  <si>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</si>
  <si>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</si>
  <si>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</si>
  <si>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</si>
  <si>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</si>
  <si>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</si>
  <si>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</si>
  <si>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</si>
  <si>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</si>
  <si>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</si>
  <si>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</si>
  <si>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</si>
  <si>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</si>
  <si>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</si>
  <si>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</si>
  <si>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</si>
  <si>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(Rs. Twelve Thousand Three Hundred Fourty Six &amp; Sixty Five Paisa only)</t>
  </si>
  <si>
    <t>Cement tiles (8"x8"x3/4") laid in 1:2 cement mortar over a bed of 3/4" thick cement mortar 1:2. (S.I.No. 13, P.No.41).</t>
  </si>
  <si>
    <t>(Rs. Ten Thousand Nine Hundred Sixteen &amp; Sixty Five Paisa only)</t>
  </si>
  <si>
    <r>
      <t xml:space="preserve">UP-GRADATION OF PRIMARY SCHOOL TO MIDDLE SCHOOL AT MIRPURKHAS DIVISION ADP NO: 220 OF 2016-17 (06-UNITS) @ </t>
    </r>
    <r>
      <rPr>
        <b/>
        <u/>
        <sz val="14"/>
        <rFont val="Times New Roman"/>
        <family val="1"/>
      </rPr>
      <t>GBPS SAMOON RIND,</t>
    </r>
    <r>
      <rPr>
        <u/>
        <sz val="14"/>
        <rFont val="Times New Roman"/>
        <family val="1"/>
      </rPr>
      <t xml:space="preserve"> TALUKA CHACHRO DISTRICT THARPARKAR.</t>
    </r>
  </si>
  <si>
    <t xml:space="preserve">                          (Rs. One Thousand Five Hundred Twelve &amp; Fifty Paisa Only)</t>
  </si>
  <si>
    <t>Filling, watering and ramming earth under floor with new earth (Excavated from foundation) lead up to one chain and lift upto 5 feet. (S.I.No. 22, P.No: 4).</t>
  </si>
  <si>
    <t>Providing and fixing G-Iron frames/choukhats of size 7"x 2" or 4½”x 3" for door using 20 gauge G-I sheet i/c welded hinges and fixing at site with necessary hold fasts, filling with cement sand slurry of ratio 1:6 and repairing the jambs. The cost also including all carriage, tools and plants used in making and fixing. (S.I.No. 29, P,No: 93).arrangement embedded is masonry as per instruction of Engineer/Incharge (S.I.No: 31-P-94).</t>
  </si>
  <si>
    <t>P.Rft</t>
  </si>
  <si>
    <t>(Rupees:-Two hundred Twenty Eight and Ninty paisa only.)</t>
  </si>
  <si>
    <t xml:space="preserve">Providing and fixing G-Iron frames/choukhats of size 7"x 2" or 4½”x 3" for windows using 20 gauge G-I sheet i/c welded hinges and fixing at site with necessary hold fasts, filling with cement sand slurry of ratio 1:6 and repairing the jambs. The cost also including all carriage, tools and plants used in making and fixing. (S.I.No. 28, P,No: 93). </t>
  </si>
  <si>
    <t xml:space="preserve">                                (Rs. Two Hundred Fourty &amp; PS. Fifty Only)</t>
  </si>
  <si>
    <t>Making and Fixing steel greated door with 1/16” thick sheeting i/c angle iron frame 2”x2” 3/8” and 3/4” square bars 4” Center of center with locking arrangement (S.I.No:24-P-92)</t>
  </si>
  <si>
    <t>(Rs. Seven Hundred Twenty Six and Seventy Two Paisa only)</t>
  </si>
  <si>
    <t>First Class deodar wood wrought, joinery in doors and windows etc, fixed in position including chowkats hold fasts hinges, iron tower bolts,chocks cleats, handles and cords with hooks, etc. Deodar panelled or panelled and glazed, or fully glazed 1 3/4" thick. (S.I.No.7b,P.No.58).ONLY SHUTTER</t>
  </si>
  <si>
    <t>(Rupees:-Nine hundred Two and Ninty Three paisa only.)</t>
  </si>
  <si>
    <t>Primary Coat of chalk distempers. (S.I.No. 23,  P.No: 54 ).</t>
  </si>
  <si>
    <t>(Rs. Four Hundred Fourty Two &amp; Seventy Five Paisa only)</t>
  </si>
  <si>
    <t>Distempering Three Coats. (S.I.No. 24-c, P.No. 54).</t>
  </si>
  <si>
    <t>(Rs. One Thousand Seventy Nine &amp; Sixty Five Paisa only)</t>
  </si>
  <si>
    <t>Painting new surface doors and windows any type, (including edges)  three coats.(S.I.No: 5-c, P.No: 70)</t>
  </si>
  <si>
    <t>(Rs. Two Thousand One Hundred Sixteen &amp; Fourty One Paisa only)</t>
  </si>
  <si>
    <t>Providing &amp; fixing in position nyloon connetions complete with 1/2" dia, brass stop cock with pair of brass nuts and lining joints to nyloon connection. (S# 23 /P-06 )</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</si>
  <si>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</si>
  <si>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Rft</t>
  </si>
  <si>
    <t>Each</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</si>
  <si>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</si>
  <si>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</si>
  <si>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(Rs. Four Thousand Eight Hundred Fourty Six &amp; Ps. Sixty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</si>
  <si>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</si>
  <si>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</si>
  <si>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(Rs. Seventy Three &amp; Ps.Twenty One only)</t>
  </si>
  <si>
    <t>B-</t>
  </si>
  <si>
    <t>(Rs. Ninty Five &amp; Ps. Seventy Nine only)</t>
  </si>
  <si>
    <t>Supplying &amp; fixing long bib cock of superior quality with c.p head ½’ dia (S.I.No: 13a-p-19).</t>
  </si>
  <si>
    <t>(Rs. One Thousand Nine &amp; Ps. Fourty Six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</si>
  <si>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</si>
  <si>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</si>
  <si>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</si>
  <si>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</si>
  <si>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</si>
  <si>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</si>
  <si>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</si>
  <si>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</si>
  <si>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</si>
  <si>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(Rs. Four Hundred Fourty Seven &amp; Ps.Fifteen only)</t>
  </si>
  <si>
    <t>(Rs. One Thousand Two Hundred Sixty Nine &amp; Ps.Ninty Five only)</t>
  </si>
  <si>
    <t>Providing &amp; fixing chrome plated bars towel rail complete with brackets fixing on wooden cleats with I" long C.P bars screw (iii) Towel rails 24" lon (a) 3/4" dia round or squire pattern. (S# 1-iii /P-07 )</t>
  </si>
  <si>
    <t>S/Fixing long bib-cock of crystal head with 1/2" dia. (S# 13-b / P-19 )</t>
  </si>
  <si>
    <t>(Rs. One Thousand Three Hundred Eighty Four &amp; Ps. Twenty Four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</si>
  <si>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</si>
  <si>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</si>
  <si>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(Rs. Five Thousand Four Hundred Ninty Four &amp; Ps. Fifty Nine only)</t>
  </si>
  <si>
    <t xml:space="preserve">Water pumping set 1 H.P 2800 PRM single phase 220 volt 1-1/2'x1" suction and deliver 40 ft head including base plate and also making C.C 1:3:6 plate form of required size and fixing with nuts and boluts complete in all respect. </t>
  </si>
  <si>
    <t>Laying floor of approved coloured glazed tile ¼”  thick in white cement 1:2 over ¾” thick cement morter 1:2 complete. (S.I.No. 24, P.No.43).</t>
  </si>
  <si>
    <t>Shedule Items Total:-</t>
  </si>
  <si>
    <t>G.Total:-</t>
  </si>
  <si>
    <t>Non Shedule Item:-</t>
  </si>
  <si>
    <t>(PART-A) CIVIL WORK</t>
  </si>
  <si>
    <t>PART-B (Water Supply &amp; Sanatary Fitting)</t>
  </si>
  <si>
    <t>Total (A) = (a) in words &amp; figures_______________________________________________________________</t>
  </si>
  <si>
    <t>Total (A) = (a+b) in words &amp; figures_______________________________________________________________</t>
  </si>
</sst>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
      <b/>
      <u/>
      <sz val="12"/>
      <name val="Times New Roman"/>
      <family val="1"/>
    </font>
    <font>
      <b/>
      <sz val="11"/>
      <name val="Eras Medium ITC"/>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71">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6" fillId="0" borderId="0" xfId="1" applyFont="1" applyBorder="1" applyAlignment="1">
      <alignment horizontal="center" vertical="top"/>
    </xf>
    <xf numFmtId="0" fontId="17" fillId="0" borderId="0" xfId="1" applyFont="1" applyBorder="1" applyAlignment="1">
      <alignment horizontal="center"/>
    </xf>
    <xf numFmtId="0" fontId="22"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left"/>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17" fillId="0" borderId="0" xfId="1" applyFont="1" applyBorder="1" applyAlignment="1">
      <alignment horizontal="center"/>
    </xf>
    <xf numFmtId="0" fontId="17" fillId="0" borderId="0" xfId="1" applyFont="1" applyBorder="1" applyAlignment="1">
      <alignment horizontal="right"/>
    </xf>
    <xf numFmtId="0" fontId="22" fillId="0" borderId="0" xfId="1" applyFont="1" applyBorder="1" applyAlignment="1">
      <alignment horizontal="center" vertical="top"/>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22"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0" fontId="22" fillId="0" borderId="0" xfId="1" applyFont="1" applyBorder="1" applyAlignment="1">
      <alignment horizontal="center" vertical="center"/>
    </xf>
    <xf numFmtId="0" fontId="2" fillId="0" borderId="0" xfId="1" applyFont="1" applyAlignment="1">
      <alignment horizontal="left" vertical="top"/>
    </xf>
    <xf numFmtId="0" fontId="22"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5" fillId="0" borderId="0" xfId="0" applyFont="1" applyBorder="1" applyAlignment="1">
      <alignment horizontal="center"/>
    </xf>
    <xf numFmtId="0" fontId="6" fillId="0" borderId="0" xfId="1" applyFont="1" applyBorder="1" applyAlignment="1">
      <alignment horizontal="center" vertical="center"/>
    </xf>
    <xf numFmtId="0" fontId="22" fillId="0" borderId="0" xfId="0"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4" fontId="25" fillId="0" borderId="0" xfId="1" applyNumberFormat="1" applyFont="1" applyAlignment="1">
      <alignment horizontal="center" vertical="top" wrapText="1"/>
    </xf>
    <xf numFmtId="0" fontId="16" fillId="0" borderId="0" xfId="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2" fontId="17" fillId="0" borderId="0" xfId="1" applyNumberFormat="1" applyFont="1" applyBorder="1" applyAlignment="1">
      <alignment horizont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64" fontId="17" fillId="0" borderId="0" xfId="1" applyNumberFormat="1" applyFont="1" applyBorder="1" applyAlignment="1">
      <alignment horizontal="center"/>
    </xf>
    <xf numFmtId="0" fontId="16"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Fill="1" applyBorder="1" applyAlignment="1">
      <alignment horizontal="right" vertical="center"/>
    </xf>
    <xf numFmtId="1" fontId="17" fillId="0" borderId="0" xfId="1" applyNumberFormat="1" applyFont="1" applyFill="1" applyBorder="1" applyAlignment="1">
      <alignment horizontal="right"/>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0" fontId="16" fillId="0" borderId="0" xfId="1" applyFont="1" applyBorder="1" applyAlignment="1">
      <alignment horizontal="justify" vertical="justify" wrapText="1"/>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4" fontId="21" fillId="0" borderId="0" xfId="1" applyNumberFormat="1" applyFont="1" applyAlignment="1">
      <alignment horizontal="center" vertical="top" wrapText="1"/>
    </xf>
    <xf numFmtId="0" fontId="16" fillId="0" borderId="7" xfId="1" applyFont="1" applyBorder="1" applyAlignment="1">
      <alignment horizontal="justify" vertical="justify" wrapText="1"/>
    </xf>
    <xf numFmtId="0" fontId="2" fillId="0" borderId="0" xfId="1" applyFont="1" applyBorder="1" applyAlignment="1">
      <alignment horizontal="right" vertical="center"/>
    </xf>
    <xf numFmtId="0" fontId="26" fillId="0" borderId="0" xfId="1" applyFont="1" applyBorder="1" applyAlignment="1">
      <alignment horizontal="lef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P125"/>
  <sheetViews>
    <sheetView view="pageBreakPreview" topLeftCell="A103" zoomScaleSheetLayoutView="100" workbookViewId="0">
      <selection activeCell="K117" sqref="K117"/>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7" t="s">
        <v>0</v>
      </c>
      <c r="B1" s="127"/>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row>
    <row r="2" spans="1:40" ht="53.25" customHeight="1">
      <c r="A2" s="128" t="s">
        <v>38</v>
      </c>
      <c r="B2" s="128"/>
      <c r="C2" s="128"/>
      <c r="D2" s="128"/>
      <c r="E2" s="129" t="s">
        <v>83</v>
      </c>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row>
    <row r="3" spans="1:40" ht="18.75" customHeight="1">
      <c r="A3" s="113"/>
      <c r="B3" s="113"/>
      <c r="C3" s="113"/>
      <c r="D3" s="113"/>
      <c r="E3" s="135" t="s">
        <v>137</v>
      </c>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row>
    <row r="4" spans="1:40" ht="4.5" customHeight="1" thickBot="1"/>
    <row r="5" spans="1:40" s="82" customFormat="1" ht="17.25" customHeight="1" thickTop="1" thickBot="1">
      <c r="A5" s="81" t="s">
        <v>1</v>
      </c>
      <c r="B5" s="131" t="s">
        <v>2</v>
      </c>
      <c r="C5" s="131"/>
      <c r="D5" s="131"/>
      <c r="E5" s="131"/>
      <c r="F5" s="131"/>
      <c r="G5" s="131"/>
      <c r="H5" s="131"/>
      <c r="I5" s="131"/>
      <c r="J5" s="131"/>
      <c r="K5" s="131"/>
      <c r="L5" s="131"/>
      <c r="M5" s="131"/>
      <c r="N5" s="132" t="s">
        <v>3</v>
      </c>
      <c r="O5" s="133"/>
      <c r="P5" s="133"/>
      <c r="Q5" s="133"/>
      <c r="R5" s="133"/>
      <c r="S5" s="133"/>
      <c r="T5" s="133"/>
      <c r="U5" s="133"/>
      <c r="V5" s="134"/>
      <c r="W5" s="132" t="s">
        <v>4</v>
      </c>
      <c r="X5" s="133"/>
      <c r="Y5" s="133"/>
      <c r="Z5" s="133"/>
      <c r="AA5" s="133"/>
      <c r="AB5" s="134"/>
      <c r="AC5" s="133" t="s">
        <v>5</v>
      </c>
      <c r="AD5" s="133"/>
      <c r="AE5" s="133"/>
      <c r="AF5" s="133"/>
      <c r="AG5" s="133"/>
      <c r="AH5" s="133"/>
      <c r="AI5" s="132" t="s">
        <v>6</v>
      </c>
      <c r="AJ5" s="133"/>
      <c r="AK5" s="133"/>
      <c r="AL5" s="133"/>
      <c r="AM5" s="133"/>
      <c r="AN5" s="134"/>
    </row>
    <row r="6" spans="1:40" s="78" customFormat="1" ht="16.5" customHeight="1" thickTop="1">
      <c r="A6" s="77">
        <v>1</v>
      </c>
      <c r="B6" s="20" t="s">
        <v>55</v>
      </c>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114"/>
      <c r="AL6" s="114"/>
      <c r="AM6" s="114"/>
    </row>
    <row r="7" spans="1:40" s="22" customFormat="1" ht="13.5" customHeight="1">
      <c r="F7" s="31"/>
      <c r="G7" s="31"/>
      <c r="H7" s="32"/>
      <c r="I7" s="6"/>
      <c r="J7" s="6"/>
      <c r="K7" s="33"/>
      <c r="L7" s="33"/>
      <c r="M7" s="33"/>
      <c r="N7" s="33"/>
      <c r="O7" s="115">
        <v>5370</v>
      </c>
      <c r="P7" s="115"/>
      <c r="Q7" s="115"/>
      <c r="R7" s="115"/>
      <c r="S7" s="76" t="s">
        <v>7</v>
      </c>
      <c r="T7" s="34"/>
      <c r="U7" s="34"/>
      <c r="V7" s="74"/>
      <c r="W7" s="116" t="s">
        <v>8</v>
      </c>
      <c r="X7" s="116"/>
      <c r="Y7" s="116"/>
      <c r="Z7" s="115">
        <v>3176.25</v>
      </c>
      <c r="AA7" s="115"/>
      <c r="AB7" s="115"/>
      <c r="AC7" s="115"/>
      <c r="AE7" s="27" t="s">
        <v>56</v>
      </c>
      <c r="AF7" s="27"/>
      <c r="AG7" s="27"/>
      <c r="AH7" s="27"/>
      <c r="AI7" s="117" t="s">
        <v>9</v>
      </c>
      <c r="AJ7" s="117"/>
      <c r="AK7" s="118">
        <f>ROUND(O7*Z7/1000,0)</f>
        <v>17056</v>
      </c>
      <c r="AL7" s="118"/>
      <c r="AM7" s="118"/>
      <c r="AN7" s="30" t="s">
        <v>10</v>
      </c>
    </row>
    <row r="8" spans="1:40" s="2" customFormat="1" ht="15">
      <c r="B8" s="120" t="s">
        <v>57</v>
      </c>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3"/>
      <c r="AL8" s="3"/>
      <c r="AM8" s="3"/>
    </row>
    <row r="9" spans="1:40" s="44" customFormat="1" ht="13.5" customHeight="1">
      <c r="A9" s="42">
        <v>2</v>
      </c>
      <c r="B9" s="43" t="s">
        <v>11</v>
      </c>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136"/>
      <c r="AL9" s="136"/>
      <c r="AM9" s="136"/>
    </row>
    <row r="10" spans="1:40" s="6" customFormat="1" ht="13.5" customHeight="1">
      <c r="N10" s="26"/>
      <c r="O10" s="115">
        <v>2679</v>
      </c>
      <c r="P10" s="115"/>
      <c r="Q10" s="115"/>
      <c r="R10" s="115"/>
      <c r="S10" s="116" t="s">
        <v>7</v>
      </c>
      <c r="T10" s="116"/>
      <c r="U10" s="27"/>
      <c r="V10" s="28"/>
      <c r="W10" s="116" t="s">
        <v>8</v>
      </c>
      <c r="X10" s="116"/>
      <c r="Y10" s="116"/>
      <c r="Z10" s="115">
        <v>8694.9500000000007</v>
      </c>
      <c r="AA10" s="115"/>
      <c r="AB10" s="115"/>
      <c r="AC10" s="115"/>
      <c r="AD10" s="27"/>
      <c r="AE10" s="27" t="s">
        <v>12</v>
      </c>
      <c r="AF10" s="27"/>
      <c r="AG10" s="27"/>
      <c r="AH10" s="27"/>
      <c r="AI10" s="117" t="s">
        <v>9</v>
      </c>
      <c r="AJ10" s="117"/>
      <c r="AK10" s="118">
        <f>ROUND(O10*Z10/100,0)</f>
        <v>232938</v>
      </c>
      <c r="AL10" s="118"/>
      <c r="AM10" s="118"/>
      <c r="AN10" s="30" t="s">
        <v>10</v>
      </c>
    </row>
    <row r="11" spans="1:40" s="2" customFormat="1" ht="15">
      <c r="B11" s="120" t="s">
        <v>43</v>
      </c>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3"/>
      <c r="AL11" s="3"/>
      <c r="AM11" s="3"/>
    </row>
    <row r="12" spans="1:40" s="78" customFormat="1" ht="16.5" customHeight="1">
      <c r="A12" s="77">
        <v>3</v>
      </c>
      <c r="B12" s="20" t="s">
        <v>58</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114"/>
      <c r="AL12" s="114"/>
      <c r="AM12" s="114"/>
    </row>
    <row r="13" spans="1:40" s="22" customFormat="1" ht="13.5" customHeight="1">
      <c r="F13" s="31"/>
      <c r="G13" s="31"/>
      <c r="H13" s="32"/>
      <c r="I13" s="6"/>
      <c r="J13" s="6"/>
      <c r="K13" s="33"/>
      <c r="L13" s="33"/>
      <c r="M13" s="33"/>
      <c r="N13" s="33"/>
      <c r="O13" s="115">
        <v>5290</v>
      </c>
      <c r="P13" s="115"/>
      <c r="Q13" s="115"/>
      <c r="R13" s="115"/>
      <c r="S13" s="76" t="s">
        <v>7</v>
      </c>
      <c r="T13" s="34"/>
      <c r="U13" s="34"/>
      <c r="V13" s="74"/>
      <c r="W13" s="116" t="s">
        <v>8</v>
      </c>
      <c r="X13" s="116"/>
      <c r="Y13" s="116"/>
      <c r="Z13" s="115">
        <v>11948.36</v>
      </c>
      <c r="AA13" s="115"/>
      <c r="AB13" s="115"/>
      <c r="AC13" s="115"/>
      <c r="AE13" s="27" t="s">
        <v>12</v>
      </c>
      <c r="AF13" s="27"/>
      <c r="AG13" s="27"/>
      <c r="AH13" s="27"/>
      <c r="AI13" s="117" t="s">
        <v>9</v>
      </c>
      <c r="AJ13" s="117"/>
      <c r="AK13" s="118">
        <f>ROUND(O13*Z13/100,0)</f>
        <v>632068</v>
      </c>
      <c r="AL13" s="118"/>
      <c r="AM13" s="118"/>
      <c r="AN13" s="30" t="s">
        <v>10</v>
      </c>
    </row>
    <row r="14" spans="1:40" s="2" customFormat="1" ht="15">
      <c r="B14" s="120" t="s">
        <v>59</v>
      </c>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3"/>
      <c r="AL14" s="3"/>
      <c r="AM14" s="3"/>
    </row>
    <row r="15" spans="1:40" s="21" customFormat="1" ht="76.5" customHeight="1">
      <c r="A15" s="45">
        <v>4</v>
      </c>
      <c r="B15" s="137" t="s">
        <v>13</v>
      </c>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8"/>
      <c r="AL15" s="138"/>
      <c r="AM15" s="138"/>
    </row>
    <row r="16" spans="1:40" s="6" customFormat="1" ht="14.25" customHeight="1">
      <c r="N16" s="26"/>
      <c r="O16" s="115">
        <v>964</v>
      </c>
      <c r="P16" s="115"/>
      <c r="Q16" s="115"/>
      <c r="R16" s="115"/>
      <c r="S16" s="116" t="s">
        <v>7</v>
      </c>
      <c r="T16" s="116"/>
      <c r="U16" s="27"/>
      <c r="V16" s="28"/>
      <c r="W16" s="116" t="s">
        <v>8</v>
      </c>
      <c r="X16" s="116"/>
      <c r="Y16" s="116"/>
      <c r="Z16" s="115">
        <v>337</v>
      </c>
      <c r="AA16" s="115"/>
      <c r="AB16" s="115"/>
      <c r="AC16" s="115"/>
      <c r="AD16" s="27"/>
      <c r="AE16" s="27" t="s">
        <v>14</v>
      </c>
      <c r="AF16" s="27"/>
      <c r="AG16" s="27"/>
      <c r="AH16" s="27"/>
      <c r="AI16" s="117" t="s">
        <v>9</v>
      </c>
      <c r="AJ16" s="117"/>
      <c r="AK16" s="118">
        <f>O16*Z16</f>
        <v>324868</v>
      </c>
      <c r="AL16" s="118"/>
      <c r="AM16" s="118"/>
      <c r="AN16" s="30" t="s">
        <v>10</v>
      </c>
    </row>
    <row r="17" spans="1:40" s="2" customFormat="1" ht="15">
      <c r="B17" s="120" t="s">
        <v>44</v>
      </c>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3"/>
      <c r="AL17" s="3"/>
      <c r="AM17" s="3"/>
    </row>
    <row r="18" spans="1:40" s="21" customFormat="1" ht="30" customHeight="1">
      <c r="A18" s="45">
        <v>5</v>
      </c>
      <c r="B18" s="137" t="s">
        <v>15</v>
      </c>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8"/>
      <c r="AL18" s="138"/>
      <c r="AM18" s="138"/>
    </row>
    <row r="19" spans="1:40" s="22" customFormat="1" ht="13.5" customHeight="1">
      <c r="A19" s="46" t="s">
        <v>16</v>
      </c>
      <c r="B19" s="47" t="s">
        <v>17</v>
      </c>
      <c r="L19" s="23"/>
      <c r="M19" s="24"/>
      <c r="N19" s="122"/>
      <c r="O19" s="122"/>
      <c r="P19" s="25"/>
      <c r="Q19" s="123"/>
      <c r="R19" s="123"/>
      <c r="S19" s="24"/>
      <c r="T19" s="124"/>
      <c r="U19" s="124"/>
      <c r="V19" s="124"/>
      <c r="AB19" s="125"/>
      <c r="AC19" s="125"/>
      <c r="AD19" s="125"/>
      <c r="AE19" s="125"/>
      <c r="AF19" s="122"/>
      <c r="AG19" s="122"/>
      <c r="AK19" s="126"/>
      <c r="AL19" s="126"/>
      <c r="AM19" s="126"/>
      <c r="AN19" s="37"/>
    </row>
    <row r="20" spans="1:40" s="22" customFormat="1" ht="13.5" customHeight="1">
      <c r="F20" s="31"/>
      <c r="G20" s="31"/>
      <c r="H20" s="32"/>
      <c r="I20" s="6"/>
      <c r="J20" s="42"/>
      <c r="K20" s="48"/>
      <c r="L20" s="33"/>
      <c r="M20" s="33"/>
      <c r="N20" s="33"/>
      <c r="O20" s="23"/>
      <c r="P20" s="115">
        <v>34.43</v>
      </c>
      <c r="Q20" s="115"/>
      <c r="R20" s="115"/>
      <c r="S20" s="29" t="s">
        <v>18</v>
      </c>
      <c r="T20" s="34"/>
      <c r="U20" s="34"/>
      <c r="V20" s="116" t="s">
        <v>8</v>
      </c>
      <c r="W20" s="116"/>
      <c r="X20" s="116"/>
      <c r="Y20" s="115">
        <v>5001.7</v>
      </c>
      <c r="Z20" s="115"/>
      <c r="AA20" s="115"/>
      <c r="AB20" s="115"/>
      <c r="AC20" s="27"/>
      <c r="AD20" s="27" t="s">
        <v>19</v>
      </c>
      <c r="AE20" s="27"/>
      <c r="AF20" s="27"/>
      <c r="AG20" s="27"/>
      <c r="AH20" s="27"/>
      <c r="AI20" s="117" t="s">
        <v>9</v>
      </c>
      <c r="AJ20" s="117"/>
      <c r="AK20" s="118">
        <f>ROUND(P20*Y20,0)</f>
        <v>172209</v>
      </c>
      <c r="AL20" s="118"/>
      <c r="AM20" s="118"/>
      <c r="AN20" s="30" t="s">
        <v>10</v>
      </c>
    </row>
    <row r="21" spans="1:40" s="2" customFormat="1" ht="15">
      <c r="B21" s="120" t="s">
        <v>45</v>
      </c>
      <c r="C21" s="120"/>
      <c r="D21" s="120"/>
      <c r="E21" s="120"/>
      <c r="F21" s="120"/>
      <c r="G21" s="120"/>
      <c r="H21" s="120"/>
      <c r="I21" s="120"/>
      <c r="J21" s="120"/>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3"/>
      <c r="AL21" s="3"/>
      <c r="AM21" s="3"/>
    </row>
    <row r="22" spans="1:40" s="22" customFormat="1" ht="13.5" customHeight="1">
      <c r="A22" s="46" t="s">
        <v>20</v>
      </c>
      <c r="B22" s="47" t="s">
        <v>21</v>
      </c>
      <c r="J22" s="42"/>
      <c r="K22" s="42"/>
      <c r="L22" s="23"/>
      <c r="M22" s="24"/>
      <c r="N22" s="122"/>
      <c r="O22" s="122"/>
      <c r="P22" s="25"/>
      <c r="Q22" s="123"/>
      <c r="R22" s="123"/>
      <c r="S22" s="24"/>
      <c r="T22" s="124"/>
      <c r="U22" s="124"/>
      <c r="V22" s="124"/>
      <c r="AB22" s="125"/>
      <c r="AC22" s="125"/>
      <c r="AD22" s="125"/>
      <c r="AE22" s="125"/>
      <c r="AF22" s="122"/>
      <c r="AG22" s="122"/>
      <c r="AK22" s="126"/>
      <c r="AL22" s="126"/>
      <c r="AM22" s="126"/>
      <c r="AN22" s="37"/>
    </row>
    <row r="23" spans="1:40" s="6" customFormat="1" ht="13.5" customHeight="1">
      <c r="H23" s="35"/>
      <c r="K23" s="33"/>
      <c r="L23" s="33"/>
      <c r="M23" s="33"/>
      <c r="N23" s="33"/>
      <c r="O23" s="23"/>
      <c r="P23" s="115">
        <v>8.61</v>
      </c>
      <c r="Q23" s="115"/>
      <c r="R23" s="115"/>
      <c r="S23" s="27" t="s">
        <v>18</v>
      </c>
      <c r="T23" s="49"/>
      <c r="U23" s="49"/>
      <c r="V23" s="116" t="s">
        <v>8</v>
      </c>
      <c r="W23" s="116"/>
      <c r="X23" s="116"/>
      <c r="Y23" s="115">
        <v>4820.2</v>
      </c>
      <c r="Z23" s="115"/>
      <c r="AA23" s="115"/>
      <c r="AB23" s="115"/>
      <c r="AC23" s="27"/>
      <c r="AD23" s="27" t="s">
        <v>19</v>
      </c>
      <c r="AE23" s="27"/>
      <c r="AF23" s="27"/>
      <c r="AG23" s="27"/>
      <c r="AH23" s="27"/>
      <c r="AI23" s="117" t="s">
        <v>9</v>
      </c>
      <c r="AJ23" s="117"/>
      <c r="AK23" s="118">
        <f>ROUND(P23*Y23,0)</f>
        <v>41502</v>
      </c>
      <c r="AL23" s="118"/>
      <c r="AM23" s="118"/>
      <c r="AN23" s="30" t="s">
        <v>10</v>
      </c>
    </row>
    <row r="24" spans="1:40" s="2" customFormat="1" ht="15">
      <c r="B24" s="120" t="s">
        <v>46</v>
      </c>
      <c r="C24" s="120"/>
      <c r="D24" s="120"/>
      <c r="E24" s="120"/>
      <c r="F24" s="120"/>
      <c r="G24" s="120"/>
      <c r="H24" s="120"/>
      <c r="I24" s="120"/>
      <c r="J24" s="120"/>
      <c r="K24" s="120"/>
      <c r="L24" s="120"/>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3"/>
      <c r="AL24" s="3"/>
      <c r="AM24" s="3"/>
    </row>
    <row r="25" spans="1:40" s="90" customFormat="1" ht="16.5" customHeight="1">
      <c r="A25" s="84">
        <v>6</v>
      </c>
      <c r="B25" s="20" t="s">
        <v>62</v>
      </c>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121"/>
      <c r="AL25" s="121"/>
      <c r="AM25" s="121"/>
    </row>
    <row r="26" spans="1:40" s="91" customFormat="1">
      <c r="N26" s="92"/>
      <c r="O26" s="115">
        <v>399</v>
      </c>
      <c r="P26" s="115"/>
      <c r="Q26" s="115"/>
      <c r="R26" s="115"/>
      <c r="S26" s="85" t="s">
        <v>7</v>
      </c>
      <c r="T26" s="34"/>
      <c r="U26" s="34"/>
      <c r="V26" s="83"/>
      <c r="W26" s="116" t="s">
        <v>8</v>
      </c>
      <c r="X26" s="116"/>
      <c r="Y26" s="116"/>
      <c r="Z26" s="115">
        <v>3912.85</v>
      </c>
      <c r="AA26" s="115"/>
      <c r="AB26" s="115"/>
      <c r="AC26" s="115"/>
      <c r="AD26" s="22"/>
      <c r="AE26" s="27" t="s">
        <v>12</v>
      </c>
      <c r="AF26" s="27"/>
      <c r="AG26" s="27"/>
      <c r="AH26" s="27"/>
      <c r="AI26" s="117" t="s">
        <v>9</v>
      </c>
      <c r="AJ26" s="117"/>
      <c r="AK26" s="118">
        <f>ROUND(O26*Z26/100,0)</f>
        <v>15612</v>
      </c>
      <c r="AL26" s="118"/>
      <c r="AM26" s="118"/>
      <c r="AN26" s="30" t="s">
        <v>10</v>
      </c>
    </row>
    <row r="27" spans="1:40" s="91" customFormat="1">
      <c r="B27" s="119" t="s">
        <v>63</v>
      </c>
      <c r="C27" s="119"/>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row>
    <row r="28" spans="1:40" s="78" customFormat="1" ht="16.5" customHeight="1">
      <c r="A28" s="99">
        <v>7</v>
      </c>
      <c r="B28" s="20" t="s">
        <v>85</v>
      </c>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114"/>
      <c r="AL28" s="114"/>
      <c r="AM28" s="114"/>
    </row>
    <row r="29" spans="1:40" s="22" customFormat="1" ht="13.5" customHeight="1">
      <c r="F29" s="31"/>
      <c r="G29" s="31"/>
      <c r="H29" s="32"/>
      <c r="I29" s="6"/>
      <c r="J29" s="6"/>
      <c r="K29" s="33"/>
      <c r="L29" s="33"/>
      <c r="M29" s="33"/>
      <c r="N29" s="33"/>
      <c r="O29" s="115">
        <v>2113</v>
      </c>
      <c r="P29" s="115"/>
      <c r="Q29" s="115"/>
      <c r="R29" s="115"/>
      <c r="S29" s="102" t="s">
        <v>7</v>
      </c>
      <c r="T29" s="34"/>
      <c r="U29" s="34"/>
      <c r="V29" s="98"/>
      <c r="W29" s="116" t="s">
        <v>8</v>
      </c>
      <c r="X29" s="116"/>
      <c r="Y29" s="116"/>
      <c r="Z29" s="115">
        <v>1512.5</v>
      </c>
      <c r="AA29" s="115"/>
      <c r="AB29" s="115"/>
      <c r="AC29" s="115"/>
      <c r="AE29" s="27" t="s">
        <v>56</v>
      </c>
      <c r="AF29" s="27"/>
      <c r="AG29" s="27"/>
      <c r="AH29" s="27"/>
      <c r="AI29" s="117" t="s">
        <v>9</v>
      </c>
      <c r="AJ29" s="117"/>
      <c r="AK29" s="118">
        <f>ROUND(O29*Z29/1000,0)</f>
        <v>3196</v>
      </c>
      <c r="AL29" s="118"/>
      <c r="AM29" s="118"/>
      <c r="AN29" s="30" t="s">
        <v>10</v>
      </c>
    </row>
    <row r="30" spans="1:40" s="2" customFormat="1" ht="15">
      <c r="B30" s="120" t="s">
        <v>84</v>
      </c>
      <c r="C30" s="120"/>
      <c r="D30" s="120"/>
      <c r="E30" s="120"/>
      <c r="F30" s="120"/>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3"/>
      <c r="AL30" s="3"/>
      <c r="AM30" s="3"/>
    </row>
    <row r="31" spans="1:40" s="78" customFormat="1" ht="16.5" customHeight="1">
      <c r="A31" s="95">
        <v>8</v>
      </c>
      <c r="B31" s="20" t="s">
        <v>77</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114"/>
      <c r="AL31" s="114"/>
      <c r="AM31" s="114"/>
    </row>
    <row r="32" spans="1:40" s="22" customFormat="1" ht="13.5" customHeight="1">
      <c r="F32" s="31"/>
      <c r="G32" s="31"/>
      <c r="H32" s="32"/>
      <c r="I32" s="6"/>
      <c r="J32" s="6"/>
      <c r="K32" s="33"/>
      <c r="L32" s="33"/>
      <c r="M32" s="33"/>
      <c r="N32" s="33"/>
      <c r="O32" s="115">
        <v>4250</v>
      </c>
      <c r="P32" s="115"/>
      <c r="Q32" s="115"/>
      <c r="R32" s="115"/>
      <c r="S32" s="97" t="s">
        <v>7</v>
      </c>
      <c r="T32" s="34"/>
      <c r="U32" s="34"/>
      <c r="V32" s="94"/>
      <c r="W32" s="116" t="s">
        <v>8</v>
      </c>
      <c r="X32" s="116"/>
      <c r="Y32" s="116"/>
      <c r="Z32" s="115">
        <v>3630</v>
      </c>
      <c r="AA32" s="115"/>
      <c r="AB32" s="115"/>
      <c r="AC32" s="115"/>
      <c r="AE32" s="27" t="s">
        <v>56</v>
      </c>
      <c r="AF32" s="27"/>
      <c r="AG32" s="27"/>
      <c r="AH32" s="27"/>
      <c r="AI32" s="117" t="s">
        <v>9</v>
      </c>
      <c r="AJ32" s="117"/>
      <c r="AK32" s="118">
        <f>ROUND(O32*Z32/1000,0)</f>
        <v>15428</v>
      </c>
      <c r="AL32" s="118"/>
      <c r="AM32" s="118"/>
      <c r="AN32" s="30" t="s">
        <v>10</v>
      </c>
    </row>
    <row r="33" spans="1:41" s="2" customFormat="1" ht="15">
      <c r="B33" s="120" t="s">
        <v>78</v>
      </c>
      <c r="C33" s="120"/>
      <c r="D33" s="120"/>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3"/>
      <c r="AL33" s="3"/>
      <c r="AM33" s="3"/>
    </row>
    <row r="34" spans="1:41" s="53" customFormat="1" ht="13.5" customHeight="1">
      <c r="A34" s="50">
        <v>9</v>
      </c>
      <c r="B34" s="51" t="s">
        <v>64</v>
      </c>
      <c r="C34" s="52"/>
      <c r="D34" s="52"/>
      <c r="E34" s="52"/>
      <c r="F34" s="52"/>
      <c r="G34" s="52"/>
      <c r="H34" s="52"/>
      <c r="I34" s="52"/>
      <c r="J34" s="52"/>
      <c r="K34" s="52"/>
      <c r="L34" s="52"/>
      <c r="AK34" s="159"/>
      <c r="AL34" s="159"/>
      <c r="AM34" s="159"/>
    </row>
    <row r="35" spans="1:41" s="38" customFormat="1" ht="13.5" customHeight="1">
      <c r="N35" s="39"/>
      <c r="O35" s="161">
        <v>5435</v>
      </c>
      <c r="P35" s="161"/>
      <c r="Q35" s="161"/>
      <c r="R35" s="161"/>
      <c r="S35" s="162" t="s">
        <v>7</v>
      </c>
      <c r="T35" s="162"/>
      <c r="U35" s="40"/>
      <c r="V35" s="87"/>
      <c r="W35" s="162" t="s">
        <v>8</v>
      </c>
      <c r="X35" s="162"/>
      <c r="Y35" s="162"/>
      <c r="Z35" s="161">
        <v>9954.31</v>
      </c>
      <c r="AA35" s="161"/>
      <c r="AB35" s="161"/>
      <c r="AC35" s="161"/>
      <c r="AD35" s="40"/>
      <c r="AE35" s="40" t="s">
        <v>12</v>
      </c>
      <c r="AF35" s="40"/>
      <c r="AG35" s="40"/>
      <c r="AH35" s="40"/>
      <c r="AI35" s="163" t="s">
        <v>9</v>
      </c>
      <c r="AJ35" s="163"/>
      <c r="AK35" s="160">
        <f>ROUND(O35*Z35/100,0)</f>
        <v>541017</v>
      </c>
      <c r="AL35" s="160"/>
      <c r="AM35" s="160"/>
      <c r="AN35" s="41" t="s">
        <v>10</v>
      </c>
    </row>
    <row r="36" spans="1:41" s="2" customFormat="1" ht="15">
      <c r="B36" s="120" t="s">
        <v>65</v>
      </c>
      <c r="C36" s="120"/>
      <c r="D36" s="120"/>
      <c r="E36" s="120"/>
      <c r="F36" s="120"/>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3"/>
      <c r="AL36" s="3"/>
      <c r="AM36" s="3"/>
    </row>
    <row r="37" spans="1:41" s="5" customFormat="1" ht="15" customHeight="1">
      <c r="A37" s="19">
        <v>10</v>
      </c>
      <c r="B37" s="20" t="s">
        <v>22</v>
      </c>
      <c r="C37" s="20"/>
      <c r="D37" s="20"/>
      <c r="E37" s="20"/>
      <c r="F37" s="20"/>
      <c r="G37" s="20"/>
      <c r="H37" s="20"/>
      <c r="I37" s="20"/>
      <c r="J37" s="20"/>
      <c r="K37" s="20"/>
      <c r="L37" s="20"/>
      <c r="M37" s="20"/>
      <c r="N37" s="20"/>
      <c r="O37" s="20"/>
      <c r="P37" s="20"/>
      <c r="Q37" s="20"/>
      <c r="R37" s="20"/>
      <c r="S37" s="20"/>
      <c r="T37" s="20"/>
      <c r="U37" s="20"/>
      <c r="V37" s="20"/>
      <c r="W37" s="20"/>
      <c r="AK37" s="158"/>
      <c r="AL37" s="158"/>
      <c r="AM37" s="158"/>
    </row>
    <row r="38" spans="1:41" s="6" customFormat="1" ht="12.75">
      <c r="H38" s="35"/>
      <c r="K38" s="33"/>
      <c r="L38" s="33"/>
      <c r="M38" s="33"/>
      <c r="N38" s="33"/>
      <c r="O38" s="23"/>
      <c r="P38" s="115">
        <v>71.94</v>
      </c>
      <c r="Q38" s="115"/>
      <c r="R38" s="115"/>
      <c r="S38" s="27" t="s">
        <v>18</v>
      </c>
      <c r="T38" s="49"/>
      <c r="U38" s="49"/>
      <c r="V38" s="116" t="s">
        <v>8</v>
      </c>
      <c r="W38" s="116"/>
      <c r="X38" s="116"/>
      <c r="Y38" s="149">
        <v>3850</v>
      </c>
      <c r="Z38" s="149"/>
      <c r="AA38" s="149"/>
      <c r="AB38" s="149"/>
      <c r="AC38" s="27"/>
      <c r="AD38" s="27" t="s">
        <v>19</v>
      </c>
      <c r="AE38" s="27"/>
      <c r="AF38" s="27"/>
      <c r="AG38" s="27"/>
      <c r="AH38" s="117" t="s">
        <v>9</v>
      </c>
      <c r="AI38" s="117"/>
      <c r="AK38" s="118">
        <f>ROUND(P38*Y38,0)</f>
        <v>276969</v>
      </c>
      <c r="AL38" s="118"/>
      <c r="AM38" s="118"/>
      <c r="AN38" s="30" t="s">
        <v>10</v>
      </c>
      <c r="AO38" s="33">
        <f>AK16+AK20+AK23+AK41+AK38</f>
        <v>986862</v>
      </c>
    </row>
    <row r="39" spans="1:41" s="2" customFormat="1" ht="15">
      <c r="B39" s="120" t="s">
        <v>47</v>
      </c>
      <c r="C39" s="120"/>
      <c r="D39" s="120"/>
      <c r="E39" s="120"/>
      <c r="F39" s="120"/>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3"/>
      <c r="AL39" s="3"/>
      <c r="AM39" s="3"/>
    </row>
    <row r="40" spans="1:41" s="21" customFormat="1" ht="15" customHeight="1">
      <c r="A40" s="75">
        <v>11</v>
      </c>
      <c r="B40" s="20" t="s">
        <v>23</v>
      </c>
      <c r="C40" s="20"/>
      <c r="D40" s="20"/>
      <c r="E40" s="20"/>
      <c r="F40" s="20"/>
      <c r="G40" s="20"/>
      <c r="H40" s="20"/>
      <c r="I40" s="20"/>
      <c r="J40" s="20"/>
      <c r="K40" s="20"/>
      <c r="L40" s="20"/>
      <c r="M40" s="20"/>
      <c r="N40" s="20"/>
      <c r="O40" s="20"/>
      <c r="P40" s="20"/>
      <c r="Q40" s="20"/>
      <c r="R40" s="20"/>
      <c r="S40" s="20"/>
      <c r="T40" s="20"/>
      <c r="U40" s="20"/>
      <c r="V40" s="20"/>
      <c r="W40" s="20"/>
      <c r="AK40" s="126"/>
      <c r="AL40" s="126"/>
      <c r="AM40" s="126"/>
    </row>
    <row r="41" spans="1:41" s="6" customFormat="1" ht="12.75">
      <c r="H41" s="35"/>
      <c r="K41" s="33"/>
      <c r="L41" s="33"/>
      <c r="M41" s="33"/>
      <c r="N41" s="33"/>
      <c r="O41" s="23"/>
      <c r="P41" s="149">
        <v>47.92</v>
      </c>
      <c r="Q41" s="149"/>
      <c r="R41" s="149"/>
      <c r="S41" s="27" t="s">
        <v>18</v>
      </c>
      <c r="T41" s="49"/>
      <c r="U41" s="49"/>
      <c r="V41" s="116" t="s">
        <v>8</v>
      </c>
      <c r="W41" s="116"/>
      <c r="X41" s="116"/>
      <c r="Y41" s="149">
        <v>3575</v>
      </c>
      <c r="Z41" s="149"/>
      <c r="AA41" s="149"/>
      <c r="AB41" s="149"/>
      <c r="AC41" s="27"/>
      <c r="AD41" s="27" t="s">
        <v>19</v>
      </c>
      <c r="AE41" s="27"/>
      <c r="AF41" s="27"/>
      <c r="AG41" s="27"/>
      <c r="AH41" s="117" t="s">
        <v>9</v>
      </c>
      <c r="AI41" s="117"/>
      <c r="AK41" s="118">
        <f>ROUND(P41*Y41,0)</f>
        <v>171314</v>
      </c>
      <c r="AL41" s="118"/>
      <c r="AM41" s="118"/>
      <c r="AN41" s="30" t="s">
        <v>10</v>
      </c>
    </row>
    <row r="42" spans="1:41" s="2" customFormat="1" ht="15">
      <c r="B42" s="120" t="s">
        <v>47</v>
      </c>
      <c r="C42" s="120"/>
      <c r="D42" s="120"/>
      <c r="E42" s="120"/>
      <c r="F42" s="12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3"/>
      <c r="AL42" s="3"/>
      <c r="AM42" s="3"/>
    </row>
    <row r="43" spans="1:41" s="5" customFormat="1" ht="15">
      <c r="A43" s="19">
        <v>12</v>
      </c>
      <c r="B43" s="137" t="s">
        <v>24</v>
      </c>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c r="AK43" s="158"/>
      <c r="AL43" s="158"/>
      <c r="AM43" s="158"/>
    </row>
    <row r="44" spans="1:41" s="6" customFormat="1" ht="12.75">
      <c r="H44" s="35"/>
      <c r="K44" s="33"/>
      <c r="L44" s="33"/>
      <c r="M44" s="33"/>
      <c r="N44" s="33"/>
      <c r="O44" s="23"/>
      <c r="P44" s="115">
        <v>119.86</v>
      </c>
      <c r="Q44" s="115"/>
      <c r="R44" s="115"/>
      <c r="S44" s="27" t="s">
        <v>18</v>
      </c>
      <c r="T44" s="49"/>
      <c r="U44" s="49"/>
      <c r="V44" s="116" t="s">
        <v>8</v>
      </c>
      <c r="W44" s="116"/>
      <c r="X44" s="116"/>
      <c r="Y44" s="115">
        <v>186.34</v>
      </c>
      <c r="Z44" s="115"/>
      <c r="AA44" s="115"/>
      <c r="AB44" s="115"/>
      <c r="AC44" s="27"/>
      <c r="AD44" s="27" t="s">
        <v>19</v>
      </c>
      <c r="AE44" s="27"/>
      <c r="AF44" s="27"/>
      <c r="AG44" s="27"/>
      <c r="AH44" s="117" t="s">
        <v>9</v>
      </c>
      <c r="AI44" s="117"/>
      <c r="AK44" s="118">
        <f>ROUND(P44*Y44,0)</f>
        <v>22335</v>
      </c>
      <c r="AL44" s="118"/>
      <c r="AM44" s="118"/>
      <c r="AN44" s="30" t="s">
        <v>10</v>
      </c>
    </row>
    <row r="45" spans="1:41" s="2" customFormat="1" ht="15">
      <c r="B45" s="120" t="s">
        <v>48</v>
      </c>
      <c r="C45" s="120"/>
      <c r="D45" s="120"/>
      <c r="E45" s="120"/>
      <c r="F45" s="120"/>
      <c r="G45" s="120"/>
      <c r="H45" s="120"/>
      <c r="I45" s="120"/>
      <c r="J45" s="120"/>
      <c r="K45" s="120"/>
      <c r="L45" s="120"/>
      <c r="M45" s="120"/>
      <c r="N45" s="120"/>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3"/>
      <c r="AL45" s="3"/>
      <c r="AM45" s="3"/>
    </row>
    <row r="46" spans="1:41" s="21" customFormat="1" ht="57.75" customHeight="1">
      <c r="A46" s="45">
        <v>13</v>
      </c>
      <c r="B46" s="137" t="s">
        <v>25</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c r="AK46" s="138"/>
      <c r="AL46" s="138"/>
      <c r="AM46" s="138"/>
    </row>
    <row r="47" spans="1:41" s="6" customFormat="1" ht="12.75">
      <c r="H47" s="35"/>
      <c r="K47" s="33"/>
      <c r="L47" s="33"/>
      <c r="M47" s="33"/>
      <c r="N47" s="33"/>
      <c r="O47" s="115">
        <v>2725</v>
      </c>
      <c r="P47" s="115"/>
      <c r="Q47" s="115"/>
      <c r="R47" s="115"/>
      <c r="S47" s="27" t="s">
        <v>26</v>
      </c>
      <c r="T47" s="49"/>
      <c r="U47" s="49"/>
      <c r="V47" s="116" t="s">
        <v>8</v>
      </c>
      <c r="W47" s="116"/>
      <c r="X47" s="116"/>
      <c r="Y47" s="115">
        <v>11443.1</v>
      </c>
      <c r="Z47" s="115"/>
      <c r="AA47" s="115"/>
      <c r="AB47" s="115"/>
      <c r="AC47" s="27"/>
      <c r="AD47" s="27" t="s">
        <v>27</v>
      </c>
      <c r="AE47" s="27"/>
      <c r="AF47" s="27"/>
      <c r="AG47" s="27"/>
      <c r="AH47" s="117" t="s">
        <v>9</v>
      </c>
      <c r="AI47" s="117"/>
      <c r="AK47" s="118">
        <f>ROUND(O47*Y47/100,0)</f>
        <v>311824</v>
      </c>
      <c r="AL47" s="118"/>
      <c r="AM47" s="118"/>
      <c r="AN47" s="30" t="s">
        <v>10</v>
      </c>
    </row>
    <row r="48" spans="1:41" s="2" customFormat="1" ht="15">
      <c r="B48" s="120" t="s">
        <v>49</v>
      </c>
      <c r="C48" s="120"/>
      <c r="D48" s="120"/>
      <c r="E48" s="120"/>
      <c r="F48" s="120"/>
      <c r="G48" s="120"/>
      <c r="H48" s="120"/>
      <c r="I48" s="120"/>
      <c r="J48" s="120"/>
      <c r="K48" s="120"/>
      <c r="L48" s="120"/>
      <c r="M48" s="120"/>
      <c r="N48" s="120"/>
      <c r="O48" s="120"/>
      <c r="P48" s="120"/>
      <c r="Q48" s="120"/>
      <c r="R48" s="120"/>
      <c r="S48" s="120"/>
      <c r="T48" s="120"/>
      <c r="U48" s="120"/>
      <c r="V48" s="120"/>
      <c r="W48" s="120"/>
      <c r="X48" s="120"/>
      <c r="Y48" s="120"/>
      <c r="Z48" s="120"/>
      <c r="AA48" s="120"/>
      <c r="AB48" s="120"/>
      <c r="AC48" s="120"/>
      <c r="AD48" s="120"/>
      <c r="AE48" s="120"/>
      <c r="AF48" s="120"/>
      <c r="AG48" s="120"/>
      <c r="AH48" s="120"/>
      <c r="AI48" s="120"/>
      <c r="AJ48" s="120"/>
      <c r="AK48" s="3"/>
      <c r="AL48" s="3"/>
      <c r="AM48" s="3"/>
    </row>
    <row r="49" spans="1:40" s="53" customFormat="1" ht="13.5" customHeight="1">
      <c r="A49" s="50">
        <v>14</v>
      </c>
      <c r="B49" s="51" t="s">
        <v>79</v>
      </c>
      <c r="C49" s="52"/>
      <c r="D49" s="52"/>
      <c r="E49" s="52"/>
      <c r="F49" s="52"/>
      <c r="G49" s="52"/>
      <c r="H49" s="52"/>
      <c r="I49" s="52"/>
      <c r="J49" s="52"/>
      <c r="K49" s="52"/>
      <c r="L49" s="52"/>
      <c r="AK49" s="159"/>
      <c r="AL49" s="159"/>
      <c r="AM49" s="159"/>
    </row>
    <row r="50" spans="1:40" s="38" customFormat="1" ht="13.5" customHeight="1">
      <c r="N50" s="39"/>
      <c r="O50" s="161">
        <v>1358</v>
      </c>
      <c r="P50" s="161"/>
      <c r="Q50" s="161"/>
      <c r="R50" s="161"/>
      <c r="S50" s="162" t="s">
        <v>7</v>
      </c>
      <c r="T50" s="162"/>
      <c r="U50" s="40"/>
      <c r="V50" s="100"/>
      <c r="W50" s="162" t="s">
        <v>8</v>
      </c>
      <c r="X50" s="162"/>
      <c r="Y50" s="162"/>
      <c r="Z50" s="161">
        <v>12346.65</v>
      </c>
      <c r="AA50" s="161"/>
      <c r="AB50" s="161"/>
      <c r="AC50" s="161"/>
      <c r="AD50" s="40"/>
      <c r="AE50" s="40" t="s">
        <v>12</v>
      </c>
      <c r="AF50" s="40"/>
      <c r="AG50" s="40"/>
      <c r="AH50" s="40"/>
      <c r="AI50" s="163" t="s">
        <v>9</v>
      </c>
      <c r="AJ50" s="163"/>
      <c r="AK50" s="160">
        <f>ROUND(O50*Z50/100,0)</f>
        <v>167668</v>
      </c>
      <c r="AL50" s="160"/>
      <c r="AM50" s="160"/>
      <c r="AN50" s="41" t="s">
        <v>10</v>
      </c>
    </row>
    <row r="51" spans="1:40" s="2" customFormat="1" ht="15">
      <c r="B51" s="120" t="s">
        <v>80</v>
      </c>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3"/>
      <c r="AL51" s="3"/>
      <c r="AM51" s="3"/>
    </row>
    <row r="52" spans="1:40" s="5" customFormat="1" ht="14.25" customHeight="1">
      <c r="A52" s="101">
        <v>15</v>
      </c>
      <c r="B52" s="20" t="s">
        <v>86</v>
      </c>
      <c r="C52" s="4"/>
      <c r="D52" s="4"/>
      <c r="E52" s="4"/>
      <c r="F52" s="4"/>
      <c r="G52" s="4"/>
      <c r="H52" s="4"/>
      <c r="I52" s="4"/>
      <c r="J52" s="4"/>
      <c r="K52" s="4"/>
      <c r="L52" s="4"/>
      <c r="M52" s="4"/>
      <c r="N52" s="4"/>
      <c r="AK52" s="158"/>
      <c r="AL52" s="158"/>
      <c r="AM52" s="158"/>
    </row>
    <row r="53" spans="1:40" s="6" customFormat="1" ht="12.75">
      <c r="H53" s="35"/>
      <c r="K53" s="33"/>
      <c r="L53" s="33"/>
      <c r="M53" s="33"/>
      <c r="N53" s="33"/>
      <c r="O53" s="115">
        <v>154</v>
      </c>
      <c r="P53" s="115">
        <v>164</v>
      </c>
      <c r="Q53" s="115"/>
      <c r="R53" s="115"/>
      <c r="S53" s="27" t="s">
        <v>28</v>
      </c>
      <c r="T53" s="49"/>
      <c r="U53" s="49"/>
      <c r="V53" s="116" t="s">
        <v>8</v>
      </c>
      <c r="W53" s="116"/>
      <c r="X53" s="116"/>
      <c r="Y53" s="115">
        <v>228.9</v>
      </c>
      <c r="Z53" s="115"/>
      <c r="AA53" s="115"/>
      <c r="AB53" s="115"/>
      <c r="AC53" s="27"/>
      <c r="AD53" s="27" t="s">
        <v>87</v>
      </c>
      <c r="AE53" s="27"/>
      <c r="AF53" s="27"/>
      <c r="AG53" s="27"/>
      <c r="AH53" s="117" t="s">
        <v>9</v>
      </c>
      <c r="AI53" s="117"/>
      <c r="AK53" s="118">
        <f>O53*Y53</f>
        <v>35250.6</v>
      </c>
      <c r="AL53" s="118"/>
      <c r="AM53" s="118"/>
      <c r="AN53" s="30" t="s">
        <v>10</v>
      </c>
    </row>
    <row r="54" spans="1:40" s="2" customFormat="1" ht="15">
      <c r="B54" s="120" t="s">
        <v>88</v>
      </c>
      <c r="C54" s="120"/>
      <c r="D54" s="120"/>
      <c r="E54" s="120"/>
      <c r="F54" s="120"/>
      <c r="G54" s="120"/>
      <c r="H54" s="120"/>
      <c r="I54" s="120"/>
      <c r="J54" s="120"/>
      <c r="K54" s="120"/>
      <c r="L54" s="120"/>
      <c r="M54" s="120"/>
      <c r="N54" s="120"/>
      <c r="O54" s="120"/>
      <c r="P54" s="120"/>
      <c r="Q54" s="120"/>
      <c r="R54" s="120"/>
      <c r="S54" s="120"/>
      <c r="T54" s="120"/>
      <c r="U54" s="120"/>
      <c r="V54" s="120"/>
      <c r="W54" s="120"/>
      <c r="X54" s="120"/>
      <c r="Y54" s="120"/>
      <c r="Z54" s="120"/>
      <c r="AA54" s="120"/>
      <c r="AB54" s="120"/>
      <c r="AC54" s="120"/>
      <c r="AD54" s="120"/>
      <c r="AE54" s="120"/>
      <c r="AF54" s="120"/>
      <c r="AG54" s="120"/>
      <c r="AH54" s="120"/>
      <c r="AI54" s="120"/>
      <c r="AJ54" s="120"/>
      <c r="AK54" s="3"/>
      <c r="AL54" s="3"/>
      <c r="AM54" s="3"/>
    </row>
    <row r="55" spans="1:40" s="21" customFormat="1" ht="27.75" customHeight="1">
      <c r="A55" s="45">
        <v>16</v>
      </c>
      <c r="B55" s="137" t="s">
        <v>89</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137"/>
      <c r="AJ55" s="137"/>
      <c r="AK55" s="138"/>
      <c r="AL55" s="138"/>
      <c r="AM55" s="138"/>
    </row>
    <row r="56" spans="1:40" s="6" customFormat="1" ht="12.75">
      <c r="H56" s="35"/>
      <c r="K56" s="33"/>
      <c r="L56" s="33"/>
      <c r="M56" s="33"/>
      <c r="N56" s="33"/>
      <c r="O56" s="115">
        <v>526</v>
      </c>
      <c r="P56" s="115"/>
      <c r="Q56" s="115"/>
      <c r="R56" s="115"/>
      <c r="S56" s="27" t="s">
        <v>28</v>
      </c>
      <c r="T56" s="49"/>
      <c r="U56" s="49"/>
      <c r="V56" s="116" t="s">
        <v>8</v>
      </c>
      <c r="W56" s="116"/>
      <c r="X56" s="116"/>
      <c r="Y56" s="115">
        <v>240.5</v>
      </c>
      <c r="Z56" s="115"/>
      <c r="AA56" s="115"/>
      <c r="AB56" s="115"/>
      <c r="AC56" s="27"/>
      <c r="AD56" s="27" t="s">
        <v>29</v>
      </c>
      <c r="AE56" s="27"/>
      <c r="AF56" s="27"/>
      <c r="AG56" s="27"/>
      <c r="AH56" s="117" t="s">
        <v>9</v>
      </c>
      <c r="AI56" s="117"/>
      <c r="AK56" s="118">
        <f>ROUND(O56*Y56,0)</f>
        <v>126503</v>
      </c>
      <c r="AL56" s="118"/>
      <c r="AM56" s="118"/>
      <c r="AN56" s="30" t="s">
        <v>10</v>
      </c>
    </row>
    <row r="57" spans="1:40" s="2" customFormat="1" ht="15">
      <c r="B57" s="120" t="s">
        <v>90</v>
      </c>
      <c r="C57" s="120"/>
      <c r="D57" s="120"/>
      <c r="E57" s="120"/>
      <c r="F57" s="120"/>
      <c r="G57" s="120"/>
      <c r="H57" s="120"/>
      <c r="I57" s="120"/>
      <c r="J57" s="120"/>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3"/>
      <c r="AL57" s="3"/>
      <c r="AM57" s="3"/>
    </row>
    <row r="58" spans="1:40" s="21" customFormat="1" ht="28.5" customHeight="1">
      <c r="A58" s="45">
        <v>17</v>
      </c>
      <c r="B58" s="137" t="s">
        <v>66</v>
      </c>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137"/>
      <c r="AJ58" s="137"/>
      <c r="AK58" s="138"/>
      <c r="AL58" s="138"/>
      <c r="AM58" s="138"/>
    </row>
    <row r="59" spans="1:40" s="6" customFormat="1" ht="12.75">
      <c r="H59" s="35"/>
      <c r="K59" s="33"/>
      <c r="L59" s="33"/>
      <c r="M59" s="33"/>
      <c r="N59" s="33"/>
      <c r="O59" s="115">
        <v>474</v>
      </c>
      <c r="P59" s="115"/>
      <c r="Q59" s="115"/>
      <c r="R59" s="115"/>
      <c r="S59" s="27" t="s">
        <v>28</v>
      </c>
      <c r="T59" s="49"/>
      <c r="U59" s="49"/>
      <c r="V59" s="116" t="s">
        <v>8</v>
      </c>
      <c r="W59" s="116"/>
      <c r="X59" s="116"/>
      <c r="Y59" s="115">
        <v>180.5</v>
      </c>
      <c r="Z59" s="115"/>
      <c r="AA59" s="115"/>
      <c r="AB59" s="115"/>
      <c r="AC59" s="27"/>
      <c r="AD59" s="27" t="s">
        <v>29</v>
      </c>
      <c r="AE59" s="27"/>
      <c r="AF59" s="27"/>
      <c r="AG59" s="27"/>
      <c r="AH59" s="117" t="s">
        <v>9</v>
      </c>
      <c r="AI59" s="117"/>
      <c r="AK59" s="118">
        <f>ROUND(O59*Y59,0)</f>
        <v>85557</v>
      </c>
      <c r="AL59" s="118"/>
      <c r="AM59" s="118"/>
      <c r="AN59" s="30" t="s">
        <v>10</v>
      </c>
    </row>
    <row r="60" spans="1:40" s="2" customFormat="1" ht="15">
      <c r="B60" s="120" t="s">
        <v>67</v>
      </c>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c r="AC60" s="120"/>
      <c r="AD60" s="120"/>
      <c r="AE60" s="120"/>
      <c r="AF60" s="120"/>
      <c r="AG60" s="120"/>
      <c r="AH60" s="120"/>
      <c r="AI60" s="120"/>
      <c r="AJ60" s="120"/>
      <c r="AK60" s="3"/>
      <c r="AL60" s="3"/>
      <c r="AM60" s="3"/>
    </row>
    <row r="61" spans="1:40" s="53" customFormat="1" ht="13.5" customHeight="1">
      <c r="A61" s="50">
        <v>18</v>
      </c>
      <c r="B61" s="51" t="s">
        <v>91</v>
      </c>
      <c r="C61" s="52"/>
      <c r="D61" s="52"/>
      <c r="E61" s="52"/>
      <c r="F61" s="52"/>
      <c r="G61" s="52"/>
      <c r="H61" s="52"/>
      <c r="I61" s="52"/>
      <c r="J61" s="52"/>
      <c r="K61" s="52"/>
      <c r="L61" s="52"/>
      <c r="AK61" s="159"/>
      <c r="AL61" s="159"/>
      <c r="AM61" s="159"/>
    </row>
    <row r="62" spans="1:40" s="38" customFormat="1" ht="13.5" customHeight="1">
      <c r="N62" s="39"/>
      <c r="O62" s="161">
        <v>48</v>
      </c>
      <c r="P62" s="161"/>
      <c r="Q62" s="161"/>
      <c r="R62" s="161"/>
      <c r="S62" s="162" t="s">
        <v>7</v>
      </c>
      <c r="T62" s="162"/>
      <c r="U62" s="40"/>
      <c r="V62" s="100"/>
      <c r="W62" s="162" t="s">
        <v>8</v>
      </c>
      <c r="X62" s="162"/>
      <c r="Y62" s="162"/>
      <c r="Z62" s="161">
        <v>726.72</v>
      </c>
      <c r="AA62" s="161"/>
      <c r="AB62" s="161"/>
      <c r="AC62" s="161"/>
      <c r="AD62" s="40"/>
      <c r="AE62" s="40" t="s">
        <v>29</v>
      </c>
      <c r="AF62" s="40"/>
      <c r="AG62" s="40"/>
      <c r="AH62" s="40"/>
      <c r="AI62" s="163" t="s">
        <v>9</v>
      </c>
      <c r="AJ62" s="163"/>
      <c r="AK62" s="160">
        <f>O62*Z62</f>
        <v>34882.559999999998</v>
      </c>
      <c r="AL62" s="160"/>
      <c r="AM62" s="160"/>
      <c r="AN62" s="41" t="s">
        <v>10</v>
      </c>
    </row>
    <row r="63" spans="1:40" s="2" customFormat="1" ht="15">
      <c r="B63" s="120" t="s">
        <v>92</v>
      </c>
      <c r="C63" s="120"/>
      <c r="D63" s="120"/>
      <c r="E63" s="120"/>
      <c r="F63" s="120"/>
      <c r="G63" s="120"/>
      <c r="H63" s="120"/>
      <c r="I63" s="120"/>
      <c r="J63" s="120"/>
      <c r="K63" s="120"/>
      <c r="L63" s="120"/>
      <c r="M63" s="120"/>
      <c r="N63" s="120"/>
      <c r="O63" s="120"/>
      <c r="P63" s="120"/>
      <c r="Q63" s="120"/>
      <c r="R63" s="120"/>
      <c r="S63" s="120"/>
      <c r="T63" s="120"/>
      <c r="U63" s="120"/>
      <c r="V63" s="120"/>
      <c r="W63" s="120"/>
      <c r="X63" s="120"/>
      <c r="Y63" s="120"/>
      <c r="Z63" s="120"/>
      <c r="AA63" s="120"/>
      <c r="AB63" s="120"/>
      <c r="AC63" s="120"/>
      <c r="AD63" s="120"/>
      <c r="AE63" s="120"/>
      <c r="AF63" s="120"/>
      <c r="AG63" s="120"/>
      <c r="AH63" s="120"/>
      <c r="AI63" s="120"/>
      <c r="AJ63" s="120"/>
      <c r="AK63" s="3"/>
      <c r="AL63" s="3"/>
      <c r="AM63" s="3"/>
    </row>
    <row r="64" spans="1:40" s="5" customFormat="1" ht="15.75" customHeight="1">
      <c r="A64" s="19">
        <v>19</v>
      </c>
      <c r="B64" s="20" t="s">
        <v>30</v>
      </c>
      <c r="C64" s="4"/>
      <c r="D64" s="4"/>
      <c r="E64" s="4"/>
      <c r="F64" s="4"/>
      <c r="G64" s="4"/>
      <c r="H64" s="4"/>
      <c r="I64" s="4"/>
      <c r="J64" s="4"/>
      <c r="K64" s="4"/>
      <c r="L64" s="4"/>
      <c r="M64" s="4"/>
      <c r="N64" s="4"/>
      <c r="AK64" s="158"/>
      <c r="AL64" s="158"/>
      <c r="AM64" s="158"/>
    </row>
    <row r="65" spans="1:40" s="6" customFormat="1" ht="12.75">
      <c r="H65" s="35"/>
      <c r="K65" s="33"/>
      <c r="L65" s="33"/>
      <c r="M65" s="33"/>
      <c r="N65" s="33"/>
      <c r="O65" s="115">
        <v>18317</v>
      </c>
      <c r="P65" s="115"/>
      <c r="Q65" s="115"/>
      <c r="R65" s="115"/>
      <c r="S65" s="27" t="s">
        <v>26</v>
      </c>
      <c r="T65" s="49"/>
      <c r="U65" s="49"/>
      <c r="V65" s="116" t="s">
        <v>8</v>
      </c>
      <c r="W65" s="116"/>
      <c r="X65" s="116"/>
      <c r="Y65" s="115">
        <v>2206.6</v>
      </c>
      <c r="Z65" s="115"/>
      <c r="AA65" s="115"/>
      <c r="AB65" s="115"/>
      <c r="AC65" s="27"/>
      <c r="AD65" s="27" t="s">
        <v>27</v>
      </c>
      <c r="AE65" s="27"/>
      <c r="AF65" s="27"/>
      <c r="AG65" s="27"/>
      <c r="AH65" s="117" t="s">
        <v>9</v>
      </c>
      <c r="AI65" s="117"/>
      <c r="AK65" s="118">
        <f>ROUND(O65*Y65/100,0)</f>
        <v>404183</v>
      </c>
      <c r="AL65" s="118"/>
      <c r="AM65" s="118"/>
      <c r="AN65" s="30" t="s">
        <v>10</v>
      </c>
    </row>
    <row r="66" spans="1:40" s="2" customFormat="1" ht="15">
      <c r="B66" s="120" t="s">
        <v>50</v>
      </c>
      <c r="C66" s="120"/>
      <c r="D66" s="120"/>
      <c r="E66" s="120"/>
      <c r="F66" s="120"/>
      <c r="G66" s="120"/>
      <c r="H66" s="120"/>
      <c r="I66" s="120"/>
      <c r="J66" s="120"/>
      <c r="K66" s="120"/>
      <c r="L66" s="120"/>
      <c r="M66" s="120"/>
      <c r="N66" s="120"/>
      <c r="O66" s="120"/>
      <c r="P66" s="120"/>
      <c r="Q66" s="120"/>
      <c r="R66" s="120"/>
      <c r="S66" s="120"/>
      <c r="T66" s="120"/>
      <c r="U66" s="120"/>
      <c r="V66" s="120"/>
      <c r="W66" s="120"/>
      <c r="X66" s="120"/>
      <c r="Y66" s="120"/>
      <c r="Z66" s="120"/>
      <c r="AA66" s="120"/>
      <c r="AB66" s="120"/>
      <c r="AC66" s="120"/>
      <c r="AD66" s="120"/>
      <c r="AE66" s="120"/>
      <c r="AF66" s="120"/>
      <c r="AG66" s="120"/>
      <c r="AH66" s="120"/>
      <c r="AI66" s="120"/>
      <c r="AJ66" s="120"/>
      <c r="AK66" s="3"/>
      <c r="AL66" s="3"/>
      <c r="AM66" s="3"/>
    </row>
    <row r="67" spans="1:40" s="5" customFormat="1" ht="15.75" customHeight="1">
      <c r="A67" s="19">
        <v>20</v>
      </c>
      <c r="B67" s="20" t="s">
        <v>31</v>
      </c>
      <c r="C67" s="4"/>
      <c r="D67" s="4"/>
      <c r="E67" s="4"/>
      <c r="F67" s="4"/>
      <c r="G67" s="4"/>
      <c r="H67" s="4"/>
      <c r="I67" s="4"/>
      <c r="J67" s="4"/>
      <c r="K67" s="4"/>
      <c r="L67" s="4"/>
      <c r="M67" s="4"/>
      <c r="N67" s="4"/>
      <c r="AK67" s="158"/>
      <c r="AL67" s="158"/>
      <c r="AM67" s="158"/>
    </row>
    <row r="68" spans="1:40" s="6" customFormat="1" ht="12.75">
      <c r="H68" s="35"/>
      <c r="K68" s="33"/>
      <c r="L68" s="33"/>
      <c r="M68" s="33"/>
      <c r="N68" s="33"/>
      <c r="O68" s="115">
        <f>O65</f>
        <v>18317</v>
      </c>
      <c r="P68" s="115"/>
      <c r="Q68" s="115"/>
      <c r="R68" s="115"/>
      <c r="S68" s="27" t="s">
        <v>26</v>
      </c>
      <c r="T68" s="49"/>
      <c r="U68" s="49"/>
      <c r="V68" s="116" t="s">
        <v>8</v>
      </c>
      <c r="W68" s="116"/>
      <c r="X68" s="116"/>
      <c r="Y68" s="115">
        <v>2197.52</v>
      </c>
      <c r="Z68" s="115"/>
      <c r="AA68" s="115"/>
      <c r="AB68" s="115"/>
      <c r="AC68" s="27"/>
      <c r="AD68" s="27" t="s">
        <v>27</v>
      </c>
      <c r="AE68" s="27"/>
      <c r="AF68" s="27"/>
      <c r="AG68" s="27"/>
      <c r="AH68" s="117" t="s">
        <v>9</v>
      </c>
      <c r="AI68" s="117"/>
      <c r="AK68" s="118">
        <f>ROUND(O68*Y68/100,0)</f>
        <v>402520</v>
      </c>
      <c r="AL68" s="118"/>
      <c r="AM68" s="118"/>
      <c r="AN68" s="30" t="s">
        <v>10</v>
      </c>
    </row>
    <row r="69" spans="1:40" s="2" customFormat="1" ht="15">
      <c r="B69" s="120" t="s">
        <v>51</v>
      </c>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c r="AD69" s="120"/>
      <c r="AE69" s="120"/>
      <c r="AF69" s="120"/>
      <c r="AG69" s="120"/>
      <c r="AH69" s="120"/>
      <c r="AI69" s="120"/>
      <c r="AJ69" s="120"/>
      <c r="AK69" s="3"/>
      <c r="AL69" s="3"/>
      <c r="AM69" s="3"/>
    </row>
    <row r="70" spans="1:40" s="5" customFormat="1" ht="15.75" customHeight="1">
      <c r="A70" s="88">
        <v>21</v>
      </c>
      <c r="B70" s="20" t="s">
        <v>68</v>
      </c>
      <c r="C70" s="4"/>
      <c r="D70" s="4"/>
      <c r="E70" s="4"/>
      <c r="F70" s="4"/>
      <c r="G70" s="4"/>
      <c r="H70" s="4"/>
      <c r="I70" s="4"/>
      <c r="J70" s="4"/>
      <c r="K70" s="4"/>
      <c r="L70" s="4"/>
      <c r="M70" s="4"/>
      <c r="N70" s="4"/>
      <c r="AK70" s="158"/>
      <c r="AL70" s="158"/>
      <c r="AM70" s="158"/>
    </row>
    <row r="71" spans="1:40" s="6" customFormat="1" ht="12.75">
      <c r="H71" s="35"/>
      <c r="K71" s="33"/>
      <c r="L71" s="33"/>
      <c r="M71" s="33"/>
      <c r="N71" s="33"/>
      <c r="O71" s="115">
        <v>298</v>
      </c>
      <c r="P71" s="115"/>
      <c r="Q71" s="115"/>
      <c r="R71" s="115"/>
      <c r="S71" s="27" t="s">
        <v>26</v>
      </c>
      <c r="T71" s="49"/>
      <c r="U71" s="49"/>
      <c r="V71" s="116" t="s">
        <v>8</v>
      </c>
      <c r="W71" s="116"/>
      <c r="X71" s="116"/>
      <c r="Y71" s="115">
        <v>28253.61</v>
      </c>
      <c r="Z71" s="115"/>
      <c r="AA71" s="115"/>
      <c r="AB71" s="115"/>
      <c r="AC71" s="27"/>
      <c r="AD71" s="27" t="s">
        <v>27</v>
      </c>
      <c r="AE71" s="27"/>
      <c r="AF71" s="27"/>
      <c r="AG71" s="27"/>
      <c r="AH71" s="117" t="s">
        <v>9</v>
      </c>
      <c r="AI71" s="117"/>
      <c r="AK71" s="118">
        <f>ROUND(O71*Y71/100,0)</f>
        <v>84196</v>
      </c>
      <c r="AL71" s="118"/>
      <c r="AM71" s="118"/>
      <c r="AN71" s="30" t="s">
        <v>10</v>
      </c>
    </row>
    <row r="72" spans="1:40" s="2" customFormat="1" ht="15">
      <c r="B72" s="120" t="s">
        <v>69</v>
      </c>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c r="AD72" s="120"/>
      <c r="AE72" s="120"/>
      <c r="AF72" s="120"/>
      <c r="AG72" s="120"/>
      <c r="AH72" s="120"/>
      <c r="AI72" s="120"/>
      <c r="AJ72" s="120"/>
      <c r="AK72" s="3"/>
      <c r="AL72" s="3"/>
      <c r="AM72" s="3"/>
    </row>
    <row r="73" spans="1:40" s="54" customFormat="1" ht="13.5" customHeight="1">
      <c r="A73" s="55">
        <v>22</v>
      </c>
      <c r="B73" s="137" t="s">
        <v>133</v>
      </c>
      <c r="C73" s="137"/>
      <c r="D73" s="137"/>
      <c r="E73" s="137"/>
      <c r="F73" s="137"/>
      <c r="G73" s="137"/>
      <c r="H73" s="137"/>
      <c r="I73" s="137"/>
      <c r="J73" s="137"/>
      <c r="K73" s="137"/>
      <c r="L73" s="137"/>
      <c r="M73" s="137"/>
      <c r="N73" s="137"/>
      <c r="O73" s="137"/>
      <c r="P73" s="137"/>
      <c r="Q73" s="137"/>
      <c r="R73" s="137"/>
      <c r="S73" s="137"/>
      <c r="T73" s="137"/>
      <c r="U73" s="137"/>
      <c r="V73" s="137"/>
      <c r="W73" s="137"/>
      <c r="X73" s="137"/>
      <c r="Y73" s="137"/>
      <c r="Z73" s="137"/>
      <c r="AA73" s="137"/>
      <c r="AB73" s="137"/>
      <c r="AC73" s="137"/>
      <c r="AD73" s="137"/>
      <c r="AE73" s="137"/>
      <c r="AF73" s="137"/>
      <c r="AG73" s="137"/>
      <c r="AH73" s="137"/>
      <c r="AI73" s="137"/>
      <c r="AJ73" s="137"/>
      <c r="AK73" s="138"/>
      <c r="AL73" s="138"/>
      <c r="AM73" s="138"/>
    </row>
    <row r="74" spans="1:40" s="6" customFormat="1" ht="12.75">
      <c r="H74" s="35"/>
      <c r="K74" s="33"/>
      <c r="L74" s="33"/>
      <c r="M74" s="33"/>
      <c r="N74" s="33"/>
      <c r="O74" s="23"/>
      <c r="P74" s="156">
        <v>2513</v>
      </c>
      <c r="Q74" s="156"/>
      <c r="R74" s="156"/>
      <c r="S74" s="27" t="s">
        <v>26</v>
      </c>
      <c r="T74" s="49"/>
      <c r="U74" s="49"/>
      <c r="V74" s="116" t="s">
        <v>8</v>
      </c>
      <c r="W74" s="116"/>
      <c r="X74" s="116"/>
      <c r="Y74" s="115">
        <v>27747.06</v>
      </c>
      <c r="Z74" s="115"/>
      <c r="AA74" s="115"/>
      <c r="AB74" s="115"/>
      <c r="AC74" s="27"/>
      <c r="AD74" s="27" t="s">
        <v>27</v>
      </c>
      <c r="AE74" s="27"/>
      <c r="AF74" s="27"/>
      <c r="AG74" s="27"/>
      <c r="AH74" s="117" t="s">
        <v>9</v>
      </c>
      <c r="AI74" s="117"/>
      <c r="AK74" s="118">
        <f>ROUND(P74*Y74/100,0)</f>
        <v>697284</v>
      </c>
      <c r="AL74" s="118"/>
      <c r="AM74" s="118"/>
      <c r="AN74" s="30" t="s">
        <v>10</v>
      </c>
    </row>
    <row r="75" spans="1:40" s="2" customFormat="1" ht="15">
      <c r="B75" s="120" t="s">
        <v>52</v>
      </c>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c r="AD75" s="120"/>
      <c r="AE75" s="120"/>
      <c r="AF75" s="120"/>
      <c r="AG75" s="120"/>
      <c r="AH75" s="120"/>
      <c r="AI75" s="120"/>
      <c r="AJ75" s="120"/>
      <c r="AK75" s="3"/>
      <c r="AL75" s="3"/>
      <c r="AM75" s="3"/>
    </row>
    <row r="76" spans="1:40" s="80" customFormat="1" ht="60.75" customHeight="1">
      <c r="A76" s="79">
        <v>23</v>
      </c>
      <c r="B76" s="164" t="s">
        <v>60</v>
      </c>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14"/>
      <c r="AL76" s="114"/>
      <c r="AM76" s="114"/>
    </row>
    <row r="77" spans="1:40" s="6" customFormat="1" ht="12.75">
      <c r="H77" s="35"/>
      <c r="K77" s="33"/>
      <c r="L77" s="33"/>
      <c r="M77" s="33"/>
      <c r="N77" s="33"/>
      <c r="O77" s="115">
        <v>331</v>
      </c>
      <c r="P77" s="115"/>
      <c r="Q77" s="115"/>
      <c r="R77" s="115"/>
      <c r="S77" s="27" t="s">
        <v>26</v>
      </c>
      <c r="T77" s="49"/>
      <c r="U77" s="49"/>
      <c r="V77" s="116" t="s">
        <v>8</v>
      </c>
      <c r="W77" s="116"/>
      <c r="X77" s="116"/>
      <c r="Y77" s="115">
        <v>34520.31</v>
      </c>
      <c r="Z77" s="115"/>
      <c r="AA77" s="115"/>
      <c r="AB77" s="115"/>
      <c r="AC77" s="27"/>
      <c r="AD77" s="27" t="s">
        <v>27</v>
      </c>
      <c r="AE77" s="27"/>
      <c r="AF77" s="27"/>
      <c r="AG77" s="27"/>
      <c r="AH77" s="117" t="s">
        <v>9</v>
      </c>
      <c r="AI77" s="117"/>
      <c r="AK77" s="118">
        <f>ROUND(O77*Y77/100,0)</f>
        <v>114262</v>
      </c>
      <c r="AL77" s="118"/>
      <c r="AM77" s="118"/>
      <c r="AN77" s="30" t="s">
        <v>10</v>
      </c>
    </row>
    <row r="78" spans="1:40" s="2" customFormat="1" ht="15">
      <c r="B78" s="120" t="s">
        <v>61</v>
      </c>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c r="AD78" s="120"/>
      <c r="AE78" s="120"/>
      <c r="AF78" s="120"/>
      <c r="AG78" s="120"/>
      <c r="AH78" s="120"/>
      <c r="AI78" s="120"/>
      <c r="AJ78" s="120"/>
      <c r="AK78" s="3"/>
      <c r="AL78" s="3"/>
      <c r="AM78" s="3"/>
    </row>
    <row r="79" spans="1:40" s="5" customFormat="1" ht="15.75" customHeight="1">
      <c r="A79" s="101">
        <v>24</v>
      </c>
      <c r="B79" s="20" t="s">
        <v>93</v>
      </c>
      <c r="C79" s="4"/>
      <c r="D79" s="4"/>
      <c r="E79" s="4"/>
      <c r="F79" s="4"/>
      <c r="G79" s="4"/>
      <c r="H79" s="4"/>
      <c r="I79" s="4"/>
      <c r="J79" s="4"/>
      <c r="K79" s="4"/>
      <c r="L79" s="4"/>
      <c r="M79" s="4"/>
      <c r="N79" s="4"/>
      <c r="AK79" s="158"/>
      <c r="AL79" s="158"/>
      <c r="AM79" s="158"/>
    </row>
    <row r="80" spans="1:40" s="6" customFormat="1" ht="12.75">
      <c r="H80" s="35"/>
      <c r="K80" s="33"/>
      <c r="L80" s="33"/>
      <c r="M80" s="33"/>
      <c r="N80" s="33"/>
      <c r="O80" s="115">
        <v>514</v>
      </c>
      <c r="P80" s="115">
        <v>164</v>
      </c>
      <c r="Q80" s="115"/>
      <c r="R80" s="115"/>
      <c r="S80" s="27" t="s">
        <v>28</v>
      </c>
      <c r="T80" s="49"/>
      <c r="U80" s="49"/>
      <c r="V80" s="116" t="s">
        <v>8</v>
      </c>
      <c r="W80" s="116"/>
      <c r="X80" s="116"/>
      <c r="Y80" s="115">
        <v>902.93</v>
      </c>
      <c r="Z80" s="115"/>
      <c r="AA80" s="115"/>
      <c r="AB80" s="115"/>
      <c r="AC80" s="27"/>
      <c r="AD80" s="27" t="s">
        <v>29</v>
      </c>
      <c r="AE80" s="27"/>
      <c r="AF80" s="27"/>
      <c r="AG80" s="27"/>
      <c r="AH80" s="117" t="s">
        <v>9</v>
      </c>
      <c r="AI80" s="117"/>
      <c r="AK80" s="118">
        <f>O80*Y80</f>
        <v>464106.01999999996</v>
      </c>
      <c r="AL80" s="118"/>
      <c r="AM80" s="118"/>
      <c r="AN80" s="30" t="s">
        <v>10</v>
      </c>
    </row>
    <row r="81" spans="1:40" s="2" customFormat="1" ht="15">
      <c r="B81" s="120" t="s">
        <v>94</v>
      </c>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c r="AD81" s="120"/>
      <c r="AE81" s="120"/>
      <c r="AF81" s="120"/>
      <c r="AG81" s="120"/>
      <c r="AH81" s="120"/>
      <c r="AI81" s="120"/>
      <c r="AJ81" s="120"/>
      <c r="AK81" s="3"/>
      <c r="AL81" s="3"/>
      <c r="AM81" s="3"/>
    </row>
    <row r="82" spans="1:40" s="54" customFormat="1" ht="13.5" customHeight="1">
      <c r="A82" s="93">
        <v>25</v>
      </c>
      <c r="B82" s="137" t="s">
        <v>81</v>
      </c>
      <c r="C82" s="137"/>
      <c r="D82" s="137"/>
      <c r="E82" s="137"/>
      <c r="F82" s="137"/>
      <c r="G82" s="137"/>
      <c r="H82" s="137"/>
      <c r="I82" s="137"/>
      <c r="J82" s="137"/>
      <c r="K82" s="137"/>
      <c r="L82" s="137"/>
      <c r="M82" s="137"/>
      <c r="N82" s="137"/>
      <c r="O82" s="137"/>
      <c r="P82" s="137"/>
      <c r="Q82" s="137"/>
      <c r="R82" s="137"/>
      <c r="S82" s="137"/>
      <c r="T82" s="137"/>
      <c r="U82" s="137"/>
      <c r="V82" s="137"/>
      <c r="W82" s="137"/>
      <c r="X82" s="137"/>
      <c r="Y82" s="137"/>
      <c r="Z82" s="137"/>
      <c r="AA82" s="137"/>
      <c r="AB82" s="137"/>
      <c r="AC82" s="137"/>
      <c r="AD82" s="137"/>
      <c r="AE82" s="137"/>
      <c r="AF82" s="137"/>
      <c r="AG82" s="137"/>
      <c r="AH82" s="137"/>
      <c r="AI82" s="137"/>
      <c r="AJ82" s="137"/>
      <c r="AK82" s="138"/>
      <c r="AL82" s="138"/>
      <c r="AM82" s="138"/>
    </row>
    <row r="83" spans="1:40" s="6" customFormat="1" ht="12.75">
      <c r="H83" s="35"/>
      <c r="K83" s="33"/>
      <c r="L83" s="33"/>
      <c r="M83" s="33"/>
      <c r="N83" s="33"/>
      <c r="O83" s="96"/>
      <c r="P83" s="156">
        <v>1869</v>
      </c>
      <c r="Q83" s="156"/>
      <c r="R83" s="156"/>
      <c r="S83" s="27" t="s">
        <v>26</v>
      </c>
      <c r="T83" s="49"/>
      <c r="U83" s="49"/>
      <c r="V83" s="116" t="s">
        <v>8</v>
      </c>
      <c r="W83" s="116"/>
      <c r="X83" s="116"/>
      <c r="Y83" s="115">
        <v>10916.65</v>
      </c>
      <c r="Z83" s="115"/>
      <c r="AA83" s="115"/>
      <c r="AB83" s="115"/>
      <c r="AC83" s="27"/>
      <c r="AD83" s="27" t="s">
        <v>27</v>
      </c>
      <c r="AE83" s="27"/>
      <c r="AF83" s="27"/>
      <c r="AG83" s="27"/>
      <c r="AH83" s="117" t="s">
        <v>9</v>
      </c>
      <c r="AI83" s="117"/>
      <c r="AK83" s="118">
        <f>ROUND(P83*Y83/100,0)</f>
        <v>204032</v>
      </c>
      <c r="AL83" s="118"/>
      <c r="AM83" s="118"/>
      <c r="AN83" s="30" t="s">
        <v>10</v>
      </c>
    </row>
    <row r="84" spans="1:40" s="2" customFormat="1" ht="15">
      <c r="B84" s="120" t="s">
        <v>82</v>
      </c>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3"/>
      <c r="AL84" s="3"/>
      <c r="AM84" s="3"/>
    </row>
    <row r="85" spans="1:40" s="54" customFormat="1" ht="13.5" customHeight="1">
      <c r="A85" s="86">
        <v>26</v>
      </c>
      <c r="B85" s="137" t="s">
        <v>70</v>
      </c>
      <c r="C85" s="137"/>
      <c r="D85" s="137"/>
      <c r="E85" s="137"/>
      <c r="F85" s="137"/>
      <c r="G85" s="137"/>
      <c r="H85" s="137"/>
      <c r="I85" s="137"/>
      <c r="J85" s="137"/>
      <c r="K85" s="137"/>
      <c r="L85" s="137"/>
      <c r="M85" s="137"/>
      <c r="N85" s="137"/>
      <c r="O85" s="137"/>
      <c r="P85" s="137"/>
      <c r="Q85" s="137"/>
      <c r="R85" s="137"/>
      <c r="S85" s="137"/>
      <c r="T85" s="137"/>
      <c r="U85" s="137"/>
      <c r="V85" s="137"/>
      <c r="W85" s="137"/>
      <c r="X85" s="137"/>
      <c r="Y85" s="137"/>
      <c r="Z85" s="137"/>
      <c r="AA85" s="137"/>
      <c r="AB85" s="137"/>
      <c r="AC85" s="137"/>
      <c r="AD85" s="137"/>
      <c r="AE85" s="137"/>
      <c r="AF85" s="137"/>
      <c r="AG85" s="137"/>
      <c r="AH85" s="137"/>
      <c r="AI85" s="137"/>
      <c r="AJ85" s="137"/>
      <c r="AK85" s="138"/>
      <c r="AL85" s="138"/>
      <c r="AM85" s="138"/>
    </row>
    <row r="86" spans="1:40" s="6" customFormat="1" ht="12.75">
      <c r="H86" s="35"/>
      <c r="K86" s="33"/>
      <c r="L86" s="33"/>
      <c r="M86" s="33"/>
      <c r="N86" s="33"/>
      <c r="O86" s="89"/>
      <c r="P86" s="156">
        <v>160</v>
      </c>
      <c r="Q86" s="156"/>
      <c r="R86" s="156"/>
      <c r="S86" s="27" t="s">
        <v>26</v>
      </c>
      <c r="T86" s="49"/>
      <c r="U86" s="49"/>
      <c r="V86" s="116" t="s">
        <v>8</v>
      </c>
      <c r="W86" s="116"/>
      <c r="X86" s="116"/>
      <c r="Y86" s="115">
        <v>58.11</v>
      </c>
      <c r="Z86" s="115"/>
      <c r="AA86" s="115"/>
      <c r="AB86" s="115"/>
      <c r="AC86" s="27"/>
      <c r="AD86" s="27" t="s">
        <v>71</v>
      </c>
      <c r="AE86" s="27"/>
      <c r="AF86" s="27"/>
      <c r="AG86" s="27"/>
      <c r="AH86" s="117" t="s">
        <v>9</v>
      </c>
      <c r="AI86" s="117"/>
      <c r="AK86" s="118">
        <f>ROUND(P86*Y86,0)</f>
        <v>9298</v>
      </c>
      <c r="AL86" s="118"/>
      <c r="AM86" s="118"/>
      <c r="AN86" s="30" t="s">
        <v>10</v>
      </c>
    </row>
    <row r="87" spans="1:40" s="2" customFormat="1" ht="15">
      <c r="B87" s="120" t="s">
        <v>72</v>
      </c>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c r="AD87" s="120"/>
      <c r="AE87" s="120"/>
      <c r="AF87" s="120"/>
      <c r="AG87" s="120"/>
      <c r="AH87" s="120"/>
      <c r="AI87" s="120"/>
      <c r="AJ87" s="120"/>
      <c r="AK87" s="3"/>
      <c r="AL87" s="3"/>
      <c r="AM87" s="3"/>
    </row>
    <row r="88" spans="1:40" s="54" customFormat="1" ht="13.5" customHeight="1">
      <c r="A88" s="86">
        <v>27</v>
      </c>
      <c r="B88" s="137" t="s">
        <v>73</v>
      </c>
      <c r="C88" s="137"/>
      <c r="D88" s="137"/>
      <c r="E88" s="137"/>
      <c r="F88" s="137"/>
      <c r="G88" s="137"/>
      <c r="H88" s="137"/>
      <c r="I88" s="137"/>
      <c r="J88" s="137"/>
      <c r="K88" s="137"/>
      <c r="L88" s="137"/>
      <c r="M88" s="137"/>
      <c r="N88" s="137"/>
      <c r="O88" s="137"/>
      <c r="P88" s="137"/>
      <c r="Q88" s="137"/>
      <c r="R88" s="137"/>
      <c r="S88" s="137"/>
      <c r="T88" s="137"/>
      <c r="U88" s="137"/>
      <c r="V88" s="137"/>
      <c r="W88" s="137"/>
      <c r="X88" s="137"/>
      <c r="Y88" s="137"/>
      <c r="Z88" s="137"/>
      <c r="AA88" s="137"/>
      <c r="AB88" s="137"/>
      <c r="AC88" s="137"/>
      <c r="AD88" s="137"/>
      <c r="AE88" s="137"/>
      <c r="AF88" s="137"/>
      <c r="AG88" s="137"/>
      <c r="AH88" s="137"/>
      <c r="AI88" s="137"/>
      <c r="AJ88" s="137"/>
      <c r="AK88" s="138"/>
      <c r="AL88" s="138"/>
      <c r="AM88" s="138"/>
    </row>
    <row r="89" spans="1:40" s="6" customFormat="1" ht="12.75">
      <c r="H89" s="35"/>
      <c r="K89" s="33"/>
      <c r="L89" s="33"/>
      <c r="M89" s="33"/>
      <c r="N89" s="33"/>
      <c r="O89" s="89"/>
      <c r="P89" s="156">
        <v>132</v>
      </c>
      <c r="Q89" s="156"/>
      <c r="R89" s="156"/>
      <c r="S89" s="27" t="s">
        <v>74</v>
      </c>
      <c r="T89" s="49"/>
      <c r="U89" s="49"/>
      <c r="V89" s="116" t="s">
        <v>8</v>
      </c>
      <c r="W89" s="116"/>
      <c r="X89" s="116"/>
      <c r="Y89" s="115">
        <v>70.34</v>
      </c>
      <c r="Z89" s="115"/>
      <c r="AA89" s="115"/>
      <c r="AB89" s="115"/>
      <c r="AC89" s="27"/>
      <c r="AD89" s="27" t="s">
        <v>75</v>
      </c>
      <c r="AE89" s="27"/>
      <c r="AF89" s="27"/>
      <c r="AG89" s="27"/>
      <c r="AH89" s="117" t="s">
        <v>9</v>
      </c>
      <c r="AI89" s="117"/>
      <c r="AK89" s="118">
        <f>ROUND(P89*Y89,0)</f>
        <v>9285</v>
      </c>
      <c r="AL89" s="118"/>
      <c r="AM89" s="118"/>
      <c r="AN89" s="30" t="s">
        <v>10</v>
      </c>
    </row>
    <row r="90" spans="1:40" s="2" customFormat="1" ht="15">
      <c r="B90" s="120" t="s">
        <v>76</v>
      </c>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3"/>
      <c r="AL90" s="3"/>
      <c r="AM90" s="3"/>
    </row>
    <row r="91" spans="1:40" s="5" customFormat="1" ht="13.5" customHeight="1">
      <c r="A91" s="19">
        <v>28</v>
      </c>
      <c r="B91" s="20" t="s">
        <v>32</v>
      </c>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157"/>
      <c r="AL91" s="157"/>
      <c r="AM91" s="157"/>
    </row>
    <row r="92" spans="1:40" s="6" customFormat="1" ht="13.5" customHeight="1">
      <c r="K92" s="33"/>
      <c r="L92" s="33"/>
      <c r="M92" s="33"/>
      <c r="N92" s="33"/>
      <c r="O92" s="115">
        <v>2476</v>
      </c>
      <c r="P92" s="115"/>
      <c r="Q92" s="115"/>
      <c r="R92" s="115"/>
      <c r="S92" s="27" t="s">
        <v>26</v>
      </c>
      <c r="T92" s="49"/>
      <c r="U92" s="49"/>
      <c r="V92" s="116" t="s">
        <v>8</v>
      </c>
      <c r="W92" s="116"/>
      <c r="X92" s="116"/>
      <c r="Y92" s="115">
        <v>829.95</v>
      </c>
      <c r="Z92" s="115"/>
      <c r="AA92" s="115"/>
      <c r="AB92" s="115"/>
      <c r="AC92" s="27"/>
      <c r="AD92" s="27" t="s">
        <v>27</v>
      </c>
      <c r="AE92" s="27"/>
      <c r="AF92" s="27"/>
      <c r="AG92" s="27"/>
      <c r="AH92" s="117" t="s">
        <v>9</v>
      </c>
      <c r="AI92" s="117"/>
      <c r="AK92" s="118">
        <f>ROUND(O92*Y92/100,0)</f>
        <v>20550</v>
      </c>
      <c r="AL92" s="118"/>
      <c r="AM92" s="118"/>
      <c r="AN92" s="30" t="s">
        <v>10</v>
      </c>
    </row>
    <row r="93" spans="1:40" s="2" customFormat="1" ht="15">
      <c r="B93" s="120" t="s">
        <v>53</v>
      </c>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3"/>
      <c r="AL93" s="3"/>
      <c r="AM93" s="3"/>
    </row>
    <row r="94" spans="1:40" s="5" customFormat="1" ht="13.5" customHeight="1">
      <c r="A94" s="101">
        <v>29</v>
      </c>
      <c r="B94" s="20" t="s">
        <v>95</v>
      </c>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157"/>
      <c r="AL94" s="157"/>
      <c r="AM94" s="157"/>
    </row>
    <row r="95" spans="1:40" s="6" customFormat="1" ht="13.5" customHeight="1">
      <c r="K95" s="33"/>
      <c r="L95" s="33"/>
      <c r="M95" s="33"/>
      <c r="N95" s="33"/>
      <c r="O95" s="115">
        <v>17286</v>
      </c>
      <c r="P95" s="115"/>
      <c r="Q95" s="115"/>
      <c r="R95" s="115"/>
      <c r="S95" s="27" t="s">
        <v>26</v>
      </c>
      <c r="T95" s="49"/>
      <c r="U95" s="49"/>
      <c r="V95" s="116" t="s">
        <v>8</v>
      </c>
      <c r="W95" s="116"/>
      <c r="X95" s="116"/>
      <c r="Y95" s="115">
        <v>442.75</v>
      </c>
      <c r="Z95" s="115"/>
      <c r="AA95" s="115"/>
      <c r="AB95" s="115"/>
      <c r="AC95" s="27"/>
      <c r="AD95" s="27" t="s">
        <v>27</v>
      </c>
      <c r="AE95" s="27"/>
      <c r="AF95" s="27"/>
      <c r="AG95" s="27"/>
      <c r="AH95" s="117" t="s">
        <v>9</v>
      </c>
      <c r="AI95" s="117"/>
      <c r="AK95" s="118">
        <f>ROUND(O95*Y95/100,0)</f>
        <v>76534</v>
      </c>
      <c r="AL95" s="118"/>
      <c r="AM95" s="118"/>
      <c r="AN95" s="30" t="s">
        <v>10</v>
      </c>
    </row>
    <row r="96" spans="1:40" s="2" customFormat="1" ht="15">
      <c r="B96" s="120" t="s">
        <v>96</v>
      </c>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3"/>
      <c r="AL96" s="3"/>
      <c r="AM96" s="3"/>
    </row>
    <row r="97" spans="1:42" s="54" customFormat="1" ht="13.5" customHeight="1">
      <c r="A97" s="45">
        <v>30</v>
      </c>
      <c r="B97" s="56" t="s">
        <v>97</v>
      </c>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138"/>
      <c r="AL97" s="138"/>
      <c r="AM97" s="138"/>
    </row>
    <row r="98" spans="1:42" s="6" customFormat="1" ht="13.5" customHeight="1">
      <c r="K98" s="33"/>
      <c r="L98" s="33"/>
      <c r="M98" s="33"/>
      <c r="N98" s="33"/>
      <c r="O98" s="115">
        <v>17286</v>
      </c>
      <c r="P98" s="115"/>
      <c r="Q98" s="115"/>
      <c r="R98" s="115"/>
      <c r="S98" s="27" t="s">
        <v>26</v>
      </c>
      <c r="T98" s="49"/>
      <c r="U98" s="49"/>
      <c r="V98" s="116" t="s">
        <v>8</v>
      </c>
      <c r="W98" s="116"/>
      <c r="X98" s="116"/>
      <c r="Y98" s="115">
        <v>1079.6500000000001</v>
      </c>
      <c r="Z98" s="115"/>
      <c r="AA98" s="115"/>
      <c r="AB98" s="115"/>
      <c r="AC98" s="27"/>
      <c r="AD98" s="27" t="s">
        <v>27</v>
      </c>
      <c r="AE98" s="27"/>
      <c r="AF98" s="27"/>
      <c r="AG98" s="27"/>
      <c r="AH98" s="117" t="s">
        <v>9</v>
      </c>
      <c r="AI98" s="117"/>
      <c r="AK98" s="118">
        <f>ROUND(O98*Y98/100,0)</f>
        <v>186628</v>
      </c>
      <c r="AL98" s="118"/>
      <c r="AM98" s="118"/>
      <c r="AN98" s="30" t="s">
        <v>10</v>
      </c>
    </row>
    <row r="99" spans="1:42" s="2" customFormat="1" ht="15">
      <c r="B99" s="120" t="s">
        <v>98</v>
      </c>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c r="AD99" s="120"/>
      <c r="AE99" s="120"/>
      <c r="AF99" s="120"/>
      <c r="AG99" s="120"/>
      <c r="AH99" s="120"/>
      <c r="AI99" s="120"/>
      <c r="AJ99" s="120"/>
      <c r="AK99" s="3"/>
      <c r="AL99" s="3"/>
      <c r="AM99" s="3"/>
    </row>
    <row r="100" spans="1:42" s="54" customFormat="1" ht="13.5" customHeight="1">
      <c r="A100" s="45">
        <v>31</v>
      </c>
      <c r="B100" s="56" t="s">
        <v>99</v>
      </c>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138"/>
      <c r="AL100" s="138"/>
      <c r="AM100" s="138"/>
    </row>
    <row r="101" spans="1:42" s="6" customFormat="1" ht="13.5" customHeight="1">
      <c r="K101" s="33"/>
      <c r="L101" s="33"/>
      <c r="M101" s="33"/>
      <c r="N101" s="33"/>
      <c r="O101" s="115">
        <v>1227</v>
      </c>
      <c r="P101" s="115"/>
      <c r="Q101" s="115"/>
      <c r="R101" s="115"/>
      <c r="S101" s="27" t="s">
        <v>26</v>
      </c>
      <c r="T101" s="49"/>
      <c r="U101" s="49"/>
      <c r="V101" s="116" t="s">
        <v>8</v>
      </c>
      <c r="W101" s="116"/>
      <c r="X101" s="116"/>
      <c r="Y101" s="115">
        <v>2116.41</v>
      </c>
      <c r="Z101" s="115"/>
      <c r="AA101" s="115"/>
      <c r="AB101" s="115"/>
      <c r="AC101" s="27"/>
      <c r="AD101" s="27" t="s">
        <v>27</v>
      </c>
      <c r="AE101" s="27"/>
      <c r="AF101" s="27"/>
      <c r="AG101" s="27"/>
      <c r="AH101" s="117" t="s">
        <v>9</v>
      </c>
      <c r="AI101" s="117"/>
      <c r="AK101" s="118">
        <f>ROUND(O101*Y101/100,0)</f>
        <v>25968</v>
      </c>
      <c r="AL101" s="118"/>
      <c r="AM101" s="118"/>
      <c r="AN101" s="30" t="s">
        <v>10</v>
      </c>
    </row>
    <row r="102" spans="1:42" s="2" customFormat="1" ht="15">
      <c r="B102" s="120" t="s">
        <v>100</v>
      </c>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c r="AD102" s="120"/>
      <c r="AE102" s="120"/>
      <c r="AF102" s="120"/>
      <c r="AG102" s="120"/>
      <c r="AH102" s="120"/>
      <c r="AI102" s="120"/>
      <c r="AJ102" s="120"/>
      <c r="AK102" s="3"/>
      <c r="AL102" s="3"/>
      <c r="AM102" s="3"/>
    </row>
    <row r="103" spans="1:42" s="5" customFormat="1" ht="31.5" customHeight="1">
      <c r="A103" s="19">
        <v>32</v>
      </c>
      <c r="B103" s="137" t="s">
        <v>33</v>
      </c>
      <c r="C103" s="137"/>
      <c r="D103" s="137"/>
      <c r="E103" s="137"/>
      <c r="F103" s="137"/>
      <c r="G103" s="137"/>
      <c r="H103" s="137"/>
      <c r="I103" s="137"/>
      <c r="J103" s="137"/>
      <c r="K103" s="137"/>
      <c r="L103" s="137"/>
      <c r="M103" s="137"/>
      <c r="N103" s="137"/>
      <c r="O103" s="137"/>
      <c r="P103" s="137"/>
      <c r="Q103" s="137"/>
      <c r="R103" s="137"/>
      <c r="S103" s="137"/>
      <c r="T103" s="137"/>
      <c r="U103" s="137"/>
      <c r="V103" s="137"/>
      <c r="W103" s="137"/>
      <c r="X103" s="137"/>
      <c r="Y103" s="137"/>
      <c r="Z103" s="137"/>
      <c r="AA103" s="137"/>
      <c r="AB103" s="137"/>
      <c r="AC103" s="137"/>
      <c r="AD103" s="137"/>
      <c r="AE103" s="137"/>
      <c r="AF103" s="137"/>
      <c r="AG103" s="137"/>
      <c r="AH103" s="137"/>
      <c r="AI103" s="137"/>
      <c r="AJ103" s="137"/>
      <c r="AK103" s="157"/>
      <c r="AL103" s="157"/>
      <c r="AM103" s="157"/>
    </row>
    <row r="104" spans="1:42" s="6" customFormat="1" ht="13.5" customHeight="1">
      <c r="H104" s="35"/>
      <c r="K104" s="33"/>
      <c r="L104" s="33"/>
      <c r="M104" s="33"/>
      <c r="N104" s="33"/>
      <c r="O104" s="115">
        <v>1552</v>
      </c>
      <c r="P104" s="115"/>
      <c r="Q104" s="115"/>
      <c r="R104" s="115"/>
      <c r="S104" s="27" t="s">
        <v>26</v>
      </c>
      <c r="T104" s="49"/>
      <c r="U104" s="49"/>
      <c r="V104" s="116" t="s">
        <v>8</v>
      </c>
      <c r="W104" s="116"/>
      <c r="X104" s="116"/>
      <c r="Y104" s="149">
        <v>1270.83</v>
      </c>
      <c r="Z104" s="149"/>
      <c r="AA104" s="149"/>
      <c r="AB104" s="149"/>
      <c r="AC104" s="27"/>
      <c r="AD104" s="27" t="s">
        <v>27</v>
      </c>
      <c r="AE104" s="27"/>
      <c r="AF104" s="27"/>
      <c r="AG104" s="27"/>
      <c r="AH104" s="117" t="s">
        <v>9</v>
      </c>
      <c r="AI104" s="117"/>
      <c r="AK104" s="118">
        <f>ROUND(O104*Y104/100,0)</f>
        <v>19723</v>
      </c>
      <c r="AL104" s="118"/>
      <c r="AM104" s="118"/>
      <c r="AN104" s="30" t="s">
        <v>10</v>
      </c>
    </row>
    <row r="105" spans="1:42" s="2" customFormat="1" ht="15">
      <c r="B105" s="120" t="s">
        <v>54</v>
      </c>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c r="AD105" s="120"/>
      <c r="AE105" s="120"/>
      <c r="AF105" s="120"/>
      <c r="AG105" s="120"/>
      <c r="AH105" s="120"/>
      <c r="AI105" s="120"/>
      <c r="AJ105" s="120"/>
      <c r="AK105" s="3"/>
      <c r="AL105" s="3"/>
      <c r="AM105" s="3"/>
    </row>
    <row r="106" spans="1:42" s="31" customFormat="1" ht="15" customHeight="1">
      <c r="AC106" s="141" t="s">
        <v>34</v>
      </c>
      <c r="AD106" s="141"/>
      <c r="AE106" s="141"/>
      <c r="AF106" s="141"/>
      <c r="AG106" s="141"/>
      <c r="AH106" s="36" t="s">
        <v>9</v>
      </c>
      <c r="AI106" s="36"/>
      <c r="AJ106" s="57"/>
      <c r="AK106" s="142">
        <f>SUM(AK6:AM105)</f>
        <v>5946766.1799999997</v>
      </c>
      <c r="AL106" s="142"/>
      <c r="AM106" s="142"/>
      <c r="AN106" s="73" t="s">
        <v>10</v>
      </c>
      <c r="AO106" s="139" t="e">
        <f>#REF!+#REF!+#REF!+#REF!+#REF!+AK10+AK16+AK20+AK23+#REF!+AK41+AK38+AK44+AK47+#REF!+#REF!+AK65+AK68+AK74+#REF!+AK92+#REF!+#REF!+AK104+#REF!+#REF!</f>
        <v>#REF!</v>
      </c>
      <c r="AP106" s="139"/>
    </row>
    <row r="109" spans="1:42" ht="42" customHeight="1">
      <c r="A109" s="7" t="s">
        <v>35</v>
      </c>
      <c r="B109" s="8"/>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9"/>
      <c r="AG109" s="9"/>
      <c r="AH109" s="9"/>
      <c r="AI109" s="9"/>
      <c r="AJ109" s="9"/>
      <c r="AK109" s="9"/>
      <c r="AL109" s="9"/>
      <c r="AM109" s="9"/>
      <c r="AN109" s="10"/>
      <c r="AO109" s="10"/>
    </row>
    <row r="110" spans="1:42" ht="13.5" thickBo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row>
    <row r="111" spans="1:42" ht="15.75">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c r="AC111" s="143" t="s">
        <v>34</v>
      </c>
      <c r="AD111" s="143"/>
      <c r="AE111" s="143"/>
      <c r="AF111" s="143"/>
      <c r="AG111" s="143"/>
      <c r="AH111" s="12" t="s">
        <v>9</v>
      </c>
      <c r="AI111" s="12"/>
      <c r="AJ111" s="144"/>
      <c r="AK111" s="144"/>
      <c r="AL111" s="144"/>
      <c r="AM111" s="144"/>
      <c r="AN111" s="140"/>
      <c r="AO111" s="140"/>
    </row>
    <row r="112" spans="1:42" ht="15">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0"/>
      <c r="AF112" s="10"/>
      <c r="AG112" s="10"/>
      <c r="AH112" s="10"/>
      <c r="AI112" s="10"/>
      <c r="AJ112" s="10"/>
      <c r="AK112" s="10"/>
      <c r="AL112" s="10"/>
      <c r="AM112" s="10"/>
      <c r="AN112" s="10"/>
      <c r="AO112" s="10"/>
    </row>
    <row r="113" spans="1:41" ht="15.75">
      <c r="A113" s="8"/>
      <c r="B113" s="7" t="s">
        <v>139</v>
      </c>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9"/>
      <c r="AF113" s="9"/>
      <c r="AG113" s="9"/>
      <c r="AH113" s="9"/>
      <c r="AI113" s="9"/>
      <c r="AJ113" s="9"/>
      <c r="AK113" s="9"/>
      <c r="AL113" s="10"/>
      <c r="AM113" s="10"/>
      <c r="AN113" s="10"/>
      <c r="AO113" s="10"/>
    </row>
    <row r="114" spans="1:41" ht="15.75">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9"/>
      <c r="AF114" s="9"/>
      <c r="AG114" s="9"/>
      <c r="AH114" s="9"/>
      <c r="AI114" s="9"/>
      <c r="AJ114" s="9"/>
      <c r="AK114" s="9"/>
      <c r="AL114" s="10"/>
      <c r="AM114" s="10"/>
      <c r="AN114" s="10"/>
      <c r="AO114" s="10"/>
    </row>
    <row r="115" spans="1:41" ht="58.5" customHeight="1">
      <c r="A115" s="8"/>
      <c r="B115" s="7" t="s">
        <v>36</v>
      </c>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9"/>
      <c r="AF115" s="9"/>
      <c r="AG115" s="9"/>
      <c r="AH115" s="9"/>
      <c r="AI115" s="9"/>
      <c r="AJ115" s="9"/>
      <c r="AK115" s="9"/>
      <c r="AL115" s="10"/>
      <c r="AM115" s="10"/>
      <c r="AN115" s="10"/>
      <c r="AO115" s="10"/>
    </row>
    <row r="116" spans="1:41" ht="15.75">
      <c r="A116" s="14"/>
      <c r="B116" s="14"/>
      <c r="C116" s="14"/>
      <c r="D116" s="14"/>
      <c r="E116" s="14"/>
      <c r="F116" s="14"/>
      <c r="G116" s="14"/>
      <c r="H116" s="14"/>
      <c r="I116" s="14"/>
      <c r="J116" s="14"/>
      <c r="K116" s="14"/>
      <c r="L116" s="14"/>
      <c r="M116" s="14"/>
      <c r="N116" s="15"/>
      <c r="O116" s="15"/>
      <c r="P116" s="15"/>
      <c r="Q116" s="15"/>
      <c r="R116" s="15"/>
      <c r="S116" s="14"/>
      <c r="T116" s="14"/>
      <c r="U116" s="14"/>
      <c r="V116" s="14"/>
      <c r="W116" s="14"/>
      <c r="X116" s="14"/>
      <c r="Y116" s="14"/>
      <c r="Z116" s="14"/>
      <c r="AA116" s="14"/>
      <c r="AB116" s="14"/>
      <c r="AC116" s="14"/>
      <c r="AD116" s="14"/>
      <c r="AE116" s="16"/>
      <c r="AF116" s="16"/>
      <c r="AG116" s="16"/>
      <c r="AH116" s="16"/>
      <c r="AI116" s="16"/>
      <c r="AJ116" s="16"/>
      <c r="AK116" s="16"/>
    </row>
    <row r="117" spans="1:41" ht="15.75">
      <c r="A117" s="14"/>
      <c r="B117" s="8"/>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9"/>
      <c r="AF117" s="9"/>
      <c r="AG117" s="9"/>
      <c r="AH117" s="9"/>
      <c r="AI117" s="9"/>
      <c r="AJ117" s="16"/>
      <c r="AK117" s="16"/>
    </row>
    <row r="118" spans="1:41" ht="12.75">
      <c r="A118" s="1"/>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row>
    <row r="119" spans="1:41">
      <c r="A119" s="1"/>
      <c r="B119" s="150" t="s">
        <v>37</v>
      </c>
      <c r="C119" s="150"/>
      <c r="D119" s="150"/>
      <c r="E119" s="150"/>
      <c r="F119" s="150"/>
      <c r="G119" s="150"/>
      <c r="H119" s="150"/>
      <c r="I119" s="150"/>
      <c r="J119" s="150"/>
      <c r="K119" s="15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row>
    <row r="120" spans="1:41" ht="15">
      <c r="A120" s="1"/>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0"/>
    </row>
    <row r="122" spans="1:41" ht="15">
      <c r="A122" s="1"/>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row>
    <row r="123" spans="1:41" ht="15">
      <c r="A123" s="1"/>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0"/>
    </row>
    <row r="124" spans="1:41" s="62" customFormat="1" ht="15">
      <c r="A124" s="58"/>
      <c r="B124" s="151" t="s">
        <v>42</v>
      </c>
      <c r="C124" s="151"/>
      <c r="D124" s="151"/>
      <c r="E124" s="151"/>
      <c r="F124" s="151"/>
      <c r="G124" s="151"/>
      <c r="H124" s="151"/>
      <c r="I124" s="151"/>
      <c r="J124" s="59"/>
      <c r="K124" s="60"/>
      <c r="L124" s="59">
        <v>1</v>
      </c>
      <c r="M124" s="60" t="s">
        <v>39</v>
      </c>
      <c r="N124" s="152">
        <v>41.12</v>
      </c>
      <c r="O124" s="152"/>
      <c r="P124" s="61" t="s">
        <v>39</v>
      </c>
      <c r="Q124" s="153">
        <v>5.92</v>
      </c>
      <c r="R124" s="153"/>
      <c r="S124" s="59"/>
      <c r="T124" s="153"/>
      <c r="U124" s="153"/>
      <c r="AA124" s="62" t="s">
        <v>40</v>
      </c>
      <c r="AB124" s="153">
        <f>ROUND(L124*N124*Q124,0)</f>
        <v>243</v>
      </c>
      <c r="AC124" s="153"/>
      <c r="AD124" s="153"/>
      <c r="AE124" s="153"/>
      <c r="AF124" s="154" t="s">
        <v>26</v>
      </c>
      <c r="AG124" s="154"/>
      <c r="AK124" s="155"/>
      <c r="AL124" s="155"/>
      <c r="AM124" s="155"/>
      <c r="AN124" s="63"/>
    </row>
    <row r="125" spans="1:41" s="64" customFormat="1" ht="15">
      <c r="I125" s="65"/>
      <c r="J125" s="66"/>
      <c r="K125" s="65"/>
      <c r="M125" s="67"/>
      <c r="N125" s="68"/>
      <c r="O125" s="68"/>
      <c r="P125" s="65"/>
      <c r="Q125" s="69"/>
      <c r="R125" s="69"/>
      <c r="S125" s="70"/>
      <c r="T125" s="69"/>
      <c r="U125" s="69"/>
      <c r="V125" s="145" t="s">
        <v>41</v>
      </c>
      <c r="W125" s="145"/>
      <c r="X125" s="145"/>
      <c r="Y125" s="145"/>
      <c r="Z125" s="145"/>
      <c r="AA125" s="71" t="s">
        <v>40</v>
      </c>
      <c r="AB125" s="146">
        <f>SUM(AB122:AB124)</f>
        <v>243</v>
      </c>
      <c r="AC125" s="146"/>
      <c r="AD125" s="146"/>
      <c r="AE125" s="146"/>
      <c r="AF125" s="147" t="s">
        <v>26</v>
      </c>
      <c r="AG125" s="147"/>
      <c r="AH125" s="70"/>
      <c r="AI125" s="72"/>
      <c r="AJ125" s="72"/>
      <c r="AK125" s="148"/>
      <c r="AL125" s="148"/>
      <c r="AM125" s="148"/>
      <c r="AN125" s="72"/>
    </row>
  </sheetData>
  <mergeCells count="286">
    <mergeCell ref="V56:X56"/>
    <mergeCell ref="Y56:AB56"/>
    <mergeCell ref="AH56:AI56"/>
    <mergeCell ref="AK56:AM56"/>
    <mergeCell ref="B57:AJ57"/>
    <mergeCell ref="AK61:AM61"/>
    <mergeCell ref="O62:R62"/>
    <mergeCell ref="S62:T62"/>
    <mergeCell ref="W62:Y62"/>
    <mergeCell ref="Z62:AC62"/>
    <mergeCell ref="AI62:AJ62"/>
    <mergeCell ref="AK62:AM62"/>
    <mergeCell ref="B58:AJ58"/>
    <mergeCell ref="AK58:AM58"/>
    <mergeCell ref="O59:R59"/>
    <mergeCell ref="AK29:AM29"/>
    <mergeCell ref="B30:AJ30"/>
    <mergeCell ref="AK49:AM49"/>
    <mergeCell ref="O50:R50"/>
    <mergeCell ref="S50:T50"/>
    <mergeCell ref="W50:Y50"/>
    <mergeCell ref="Z50:AC50"/>
    <mergeCell ref="AI50:AJ50"/>
    <mergeCell ref="AK50:AM50"/>
    <mergeCell ref="AK41:AM41"/>
    <mergeCell ref="AK37:AM37"/>
    <mergeCell ref="AK40:AM40"/>
    <mergeCell ref="B42:AJ42"/>
    <mergeCell ref="P38:R38"/>
    <mergeCell ref="V41:X41"/>
    <mergeCell ref="Y41:AB41"/>
    <mergeCell ref="AH41:AI41"/>
    <mergeCell ref="V38:X38"/>
    <mergeCell ref="Y38:AB38"/>
    <mergeCell ref="AH38:AI38"/>
    <mergeCell ref="AK38:AM38"/>
    <mergeCell ref="AK31:AM31"/>
    <mergeCell ref="AK32:AM32"/>
    <mergeCell ref="O32:R32"/>
    <mergeCell ref="AK82:AM82"/>
    <mergeCell ref="P83:R83"/>
    <mergeCell ref="V83:X83"/>
    <mergeCell ref="Y83:AB83"/>
    <mergeCell ref="AH83:AI83"/>
    <mergeCell ref="AK83:AM83"/>
    <mergeCell ref="B84:AJ84"/>
    <mergeCell ref="B63:AJ63"/>
    <mergeCell ref="AK79:AM79"/>
    <mergeCell ref="O80:R80"/>
    <mergeCell ref="V80:X80"/>
    <mergeCell ref="Y80:AB80"/>
    <mergeCell ref="AH80:AI80"/>
    <mergeCell ref="AK80:AM80"/>
    <mergeCell ref="B81:AJ81"/>
    <mergeCell ref="AK71:AM71"/>
    <mergeCell ref="B72:AJ72"/>
    <mergeCell ref="B76:AJ76"/>
    <mergeCell ref="AK76:AM76"/>
    <mergeCell ref="AK67:AM67"/>
    <mergeCell ref="B69:AJ69"/>
    <mergeCell ref="O68:R68"/>
    <mergeCell ref="V65:X65"/>
    <mergeCell ref="Y68:AB68"/>
    <mergeCell ref="AK88:AM88"/>
    <mergeCell ref="AK89:AM89"/>
    <mergeCell ref="P89:R89"/>
    <mergeCell ref="AK64:AM64"/>
    <mergeCell ref="Y65:AB65"/>
    <mergeCell ref="AH65:AI65"/>
    <mergeCell ref="AK65:AM65"/>
    <mergeCell ref="V59:X59"/>
    <mergeCell ref="Y59:AB59"/>
    <mergeCell ref="AH59:AI59"/>
    <mergeCell ref="AK59:AM59"/>
    <mergeCell ref="B60:AJ60"/>
    <mergeCell ref="AK85:AM85"/>
    <mergeCell ref="V86:X86"/>
    <mergeCell ref="Y86:AB86"/>
    <mergeCell ref="AH86:AI86"/>
    <mergeCell ref="AK86:AM86"/>
    <mergeCell ref="B87:AJ87"/>
    <mergeCell ref="V68:X68"/>
    <mergeCell ref="O71:R71"/>
    <mergeCell ref="V71:X71"/>
    <mergeCell ref="Y71:AB71"/>
    <mergeCell ref="AH71:AI71"/>
    <mergeCell ref="O65:R65"/>
    <mergeCell ref="AH53:AI53"/>
    <mergeCell ref="AK53:AM53"/>
    <mergeCell ref="B54:AJ54"/>
    <mergeCell ref="O47:R47"/>
    <mergeCell ref="V47:X47"/>
    <mergeCell ref="Y47:AB47"/>
    <mergeCell ref="B48:AJ48"/>
    <mergeCell ref="AH47:AI47"/>
    <mergeCell ref="AK47:AM47"/>
    <mergeCell ref="O29:R29"/>
    <mergeCell ref="W29:Y29"/>
    <mergeCell ref="Z29:AC29"/>
    <mergeCell ref="AI29:AJ29"/>
    <mergeCell ref="P23:R23"/>
    <mergeCell ref="V23:X23"/>
    <mergeCell ref="Y23:AB23"/>
    <mergeCell ref="AI23:AJ23"/>
    <mergeCell ref="B55:AJ55"/>
    <mergeCell ref="B46:AJ46"/>
    <mergeCell ref="P44:R44"/>
    <mergeCell ref="V44:X44"/>
    <mergeCell ref="Y44:AB44"/>
    <mergeCell ref="AH44:AI44"/>
    <mergeCell ref="B45:AJ45"/>
    <mergeCell ref="O35:R35"/>
    <mergeCell ref="S35:T35"/>
    <mergeCell ref="W35:Y35"/>
    <mergeCell ref="Z35:AC35"/>
    <mergeCell ref="AI35:AJ35"/>
    <mergeCell ref="B36:AJ36"/>
    <mergeCell ref="B39:AJ39"/>
    <mergeCell ref="B43:AJ43"/>
    <mergeCell ref="P41:R41"/>
    <mergeCell ref="V77:X77"/>
    <mergeCell ref="Y77:AB77"/>
    <mergeCell ref="AH77:AI77"/>
    <mergeCell ref="AK77:AM77"/>
    <mergeCell ref="B66:AJ66"/>
    <mergeCell ref="AK70:AM70"/>
    <mergeCell ref="B73:AJ73"/>
    <mergeCell ref="B75:AJ75"/>
    <mergeCell ref="W32:Y32"/>
    <mergeCell ref="Z32:AC32"/>
    <mergeCell ref="AI32:AJ32"/>
    <mergeCell ref="B33:AJ33"/>
    <mergeCell ref="AK55:AM55"/>
    <mergeCell ref="O56:R56"/>
    <mergeCell ref="AK34:AM34"/>
    <mergeCell ref="AK46:AM46"/>
    <mergeCell ref="AK44:AM44"/>
    <mergeCell ref="AK35:AM35"/>
    <mergeCell ref="AK43:AM43"/>
    <mergeCell ref="B51:AJ51"/>
    <mergeCell ref="AK52:AM52"/>
    <mergeCell ref="O53:R53"/>
    <mergeCell ref="V53:X53"/>
    <mergeCell ref="Y53:AB53"/>
    <mergeCell ref="Y95:AB95"/>
    <mergeCell ref="AH95:AI95"/>
    <mergeCell ref="B102:AJ102"/>
    <mergeCell ref="AK92:AM92"/>
    <mergeCell ref="AK91:AM91"/>
    <mergeCell ref="AK74:AM74"/>
    <mergeCell ref="AK68:AM68"/>
    <mergeCell ref="AK73:AM73"/>
    <mergeCell ref="B78:AJ78"/>
    <mergeCell ref="B85:AJ85"/>
    <mergeCell ref="O92:R92"/>
    <mergeCell ref="AK95:AM95"/>
    <mergeCell ref="B96:AJ96"/>
    <mergeCell ref="AK94:AM94"/>
    <mergeCell ref="B90:AJ90"/>
    <mergeCell ref="P74:R74"/>
    <mergeCell ref="V74:X74"/>
    <mergeCell ref="Y74:AB74"/>
    <mergeCell ref="AH74:AI74"/>
    <mergeCell ref="V89:X89"/>
    <mergeCell ref="Y89:AB89"/>
    <mergeCell ref="AH89:AI89"/>
    <mergeCell ref="AH68:AI68"/>
    <mergeCell ref="O77:R77"/>
    <mergeCell ref="B93:AJ93"/>
    <mergeCell ref="V92:X92"/>
    <mergeCell ref="Y92:AB92"/>
    <mergeCell ref="AH92:AI92"/>
    <mergeCell ref="B82:AJ82"/>
    <mergeCell ref="P86:R86"/>
    <mergeCell ref="B88:AJ88"/>
    <mergeCell ref="B103:AJ103"/>
    <mergeCell ref="AK103:AM103"/>
    <mergeCell ref="AK97:AM97"/>
    <mergeCell ref="O98:R98"/>
    <mergeCell ref="V98:X98"/>
    <mergeCell ref="Y98:AB98"/>
    <mergeCell ref="AH98:AI98"/>
    <mergeCell ref="AK98:AM98"/>
    <mergeCell ref="B99:AJ99"/>
    <mergeCell ref="AK100:AM100"/>
    <mergeCell ref="O101:R101"/>
    <mergeCell ref="V101:X101"/>
    <mergeCell ref="Y101:AB101"/>
    <mergeCell ref="AH101:AI101"/>
    <mergeCell ref="AK101:AM101"/>
    <mergeCell ref="O95:R95"/>
    <mergeCell ref="V95:X95"/>
    <mergeCell ref="O104:R104"/>
    <mergeCell ref="V104:X104"/>
    <mergeCell ref="Y104:AB104"/>
    <mergeCell ref="AH104:AI104"/>
    <mergeCell ref="AK104:AM104"/>
    <mergeCell ref="B119:K119"/>
    <mergeCell ref="B124:I124"/>
    <mergeCell ref="N124:O124"/>
    <mergeCell ref="Q124:R124"/>
    <mergeCell ref="T124:U124"/>
    <mergeCell ref="AB124:AE124"/>
    <mergeCell ref="AF124:AG124"/>
    <mergeCell ref="AK124:AM124"/>
    <mergeCell ref="B105:AJ105"/>
    <mergeCell ref="AO106:AP106"/>
    <mergeCell ref="AN111:AO111"/>
    <mergeCell ref="AC106:AG106"/>
    <mergeCell ref="AK106:AM106"/>
    <mergeCell ref="AC111:AG111"/>
    <mergeCell ref="AJ111:AM111"/>
    <mergeCell ref="V125:Z125"/>
    <mergeCell ref="AB125:AE125"/>
    <mergeCell ref="AF125:AG125"/>
    <mergeCell ref="AK125:AM125"/>
    <mergeCell ref="B11:AJ11"/>
    <mergeCell ref="AK12:AM12"/>
    <mergeCell ref="AK13:AM13"/>
    <mergeCell ref="O13:R13"/>
    <mergeCell ref="W13:Y13"/>
    <mergeCell ref="Z13:AC13"/>
    <mergeCell ref="AI13:AJ13"/>
    <mergeCell ref="B14:AJ14"/>
    <mergeCell ref="AK20:AM20"/>
    <mergeCell ref="B18:AJ18"/>
    <mergeCell ref="AK18:AM18"/>
    <mergeCell ref="N19:O19"/>
    <mergeCell ref="Q19:R19"/>
    <mergeCell ref="T19:V19"/>
    <mergeCell ref="AB19:AE19"/>
    <mergeCell ref="AF19:AG19"/>
    <mergeCell ref="AK19:AM19"/>
    <mergeCell ref="P20:R20"/>
    <mergeCell ref="V20:X20"/>
    <mergeCell ref="Y20:AB20"/>
    <mergeCell ref="B15:AJ15"/>
    <mergeCell ref="AK15:AM15"/>
    <mergeCell ref="S16:T16"/>
    <mergeCell ref="W16:Y16"/>
    <mergeCell ref="AK9:AM9"/>
    <mergeCell ref="O7:R7"/>
    <mergeCell ref="W7:Y7"/>
    <mergeCell ref="Z7:AC7"/>
    <mergeCell ref="AI7:AJ7"/>
    <mergeCell ref="O10:R10"/>
    <mergeCell ref="S10:T10"/>
    <mergeCell ref="W10:Y10"/>
    <mergeCell ref="Z10:AC10"/>
    <mergeCell ref="AI10:AJ10"/>
    <mergeCell ref="AK10:AM10"/>
    <mergeCell ref="AK6:AM6"/>
    <mergeCell ref="B8:AJ8"/>
    <mergeCell ref="A1:AM1"/>
    <mergeCell ref="A2:D2"/>
    <mergeCell ref="E2:AN2"/>
    <mergeCell ref="B5:M5"/>
    <mergeCell ref="N5:V5"/>
    <mergeCell ref="W5:AB5"/>
    <mergeCell ref="AC5:AH5"/>
    <mergeCell ref="AI5:AN5"/>
    <mergeCell ref="AK7:AM7"/>
    <mergeCell ref="E3:AN3"/>
    <mergeCell ref="AK28:AM28"/>
    <mergeCell ref="O26:R26"/>
    <mergeCell ref="W26:Y26"/>
    <mergeCell ref="Z26:AC26"/>
    <mergeCell ref="AI26:AJ26"/>
    <mergeCell ref="AK26:AM26"/>
    <mergeCell ref="B27:AN27"/>
    <mergeCell ref="O16:R16"/>
    <mergeCell ref="AK16:AM16"/>
    <mergeCell ref="B17:AJ17"/>
    <mergeCell ref="B21:AJ21"/>
    <mergeCell ref="AI20:AJ20"/>
    <mergeCell ref="B24:AJ24"/>
    <mergeCell ref="AK25:AM25"/>
    <mergeCell ref="AK23:AM23"/>
    <mergeCell ref="N22:O22"/>
    <mergeCell ref="Q22:R22"/>
    <mergeCell ref="T22:V22"/>
    <mergeCell ref="AB22:AE22"/>
    <mergeCell ref="AF22:AG22"/>
    <mergeCell ref="AK22:AM22"/>
    <mergeCell ref="Z16:AC16"/>
    <mergeCell ref="AI16:AJ16"/>
  </mergeCells>
  <pageMargins left="0.45" right="0.1" top="0.44" bottom="0.38" header="0.18" footer="0.25"/>
  <pageSetup paperSize="5" scale="80" orientation="portrait" horizontalDpi="300" verticalDpi="300" r:id="rId1"/>
  <headerFooter alignWithMargins="0">
    <oddHeader>Page &amp;P</oddHeader>
  </headerFooter>
  <rowBreaks count="1" manualBreakCount="1">
    <brk id="72" max="39" man="1"/>
  </rowBreaks>
</worksheet>
</file>

<file path=xl/worksheets/sheet2.xml><?xml version="1.0" encoding="utf-8"?>
<worksheet xmlns="http://schemas.openxmlformats.org/spreadsheetml/2006/main" xmlns:r="http://schemas.openxmlformats.org/officeDocument/2006/relationships">
  <sheetPr>
    <tabColor rgb="FF00B050"/>
  </sheetPr>
  <dimension ref="A1:AP67"/>
  <sheetViews>
    <sheetView tabSelected="1" view="pageBreakPreview" topLeftCell="A46" zoomScaleSheetLayoutView="100" workbookViewId="0">
      <selection activeCell="M57" sqref="M57"/>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7" t="s">
        <v>0</v>
      </c>
      <c r="B1" s="127"/>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row>
    <row r="2" spans="1:40" ht="48" customHeight="1">
      <c r="A2" s="128" t="s">
        <v>38</v>
      </c>
      <c r="B2" s="128"/>
      <c r="C2" s="128"/>
      <c r="D2" s="128"/>
      <c r="E2" s="165" t="str">
        <f>'DWE MBldg'!E2:AN2</f>
        <v>UP-GRADATION OF PRIMARY SCHOOL TO MIDDLE SCHOOL AT MIRPURKHAS DIVISION ADP NO: 220 OF 2016-17 (06-UNITS) @ GBPS SAMOON RIND, TALUKA CHACHRO DISTRICT THARPARKAR.</v>
      </c>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c r="AG2" s="166"/>
      <c r="AH2" s="166"/>
      <c r="AI2" s="166"/>
      <c r="AJ2" s="166"/>
      <c r="AK2" s="166"/>
      <c r="AL2" s="166"/>
      <c r="AM2" s="166"/>
      <c r="AN2" s="166"/>
    </row>
    <row r="3" spans="1:40" ht="20.25" customHeight="1" thickBot="1">
      <c r="E3" s="167" t="s">
        <v>138</v>
      </c>
      <c r="F3" s="167"/>
      <c r="G3" s="167"/>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row>
    <row r="4" spans="1:40" s="82" customFormat="1" ht="17.25" customHeight="1" thickTop="1" thickBot="1">
      <c r="A4" s="81" t="s">
        <v>1</v>
      </c>
      <c r="B4" s="131" t="s">
        <v>2</v>
      </c>
      <c r="C4" s="131"/>
      <c r="D4" s="131"/>
      <c r="E4" s="131"/>
      <c r="F4" s="131"/>
      <c r="G4" s="131"/>
      <c r="H4" s="131"/>
      <c r="I4" s="131"/>
      <c r="J4" s="131"/>
      <c r="K4" s="131"/>
      <c r="L4" s="131"/>
      <c r="M4" s="131"/>
      <c r="N4" s="132" t="s">
        <v>3</v>
      </c>
      <c r="O4" s="133"/>
      <c r="P4" s="133"/>
      <c r="Q4" s="133"/>
      <c r="R4" s="133"/>
      <c r="S4" s="133"/>
      <c r="T4" s="133"/>
      <c r="U4" s="133"/>
      <c r="V4" s="134"/>
      <c r="W4" s="132" t="s">
        <v>4</v>
      </c>
      <c r="X4" s="133"/>
      <c r="Y4" s="133"/>
      <c r="Z4" s="133"/>
      <c r="AA4" s="133"/>
      <c r="AB4" s="134"/>
      <c r="AC4" s="133" t="s">
        <v>5</v>
      </c>
      <c r="AD4" s="133"/>
      <c r="AE4" s="133"/>
      <c r="AF4" s="133"/>
      <c r="AG4" s="133"/>
      <c r="AH4" s="133"/>
      <c r="AI4" s="132" t="s">
        <v>6</v>
      </c>
      <c r="AJ4" s="133"/>
      <c r="AK4" s="133"/>
      <c r="AL4" s="133"/>
      <c r="AM4" s="133"/>
      <c r="AN4" s="134"/>
    </row>
    <row r="5" spans="1:40" s="78" customFormat="1" ht="45" customHeight="1" thickTop="1">
      <c r="A5" s="105">
        <v>1</v>
      </c>
      <c r="B5" s="168" t="s">
        <v>105</v>
      </c>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14"/>
      <c r="AL5" s="114"/>
      <c r="AM5" s="114"/>
    </row>
    <row r="6" spans="1:40" s="22" customFormat="1" ht="13.5" customHeight="1">
      <c r="F6" s="31"/>
      <c r="G6" s="31"/>
      <c r="H6" s="32"/>
      <c r="I6" s="6"/>
      <c r="J6" s="6"/>
      <c r="K6" s="33"/>
      <c r="L6" s="33"/>
      <c r="M6" s="33"/>
      <c r="N6" s="33"/>
      <c r="O6" s="115">
        <v>3</v>
      </c>
      <c r="P6" s="115"/>
      <c r="Q6" s="115"/>
      <c r="R6" s="115"/>
      <c r="S6" s="102" t="s">
        <v>106</v>
      </c>
      <c r="T6" s="34"/>
      <c r="U6" s="34"/>
      <c r="V6" s="103"/>
      <c r="W6" s="116" t="s">
        <v>8</v>
      </c>
      <c r="X6" s="116"/>
      <c r="Y6" s="116"/>
      <c r="Z6" s="115">
        <v>4846.6000000000004</v>
      </c>
      <c r="AA6" s="115"/>
      <c r="AB6" s="115"/>
      <c r="AC6" s="115"/>
      <c r="AE6" s="27" t="s">
        <v>104</v>
      </c>
      <c r="AF6" s="27"/>
      <c r="AG6" s="27"/>
      <c r="AH6" s="27"/>
      <c r="AI6" s="117" t="s">
        <v>9</v>
      </c>
      <c r="AJ6" s="117"/>
      <c r="AK6" s="118">
        <f>O6*Z6</f>
        <v>14539.800000000001</v>
      </c>
      <c r="AL6" s="118"/>
      <c r="AM6" s="118"/>
      <c r="AN6" s="30" t="s">
        <v>10</v>
      </c>
    </row>
    <row r="7" spans="1:40" s="2" customFormat="1" ht="15">
      <c r="B7" s="120" t="s">
        <v>107</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3"/>
      <c r="AL7" s="3"/>
      <c r="AM7" s="3"/>
    </row>
    <row r="8" spans="1:40" s="78" customFormat="1" ht="42.75" customHeight="1">
      <c r="A8" s="105">
        <v>2</v>
      </c>
      <c r="B8" s="164" t="s">
        <v>120</v>
      </c>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14"/>
      <c r="AL8" s="114"/>
      <c r="AM8" s="114"/>
    </row>
    <row r="9" spans="1:40" s="22" customFormat="1" ht="13.5" customHeight="1">
      <c r="F9" s="31"/>
      <c r="G9" s="31"/>
      <c r="H9" s="32"/>
      <c r="I9" s="6"/>
      <c r="J9" s="6"/>
      <c r="K9" s="33"/>
      <c r="L9" s="33"/>
      <c r="M9" s="33"/>
      <c r="N9" s="33"/>
      <c r="O9" s="115">
        <v>1</v>
      </c>
      <c r="P9" s="115"/>
      <c r="Q9" s="115"/>
      <c r="R9" s="115"/>
      <c r="S9" s="102" t="s">
        <v>106</v>
      </c>
      <c r="T9" s="34"/>
      <c r="U9" s="34"/>
      <c r="V9" s="103"/>
      <c r="W9" s="116" t="s">
        <v>8</v>
      </c>
      <c r="X9" s="116"/>
      <c r="Y9" s="116"/>
      <c r="Z9" s="115">
        <v>4694.8</v>
      </c>
      <c r="AA9" s="115"/>
      <c r="AB9" s="115"/>
      <c r="AC9" s="115"/>
      <c r="AE9" s="27" t="s">
        <v>104</v>
      </c>
      <c r="AF9" s="27"/>
      <c r="AG9" s="27"/>
      <c r="AH9" s="27"/>
      <c r="AI9" s="117" t="s">
        <v>9</v>
      </c>
      <c r="AJ9" s="117"/>
      <c r="AK9" s="118">
        <f>O9*Z9</f>
        <v>4694.8</v>
      </c>
      <c r="AL9" s="118"/>
      <c r="AM9" s="118"/>
      <c r="AN9" s="30" t="s">
        <v>10</v>
      </c>
    </row>
    <row r="10" spans="1:40" s="2" customFormat="1" ht="15">
      <c r="B10" s="120" t="s">
        <v>121</v>
      </c>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3"/>
      <c r="AL10" s="3"/>
      <c r="AM10" s="3"/>
    </row>
    <row r="11" spans="1:40" s="78" customFormat="1" ht="27.75" customHeight="1">
      <c r="A11" s="105">
        <v>3</v>
      </c>
      <c r="B11" s="164" t="s">
        <v>122</v>
      </c>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4"/>
      <c r="AH11" s="164"/>
      <c r="AI11" s="164"/>
      <c r="AJ11" s="164"/>
      <c r="AK11" s="114"/>
      <c r="AL11" s="114"/>
      <c r="AM11" s="114"/>
    </row>
    <row r="12" spans="1:40" s="22" customFormat="1" ht="13.5" customHeight="1">
      <c r="F12" s="31"/>
      <c r="G12" s="31"/>
      <c r="H12" s="32"/>
      <c r="I12" s="6"/>
      <c r="J12" s="6"/>
      <c r="K12" s="33"/>
      <c r="L12" s="33"/>
      <c r="M12" s="33"/>
      <c r="N12" s="33"/>
      <c r="O12" s="115">
        <v>1</v>
      </c>
      <c r="P12" s="115"/>
      <c r="Q12" s="115"/>
      <c r="R12" s="115"/>
      <c r="S12" s="102" t="s">
        <v>106</v>
      </c>
      <c r="T12" s="34"/>
      <c r="U12" s="34"/>
      <c r="V12" s="103"/>
      <c r="W12" s="116" t="s">
        <v>8</v>
      </c>
      <c r="X12" s="116"/>
      <c r="Y12" s="116"/>
      <c r="Z12" s="115">
        <v>2533.4699999999998</v>
      </c>
      <c r="AA12" s="115"/>
      <c r="AB12" s="115"/>
      <c r="AC12" s="115"/>
      <c r="AE12" s="27" t="s">
        <v>104</v>
      </c>
      <c r="AF12" s="27"/>
      <c r="AG12" s="27"/>
      <c r="AH12" s="27"/>
      <c r="AI12" s="117" t="s">
        <v>9</v>
      </c>
      <c r="AJ12" s="117"/>
      <c r="AK12" s="118">
        <f>O12*Z12</f>
        <v>2533.4699999999998</v>
      </c>
      <c r="AL12" s="118"/>
      <c r="AM12" s="118"/>
      <c r="AN12" s="30" t="s">
        <v>10</v>
      </c>
    </row>
    <row r="13" spans="1:40" s="2" customFormat="1" ht="15">
      <c r="B13" s="120" t="s">
        <v>123</v>
      </c>
      <c r="C13" s="120"/>
      <c r="D13" s="120"/>
      <c r="E13" s="120"/>
      <c r="F13" s="120"/>
      <c r="G13" s="120"/>
      <c r="H13" s="120"/>
      <c r="I13" s="120"/>
      <c r="J13" s="120"/>
      <c r="K13" s="120"/>
      <c r="L13" s="120"/>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3"/>
      <c r="AL13" s="3"/>
      <c r="AM13" s="3"/>
    </row>
    <row r="14" spans="1:40" s="78" customFormat="1" ht="42.75" customHeight="1">
      <c r="A14" s="105">
        <v>4</v>
      </c>
      <c r="B14" s="164" t="s">
        <v>102</v>
      </c>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c r="AF14" s="164"/>
      <c r="AG14" s="164"/>
      <c r="AH14" s="164"/>
      <c r="AI14" s="164"/>
      <c r="AJ14" s="164"/>
      <c r="AK14" s="114"/>
      <c r="AL14" s="114"/>
      <c r="AM14" s="114"/>
    </row>
    <row r="15" spans="1:40" s="22" customFormat="1" ht="13.5" customHeight="1">
      <c r="F15" s="31"/>
      <c r="G15" s="31"/>
      <c r="H15" s="32"/>
      <c r="I15" s="6"/>
      <c r="J15" s="6"/>
      <c r="K15" s="33"/>
      <c r="L15" s="33"/>
      <c r="M15" s="33"/>
      <c r="N15" s="33"/>
      <c r="O15" s="115">
        <v>1</v>
      </c>
      <c r="P15" s="115"/>
      <c r="Q15" s="115"/>
      <c r="R15" s="115"/>
      <c r="S15" s="102" t="s">
        <v>106</v>
      </c>
      <c r="T15" s="34"/>
      <c r="U15" s="34"/>
      <c r="V15" s="103"/>
      <c r="W15" s="116" t="s">
        <v>8</v>
      </c>
      <c r="X15" s="116"/>
      <c r="Y15" s="116"/>
      <c r="Z15" s="115">
        <v>1671.58</v>
      </c>
      <c r="AA15" s="115"/>
      <c r="AB15" s="115"/>
      <c r="AC15" s="115"/>
      <c r="AE15" s="27" t="s">
        <v>104</v>
      </c>
      <c r="AF15" s="27"/>
      <c r="AG15" s="27"/>
      <c r="AH15" s="27"/>
      <c r="AI15" s="117" t="s">
        <v>9</v>
      </c>
      <c r="AJ15" s="117"/>
      <c r="AK15" s="118">
        <f>O15*Z15</f>
        <v>1671.58</v>
      </c>
      <c r="AL15" s="118"/>
      <c r="AM15" s="118"/>
      <c r="AN15" s="30" t="s">
        <v>10</v>
      </c>
    </row>
    <row r="16" spans="1:40" s="2" customFormat="1" ht="15">
      <c r="B16" s="120" t="s">
        <v>123</v>
      </c>
      <c r="C16" s="120"/>
      <c r="D16" s="120"/>
      <c r="E16" s="120"/>
      <c r="F16" s="120"/>
      <c r="G16" s="120"/>
      <c r="H16" s="120"/>
      <c r="I16" s="120"/>
      <c r="J16" s="120"/>
      <c r="K16" s="120"/>
      <c r="L16" s="120"/>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3"/>
      <c r="AL16" s="3"/>
      <c r="AM16" s="3"/>
    </row>
    <row r="17" spans="1:40" s="78" customFormat="1" ht="28.5" customHeight="1">
      <c r="A17" s="105">
        <v>5</v>
      </c>
      <c r="B17" s="164" t="s">
        <v>101</v>
      </c>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64"/>
      <c r="AD17" s="164"/>
      <c r="AE17" s="164"/>
      <c r="AF17" s="164"/>
      <c r="AG17" s="164"/>
      <c r="AH17" s="164"/>
      <c r="AI17" s="164"/>
      <c r="AJ17" s="164"/>
      <c r="AK17" s="114"/>
      <c r="AL17" s="114"/>
      <c r="AM17" s="114"/>
    </row>
    <row r="18" spans="1:40" s="22" customFormat="1" ht="13.5" customHeight="1">
      <c r="F18" s="31"/>
      <c r="G18" s="31"/>
      <c r="H18" s="32"/>
      <c r="I18" s="6"/>
      <c r="J18" s="6"/>
      <c r="K18" s="33"/>
      <c r="L18" s="33"/>
      <c r="M18" s="33"/>
      <c r="N18" s="33"/>
      <c r="O18" s="115">
        <v>1</v>
      </c>
      <c r="P18" s="115"/>
      <c r="Q18" s="115"/>
      <c r="R18" s="115"/>
      <c r="S18" s="102" t="s">
        <v>106</v>
      </c>
      <c r="T18" s="34"/>
      <c r="U18" s="34"/>
      <c r="V18" s="103"/>
      <c r="W18" s="116" t="s">
        <v>8</v>
      </c>
      <c r="X18" s="116"/>
      <c r="Y18" s="116"/>
      <c r="Z18" s="115">
        <v>447.15</v>
      </c>
      <c r="AA18" s="115"/>
      <c r="AB18" s="115"/>
      <c r="AC18" s="115"/>
      <c r="AE18" s="27" t="s">
        <v>104</v>
      </c>
      <c r="AF18" s="27"/>
      <c r="AG18" s="27"/>
      <c r="AH18" s="27"/>
      <c r="AI18" s="117" t="s">
        <v>9</v>
      </c>
      <c r="AJ18" s="117"/>
      <c r="AK18" s="118">
        <f>O18*Z18</f>
        <v>447.15</v>
      </c>
      <c r="AL18" s="118"/>
      <c r="AM18" s="118"/>
      <c r="AN18" s="30" t="s">
        <v>10</v>
      </c>
    </row>
    <row r="19" spans="1:40" s="2" customFormat="1" ht="15">
      <c r="B19" s="120" t="s">
        <v>124</v>
      </c>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3"/>
      <c r="AL19" s="3"/>
      <c r="AM19" s="3"/>
    </row>
    <row r="20" spans="1:40" s="78" customFormat="1" ht="28.5" customHeight="1">
      <c r="A20" s="105">
        <v>6</v>
      </c>
      <c r="B20" s="164" t="s">
        <v>126</v>
      </c>
      <c r="C20" s="164"/>
      <c r="D20" s="164"/>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64"/>
      <c r="AD20" s="164"/>
      <c r="AE20" s="164"/>
      <c r="AF20" s="164"/>
      <c r="AG20" s="164"/>
      <c r="AH20" s="164"/>
      <c r="AI20" s="164"/>
      <c r="AJ20" s="164"/>
      <c r="AK20" s="114"/>
      <c r="AL20" s="114"/>
      <c r="AM20" s="114"/>
    </row>
    <row r="21" spans="1:40" s="22" customFormat="1" ht="13.5" customHeight="1">
      <c r="F21" s="31"/>
      <c r="G21" s="31"/>
      <c r="H21" s="32"/>
      <c r="I21" s="6"/>
      <c r="J21" s="6"/>
      <c r="K21" s="33"/>
      <c r="L21" s="33"/>
      <c r="M21" s="33"/>
      <c r="N21" s="33"/>
      <c r="O21" s="115">
        <v>1</v>
      </c>
      <c r="P21" s="115"/>
      <c r="Q21" s="115"/>
      <c r="R21" s="115"/>
      <c r="S21" s="102" t="s">
        <v>106</v>
      </c>
      <c r="T21" s="34"/>
      <c r="U21" s="34"/>
      <c r="V21" s="103"/>
      <c r="W21" s="116" t="s">
        <v>8</v>
      </c>
      <c r="X21" s="116"/>
      <c r="Y21" s="116"/>
      <c r="Z21" s="115">
        <v>1269.95</v>
      </c>
      <c r="AA21" s="115"/>
      <c r="AB21" s="115"/>
      <c r="AC21" s="115"/>
      <c r="AE21" s="27" t="s">
        <v>104</v>
      </c>
      <c r="AF21" s="27"/>
      <c r="AG21" s="27"/>
      <c r="AH21" s="27"/>
      <c r="AI21" s="117" t="s">
        <v>9</v>
      </c>
      <c r="AJ21" s="117"/>
      <c r="AK21" s="118">
        <f>O21*Z21</f>
        <v>1269.95</v>
      </c>
      <c r="AL21" s="118"/>
      <c r="AM21" s="118"/>
      <c r="AN21" s="30" t="s">
        <v>10</v>
      </c>
    </row>
    <row r="22" spans="1:40" s="2" customFormat="1" ht="15">
      <c r="B22" s="120" t="s">
        <v>125</v>
      </c>
      <c r="C22" s="120"/>
      <c r="D22" s="120"/>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3"/>
      <c r="AL22" s="3"/>
      <c r="AM22" s="3"/>
    </row>
    <row r="23" spans="1:40" s="78" customFormat="1" ht="63" customHeight="1">
      <c r="A23" s="108">
        <v>7</v>
      </c>
      <c r="B23" s="164" t="s">
        <v>108</v>
      </c>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14"/>
      <c r="AL23" s="114"/>
      <c r="AM23" s="114"/>
    </row>
    <row r="24" spans="1:40" s="22" customFormat="1" ht="13.5" customHeight="1">
      <c r="A24" s="110" t="s">
        <v>109</v>
      </c>
      <c r="F24" s="31"/>
      <c r="G24" s="31"/>
      <c r="H24" s="32"/>
      <c r="I24" s="6"/>
      <c r="J24" s="6"/>
      <c r="K24" s="33"/>
      <c r="L24" s="33"/>
      <c r="M24" s="33"/>
      <c r="N24" s="33"/>
      <c r="O24" s="115">
        <v>100</v>
      </c>
      <c r="P24" s="115"/>
      <c r="Q24" s="115"/>
      <c r="R24" s="115"/>
      <c r="S24" s="102" t="s">
        <v>103</v>
      </c>
      <c r="T24" s="34"/>
      <c r="U24" s="34"/>
      <c r="V24" s="109"/>
      <c r="W24" s="116" t="s">
        <v>8</v>
      </c>
      <c r="X24" s="116"/>
      <c r="Y24" s="116"/>
      <c r="Z24" s="115">
        <v>73.209999999999994</v>
      </c>
      <c r="AA24" s="115"/>
      <c r="AB24" s="115"/>
      <c r="AC24" s="115"/>
      <c r="AE24" s="27" t="s">
        <v>87</v>
      </c>
      <c r="AF24" s="27"/>
      <c r="AG24" s="27"/>
      <c r="AH24" s="27"/>
      <c r="AI24" s="117" t="s">
        <v>9</v>
      </c>
      <c r="AJ24" s="117"/>
      <c r="AK24" s="118">
        <f>O24*Z24</f>
        <v>7320.9999999999991</v>
      </c>
      <c r="AL24" s="118"/>
      <c r="AM24" s="118"/>
      <c r="AN24" s="30" t="s">
        <v>10</v>
      </c>
    </row>
    <row r="25" spans="1:40" s="2" customFormat="1" ht="15">
      <c r="B25" s="120" t="s">
        <v>110</v>
      </c>
      <c r="C25" s="120"/>
      <c r="D25" s="120"/>
      <c r="E25" s="120"/>
      <c r="F25" s="120"/>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3"/>
      <c r="AL25" s="3"/>
      <c r="AM25" s="3"/>
    </row>
    <row r="26" spans="1:40" s="22" customFormat="1" ht="13.5" customHeight="1">
      <c r="A26" s="110" t="s">
        <v>111</v>
      </c>
      <c r="F26" s="31"/>
      <c r="G26" s="31"/>
      <c r="H26" s="32"/>
      <c r="I26" s="6"/>
      <c r="J26" s="6"/>
      <c r="K26" s="33"/>
      <c r="L26" s="33"/>
      <c r="M26" s="33"/>
      <c r="N26" s="33"/>
      <c r="O26" s="115">
        <v>100</v>
      </c>
      <c r="P26" s="115"/>
      <c r="Q26" s="115"/>
      <c r="R26" s="115"/>
      <c r="S26" s="102" t="s">
        <v>103</v>
      </c>
      <c r="T26" s="34"/>
      <c r="U26" s="34"/>
      <c r="V26" s="109"/>
      <c r="W26" s="116" t="s">
        <v>8</v>
      </c>
      <c r="X26" s="116"/>
      <c r="Y26" s="116"/>
      <c r="Z26" s="115">
        <v>95.79</v>
      </c>
      <c r="AA26" s="115"/>
      <c r="AB26" s="115"/>
      <c r="AC26" s="115"/>
      <c r="AE26" s="27" t="s">
        <v>87</v>
      </c>
      <c r="AF26" s="27"/>
      <c r="AG26" s="27"/>
      <c r="AH26" s="27"/>
      <c r="AI26" s="117" t="s">
        <v>9</v>
      </c>
      <c r="AJ26" s="117"/>
      <c r="AK26" s="118">
        <f>O26*Z26</f>
        <v>9579</v>
      </c>
      <c r="AL26" s="118"/>
      <c r="AM26" s="118"/>
      <c r="AN26" s="30" t="s">
        <v>10</v>
      </c>
    </row>
    <row r="27" spans="1:40" s="2" customFormat="1" ht="15">
      <c r="B27" s="120" t="s">
        <v>112</v>
      </c>
      <c r="C27" s="120"/>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3"/>
      <c r="AL27" s="3"/>
      <c r="AM27" s="3"/>
    </row>
    <row r="28" spans="1:40" s="78" customFormat="1" ht="16.5">
      <c r="A28" s="105">
        <v>8</v>
      </c>
      <c r="B28" s="164" t="s">
        <v>113</v>
      </c>
      <c r="C28" s="164"/>
      <c r="D28" s="164"/>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164"/>
      <c r="AH28" s="164"/>
      <c r="AI28" s="164"/>
      <c r="AJ28" s="164"/>
      <c r="AK28" s="114"/>
      <c r="AL28" s="114"/>
      <c r="AM28" s="114"/>
    </row>
    <row r="29" spans="1:40" s="22" customFormat="1" ht="13.5" customHeight="1">
      <c r="A29" s="104"/>
      <c r="F29" s="31"/>
      <c r="G29" s="31"/>
      <c r="H29" s="32"/>
      <c r="I29" s="6"/>
      <c r="J29" s="6"/>
      <c r="K29" s="33"/>
      <c r="L29" s="33"/>
      <c r="M29" s="33"/>
      <c r="N29" s="33"/>
      <c r="O29" s="115">
        <v>3</v>
      </c>
      <c r="P29" s="115"/>
      <c r="Q29" s="115"/>
      <c r="R29" s="115"/>
      <c r="S29" s="102" t="s">
        <v>106</v>
      </c>
      <c r="T29" s="34"/>
      <c r="U29" s="34"/>
      <c r="V29" s="103"/>
      <c r="W29" s="116" t="s">
        <v>8</v>
      </c>
      <c r="X29" s="116"/>
      <c r="Y29" s="116"/>
      <c r="Z29" s="115">
        <v>1109.46</v>
      </c>
      <c r="AA29" s="115"/>
      <c r="AB29" s="115"/>
      <c r="AC29" s="115"/>
      <c r="AE29" s="27" t="s">
        <v>104</v>
      </c>
      <c r="AF29" s="27"/>
      <c r="AG29" s="27"/>
      <c r="AH29" s="27"/>
      <c r="AI29" s="117" t="s">
        <v>9</v>
      </c>
      <c r="AJ29" s="117"/>
      <c r="AK29" s="118">
        <f>O29*Z29</f>
        <v>3328.38</v>
      </c>
      <c r="AL29" s="118"/>
      <c r="AM29" s="118"/>
      <c r="AN29" s="30" t="s">
        <v>10</v>
      </c>
    </row>
    <row r="30" spans="1:40" s="2" customFormat="1" ht="15">
      <c r="B30" s="120" t="s">
        <v>114</v>
      </c>
      <c r="C30" s="120"/>
      <c r="D30" s="120"/>
      <c r="E30" s="120"/>
      <c r="F30" s="120"/>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3"/>
      <c r="AL30" s="3"/>
      <c r="AM30" s="3"/>
    </row>
    <row r="31" spans="1:40" s="44" customFormat="1" ht="13.5" customHeight="1">
      <c r="A31" s="42">
        <v>9</v>
      </c>
      <c r="B31" s="164" t="s">
        <v>127</v>
      </c>
      <c r="C31" s="164"/>
      <c r="D31" s="164"/>
      <c r="E31" s="164"/>
      <c r="F31" s="164"/>
      <c r="G31" s="164"/>
      <c r="H31" s="164"/>
      <c r="I31" s="164"/>
      <c r="J31" s="164"/>
      <c r="K31" s="164"/>
      <c r="L31" s="164"/>
      <c r="M31" s="164"/>
      <c r="N31" s="164"/>
      <c r="O31" s="164"/>
      <c r="P31" s="164"/>
      <c r="Q31" s="164"/>
      <c r="R31" s="164"/>
      <c r="S31" s="164"/>
      <c r="T31" s="164"/>
      <c r="U31" s="164"/>
      <c r="V31" s="164"/>
      <c r="W31" s="164"/>
      <c r="X31" s="164"/>
      <c r="Y31" s="164"/>
      <c r="Z31" s="164"/>
      <c r="AA31" s="164"/>
      <c r="AB31" s="164"/>
      <c r="AC31" s="164"/>
      <c r="AD31" s="164"/>
      <c r="AE31" s="164"/>
      <c r="AF31" s="164"/>
      <c r="AG31" s="164"/>
      <c r="AH31" s="164"/>
      <c r="AI31" s="164"/>
      <c r="AJ31" s="164"/>
      <c r="AK31" s="136"/>
      <c r="AL31" s="136"/>
      <c r="AM31" s="136"/>
    </row>
    <row r="32" spans="1:40" s="22" customFormat="1" ht="13.5" customHeight="1">
      <c r="A32" s="104"/>
      <c r="F32" s="31"/>
      <c r="G32" s="31"/>
      <c r="H32" s="32"/>
      <c r="I32" s="6"/>
      <c r="J32" s="6"/>
      <c r="K32" s="33"/>
      <c r="L32" s="33"/>
      <c r="M32" s="33"/>
      <c r="N32" s="33"/>
      <c r="O32" s="115">
        <v>1</v>
      </c>
      <c r="P32" s="115"/>
      <c r="Q32" s="115"/>
      <c r="R32" s="115"/>
      <c r="S32" s="102" t="s">
        <v>106</v>
      </c>
      <c r="T32" s="34"/>
      <c r="U32" s="34"/>
      <c r="V32" s="103"/>
      <c r="W32" s="116" t="s">
        <v>8</v>
      </c>
      <c r="X32" s="116"/>
      <c r="Y32" s="116"/>
      <c r="Z32" s="115">
        <v>1384.24</v>
      </c>
      <c r="AA32" s="115"/>
      <c r="AB32" s="115"/>
      <c r="AC32" s="115"/>
      <c r="AE32" s="27" t="s">
        <v>104</v>
      </c>
      <c r="AF32" s="27"/>
      <c r="AG32" s="27"/>
      <c r="AH32" s="27"/>
      <c r="AI32" s="117" t="s">
        <v>9</v>
      </c>
      <c r="AJ32" s="117"/>
      <c r="AK32" s="118">
        <f>O32*Z32</f>
        <v>1384.24</v>
      </c>
      <c r="AL32" s="118"/>
      <c r="AM32" s="118"/>
      <c r="AN32" s="30" t="s">
        <v>10</v>
      </c>
    </row>
    <row r="33" spans="1:42" s="2" customFormat="1" ht="15">
      <c r="B33" s="120" t="s">
        <v>128</v>
      </c>
      <c r="C33" s="120"/>
      <c r="D33" s="120"/>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3"/>
      <c r="AL33" s="3"/>
      <c r="AM33" s="3"/>
    </row>
    <row r="34" spans="1:42" s="44" customFormat="1" ht="13.5" customHeight="1">
      <c r="A34" s="42">
        <v>10</v>
      </c>
      <c r="B34" s="164" t="s">
        <v>115</v>
      </c>
      <c r="C34" s="164"/>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c r="AJ34" s="164"/>
      <c r="AK34" s="136"/>
      <c r="AL34" s="136"/>
      <c r="AM34" s="136"/>
    </row>
    <row r="35" spans="1:42" s="22" customFormat="1" ht="13.5" customHeight="1">
      <c r="A35" s="110" t="s">
        <v>109</v>
      </c>
      <c r="F35" s="31"/>
      <c r="G35" s="31"/>
      <c r="H35" s="32"/>
      <c r="I35" s="6"/>
      <c r="J35" s="6"/>
      <c r="K35" s="33"/>
      <c r="L35" s="33"/>
      <c r="M35" s="33"/>
      <c r="N35" s="33"/>
      <c r="O35" s="115">
        <v>2</v>
      </c>
      <c r="P35" s="115"/>
      <c r="Q35" s="115"/>
      <c r="R35" s="115"/>
      <c r="S35" s="102" t="s">
        <v>106</v>
      </c>
      <c r="T35" s="34"/>
      <c r="U35" s="34"/>
      <c r="V35" s="109"/>
      <c r="W35" s="116" t="s">
        <v>8</v>
      </c>
      <c r="X35" s="116"/>
      <c r="Y35" s="116"/>
      <c r="Z35" s="115">
        <v>200.42</v>
      </c>
      <c r="AA35" s="115"/>
      <c r="AB35" s="115"/>
      <c r="AC35" s="115"/>
      <c r="AE35" s="27" t="s">
        <v>104</v>
      </c>
      <c r="AF35" s="27"/>
      <c r="AG35" s="27"/>
      <c r="AH35" s="27"/>
      <c r="AI35" s="117" t="s">
        <v>9</v>
      </c>
      <c r="AJ35" s="117"/>
      <c r="AK35" s="118">
        <f>O35*Z35</f>
        <v>400.84</v>
      </c>
      <c r="AL35" s="118"/>
      <c r="AM35" s="118"/>
      <c r="AN35" s="30" t="s">
        <v>10</v>
      </c>
    </row>
    <row r="36" spans="1:42" s="2" customFormat="1" ht="15">
      <c r="B36" s="120" t="s">
        <v>116</v>
      </c>
      <c r="C36" s="120"/>
      <c r="D36" s="120"/>
      <c r="E36" s="120"/>
      <c r="F36" s="120"/>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3"/>
      <c r="AL36" s="3"/>
      <c r="AM36" s="3"/>
    </row>
    <row r="37" spans="1:42" s="22" customFormat="1" ht="13.5" customHeight="1">
      <c r="A37" s="104" t="s">
        <v>111</v>
      </c>
      <c r="F37" s="31"/>
      <c r="G37" s="31"/>
      <c r="H37" s="32"/>
      <c r="I37" s="6"/>
      <c r="J37" s="6"/>
      <c r="K37" s="33"/>
      <c r="L37" s="33"/>
      <c r="M37" s="33"/>
      <c r="N37" s="33"/>
      <c r="O37" s="115">
        <v>2</v>
      </c>
      <c r="P37" s="115"/>
      <c r="Q37" s="115"/>
      <c r="R37" s="115"/>
      <c r="S37" s="102" t="s">
        <v>106</v>
      </c>
      <c r="T37" s="34"/>
      <c r="U37" s="34"/>
      <c r="V37" s="103"/>
      <c r="W37" s="116" t="s">
        <v>8</v>
      </c>
      <c r="X37" s="116"/>
      <c r="Y37" s="116"/>
      <c r="Z37" s="115">
        <v>271.92</v>
      </c>
      <c r="AA37" s="115"/>
      <c r="AB37" s="115"/>
      <c r="AC37" s="115"/>
      <c r="AE37" s="27" t="s">
        <v>104</v>
      </c>
      <c r="AF37" s="27"/>
      <c r="AG37" s="27"/>
      <c r="AH37" s="27"/>
      <c r="AI37" s="117" t="s">
        <v>9</v>
      </c>
      <c r="AJ37" s="117"/>
      <c r="AK37" s="118">
        <f>O37*Z37</f>
        <v>543.84</v>
      </c>
      <c r="AL37" s="118"/>
      <c r="AM37" s="118"/>
      <c r="AN37" s="30" t="s">
        <v>10</v>
      </c>
    </row>
    <row r="38" spans="1:42" s="2" customFormat="1" ht="15">
      <c r="B38" s="120" t="s">
        <v>117</v>
      </c>
      <c r="C38" s="120"/>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3"/>
      <c r="AL38" s="3"/>
      <c r="AM38" s="3"/>
    </row>
    <row r="39" spans="1:42" s="78" customFormat="1" ht="42.75" customHeight="1">
      <c r="A39" s="112">
        <v>11</v>
      </c>
      <c r="B39" s="164" t="s">
        <v>118</v>
      </c>
      <c r="C39" s="164"/>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164"/>
      <c r="AE39" s="164"/>
      <c r="AF39" s="164"/>
      <c r="AG39" s="164"/>
      <c r="AH39" s="164"/>
      <c r="AI39" s="164"/>
      <c r="AJ39" s="164"/>
      <c r="AK39" s="114"/>
      <c r="AL39" s="114"/>
      <c r="AM39" s="114"/>
    </row>
    <row r="40" spans="1:42" s="22" customFormat="1" ht="13.5" customHeight="1">
      <c r="A40" s="104"/>
      <c r="F40" s="31"/>
      <c r="G40" s="31"/>
      <c r="H40" s="32"/>
      <c r="I40" s="6"/>
      <c r="J40" s="6"/>
      <c r="K40" s="33"/>
      <c r="L40" s="33"/>
      <c r="M40" s="33"/>
      <c r="N40" s="33"/>
      <c r="O40" s="115">
        <v>24</v>
      </c>
      <c r="P40" s="115"/>
      <c r="Q40" s="115"/>
      <c r="R40" s="115"/>
      <c r="S40" s="102" t="s">
        <v>103</v>
      </c>
      <c r="T40" s="34"/>
      <c r="U40" s="34"/>
      <c r="V40" s="103"/>
      <c r="W40" s="116" t="s">
        <v>8</v>
      </c>
      <c r="X40" s="116"/>
      <c r="Y40" s="116"/>
      <c r="Z40" s="115">
        <v>146.57</v>
      </c>
      <c r="AA40" s="115"/>
      <c r="AB40" s="115"/>
      <c r="AC40" s="115"/>
      <c r="AE40" s="27" t="s">
        <v>87</v>
      </c>
      <c r="AF40" s="27"/>
      <c r="AG40" s="27"/>
      <c r="AH40" s="27"/>
      <c r="AI40" s="117" t="s">
        <v>9</v>
      </c>
      <c r="AJ40" s="117"/>
      <c r="AK40" s="118">
        <f>O40*Z40</f>
        <v>3517.68</v>
      </c>
      <c r="AL40" s="118"/>
      <c r="AM40" s="118"/>
      <c r="AN40" s="30" t="s">
        <v>10</v>
      </c>
    </row>
    <row r="41" spans="1:42" s="2" customFormat="1" ht="15">
      <c r="B41" s="120" t="s">
        <v>119</v>
      </c>
      <c r="C41" s="120"/>
      <c r="D41" s="120"/>
      <c r="E41" s="120"/>
      <c r="F41" s="120"/>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3"/>
      <c r="AL41" s="3"/>
      <c r="AM41" s="3"/>
    </row>
    <row r="42" spans="1:42" s="44" customFormat="1" ht="42.75" customHeight="1">
      <c r="A42" s="111">
        <v>12</v>
      </c>
      <c r="B42" s="164" t="s">
        <v>129</v>
      </c>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36"/>
      <c r="AL42" s="136"/>
      <c r="AM42" s="136"/>
    </row>
    <row r="43" spans="1:42" s="22" customFormat="1" ht="13.5" customHeight="1">
      <c r="A43" s="110"/>
      <c r="F43" s="31"/>
      <c r="G43" s="31"/>
      <c r="H43" s="32"/>
      <c r="I43" s="6"/>
      <c r="J43" s="6"/>
      <c r="K43" s="33"/>
      <c r="L43" s="33"/>
      <c r="M43" s="33"/>
      <c r="N43" s="33"/>
      <c r="O43" s="115">
        <v>1</v>
      </c>
      <c r="P43" s="115"/>
      <c r="Q43" s="115"/>
      <c r="R43" s="115"/>
      <c r="S43" s="102" t="s">
        <v>106</v>
      </c>
      <c r="T43" s="34"/>
      <c r="U43" s="34"/>
      <c r="V43" s="109"/>
      <c r="W43" s="116" t="s">
        <v>8</v>
      </c>
      <c r="X43" s="116"/>
      <c r="Y43" s="116"/>
      <c r="Z43" s="115">
        <v>21989.61</v>
      </c>
      <c r="AA43" s="115"/>
      <c r="AB43" s="115"/>
      <c r="AC43" s="115"/>
      <c r="AE43" s="27" t="s">
        <v>104</v>
      </c>
      <c r="AF43" s="27"/>
      <c r="AG43" s="27"/>
      <c r="AH43" s="27"/>
      <c r="AI43" s="117" t="s">
        <v>9</v>
      </c>
      <c r="AJ43" s="117"/>
      <c r="AK43" s="118">
        <f>O43*Z43</f>
        <v>21989.61</v>
      </c>
      <c r="AL43" s="118"/>
      <c r="AM43" s="118"/>
      <c r="AN43" s="30" t="s">
        <v>10</v>
      </c>
    </row>
    <row r="44" spans="1:42" s="2" customFormat="1" ht="15">
      <c r="B44" s="120" t="s">
        <v>130</v>
      </c>
      <c r="C44" s="120"/>
      <c r="D44" s="120"/>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3"/>
      <c r="AL44" s="3"/>
      <c r="AM44" s="3"/>
    </row>
    <row r="45" spans="1:42" s="31" customFormat="1" ht="15" customHeight="1">
      <c r="V45" s="169" t="s">
        <v>134</v>
      </c>
      <c r="W45" s="169"/>
      <c r="X45" s="169"/>
      <c r="Y45" s="169"/>
      <c r="Z45" s="169"/>
      <c r="AA45" s="169"/>
      <c r="AB45" s="169"/>
      <c r="AC45" s="169"/>
      <c r="AD45" s="169"/>
      <c r="AE45" s="169"/>
      <c r="AF45" s="169"/>
      <c r="AG45" s="169"/>
      <c r="AH45" s="36" t="s">
        <v>9</v>
      </c>
      <c r="AI45" s="36"/>
      <c r="AJ45" s="57"/>
      <c r="AK45" s="142">
        <f>SUM(AK2:AM43)</f>
        <v>73221.34</v>
      </c>
      <c r="AL45" s="142"/>
      <c r="AM45" s="142"/>
      <c r="AN45" s="73" t="s">
        <v>10</v>
      </c>
      <c r="AO45" s="139" t="e">
        <f>#REF!+#REF!+#REF!+#REF!+#REF!+#REF!+#REF!+#REF!+#REF!+#REF!+#REF!+#REF!+#REF!+#REF!+#REF!+#REF!+#REF!+#REF!+#REF!+#REF!+#REF!+#REF!+#REF!+#REF!+#REF!+#REF!</f>
        <v>#REF!</v>
      </c>
      <c r="AP45" s="139"/>
    </row>
    <row r="46" spans="1:42" s="2" customFormat="1" ht="15">
      <c r="A46" s="170" t="s">
        <v>136</v>
      </c>
      <c r="B46" s="170"/>
      <c r="C46" s="170"/>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0"/>
      <c r="AJ46" s="170"/>
      <c r="AK46" s="3"/>
      <c r="AL46" s="3"/>
      <c r="AM46" s="3"/>
    </row>
    <row r="47" spans="1:42" s="44" customFormat="1" ht="15" customHeight="1">
      <c r="A47" s="111">
        <v>13</v>
      </c>
      <c r="B47" s="164" t="s">
        <v>132</v>
      </c>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4"/>
      <c r="AK47" s="136"/>
      <c r="AL47" s="136"/>
      <c r="AM47" s="136"/>
    </row>
    <row r="48" spans="1:42" s="22" customFormat="1" ht="13.5" customHeight="1">
      <c r="A48" s="110"/>
      <c r="F48" s="31"/>
      <c r="G48" s="31"/>
      <c r="H48" s="32"/>
      <c r="I48" s="6"/>
      <c r="J48" s="6"/>
      <c r="K48" s="33"/>
      <c r="L48" s="33"/>
      <c r="M48" s="33"/>
      <c r="N48" s="33"/>
      <c r="O48" s="115">
        <v>1</v>
      </c>
      <c r="P48" s="115"/>
      <c r="Q48" s="115"/>
      <c r="R48" s="115"/>
      <c r="S48" s="102" t="s">
        <v>106</v>
      </c>
      <c r="T48" s="34"/>
      <c r="U48" s="34"/>
      <c r="V48" s="109"/>
      <c r="W48" s="116" t="s">
        <v>8</v>
      </c>
      <c r="X48" s="116"/>
      <c r="Y48" s="116"/>
      <c r="Z48" s="115">
        <v>14417.62</v>
      </c>
      <c r="AA48" s="115"/>
      <c r="AB48" s="115"/>
      <c r="AC48" s="115"/>
      <c r="AE48" s="27" t="s">
        <v>104</v>
      </c>
      <c r="AF48" s="27"/>
      <c r="AG48" s="27"/>
      <c r="AH48" s="27"/>
      <c r="AI48" s="117" t="s">
        <v>9</v>
      </c>
      <c r="AJ48" s="117"/>
      <c r="AK48" s="118">
        <f>O48*Z48</f>
        <v>14417.62</v>
      </c>
      <c r="AL48" s="118"/>
      <c r="AM48" s="118"/>
      <c r="AN48" s="30" t="s">
        <v>10</v>
      </c>
    </row>
    <row r="49" spans="1:42" s="2" customFormat="1" ht="15">
      <c r="B49" s="120" t="s">
        <v>131</v>
      </c>
      <c r="C49" s="120"/>
      <c r="D49" s="120"/>
      <c r="E49" s="120"/>
      <c r="F49" s="120"/>
      <c r="G49" s="120"/>
      <c r="H49" s="120"/>
      <c r="I49" s="120"/>
      <c r="J49" s="120"/>
      <c r="K49" s="120"/>
      <c r="L49" s="120"/>
      <c r="M49" s="120"/>
      <c r="N49" s="120"/>
      <c r="O49" s="120"/>
      <c r="P49" s="120"/>
      <c r="Q49" s="120"/>
      <c r="R49" s="120"/>
      <c r="S49" s="120"/>
      <c r="T49" s="120"/>
      <c r="U49" s="120"/>
      <c r="V49" s="120"/>
      <c r="W49" s="120"/>
      <c r="X49" s="120"/>
      <c r="Y49" s="120"/>
      <c r="Z49" s="120"/>
      <c r="AA49" s="120"/>
      <c r="AB49" s="120"/>
      <c r="AC49" s="120"/>
      <c r="AD49" s="120"/>
      <c r="AE49" s="120"/>
      <c r="AF49" s="120"/>
      <c r="AG49" s="120"/>
      <c r="AH49" s="120"/>
      <c r="AI49" s="120"/>
      <c r="AJ49" s="120"/>
      <c r="AK49" s="3"/>
      <c r="AL49" s="3"/>
      <c r="AM49" s="3"/>
    </row>
    <row r="50" spans="1:42" s="31" customFormat="1" ht="15" customHeight="1">
      <c r="V50" s="169" t="s">
        <v>134</v>
      </c>
      <c r="W50" s="169"/>
      <c r="X50" s="169"/>
      <c r="Y50" s="169"/>
      <c r="Z50" s="169"/>
      <c r="AA50" s="169"/>
      <c r="AB50" s="169"/>
      <c r="AC50" s="169"/>
      <c r="AD50" s="169"/>
      <c r="AE50" s="169"/>
      <c r="AF50" s="169"/>
      <c r="AG50" s="169"/>
      <c r="AH50" s="36" t="s">
        <v>9</v>
      </c>
      <c r="AI50" s="36"/>
      <c r="AJ50" s="57"/>
      <c r="AK50" s="142">
        <f>AK48</f>
        <v>14417.62</v>
      </c>
      <c r="AL50" s="142"/>
      <c r="AM50" s="142"/>
      <c r="AN50" s="73" t="s">
        <v>10</v>
      </c>
      <c r="AO50" s="139" t="e">
        <f>#REF!+#REF!+#REF!+#REF!+#REF!+#REF!+#REF!+#REF!+#REF!+#REF!+#REF!+#REF!+#REF!+#REF!+#REF!+#REF!+#REF!+#REF!+#REF!+#REF!+#REF!+#REF!+#REF!+#REF!+#REF!+#REF!</f>
        <v>#REF!</v>
      </c>
      <c r="AP50" s="139"/>
    </row>
    <row r="51" spans="1:42" s="31" customFormat="1" ht="15" customHeight="1">
      <c r="V51" s="169" t="s">
        <v>135</v>
      </c>
      <c r="W51" s="169"/>
      <c r="X51" s="169"/>
      <c r="Y51" s="169"/>
      <c r="Z51" s="169"/>
      <c r="AA51" s="169"/>
      <c r="AB51" s="169"/>
      <c r="AC51" s="169"/>
      <c r="AD51" s="169"/>
      <c r="AE51" s="169"/>
      <c r="AF51" s="169"/>
      <c r="AG51" s="169"/>
      <c r="AH51" s="36" t="s">
        <v>9</v>
      </c>
      <c r="AI51" s="36"/>
      <c r="AJ51" s="57"/>
      <c r="AK51" s="142">
        <f>AK45+AK48</f>
        <v>87638.959999999992</v>
      </c>
      <c r="AL51" s="142"/>
      <c r="AM51" s="142"/>
      <c r="AN51" s="73" t="s">
        <v>10</v>
      </c>
      <c r="AO51" s="139" t="e">
        <f>#REF!+#REF!+#REF!+#REF!+#REF!+#REF!+#REF!+#REF!+#REF!+#REF!+#REF!+#REF!+#REF!+#REF!+#REF!+#REF!+#REF!+#REF!+#REF!+#REF!+#REF!+#REF!+#REF!+#REF!+#REF!+#REF!</f>
        <v>#REF!</v>
      </c>
      <c r="AP51" s="139"/>
    </row>
    <row r="52" spans="1:42" ht="29.25" customHeight="1">
      <c r="A52" s="7" t="s">
        <v>35</v>
      </c>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9"/>
      <c r="AG52" s="9"/>
      <c r="AH52" s="9"/>
      <c r="AI52" s="9"/>
      <c r="AJ52" s="9"/>
      <c r="AK52" s="9"/>
      <c r="AL52" s="9"/>
      <c r="AM52" s="9"/>
      <c r="AN52" s="10"/>
      <c r="AO52" s="10"/>
    </row>
    <row r="53" spans="1:42" ht="13.5" thickBo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row>
    <row r="54" spans="1:42" ht="15.75">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43" t="s">
        <v>34</v>
      </c>
      <c r="AD54" s="143"/>
      <c r="AE54" s="143"/>
      <c r="AF54" s="143"/>
      <c r="AG54" s="143"/>
      <c r="AH54" s="12" t="s">
        <v>9</v>
      </c>
      <c r="AI54" s="12"/>
      <c r="AJ54" s="144"/>
      <c r="AK54" s="144"/>
      <c r="AL54" s="144"/>
      <c r="AM54" s="144"/>
      <c r="AN54" s="140"/>
      <c r="AO54" s="140"/>
    </row>
    <row r="55" spans="1:42" ht="15">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0"/>
      <c r="AF55" s="10"/>
      <c r="AG55" s="10"/>
      <c r="AH55" s="10"/>
      <c r="AI55" s="10"/>
      <c r="AJ55" s="10"/>
      <c r="AK55" s="10"/>
      <c r="AL55" s="10"/>
      <c r="AM55" s="10"/>
      <c r="AN55" s="10"/>
      <c r="AO55" s="10"/>
    </row>
    <row r="56" spans="1:42" ht="15.75">
      <c r="A56" s="8"/>
      <c r="B56" s="7" t="s">
        <v>140</v>
      </c>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9"/>
      <c r="AF56" s="9"/>
      <c r="AG56" s="9"/>
      <c r="AH56" s="9"/>
      <c r="AI56" s="9"/>
      <c r="AJ56" s="9"/>
      <c r="AK56" s="9"/>
      <c r="AL56" s="10"/>
      <c r="AM56" s="10"/>
      <c r="AN56" s="10"/>
      <c r="AO56" s="10"/>
    </row>
    <row r="57" spans="1:42" ht="60.75" customHeight="1">
      <c r="A57" s="8"/>
      <c r="B57" s="7" t="s">
        <v>36</v>
      </c>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9"/>
      <c r="AF57" s="9"/>
      <c r="AG57" s="9"/>
      <c r="AH57" s="9"/>
      <c r="AI57" s="9"/>
      <c r="AJ57" s="9"/>
      <c r="AK57" s="9"/>
      <c r="AL57" s="10"/>
      <c r="AM57" s="10"/>
      <c r="AN57" s="10"/>
      <c r="AO57" s="10"/>
    </row>
    <row r="58" spans="1:42" ht="15.75">
      <c r="A58" s="14"/>
      <c r="B58" s="14"/>
      <c r="C58" s="14"/>
      <c r="D58" s="14"/>
      <c r="E58" s="14"/>
      <c r="F58" s="14"/>
      <c r="G58" s="14"/>
      <c r="H58" s="14"/>
      <c r="I58" s="14"/>
      <c r="J58" s="14"/>
      <c r="K58" s="14"/>
      <c r="L58" s="14"/>
      <c r="M58" s="14"/>
      <c r="N58" s="15"/>
      <c r="O58" s="15"/>
      <c r="P58" s="15"/>
      <c r="Q58" s="15"/>
      <c r="R58" s="15"/>
      <c r="S58" s="14"/>
      <c r="T58" s="14"/>
      <c r="U58" s="14"/>
      <c r="V58" s="14"/>
      <c r="W58" s="14"/>
      <c r="X58" s="14"/>
      <c r="Y58" s="14"/>
      <c r="Z58" s="14"/>
      <c r="AA58" s="14"/>
      <c r="AB58" s="14"/>
      <c r="AC58" s="14"/>
      <c r="AD58" s="14"/>
      <c r="AE58" s="16"/>
      <c r="AF58" s="16"/>
      <c r="AG58" s="16"/>
      <c r="AH58" s="16"/>
      <c r="AI58" s="16"/>
      <c r="AJ58" s="16"/>
      <c r="AK58" s="16"/>
    </row>
    <row r="59" spans="1:42" ht="15.75">
      <c r="A59" s="14"/>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9"/>
      <c r="AF59" s="9"/>
      <c r="AG59" s="9"/>
      <c r="AH59" s="9"/>
      <c r="AI59" s="9"/>
      <c r="AJ59" s="16"/>
      <c r="AK59" s="16"/>
    </row>
    <row r="60" spans="1:42" ht="12.75">
      <c r="A60" s="1"/>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row>
    <row r="61" spans="1:42">
      <c r="A61" s="1"/>
      <c r="B61" s="150" t="s">
        <v>37</v>
      </c>
      <c r="C61" s="150"/>
      <c r="D61" s="150"/>
      <c r="E61" s="150"/>
      <c r="F61" s="150"/>
      <c r="G61" s="150"/>
      <c r="H61" s="150"/>
      <c r="I61" s="150"/>
      <c r="J61" s="150"/>
      <c r="K61" s="150"/>
      <c r="L61" s="10"/>
      <c r="M61" s="10"/>
      <c r="N61" s="10"/>
      <c r="O61" s="10"/>
      <c r="P61" s="10"/>
      <c r="Q61" s="10"/>
      <c r="R61" s="10"/>
      <c r="S61" s="10"/>
      <c r="T61" s="10"/>
      <c r="U61" s="10"/>
      <c r="V61" s="10"/>
      <c r="W61" s="10"/>
      <c r="X61" s="10"/>
      <c r="Y61" s="10"/>
      <c r="Z61" s="10"/>
      <c r="AA61" s="10"/>
      <c r="AB61" s="10"/>
      <c r="AC61" s="10"/>
      <c r="AD61" s="10"/>
      <c r="AE61" s="10"/>
      <c r="AF61" s="10"/>
      <c r="AG61" s="10"/>
      <c r="AH61" s="10"/>
      <c r="AI61" s="10"/>
    </row>
    <row r="62" spans="1:42" ht="15">
      <c r="A62" s="1"/>
      <c r="L62" s="17"/>
      <c r="M62" s="17"/>
      <c r="N62" s="17"/>
      <c r="O62" s="17"/>
      <c r="P62" s="17"/>
      <c r="Q62" s="17"/>
      <c r="R62" s="17"/>
      <c r="S62" s="17"/>
      <c r="T62" s="17"/>
      <c r="U62" s="17"/>
      <c r="V62" s="17"/>
      <c r="W62" s="17"/>
      <c r="X62" s="17"/>
      <c r="Y62" s="17"/>
      <c r="Z62" s="17"/>
      <c r="AA62" s="17"/>
      <c r="AB62" s="17"/>
      <c r="AC62" s="17"/>
      <c r="AD62" s="17"/>
      <c r="AE62" s="17"/>
      <c r="AF62" s="17"/>
      <c r="AG62" s="17"/>
      <c r="AH62" s="17"/>
      <c r="AI62" s="10"/>
    </row>
    <row r="64" spans="1:42" ht="15">
      <c r="A64" s="1"/>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row>
    <row r="65" spans="1:40" ht="15">
      <c r="A65" s="1"/>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0"/>
    </row>
    <row r="66" spans="1:40" s="62" customFormat="1" ht="15">
      <c r="A66" s="58"/>
      <c r="B66" s="151" t="s">
        <v>42</v>
      </c>
      <c r="C66" s="151"/>
      <c r="D66" s="151"/>
      <c r="E66" s="151"/>
      <c r="F66" s="151"/>
      <c r="G66" s="151"/>
      <c r="H66" s="151"/>
      <c r="I66" s="151"/>
      <c r="J66" s="107"/>
      <c r="K66" s="106"/>
      <c r="L66" s="107">
        <v>1</v>
      </c>
      <c r="M66" s="106" t="s">
        <v>39</v>
      </c>
      <c r="N66" s="152">
        <v>41.12</v>
      </c>
      <c r="O66" s="152"/>
      <c r="P66" s="61" t="s">
        <v>39</v>
      </c>
      <c r="Q66" s="153">
        <v>5.92</v>
      </c>
      <c r="R66" s="153"/>
      <c r="S66" s="107"/>
      <c r="T66" s="153"/>
      <c r="U66" s="153"/>
      <c r="AA66" s="62" t="s">
        <v>40</v>
      </c>
      <c r="AB66" s="153">
        <f>ROUND(L66*N66*Q66,0)</f>
        <v>243</v>
      </c>
      <c r="AC66" s="153"/>
      <c r="AD66" s="153"/>
      <c r="AE66" s="153"/>
      <c r="AF66" s="154" t="s">
        <v>26</v>
      </c>
      <c r="AG66" s="154"/>
      <c r="AK66" s="155"/>
      <c r="AL66" s="155"/>
      <c r="AM66" s="155"/>
      <c r="AN66" s="63"/>
    </row>
    <row r="67" spans="1:40" s="64" customFormat="1" ht="15">
      <c r="I67" s="65"/>
      <c r="J67" s="66"/>
      <c r="K67" s="65"/>
      <c r="M67" s="67"/>
      <c r="N67" s="68"/>
      <c r="O67" s="68"/>
      <c r="P67" s="65"/>
      <c r="Q67" s="69"/>
      <c r="R67" s="69"/>
      <c r="S67" s="70"/>
      <c r="T67" s="69"/>
      <c r="U67" s="69"/>
      <c r="V67" s="145" t="s">
        <v>41</v>
      </c>
      <c r="W67" s="145"/>
      <c r="X67" s="145"/>
      <c r="Y67" s="145"/>
      <c r="Z67" s="145"/>
      <c r="AA67" s="71" t="s">
        <v>40</v>
      </c>
      <c r="AB67" s="146">
        <f>SUM(AB64:AB66)</f>
        <v>243</v>
      </c>
      <c r="AC67" s="146"/>
      <c r="AD67" s="146"/>
      <c r="AE67" s="146"/>
      <c r="AF67" s="147" t="s">
        <v>26</v>
      </c>
      <c r="AG67" s="147"/>
      <c r="AH67" s="70"/>
      <c r="AI67" s="72"/>
      <c r="AJ67" s="72"/>
      <c r="AK67" s="148"/>
      <c r="AL67" s="148"/>
      <c r="AM67" s="148"/>
      <c r="AN67" s="72"/>
    </row>
  </sheetData>
  <mergeCells count="150">
    <mergeCell ref="V50:AG50"/>
    <mergeCell ref="V51:AG51"/>
    <mergeCell ref="AK51:AM51"/>
    <mergeCell ref="AO51:AP51"/>
    <mergeCell ref="A46:AJ46"/>
    <mergeCell ref="B22:AJ22"/>
    <mergeCell ref="AO50:AP50"/>
    <mergeCell ref="Z32:AC32"/>
    <mergeCell ref="AI32:AJ32"/>
    <mergeCell ref="AK32:AM32"/>
    <mergeCell ref="B34:AJ34"/>
    <mergeCell ref="AK34:AM34"/>
    <mergeCell ref="B27:AJ27"/>
    <mergeCell ref="B28:AJ28"/>
    <mergeCell ref="AK28:AM28"/>
    <mergeCell ref="O29:R29"/>
    <mergeCell ref="W29:Y29"/>
    <mergeCell ref="Z29:AC29"/>
    <mergeCell ref="AI29:AJ29"/>
    <mergeCell ref="AK29:AM29"/>
    <mergeCell ref="B25:AJ25"/>
    <mergeCell ref="B19:AJ19"/>
    <mergeCell ref="B20:AJ20"/>
    <mergeCell ref="AK20:AM20"/>
    <mergeCell ref="O21:R21"/>
    <mergeCell ref="W21:Y21"/>
    <mergeCell ref="Z21:AC21"/>
    <mergeCell ref="AI21:AJ21"/>
    <mergeCell ref="AK21:AM21"/>
    <mergeCell ref="B17:AJ17"/>
    <mergeCell ref="AK17:AM17"/>
    <mergeCell ref="O18:R18"/>
    <mergeCell ref="W18:Y18"/>
    <mergeCell ref="Z18:AC18"/>
    <mergeCell ref="AI18:AJ18"/>
    <mergeCell ref="AK18:AM18"/>
    <mergeCell ref="B33:AJ33"/>
    <mergeCell ref="O37:R37"/>
    <mergeCell ref="W37:Y37"/>
    <mergeCell ref="Z37:AC37"/>
    <mergeCell ref="AI37:AJ37"/>
    <mergeCell ref="AK37:AM37"/>
    <mergeCell ref="B30:AJ30"/>
    <mergeCell ref="B31:AJ31"/>
    <mergeCell ref="AK31:AM31"/>
    <mergeCell ref="O32:R32"/>
    <mergeCell ref="W32:Y32"/>
    <mergeCell ref="V67:Z67"/>
    <mergeCell ref="AB67:AE67"/>
    <mergeCell ref="AF67:AG67"/>
    <mergeCell ref="AK67:AM67"/>
    <mergeCell ref="B61:K61"/>
    <mergeCell ref="B66:I66"/>
    <mergeCell ref="N66:O66"/>
    <mergeCell ref="Q66:R66"/>
    <mergeCell ref="T66:U66"/>
    <mergeCell ref="AB66:AE66"/>
    <mergeCell ref="AF66:AG66"/>
    <mergeCell ref="AK66:AM66"/>
    <mergeCell ref="AN54:AO54"/>
    <mergeCell ref="B38:AJ38"/>
    <mergeCell ref="B39:AJ39"/>
    <mergeCell ref="AK39:AM39"/>
    <mergeCell ref="O40:R40"/>
    <mergeCell ref="W40:Y40"/>
    <mergeCell ref="Z40:AC40"/>
    <mergeCell ref="AI40:AJ40"/>
    <mergeCell ref="AK40:AM40"/>
    <mergeCell ref="B44:AJ44"/>
    <mergeCell ref="B47:AJ47"/>
    <mergeCell ref="AK47:AM47"/>
    <mergeCell ref="O48:R48"/>
    <mergeCell ref="W48:Y48"/>
    <mergeCell ref="Z48:AC48"/>
    <mergeCell ref="AI48:AJ48"/>
    <mergeCell ref="AK48:AM48"/>
    <mergeCell ref="B49:AJ49"/>
    <mergeCell ref="AK50:AM50"/>
    <mergeCell ref="AC54:AG54"/>
    <mergeCell ref="AJ54:AM54"/>
    <mergeCell ref="AK45:AM45"/>
    <mergeCell ref="AO45:AP45"/>
    <mergeCell ref="V45:AG45"/>
    <mergeCell ref="O26:R26"/>
    <mergeCell ref="W26:Y26"/>
    <mergeCell ref="Z26:AC26"/>
    <mergeCell ref="AI26:AJ26"/>
    <mergeCell ref="AK26:AM26"/>
    <mergeCell ref="B7:AJ7"/>
    <mergeCell ref="B23:AJ23"/>
    <mergeCell ref="AK23:AM23"/>
    <mergeCell ref="O24:R24"/>
    <mergeCell ref="W24:Y24"/>
    <mergeCell ref="Z24:AC24"/>
    <mergeCell ref="AI24:AJ24"/>
    <mergeCell ref="AK24:AM24"/>
    <mergeCell ref="B8:AJ8"/>
    <mergeCell ref="AK8:AM8"/>
    <mergeCell ref="B11:AJ11"/>
    <mergeCell ref="AK11:AM11"/>
    <mergeCell ref="O12:R12"/>
    <mergeCell ref="W12:Y12"/>
    <mergeCell ref="Z12:AC12"/>
    <mergeCell ref="AI12:AJ12"/>
    <mergeCell ref="AK12:AM12"/>
    <mergeCell ref="O9:R9"/>
    <mergeCell ref="W9:Y9"/>
    <mergeCell ref="Z9:AC9"/>
    <mergeCell ref="AI9:AJ9"/>
    <mergeCell ref="AK9:AM9"/>
    <mergeCell ref="B10:AJ10"/>
    <mergeCell ref="B16:AJ16"/>
    <mergeCell ref="B5:AJ5"/>
    <mergeCell ref="AK5:AM5"/>
    <mergeCell ref="O6:R6"/>
    <mergeCell ref="W6:Y6"/>
    <mergeCell ref="Z6:AC6"/>
    <mergeCell ref="AI6:AJ6"/>
    <mergeCell ref="AK6:AM6"/>
    <mergeCell ref="B13:AJ13"/>
    <mergeCell ref="B14:AJ14"/>
    <mergeCell ref="AK14:AM14"/>
    <mergeCell ref="O15:R15"/>
    <mergeCell ref="W15:Y15"/>
    <mergeCell ref="Z15:AC15"/>
    <mergeCell ref="AI15:AJ15"/>
    <mergeCell ref="AK15:AM15"/>
    <mergeCell ref="A1:AM1"/>
    <mergeCell ref="A2:D2"/>
    <mergeCell ref="E2:AN2"/>
    <mergeCell ref="E3:AN3"/>
    <mergeCell ref="B4:M4"/>
    <mergeCell ref="N4:V4"/>
    <mergeCell ref="W4:AB4"/>
    <mergeCell ref="AC4:AH4"/>
    <mergeCell ref="AI4:AN4"/>
    <mergeCell ref="O35:R35"/>
    <mergeCell ref="W35:Y35"/>
    <mergeCell ref="Z35:AC35"/>
    <mergeCell ref="AI35:AJ35"/>
    <mergeCell ref="AK35:AM35"/>
    <mergeCell ref="B36:AJ36"/>
    <mergeCell ref="B42:AJ42"/>
    <mergeCell ref="AK42:AM42"/>
    <mergeCell ref="O43:R43"/>
    <mergeCell ref="W43:Y43"/>
    <mergeCell ref="Z43:AC43"/>
    <mergeCell ref="AI43:AJ43"/>
    <mergeCell ref="AK43:AM43"/>
    <mergeCell ref="B41:AJ41"/>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DWE MBldg</vt:lpstr>
      <vt:lpstr>W.S &amp; S.F</vt:lpstr>
      <vt:lpstr>'DWE MBldg'!Print_Area</vt:lpstr>
      <vt:lpstr>'W.S &amp; S.F'!Print_Area</vt:lpstr>
      <vt:lpstr>'DWE MBldg'!Print_Titles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2017-03-08T07:12:25Z</dcterms:modified>
</cp:coreProperties>
</file>