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360" yWindow="420" windowWidth="8730" windowHeight="3960" tabRatio="650" activeTab="2"/>
  </bookViews>
  <sheets>
    <sheet name="Face sheet" sheetId="58" r:id="rId1"/>
    <sheet name="G.Abs" sheetId="59" r:id="rId2"/>
    <sheet name="(Abs)" sheetId="55" r:id="rId3"/>
    <sheet name="Mes" sheetId="56" r:id="rId4"/>
  </sheets>
  <definedNames>
    <definedName name="_xlnm.Print_Area" localSheetId="2">'(Abs)'!$A$1:$K$152</definedName>
    <definedName name="_xlnm.Print_Area" localSheetId="3">Mes!$A$1:$K$153</definedName>
    <definedName name="_xlnm.Print_Titles" localSheetId="2">'(Abs)'!$5:$5</definedName>
    <definedName name="_xlnm.Print_Titles" localSheetId="3">Mes!$6:$6</definedName>
    <definedName name="Z_5096C17F_4B72_4439_B201_B103E6167857_.wvu.PrintTitles" localSheetId="2" hidden="1">'(Abs)'!$5:$5</definedName>
  </definedNames>
  <calcPr calcId="144525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D96" i="55" l="1"/>
  <c r="D85" i="55" l="1"/>
  <c r="D56" i="55" l="1"/>
  <c r="J56" i="55" s="1"/>
  <c r="J150" i="56" l="1"/>
  <c r="D109" i="55" s="1"/>
  <c r="J136" i="56"/>
  <c r="J145" i="56" s="1"/>
  <c r="J128" i="56"/>
  <c r="J105" i="56"/>
  <c r="J104" i="56"/>
  <c r="J102" i="56"/>
  <c r="J96" i="56"/>
  <c r="D76" i="55" s="1"/>
  <c r="J89" i="56"/>
  <c r="D65" i="55" s="1"/>
  <c r="J65" i="55" s="1"/>
  <c r="J85" i="56"/>
  <c r="J84" i="56"/>
  <c r="J83" i="56"/>
  <c r="J82" i="56"/>
  <c r="J75" i="56"/>
  <c r="J74" i="56"/>
  <c r="J70" i="56"/>
  <c r="D43" i="55" s="1"/>
  <c r="J43" i="55" s="1"/>
  <c r="J64" i="56"/>
  <c r="J63" i="56"/>
  <c r="J60" i="56"/>
  <c r="J50" i="56"/>
  <c r="J49" i="56"/>
  <c r="J48" i="56"/>
  <c r="J47" i="56"/>
  <c r="J44" i="56"/>
  <c r="J35" i="56"/>
  <c r="D29" i="55" s="1"/>
  <c r="J29" i="55" s="1"/>
  <c r="J26" i="56"/>
  <c r="J30" i="56" s="1"/>
  <c r="D21" i="55" s="1"/>
  <c r="J21" i="55" s="1"/>
  <c r="J19" i="56"/>
  <c r="J23" i="56" s="1"/>
  <c r="D18" i="55" s="1"/>
  <c r="J18" i="55" s="1"/>
  <c r="J16" i="56"/>
  <c r="D12" i="55" s="1"/>
  <c r="J12" i="55" s="1"/>
  <c r="J11" i="56"/>
  <c r="J12" i="56" s="1"/>
  <c r="D9" i="55" s="1"/>
  <c r="J106" i="56" l="1"/>
  <c r="J108" i="56" s="1"/>
  <c r="D82" i="55" s="1"/>
  <c r="J76" i="56"/>
  <c r="D53" i="55" s="1"/>
  <c r="J53" i="55" s="1"/>
  <c r="J86" i="56"/>
  <c r="D60" i="55" s="1"/>
  <c r="J60" i="55" s="1"/>
  <c r="J65" i="56"/>
  <c r="J67" i="56" s="1"/>
  <c r="D34" i="55" s="1"/>
  <c r="J34" i="55" s="1"/>
  <c r="J51" i="56"/>
  <c r="J53" i="56" s="1"/>
  <c r="D32" i="55" s="1"/>
  <c r="J32" i="55" s="1"/>
  <c r="J9" i="55" l="1"/>
  <c r="H10" i="59" l="1"/>
  <c r="J67" i="55" l="1"/>
  <c r="H9" i="59" l="1"/>
  <c r="H26" i="59" l="1"/>
  <c r="H28" i="59" s="1"/>
</calcChain>
</file>

<file path=xl/sharedStrings.xml><?xml version="1.0" encoding="utf-8"?>
<sst xmlns="http://schemas.openxmlformats.org/spreadsheetml/2006/main" count="500" uniqueCount="294">
  <si>
    <t>ASSISTANT ENGINEER</t>
  </si>
  <si>
    <t>Karachi.</t>
  </si>
  <si>
    <t>Sub-Engineer</t>
  </si>
  <si>
    <t>Nos</t>
  </si>
  <si>
    <t>Each</t>
  </si>
  <si>
    <t>NAME OF WORK:-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</si>
  <si>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</si>
  <si>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</si>
  <si>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</si>
  <si>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</si>
  <si>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</si>
  <si>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</si>
  <si>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</si>
  <si>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</si>
  <si>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</si>
  <si>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</si>
  <si>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</si>
  <si>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</si>
  <si>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S.No.</t>
  </si>
  <si>
    <t>MEASUREMENT SHEET.</t>
  </si>
  <si>
    <t>Description of Item</t>
  </si>
  <si>
    <t>NO.  L.  B.  D.</t>
  </si>
  <si>
    <t>Rft</t>
  </si>
  <si>
    <t>FACE SHEET</t>
  </si>
  <si>
    <t>Fund Head</t>
  </si>
  <si>
    <t>Provincial</t>
  </si>
  <si>
    <t>Major Head:-</t>
  </si>
  <si>
    <t>SC-21020   SC-24020</t>
  </si>
  <si>
    <t>Minor Head:-</t>
  </si>
  <si>
    <t>Building &amp; Structure</t>
  </si>
  <si>
    <t>Service Head:-</t>
  </si>
  <si>
    <t>Deptt: Head:-</t>
  </si>
  <si>
    <t>Amount:-</t>
  </si>
  <si>
    <t>Rs. 4,84,000/-</t>
  </si>
  <si>
    <t>S.No</t>
  </si>
  <si>
    <t>Financial Year</t>
  </si>
  <si>
    <t>2009-10</t>
  </si>
  <si>
    <t>2010-11</t>
  </si>
  <si>
    <t>2011-12</t>
  </si>
  <si>
    <t xml:space="preserve"> </t>
  </si>
  <si>
    <t>Release</t>
  </si>
  <si>
    <t>Expenditure</t>
  </si>
  <si>
    <t>5000000/-</t>
  </si>
  <si>
    <t>807015/-</t>
  </si>
  <si>
    <t>3150000/-</t>
  </si>
  <si>
    <t>Repair &amp; maintenance</t>
  </si>
  <si>
    <t xml:space="preserve">                 The estimate has been framed in the office of the Executive Engineer Provincial Buildings Division-III, Karachi for the probable expenditure that will be incurred in the current financial year.</t>
  </si>
  <si>
    <t xml:space="preserve">                 The work will be carried out as per P.W.D specification through Government approved contractors of Buildings Department government of Sindh.                           </t>
  </si>
  <si>
    <t xml:space="preserve">                  The estimate has been prepared as per demand / requirement of occupants of Humayoon House Garden West  Karachi and the same is submitted for technical sanction. Further it is submitted that the funds to teh tune of Rs:___________ million avalible and  permission for N.I.T. recorded vide Superintending Engineer Provincial Buildings Circle Karachi letter No. PBC/GC-3042, Dated 11-10-2012.</t>
  </si>
  <si>
    <r>
      <t xml:space="preserve">M&amp;R TO HUMAYOON HOUSE GARDEN WEST KARACHI. </t>
    </r>
    <r>
      <rPr>
        <sz val="12"/>
        <rFont val="Arial"/>
        <family val="2"/>
      </rPr>
      <t>Colouring, Painting, watersupply, sanitary fittings &amp; Misc: works in different flats of (7th &amp; 8th Floor)</t>
    </r>
  </si>
  <si>
    <t>SPECIFICATION</t>
  </si>
  <si>
    <t>GENERAL DESCRIPTION</t>
  </si>
  <si>
    <t>(i) Schedule Item</t>
  </si>
  <si>
    <t>(ii) Non Schedule Item</t>
  </si>
  <si>
    <t>Part A(i)Total</t>
  </si>
  <si>
    <t>Part "A-ii" NSI)Total</t>
  </si>
  <si>
    <t>KARACHI.</t>
  </si>
  <si>
    <t>EXECUTIVE  ENGINEER</t>
  </si>
  <si>
    <t>ASSISTANT  ENGINEER</t>
  </si>
  <si>
    <t xml:space="preserve">Say Rs. </t>
  </si>
  <si>
    <t>G.Total Rs</t>
  </si>
  <si>
    <t>Non Schedule Items</t>
  </si>
  <si>
    <t>(ii)</t>
  </si>
  <si>
    <t>Schedule Items</t>
  </si>
  <si>
    <t>(i)</t>
  </si>
  <si>
    <t>Part "A" Civil Works</t>
  </si>
  <si>
    <t>Cost of Constt:</t>
  </si>
  <si>
    <t>Name of Component</t>
  </si>
  <si>
    <t>S. No</t>
  </si>
  <si>
    <t>GENERAL ABSTRACT</t>
  </si>
  <si>
    <t>Provincial Buildins Sub Division-VII</t>
  </si>
  <si>
    <t>Provincial Buildins Division-II</t>
  </si>
  <si>
    <t>etc complete.</t>
  </si>
  <si>
    <t>Provincial Building Sub-Division No.VII</t>
  </si>
  <si>
    <t>Deduction:</t>
  </si>
  <si>
    <t>PART (A) Civil Work)</t>
  </si>
  <si>
    <t xml:space="preserve">Part (A) Civil Work </t>
  </si>
  <si>
    <t>% Sft</t>
  </si>
  <si>
    <t>P.Rft</t>
  </si>
  <si>
    <t>D</t>
  </si>
  <si>
    <t>EXECUTIVE ENGINEER</t>
  </si>
  <si>
    <t>Dismantling Glazed Or Encaustic tiles.</t>
  </si>
  <si>
    <t>PART A-II</t>
  </si>
  <si>
    <t>NON SEHEDULE ITEMS</t>
  </si>
  <si>
    <t>Dismantling glazed or encaustic tiles</t>
  </si>
  <si>
    <t>S.I.No.55/P-13</t>
  </si>
  <si>
    <t>1 x 2</t>
  </si>
  <si>
    <t>1 x 4</t>
  </si>
  <si>
    <t>M/R TO BARRACK No. 10 OFFICE OF FOREST &amp; WILD LIFE DEPARTMENT  GOVERNEMENT OF SINDH SINDH SECRETARIAT BLOCK 4-A KARACHI.</t>
  </si>
  <si>
    <t>2x(8.0+7.50)x3.0</t>
  </si>
  <si>
    <t>1x24.0x10.0</t>
  </si>
  <si>
    <t>1x20.0x20.0</t>
  </si>
  <si>
    <t>Bath Room Floor</t>
  </si>
  <si>
    <t>1x7.0x8.0</t>
  </si>
  <si>
    <t>Dismantling Block masonry</t>
  </si>
  <si>
    <t>1x2.50x6.50</t>
  </si>
  <si>
    <t>Cft</t>
  </si>
  <si>
    <t>P/L Cement Concrete Solid Block Masonry</t>
  </si>
  <si>
    <t>2x8.0x0.50x7.0</t>
  </si>
  <si>
    <t>1x4.0x0.50x7.0</t>
  </si>
  <si>
    <t>2x1x10.0x0.50x7.0</t>
  </si>
  <si>
    <t>1x3.0x0.50x4.0</t>
  </si>
  <si>
    <t>Cement Plaster 3/4" thick</t>
  </si>
  <si>
    <t>2x4.0x7.0</t>
  </si>
  <si>
    <t>2x1x2x10.0x7.0</t>
  </si>
  <si>
    <t>2x1x3.0x4.0</t>
  </si>
  <si>
    <t>2x8.0x7.0</t>
  </si>
  <si>
    <t>P/F inposition in Aluminum Windows</t>
  </si>
  <si>
    <t>2x4.0x3.0</t>
  </si>
  <si>
    <t>1x4.0x6.0</t>
  </si>
  <si>
    <t>Scarping (b) Ordinary Distemper</t>
  </si>
  <si>
    <t>Committee Room</t>
  </si>
  <si>
    <t>S.O &amp; Staff</t>
  </si>
  <si>
    <t>Verr:</t>
  </si>
  <si>
    <t xml:space="preserve">" </t>
  </si>
  <si>
    <t>Verr</t>
  </si>
  <si>
    <t>2x(20.0+20.0)x9.50</t>
  </si>
  <si>
    <t>1x12.0x8.0</t>
  </si>
  <si>
    <t>2x7.50x8.0</t>
  </si>
  <si>
    <t>2x7.17x8.0</t>
  </si>
  <si>
    <t>W</t>
  </si>
  <si>
    <t>1x3.0x4.0</t>
  </si>
  <si>
    <t>Distempering (b) Two Coats</t>
  </si>
  <si>
    <t>1x2x3.0x4.0</t>
  </si>
  <si>
    <t>2x3.0x6.50</t>
  </si>
  <si>
    <t xml:space="preserve">P/F G.I Chowkhat </t>
  </si>
  <si>
    <t>1x4(6.50+3.50+6.50)</t>
  </si>
  <si>
    <t>P/F 1st Class Deodar Wood Shutter</t>
  </si>
  <si>
    <t>2x2.50x6.50</t>
  </si>
  <si>
    <t>2x3.50x6.50</t>
  </si>
  <si>
    <t>P/F Door Lock</t>
  </si>
  <si>
    <t>Painting Old Surface Paiting Doors &amp; Windows</t>
  </si>
  <si>
    <t>2x2x4.0x7.0</t>
  </si>
  <si>
    <t>2x3.0x4.0</t>
  </si>
  <si>
    <t>2x3x4.0x7.0</t>
  </si>
  <si>
    <t>Painting New Surface Doors &amp; Windows</t>
  </si>
  <si>
    <t>2x4x2.50x6.50</t>
  </si>
  <si>
    <t>P/F Window Blind</t>
  </si>
  <si>
    <t>1x4.50x6.50</t>
  </si>
  <si>
    <t>2x3.50x4.50</t>
  </si>
  <si>
    <t>P/F Wall Paper</t>
  </si>
  <si>
    <t>Room</t>
  </si>
  <si>
    <t>"</t>
  </si>
  <si>
    <t>Chamber</t>
  </si>
  <si>
    <t>2x20.17x6.50</t>
  </si>
  <si>
    <t>1x20.75x6.50</t>
  </si>
  <si>
    <t>2x12.0x4.0</t>
  </si>
  <si>
    <t>2x7.0x17.0</t>
  </si>
  <si>
    <t>1x6.0x3.50</t>
  </si>
  <si>
    <t>2x3.0x3.50</t>
  </si>
  <si>
    <t>Providing &amp; Fixing Door Closure</t>
  </si>
  <si>
    <t>P/F Porceline Tiles</t>
  </si>
  <si>
    <t>Sec Room</t>
  </si>
  <si>
    <t>Floor</t>
  </si>
  <si>
    <t>" Verr</t>
  </si>
  <si>
    <t>" Skirting</t>
  </si>
  <si>
    <t>Committee Room Skirting</t>
  </si>
  <si>
    <t>" Floor</t>
  </si>
  <si>
    <t>S.O &amp; Staff Room</t>
  </si>
  <si>
    <t>"   "</t>
  </si>
  <si>
    <t>"   " Floor</t>
  </si>
  <si>
    <t>"  Verr</t>
  </si>
  <si>
    <t>Small Room</t>
  </si>
  <si>
    <t>2x(20.0+20.0)x0.50</t>
  </si>
  <si>
    <t>1x12.0x7.17</t>
  </si>
  <si>
    <t>2x(12.0+7.17)x0.50</t>
  </si>
  <si>
    <t>2x1x17.0x7.50</t>
  </si>
  <si>
    <t>2x(14.50+7.50)x0.50</t>
  </si>
  <si>
    <t>1x12.50x7.50</t>
  </si>
  <si>
    <t>1x14.50x7.50</t>
  </si>
  <si>
    <t>P/L Matte finish surface</t>
  </si>
  <si>
    <t>2x12.0x7.0</t>
  </si>
  <si>
    <t>B/D</t>
  </si>
  <si>
    <t>Front Verr</t>
  </si>
  <si>
    <t>Room Wall</t>
  </si>
  <si>
    <t>Chamber Wall</t>
  </si>
  <si>
    <t>3x20.0x3.0</t>
  </si>
  <si>
    <t>Dismantling cement block masonary.</t>
  </si>
  <si>
    <t>(S.I.No.14/P-10)</t>
  </si>
  <si>
    <t>% Cft</t>
  </si>
  <si>
    <t xml:space="preserve">P/L 1:3:6 cement concrete solid block </t>
  </si>
  <si>
    <t xml:space="preserve">masonry wall above 6" in thickness set </t>
  </si>
  <si>
    <t>in 1:6 cement mortar in G.Floor superstructure</t>
  </si>
  <si>
    <t xml:space="preserve">including raking out joints &amp; curing etc </t>
  </si>
  <si>
    <t>complete. (S.I.No.24/P-19)</t>
  </si>
  <si>
    <t xml:space="preserve">Cement plaster 1:4 upto 12’ height (c) ¾” thick. </t>
  </si>
  <si>
    <t>(S.I.No.11(c)P-52)</t>
  </si>
  <si>
    <t xml:space="preserve">Supplying &amp; fixing in position Aluminium     </t>
  </si>
  <si>
    <t>channels framing for slidding windows &amp; ven</t>
  </si>
  <si>
    <t>of Alcop made with 5 mm thick tinted glass</t>
  </si>
  <si>
    <t>glazing (Belgium) &amp; Aluminium fly screen</t>
  </si>
  <si>
    <t>I/c handles stoppers &amp; locking arrangement</t>
  </si>
  <si>
    <t>etc complete.(b) Deluxe model (Bronze).</t>
  </si>
  <si>
    <t>(S.I.No. 84-b P-108).</t>
  </si>
  <si>
    <t xml:space="preserve">Scraping ordinary distemper or paint on </t>
  </si>
  <si>
    <t>(S.I.No.54(b)P-13)</t>
  </si>
  <si>
    <t>Distempering (c) Three Coats.(S.I.24(C)/54)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</si>
  <si>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</si>
  <si>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</si>
  <si>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</si>
  <si>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</si>
  <si>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</si>
  <si>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</si>
  <si>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</si>
  <si>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</si>
  <si>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 xml:space="preserve">Providing and fixing in position doors, windows 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</si>
  <si>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</si>
  <si>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</si>
  <si>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</si>
  <si>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</si>
  <si>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</si>
  <si>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</si>
  <si>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</si>
  <si>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</si>
  <si>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>Providing &amp; Fixing approved quality mortice</t>
  </si>
  <si>
    <t>Lock.(S.I.No.21/P-60)</t>
  </si>
  <si>
    <t xml:space="preserve">Painting Old Surfaces painting doors and </t>
  </si>
  <si>
    <t>Windows any type. Each subsequent coat.</t>
  </si>
  <si>
    <t>(S.I.No.4-c/i+ii/P-68)</t>
  </si>
  <si>
    <t xml:space="preserve">Preparing the surface and painting of </t>
  </si>
  <si>
    <t>doors windows and windows any type</t>
  </si>
  <si>
    <t>including edges New Surface (i+ii+ii)</t>
  </si>
  <si>
    <t>(S.I.No.5-c-i+ii/P-69)</t>
  </si>
  <si>
    <t>Total</t>
  </si>
  <si>
    <t xml:space="preserve">Providing &amp; Fixing Window Vertical </t>
  </si>
  <si>
    <t xml:space="preserve">Blinds Aluminum Double Channel patti </t>
  </si>
  <si>
    <t xml:space="preserve">with roller i/c G.I Bracket &amp; steel patti @ </t>
  </si>
  <si>
    <t>bottom imported quality.</t>
  </si>
  <si>
    <t xml:space="preserve">Providing and fixing wall paper of imported   </t>
  </si>
  <si>
    <t>make of approved shade/colour/paint as</t>
  </si>
  <si>
    <t>approved by the competent authority</t>
  </si>
  <si>
    <t>fixed with glue, preparing smooth the surface</t>
  </si>
  <si>
    <t xml:space="preserve"> with plaster of paris/ chemical. </t>
  </si>
  <si>
    <t>Providing and fixing hydraulic door</t>
  </si>
  <si>
    <t>closure best quality etc complete.</t>
  </si>
  <si>
    <t xml:space="preserve">Providing &amp; Fixing Porcelain Tiles 24”x24” </t>
  </si>
  <si>
    <t>x1/4 as approved sizes specified</t>
  </si>
  <si>
    <t>approved quality make design and colour in/c</t>
  </si>
  <si>
    <t xml:space="preserve"> Jointing in White Cement in/c. Washing of</t>
  </si>
  <si>
    <t xml:space="preserve">tiles and filling of joints with Slurry of white </t>
  </si>
  <si>
    <t>white cement in desired shape with finishing</t>
  </si>
  <si>
    <t xml:space="preserve"> in/c. cutting of tiles to proper profile i/c</t>
  </si>
  <si>
    <t>all respect labour and necessary required</t>
  </si>
  <si>
    <t xml:space="preserve">material as directed by the Engineer In charge </t>
  </si>
  <si>
    <t>Preparing the surface &amp; Applying matte finishpaint of</t>
  </si>
  <si>
    <t xml:space="preserve"> approved quality &amp; make includingscraping the old </t>
  </si>
  <si>
    <t>surface, applying sandpaper filling with loppy&amp; ICI or</t>
  </si>
  <si>
    <t xml:space="preserve">equivalent&amp; then applying matte finish paint 2  coats </t>
  </si>
  <si>
    <t>as directed by Engineer Incharge.</t>
  </si>
  <si>
    <t xml:space="preserve">French Polish of Door Windows &amp; ventilators and    </t>
  </si>
  <si>
    <t>stair floor (Walls) work etc including repairing surface</t>
  </si>
  <si>
    <t xml:space="preserve"> and polishing by using latch dana, spirit, thinner, </t>
  </si>
  <si>
    <t xml:space="preserve"> pigment ICI lacquer,regmal, (Germany) malmal,</t>
  </si>
  <si>
    <t xml:space="preserve"> ICI Saller, Tarpauine Oil, Polishing as per satisfaction </t>
  </si>
  <si>
    <t xml:space="preserve">of competent authorityetc complete.  </t>
  </si>
  <si>
    <t>2x1(20.0+20.0)x0.50</t>
  </si>
  <si>
    <t>' SCHEDULE " B"</t>
  </si>
  <si>
    <t>Above Or Below</t>
  </si>
  <si>
    <t>Rupees Seven Hundred Eighty Six and Fifty Ps Only</t>
  </si>
  <si>
    <t>Rupees Eleven Hundred Thirty Four and Thirty Eight Only</t>
  </si>
  <si>
    <t>Rupees Fifteen Thousand Seven Hundred Seventy One and One Only</t>
  </si>
  <si>
    <t>Rupees Three Thousand Fifteen and Seventy Six Only</t>
  </si>
  <si>
    <t>Rupees Sixteen Hundred Forty Seven and Sixty Nine Only</t>
  </si>
  <si>
    <t>Rupees Two Hundred Twenty Six and Eighty Eight Only</t>
  </si>
  <si>
    <t>Rupees One Thousand Seventy Nine and Sixty Five Only</t>
  </si>
  <si>
    <t>Rupees Two Hundred Twenty Eight and Ninty Only</t>
  </si>
  <si>
    <t>Rupees Seven Hundred Six and Twenty Three Ps Only</t>
  </si>
  <si>
    <t>Rupees Seventeen Hundred Eighty Six and Thirteen Only</t>
  </si>
  <si>
    <t>Rupees Eleven Hundred Sixty and Six Paisa Only</t>
  </si>
  <si>
    <t>Rupees Twenty One Hundred Sixteen and forty one only</t>
  </si>
  <si>
    <t>SUMMARY OF COST</t>
  </si>
  <si>
    <t>PART A</t>
  </si>
  <si>
    <t>Cost of Civil Work Schedule Item</t>
  </si>
  <si>
    <t>Rs.</t>
  </si>
  <si>
    <t>PART A-ii</t>
  </si>
  <si>
    <t>Cost of Non Schedule Item Civil Work</t>
  </si>
  <si>
    <t xml:space="preserve">Total </t>
  </si>
  <si>
    <t>TERMS &amp; CONDITIONS:</t>
  </si>
  <si>
    <t>Any typographical errors in the schedule"B" are subject to correction with the reference to the schdule of rates General Item</t>
  </si>
  <si>
    <t xml:space="preserve">Water Supply and sanitary item 2012 in force from 12-07-2012 as approved by the standing rates committee sindh Karachi. </t>
  </si>
  <si>
    <t>100 % well graded crushed bajri shall be used in item of R.C.C 1:2:4.</t>
  </si>
  <si>
    <t>Water shall be arranged by the contractor at site of work without any extra payment.</t>
  </si>
  <si>
    <t>No Premium shall be paid on non-schedule Item</t>
  </si>
  <si>
    <t>No Cartage or any items of material either supplied by the Department or arranged by the contractor shall be paid</t>
  </si>
  <si>
    <t>C.C Shall be Machine made.</t>
  </si>
  <si>
    <t>All R.C.C/C.C cast in situ shall be mechanically viberated.</t>
  </si>
  <si>
    <t>Contractor has to bring samples of the material and handed to the Engineer Incharge free of cost.</t>
  </si>
  <si>
    <t>All Building debries &amp; Surplus stuff not req: for use and construction shall be removed from the site the suitable disposal off by</t>
  </si>
  <si>
    <t>the contractor for which no extra cartages shall be paid.</t>
  </si>
  <si>
    <t>The Work Will be carried out as per PWD Specification.</t>
  </si>
  <si>
    <t>CONTRACTOR</t>
  </si>
  <si>
    <t>Prov Building Sub-Division -VII</t>
  </si>
  <si>
    <t>Provincial  Building Division No.II</t>
  </si>
  <si>
    <t xml:space="preserve">    Karachi.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</si>
</sst>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00"/>
    <numFmt numFmtId="165" formatCode="_(* #,##0_);_(* \(#,##0\);_(* &quot;-&quot;??_);_(@_)"/>
    <numFmt numFmtId="166" formatCode="00"/>
  </numFmts>
  <fonts count="33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1"/>
      <name val="Arial"/>
      <family val="2"/>
    </font>
    <font>
      <b/>
      <u/>
      <sz val="16"/>
      <name val="Arial"/>
      <family val="2"/>
    </font>
    <font>
      <b/>
      <u/>
      <sz val="24"/>
      <name val="BankGothic Md BT"/>
      <family val="2"/>
    </font>
    <font>
      <sz val="10"/>
      <name val="Times New Roman"/>
      <family val="1"/>
    </font>
    <font>
      <u/>
      <sz val="12"/>
      <name val="Times New Roman"/>
      <family val="1"/>
    </font>
    <font>
      <b/>
      <u/>
      <sz val="22"/>
      <name val="Times New Roman"/>
      <family val="1"/>
    </font>
    <font>
      <sz val="11"/>
      <name val="Arial"/>
      <family val="2"/>
    </font>
    <font>
      <b/>
      <i/>
      <u/>
      <sz val="12"/>
      <name val="Times New Roman"/>
      <family val="1"/>
    </font>
    <font>
      <i/>
      <sz val="12"/>
      <name val="Times New Roman"/>
      <family val="1"/>
    </font>
    <font>
      <b/>
      <i/>
      <u/>
      <sz val="11"/>
      <name val="Times New Roman"/>
      <family val="1"/>
    </font>
    <font>
      <b/>
      <i/>
      <sz val="11"/>
      <name val="Times New Roman"/>
      <family val="1"/>
    </font>
    <font>
      <b/>
      <i/>
      <sz val="10"/>
      <name val="Times New Roman"/>
      <family val="1"/>
    </font>
    <font>
      <b/>
      <i/>
      <sz val="12"/>
      <name val="Times New Roman"/>
      <family val="1"/>
    </font>
    <font>
      <b/>
      <i/>
      <sz val="9"/>
      <name val="Times New Roman"/>
      <family val="1"/>
    </font>
    <font>
      <i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i/>
      <sz val="11"/>
      <color rgb="FF000000"/>
      <name val="Times New Roman"/>
      <family val="1"/>
    </font>
    <font>
      <i/>
      <sz val="9"/>
      <name val="Times New Roman"/>
      <family val="1"/>
    </font>
    <font>
      <b/>
      <i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</cellStyleXfs>
  <cellXfs count="2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0" fontId="2" fillId="0" borderId="0" xfId="0" applyFont="1" applyAlignment="1">
      <alignment vertical="top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/>
    <xf numFmtId="0" fontId="4" fillId="0" borderId="0" xfId="0" applyFont="1" applyAlignment="1">
      <alignment vertical="top"/>
    </xf>
    <xf numFmtId="165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right"/>
    </xf>
    <xf numFmtId="165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66" fontId="2" fillId="0" borderId="0" xfId="0" applyNumberFormat="1" applyFont="1" applyBorder="1" applyAlignment="1">
      <alignment horizontal="left"/>
    </xf>
    <xf numFmtId="0" fontId="6" fillId="0" borderId="0" xfId="0" applyFont="1"/>
    <xf numFmtId="164" fontId="2" fillId="0" borderId="0" xfId="0" applyNumberFormat="1" applyFont="1" applyBorder="1" applyAlignment="1">
      <alignment vertical="top"/>
    </xf>
    <xf numFmtId="0" fontId="7" fillId="0" borderId="0" xfId="0" applyFont="1"/>
    <xf numFmtId="0" fontId="8" fillId="0" borderId="0" xfId="0" applyFont="1"/>
    <xf numFmtId="0" fontId="0" fillId="0" borderId="0" xfId="0" applyAlignment="1">
      <alignment vertical="top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1" fillId="0" borderId="0" xfId="0" applyFont="1" applyAlignment="1">
      <alignment vertical="top"/>
    </xf>
    <xf numFmtId="0" fontId="12" fillId="0" borderId="0" xfId="0" applyFont="1" applyAlignment="1">
      <alignment vertical="top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5" fillId="0" borderId="0" xfId="0" applyFont="1" applyAlignment="1">
      <alignment horizontal="center" vertical="top"/>
    </xf>
    <xf numFmtId="0" fontId="16" fillId="0" borderId="0" xfId="0" applyFont="1"/>
    <xf numFmtId="0" fontId="17" fillId="0" borderId="0" xfId="0" applyFont="1"/>
    <xf numFmtId="0" fontId="6" fillId="0" borderId="0" xfId="0" applyFont="1" applyAlignment="1">
      <alignment vertical="top"/>
    </xf>
    <xf numFmtId="0" fontId="6" fillId="0" borderId="0" xfId="0" quotePrefix="1" applyFont="1" applyAlignment="1">
      <alignment vertical="top"/>
    </xf>
    <xf numFmtId="0" fontId="6" fillId="0" borderId="0" xfId="0" applyFont="1" applyAlignment="1">
      <alignment horizontal="right"/>
    </xf>
    <xf numFmtId="165" fontId="6" fillId="0" borderId="0" xfId="2" applyNumberFormat="1" applyFont="1" applyAlignment="1">
      <alignment horizontal="right" vertical="top"/>
    </xf>
    <xf numFmtId="0" fontId="18" fillId="0" borderId="0" xfId="0" applyFont="1" applyAlignment="1">
      <alignment horizontal="center"/>
    </xf>
    <xf numFmtId="12" fontId="4" fillId="0" borderId="0" xfId="0" applyNumberFormat="1" applyFont="1" applyAlignment="1">
      <alignment vertical="top" wrapText="1"/>
    </xf>
    <xf numFmtId="0" fontId="8" fillId="0" borderId="0" xfId="0" applyFont="1" applyAlignment="1">
      <alignment horizontal="right" vertical="top"/>
    </xf>
    <xf numFmtId="0" fontId="19" fillId="0" borderId="0" xfId="0" applyFont="1"/>
    <xf numFmtId="0" fontId="20" fillId="0" borderId="0" xfId="0" applyFont="1" applyBorder="1" applyAlignment="1">
      <alignment horizontal="left"/>
    </xf>
    <xf numFmtId="165" fontId="8" fillId="0" borderId="0" xfId="2" applyNumberFormat="1" applyFont="1" applyAlignment="1">
      <alignment horizontal="right" vertical="top"/>
    </xf>
    <xf numFmtId="0" fontId="8" fillId="0" borderId="0" xfId="0" quotePrefix="1" applyFont="1" applyAlignment="1">
      <alignment vertical="top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2" fontId="22" fillId="0" borderId="0" xfId="0" applyNumberFormat="1" applyFont="1" applyFill="1" applyAlignment="1">
      <alignment horizontal="center"/>
    </xf>
    <xf numFmtId="0" fontId="23" fillId="0" borderId="0" xfId="0" applyFont="1" applyFill="1" applyBorder="1" applyAlignment="1"/>
    <xf numFmtId="164" fontId="4" fillId="0" borderId="0" xfId="0" applyNumberFormat="1" applyFont="1" applyBorder="1" applyAlignment="1">
      <alignment vertical="top"/>
    </xf>
    <xf numFmtId="0" fontId="23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0" fontId="27" fillId="0" borderId="0" xfId="0" applyFont="1"/>
    <xf numFmtId="0" fontId="27" fillId="0" borderId="0" xfId="0" applyFont="1" applyAlignment="1">
      <alignment vertical="top"/>
    </xf>
    <xf numFmtId="0" fontId="27" fillId="0" borderId="0" xfId="0" applyFont="1" applyAlignment="1">
      <alignment horizontal="right"/>
    </xf>
    <xf numFmtId="2" fontId="27" fillId="0" borderId="0" xfId="0" applyNumberFormat="1" applyFont="1" applyAlignment="1">
      <alignment horizontal="right"/>
    </xf>
    <xf numFmtId="0" fontId="27" fillId="0" borderId="0" xfId="0" applyFont="1" applyAlignment="1"/>
    <xf numFmtId="0" fontId="23" fillId="0" borderId="0" xfId="0" applyFont="1" applyFill="1" applyAlignment="1">
      <alignment horizontal="center"/>
    </xf>
    <xf numFmtId="2" fontId="23" fillId="0" borderId="0" xfId="0" applyNumberFormat="1" applyFont="1" applyFill="1" applyBorder="1" applyAlignment="1">
      <alignment horizontal="right"/>
    </xf>
    <xf numFmtId="0" fontId="23" fillId="0" borderId="0" xfId="0" applyFont="1" applyFill="1" applyAlignment="1">
      <alignment horizontal="left"/>
    </xf>
    <xf numFmtId="0" fontId="27" fillId="0" borderId="0" xfId="0" applyFont="1" applyFill="1" applyAlignment="1">
      <alignment horizontal="right"/>
    </xf>
    <xf numFmtId="0" fontId="27" fillId="0" borderId="0" xfId="0" quotePrefix="1" applyFont="1" applyFill="1" applyAlignment="1">
      <alignment horizontal="center"/>
    </xf>
    <xf numFmtId="166" fontId="27" fillId="0" borderId="0" xfId="0" quotePrefix="1" applyNumberFormat="1" applyFont="1" applyFill="1" applyAlignment="1">
      <alignment horizontal="left"/>
    </xf>
    <xf numFmtId="0" fontId="27" fillId="0" borderId="0" xfId="0" applyFont="1" applyFill="1" applyAlignment="1">
      <alignment horizontal="center"/>
    </xf>
    <xf numFmtId="165" fontId="27" fillId="0" borderId="0" xfId="1" quotePrefix="1" applyNumberFormat="1" applyFont="1" applyFill="1" applyAlignment="1">
      <alignment horizontal="right" vertical="top"/>
    </xf>
    <xf numFmtId="0" fontId="27" fillId="0" borderId="0" xfId="0" quotePrefix="1" applyFont="1" applyFill="1" applyBorder="1" applyAlignment="1">
      <alignment horizontal="left"/>
    </xf>
    <xf numFmtId="0" fontId="23" fillId="0" borderId="3" xfId="0" applyFont="1" applyBorder="1" applyAlignment="1">
      <alignment horizontal="center"/>
    </xf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3" fillId="0" borderId="1" xfId="0" applyFont="1" applyBorder="1" applyAlignment="1">
      <alignment horizontal="right"/>
    </xf>
    <xf numFmtId="0" fontId="27" fillId="0" borderId="1" xfId="0" applyFont="1" applyBorder="1" applyAlignment="1">
      <alignment horizontal="left"/>
    </xf>
    <xf numFmtId="0" fontId="23" fillId="0" borderId="1" xfId="0" applyFont="1" applyBorder="1"/>
    <xf numFmtId="0" fontId="27" fillId="0" borderId="2" xfId="0" applyFont="1" applyBorder="1"/>
    <xf numFmtId="0" fontId="23" fillId="0" borderId="0" xfId="0" applyFont="1" applyBorder="1" applyAlignment="1">
      <alignment horizontal="left"/>
    </xf>
    <xf numFmtId="0" fontId="27" fillId="0" borderId="0" xfId="0" applyFont="1" applyFill="1"/>
    <xf numFmtId="0" fontId="27" fillId="0" borderId="0" xfId="0" applyFont="1" applyFill="1" applyAlignment="1">
      <alignment vertical="top"/>
    </xf>
    <xf numFmtId="0" fontId="27" fillId="0" borderId="0" xfId="0" quotePrefix="1" applyFont="1" applyFill="1" applyAlignment="1">
      <alignment horizontal="left"/>
    </xf>
    <xf numFmtId="2" fontId="27" fillId="0" borderId="0" xfId="0" applyNumberFormat="1" applyFont="1" applyFill="1" applyAlignment="1">
      <alignment horizontal="right"/>
    </xf>
    <xf numFmtId="0" fontId="27" fillId="0" borderId="0" xfId="0" applyFont="1" applyFill="1" applyAlignment="1">
      <alignment horizontal="left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166" fontId="27" fillId="0" borderId="0" xfId="0" applyNumberFormat="1" applyFont="1" applyBorder="1" applyAlignment="1">
      <alignment horizontal="left"/>
    </xf>
    <xf numFmtId="0" fontId="23" fillId="0" borderId="0" xfId="0" applyFont="1" applyBorder="1" applyAlignment="1">
      <alignment horizontal="right"/>
    </xf>
    <xf numFmtId="165" fontId="23" fillId="0" borderId="4" xfId="0" applyNumberFormat="1" applyFont="1" applyBorder="1" applyAlignment="1">
      <alignment horizontal="center"/>
    </xf>
    <xf numFmtId="0" fontId="23" fillId="0" borderId="4" xfId="0" quotePrefix="1" applyFont="1" applyBorder="1" applyAlignment="1">
      <alignment horizontal="left"/>
    </xf>
    <xf numFmtId="2" fontId="27" fillId="0" borderId="0" xfId="0" applyNumberFormat="1" applyFont="1" applyFill="1" applyBorder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 wrapText="1"/>
    </xf>
    <xf numFmtId="0" fontId="27" fillId="0" borderId="0" xfId="0" quotePrefix="1" applyFont="1" applyAlignment="1">
      <alignment wrapText="1"/>
    </xf>
    <xf numFmtId="0" fontId="27" fillId="0" borderId="0" xfId="0" applyFont="1" applyAlignment="1">
      <alignment horizontal="center" wrapText="1"/>
    </xf>
    <xf numFmtId="165" fontId="27" fillId="0" borderId="0" xfId="1" quotePrefix="1" applyNumberFormat="1" applyFont="1" applyAlignment="1">
      <alignment horizontal="right" wrapText="1"/>
    </xf>
    <xf numFmtId="0" fontId="27" fillId="0" borderId="0" xfId="0" quotePrefix="1" applyFont="1" applyAlignment="1">
      <alignment horizontal="left"/>
    </xf>
    <xf numFmtId="0" fontId="21" fillId="0" borderId="0" xfId="0" applyFont="1"/>
    <xf numFmtId="0" fontId="27" fillId="0" borderId="0" xfId="0" quotePrefix="1" applyFont="1" applyFill="1"/>
    <xf numFmtId="2" fontId="23" fillId="0" borderId="0" xfId="0" applyNumberFormat="1" applyFont="1" applyBorder="1" applyAlignment="1">
      <alignment wrapText="1"/>
    </xf>
    <xf numFmtId="0" fontId="27" fillId="0" borderId="0" xfId="0" applyFont="1" applyAlignment="1">
      <alignment horizontal="left" wrapText="1"/>
    </xf>
    <xf numFmtId="0" fontId="27" fillId="0" borderId="0" xfId="0" applyFont="1" applyFill="1" applyAlignment="1">
      <alignment horizontal="left" vertical="top" wrapText="1"/>
    </xf>
    <xf numFmtId="1" fontId="23" fillId="0" borderId="0" xfId="0" applyNumberFormat="1" applyFont="1" applyBorder="1" applyAlignment="1">
      <alignment wrapText="1"/>
    </xf>
    <xf numFmtId="0" fontId="27" fillId="0" borderId="0" xfId="0" applyFont="1" applyFill="1" applyAlignment="1">
      <alignment horizontal="left" vertical="top"/>
    </xf>
    <xf numFmtId="0" fontId="23" fillId="0" borderId="0" xfId="0" applyFont="1" applyFill="1" applyAlignment="1">
      <alignment horizontal="right" vertical="top"/>
    </xf>
    <xf numFmtId="165" fontId="23" fillId="0" borderId="5" xfId="0" applyNumberFormat="1" applyFont="1" applyBorder="1" applyAlignment="1">
      <alignment horizontal="center"/>
    </xf>
    <xf numFmtId="0" fontId="23" fillId="0" borderId="5" xfId="0" quotePrefix="1" applyFont="1" applyBorder="1" applyAlignment="1">
      <alignment horizontal="left"/>
    </xf>
    <xf numFmtId="165" fontId="27" fillId="0" borderId="0" xfId="1" quotePrefix="1" applyNumberFormat="1" applyFont="1" applyFill="1" applyBorder="1" applyAlignment="1">
      <alignment horizontal="right" vertical="top"/>
    </xf>
    <xf numFmtId="1" fontId="23" fillId="0" borderId="0" xfId="0" applyNumberFormat="1" applyFont="1" applyFill="1" applyBorder="1"/>
    <xf numFmtId="0" fontId="23" fillId="0" borderId="0" xfId="0" applyFont="1"/>
    <xf numFmtId="0" fontId="27" fillId="0" borderId="0" xfId="0" applyFont="1" applyBorder="1" applyAlignment="1">
      <alignment vertical="top"/>
    </xf>
    <xf numFmtId="165" fontId="23" fillId="0" borderId="0" xfId="0" applyNumberFormat="1" applyFont="1" applyBorder="1" applyAlignment="1">
      <alignment horizontal="center"/>
    </xf>
    <xf numFmtId="0" fontId="27" fillId="0" borderId="0" xfId="0" applyFont="1" applyFill="1" applyBorder="1"/>
    <xf numFmtId="2" fontId="27" fillId="0" borderId="0" xfId="0" applyNumberFormat="1" applyFont="1" applyFill="1" applyAlignment="1">
      <alignment horizontal="left"/>
    </xf>
    <xf numFmtId="0" fontId="27" fillId="0" borderId="0" xfId="0" applyFont="1" applyFill="1" applyAlignment="1">
      <alignment horizontal="center" vertical="top"/>
    </xf>
    <xf numFmtId="0" fontId="27" fillId="0" borderId="0" xfId="0" applyFont="1" applyAlignment="1">
      <alignment horizontal="center"/>
    </xf>
    <xf numFmtId="0" fontId="23" fillId="0" borderId="0" xfId="0" applyFont="1" applyFill="1" applyBorder="1" applyAlignment="1">
      <alignment horizontal="center"/>
    </xf>
    <xf numFmtId="0" fontId="27" fillId="0" borderId="0" xfId="0" applyFont="1" applyFill="1" applyBorder="1" applyAlignment="1">
      <alignment horizontal="right"/>
    </xf>
    <xf numFmtId="0" fontId="27" fillId="0" borderId="0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/>
    </xf>
    <xf numFmtId="0" fontId="27" fillId="0" borderId="0" xfId="0" applyFont="1" applyBorder="1" applyAlignment="1">
      <alignment horizontal="right"/>
    </xf>
    <xf numFmtId="2" fontId="27" fillId="0" borderId="0" xfId="0" applyNumberFormat="1" applyFont="1" applyBorder="1" applyAlignment="1">
      <alignment horizontal="right"/>
    </xf>
    <xf numFmtId="0" fontId="27" fillId="0" borderId="0" xfId="0" applyFont="1" applyBorder="1" applyAlignment="1"/>
    <xf numFmtId="0" fontId="22" fillId="0" borderId="0" xfId="0" quotePrefix="1" applyFont="1" applyAlignment="1">
      <alignment horizontal="center"/>
    </xf>
    <xf numFmtId="0" fontId="25" fillId="0" borderId="6" xfId="0" applyFont="1" applyBorder="1" applyAlignment="1">
      <alignment horizontal="center" vertical="center" wrapText="1"/>
    </xf>
    <xf numFmtId="0" fontId="25" fillId="0" borderId="11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0" fontId="20" fillId="0" borderId="0" xfId="0" applyFont="1"/>
    <xf numFmtId="0" fontId="25" fillId="0" borderId="0" xfId="0" applyFont="1" applyAlignment="1">
      <alignment horizontal="right"/>
    </xf>
    <xf numFmtId="0" fontId="25" fillId="0" borderId="0" xfId="0" applyFont="1"/>
    <xf numFmtId="165" fontId="25" fillId="0" borderId="0" xfId="2" applyNumberFormat="1" applyFont="1" applyAlignment="1">
      <alignment horizontal="right" vertical="top"/>
    </xf>
    <xf numFmtId="0" fontId="21" fillId="0" borderId="0" xfId="0" quotePrefix="1" applyFont="1" applyAlignment="1">
      <alignment vertical="top"/>
    </xf>
    <xf numFmtId="0" fontId="21" fillId="0" borderId="0" xfId="0" applyFont="1" applyAlignment="1">
      <alignment vertical="top"/>
    </xf>
    <xf numFmtId="165" fontId="21" fillId="0" borderId="0" xfId="2" applyNumberFormat="1" applyFont="1" applyBorder="1" applyAlignment="1">
      <alignment horizontal="right"/>
    </xf>
    <xf numFmtId="0" fontId="21" fillId="0" borderId="0" xfId="0" quotePrefix="1" applyFont="1" applyBorder="1" applyAlignment="1">
      <alignment vertical="top"/>
    </xf>
    <xf numFmtId="0" fontId="25" fillId="0" borderId="0" xfId="0" applyFont="1" applyAlignment="1">
      <alignment vertical="top"/>
    </xf>
    <xf numFmtId="165" fontId="25" fillId="0" borderId="0" xfId="2" applyNumberFormat="1" applyFont="1" applyBorder="1" applyAlignment="1">
      <alignment horizontal="right"/>
    </xf>
    <xf numFmtId="0" fontId="25" fillId="0" borderId="0" xfId="0" quotePrefix="1" applyFont="1" applyAlignment="1">
      <alignment vertical="top"/>
    </xf>
    <xf numFmtId="0" fontId="21" fillId="0" borderId="0" xfId="0" applyFont="1" applyAlignment="1">
      <alignment horizontal="right"/>
    </xf>
    <xf numFmtId="0" fontId="25" fillId="0" borderId="0" xfId="0" applyFont="1" applyAlignment="1">
      <alignment horizontal="right" vertical="top"/>
    </xf>
    <xf numFmtId="165" fontId="25" fillId="0" borderId="3" xfId="1" applyNumberFormat="1" applyFont="1" applyBorder="1" applyAlignment="1">
      <alignment horizontal="right"/>
    </xf>
    <xf numFmtId="0" fontId="25" fillId="0" borderId="2" xfId="0" quotePrefix="1" applyFont="1" applyBorder="1" applyAlignment="1">
      <alignment vertical="top"/>
    </xf>
    <xf numFmtId="165" fontId="21" fillId="0" borderId="0" xfId="2" applyNumberFormat="1" applyFont="1" applyAlignment="1">
      <alignment vertical="top"/>
    </xf>
    <xf numFmtId="165" fontId="21" fillId="0" borderId="0" xfId="0" applyNumberFormat="1" applyFont="1" applyAlignment="1">
      <alignment vertical="top"/>
    </xf>
    <xf numFmtId="165" fontId="25" fillId="0" borderId="3" xfId="2" applyNumberFormat="1" applyFont="1" applyBorder="1"/>
    <xf numFmtId="0" fontId="21" fillId="0" borderId="2" xfId="0" quotePrefix="1" applyFont="1" applyBorder="1"/>
    <xf numFmtId="165" fontId="25" fillId="0" borderId="0" xfId="2" applyNumberFormat="1" applyFont="1" applyBorder="1"/>
    <xf numFmtId="0" fontId="21" fillId="0" borderId="0" xfId="0" quotePrefix="1" applyFont="1" applyBorder="1"/>
    <xf numFmtId="0" fontId="29" fillId="0" borderId="0" xfId="0" applyFont="1"/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2" fontId="23" fillId="0" borderId="0" xfId="0" applyNumberFormat="1" applyFont="1" applyBorder="1" applyAlignment="1">
      <alignment horizontal="right"/>
    </xf>
    <xf numFmtId="0" fontId="27" fillId="0" borderId="0" xfId="0" applyFont="1" applyBorder="1"/>
    <xf numFmtId="0" fontId="27" fillId="0" borderId="0" xfId="0" applyFont="1" applyFill="1" applyBorder="1" applyAlignment="1">
      <alignment horizontal="left"/>
    </xf>
    <xf numFmtId="2" fontId="27" fillId="0" borderId="0" xfId="0" applyNumberFormat="1" applyFont="1" applyFill="1" applyBorder="1" applyAlignment="1">
      <alignment horizontal="right"/>
    </xf>
    <xf numFmtId="0" fontId="23" fillId="0" borderId="0" xfId="0" quotePrefix="1" applyFont="1" applyBorder="1" applyAlignment="1">
      <alignment horizontal="left"/>
    </xf>
    <xf numFmtId="2" fontId="23" fillId="0" borderId="4" xfId="0" applyNumberFormat="1" applyFont="1" applyBorder="1" applyAlignment="1">
      <alignment horizontal="right"/>
    </xf>
    <xf numFmtId="0" fontId="23" fillId="0" borderId="4" xfId="0" applyFont="1" applyBorder="1" applyAlignment="1"/>
    <xf numFmtId="0" fontId="27" fillId="0" borderId="4" xfId="0" applyFont="1" applyFill="1" applyBorder="1" applyAlignment="1">
      <alignment horizontal="left"/>
    </xf>
    <xf numFmtId="1" fontId="23" fillId="0" borderId="4" xfId="0" applyNumberFormat="1" applyFont="1" applyBorder="1" applyAlignment="1">
      <alignment horizontal="right"/>
    </xf>
    <xf numFmtId="0" fontId="23" fillId="0" borderId="0" xfId="0" applyFont="1" applyBorder="1" applyAlignment="1"/>
    <xf numFmtId="2" fontId="27" fillId="0" borderId="0" xfId="1" quotePrefix="1" applyNumberFormat="1" applyFont="1" applyFill="1" applyAlignment="1">
      <alignment horizontal="right" vertical="top"/>
    </xf>
    <xf numFmtId="0" fontId="27" fillId="0" borderId="0" xfId="0" applyFont="1" applyBorder="1" applyAlignment="1">
      <alignment horizontal="center"/>
    </xf>
    <xf numFmtId="2" fontId="27" fillId="0" borderId="4" xfId="0" applyNumberFormat="1" applyFont="1" applyFill="1" applyBorder="1" applyAlignment="1">
      <alignment horizontal="right"/>
    </xf>
    <xf numFmtId="43" fontId="27" fillId="0" borderId="0" xfId="1" quotePrefix="1" applyNumberFormat="1" applyFont="1" applyFill="1" applyAlignment="1">
      <alignment horizontal="right" vertical="top"/>
    </xf>
    <xf numFmtId="0" fontId="27" fillId="0" borderId="0" xfId="0" applyFont="1" applyFill="1" applyAlignment="1"/>
    <xf numFmtId="0" fontId="27" fillId="0" borderId="0" xfId="0" applyFont="1" applyFill="1" applyAlignment="1">
      <alignment wrapText="1"/>
    </xf>
    <xf numFmtId="165" fontId="23" fillId="0" borderId="17" xfId="0" applyNumberFormat="1" applyFont="1" applyBorder="1" applyAlignment="1">
      <alignment horizontal="center"/>
    </xf>
    <xf numFmtId="0" fontId="23" fillId="0" borderId="17" xfId="0" quotePrefix="1" applyFont="1" applyBorder="1" applyAlignment="1">
      <alignment horizontal="left"/>
    </xf>
    <xf numFmtId="0" fontId="30" fillId="0" borderId="0" xfId="0" applyFont="1"/>
    <xf numFmtId="0" fontId="28" fillId="0" borderId="0" xfId="0" applyFont="1" applyAlignment="1"/>
    <xf numFmtId="0" fontId="28" fillId="0" borderId="0" xfId="0" applyFont="1" applyBorder="1" applyAlignment="1"/>
    <xf numFmtId="0" fontId="28" fillId="0" borderId="0" xfId="0" applyFont="1" applyBorder="1" applyAlignment="1">
      <alignment horizontal="left"/>
    </xf>
    <xf numFmtId="0" fontId="27" fillId="0" borderId="0" xfId="0" applyFont="1" applyBorder="1" applyAlignment="1">
      <alignment horizontal="center"/>
    </xf>
    <xf numFmtId="0" fontId="32" fillId="0" borderId="3" xfId="0" applyFont="1" applyFill="1" applyBorder="1"/>
    <xf numFmtId="1" fontId="32" fillId="0" borderId="8" xfId="0" applyNumberFormat="1" applyFont="1" applyBorder="1" applyAlignment="1">
      <alignment wrapText="1"/>
    </xf>
    <xf numFmtId="0" fontId="23" fillId="0" borderId="0" xfId="0" applyFont="1" applyFill="1"/>
    <xf numFmtId="0" fontId="23" fillId="0" borderId="0" xfId="0" applyFont="1" applyAlignment="1">
      <alignment horizontal="left"/>
    </xf>
    <xf numFmtId="166" fontId="23" fillId="0" borderId="0" xfId="0" applyNumberFormat="1" applyFont="1" applyBorder="1" applyAlignment="1">
      <alignment horizontal="left"/>
    </xf>
    <xf numFmtId="1" fontId="23" fillId="0" borderId="0" xfId="0" applyNumberFormat="1" applyFont="1" applyBorder="1" applyAlignment="1">
      <alignment horizontal="center" wrapText="1"/>
    </xf>
    <xf numFmtId="0" fontId="31" fillId="0" borderId="0" xfId="0" applyFont="1" applyFill="1"/>
    <xf numFmtId="0" fontId="28" fillId="0" borderId="0" xfId="0" applyFont="1" applyFill="1"/>
    <xf numFmtId="165" fontId="27" fillId="0" borderId="0" xfId="1" quotePrefix="1" applyNumberFormat="1" applyFont="1" applyBorder="1" applyAlignment="1">
      <alignment horizontal="right" wrapText="1"/>
    </xf>
    <xf numFmtId="165" fontId="23" fillId="0" borderId="0" xfId="1" quotePrefix="1" applyNumberFormat="1" applyFont="1" applyAlignment="1">
      <alignment horizontal="right" wrapText="1"/>
    </xf>
    <xf numFmtId="0" fontId="14" fillId="0" borderId="0" xfId="0" applyFont="1" applyAlignment="1">
      <alignment horizontal="right" vertical="top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0" fillId="0" borderId="0" xfId="0" applyFont="1" applyAlignment="1">
      <alignment horizontal="justify" vertical="top" wrapText="1"/>
    </xf>
    <xf numFmtId="0" fontId="9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 wrapText="1"/>
    </xf>
    <xf numFmtId="0" fontId="13" fillId="0" borderId="11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2" fontId="26" fillId="0" borderId="0" xfId="0" applyNumberFormat="1" applyFont="1" applyAlignment="1">
      <alignment horizontal="left" vertical="top" wrapText="1"/>
    </xf>
    <xf numFmtId="0" fontId="21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11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2" fontId="24" fillId="0" borderId="0" xfId="0" applyNumberFormat="1" applyFont="1" applyAlignment="1">
      <alignment horizontal="justify" vertical="top" wrapText="1"/>
    </xf>
    <xf numFmtId="0" fontId="27" fillId="0" borderId="0" xfId="0" applyFont="1" applyBorder="1" applyAlignment="1">
      <alignment horizontal="center"/>
    </xf>
    <xf numFmtId="2" fontId="27" fillId="0" borderId="0" xfId="0" applyNumberFormat="1" applyFont="1" applyFill="1" applyBorder="1" applyAlignment="1">
      <alignment horizontal="center"/>
    </xf>
    <xf numFmtId="2" fontId="29" fillId="0" borderId="0" xfId="0" applyNumberFormat="1" applyFont="1" applyFill="1" applyBorder="1" applyAlignment="1">
      <alignment horizontal="center"/>
    </xf>
    <xf numFmtId="0" fontId="4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 vertical="top"/>
    </xf>
    <xf numFmtId="2" fontId="4" fillId="0" borderId="4" xfId="0" applyNumberFormat="1" applyFont="1" applyBorder="1" applyAlignment="1">
      <alignment horizontal="center"/>
    </xf>
  </cellXfs>
  <cellStyles count="4">
    <cellStyle name="Comma" xfId="1" builtinId="3"/>
    <cellStyle name="Comma 2" xfId="2"/>
    <cellStyle name="Normal" xfId="0" builtinId="0"/>
    <cellStyle name="Normal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H47"/>
  <sheetViews>
    <sheetView view="pageBreakPreview" zoomScaleSheetLayoutView="100" workbookViewId="0">
      <selection activeCell="F1" sqref="F1"/>
    </sheetView>
  </sheetViews>
  <sheetFormatPr defaultRowHeight="12.75"/>
  <cols>
    <col min="2" max="2" width="5.42578125" customWidth="1"/>
    <col min="3" max="3" width="9.85546875" customWidth="1"/>
    <col min="4" max="5" width="9.7109375" customWidth="1"/>
    <col min="6" max="7" width="18.7109375" customWidth="1"/>
  </cols>
  <sheetData>
    <row r="3" spans="2:8" ht="30">
      <c r="C3" s="32"/>
      <c r="E3" s="44" t="s">
        <v>23</v>
      </c>
    </row>
    <row r="4" spans="2:8" ht="15">
      <c r="B4" s="33"/>
      <c r="C4" s="32"/>
      <c r="D4" s="32"/>
      <c r="E4" s="32"/>
    </row>
    <row r="5" spans="2:8" ht="15">
      <c r="B5" s="33" t="s">
        <v>24</v>
      </c>
      <c r="E5" s="33" t="s">
        <v>25</v>
      </c>
    </row>
    <row r="6" spans="2:8" ht="15">
      <c r="B6" s="33"/>
      <c r="E6" s="33"/>
    </row>
    <row r="7" spans="2:8" ht="15">
      <c r="B7" s="33" t="s">
        <v>26</v>
      </c>
      <c r="E7" s="33" t="s">
        <v>27</v>
      </c>
    </row>
    <row r="8" spans="2:8" ht="15">
      <c r="B8" s="33"/>
      <c r="E8" s="33"/>
    </row>
    <row r="9" spans="2:8" ht="15">
      <c r="B9" s="33" t="s">
        <v>28</v>
      </c>
      <c r="E9" s="33" t="s">
        <v>29</v>
      </c>
    </row>
    <row r="10" spans="2:8" ht="15">
      <c r="B10" s="33"/>
      <c r="E10" s="33"/>
    </row>
    <row r="11" spans="2:8" ht="15">
      <c r="B11" s="33" t="s">
        <v>30</v>
      </c>
      <c r="E11" s="33" t="s">
        <v>45</v>
      </c>
    </row>
    <row r="12" spans="2:8" ht="15">
      <c r="B12" s="33"/>
      <c r="D12" s="33"/>
      <c r="E12" s="33"/>
    </row>
    <row r="13" spans="2:8" ht="15.75" customHeight="1">
      <c r="B13" s="33" t="s">
        <v>31</v>
      </c>
      <c r="E13" s="198" t="s">
        <v>49</v>
      </c>
      <c r="F13" s="198"/>
      <c r="G13" s="198"/>
      <c r="H13" s="198"/>
    </row>
    <row r="14" spans="2:8" ht="15.75" customHeight="1">
      <c r="B14" s="33"/>
      <c r="D14" s="43"/>
      <c r="E14" s="198"/>
      <c r="F14" s="198"/>
      <c r="G14" s="198"/>
      <c r="H14" s="198"/>
    </row>
    <row r="15" spans="2:8" ht="15.75" customHeight="1">
      <c r="B15" s="33"/>
      <c r="D15" s="43"/>
      <c r="E15" s="198"/>
      <c r="F15" s="198"/>
      <c r="G15" s="198"/>
      <c r="H15" s="198"/>
    </row>
    <row r="16" spans="2:8" ht="15.75" customHeight="1">
      <c r="B16" s="33"/>
      <c r="D16" s="43"/>
      <c r="E16" s="198"/>
      <c r="F16" s="198"/>
      <c r="G16" s="198"/>
      <c r="H16" s="198"/>
    </row>
    <row r="17" spans="2:8" ht="15.75">
      <c r="B17" s="33"/>
      <c r="D17" s="34"/>
      <c r="E17" s="198"/>
      <c r="F17" s="198"/>
      <c r="G17" s="198"/>
      <c r="H17" s="198"/>
    </row>
    <row r="18" spans="2:8" ht="15.75">
      <c r="B18" s="33"/>
      <c r="D18" s="34"/>
      <c r="E18" s="34"/>
    </row>
    <row r="19" spans="2:8" ht="20.25">
      <c r="B19" s="33" t="s">
        <v>32</v>
      </c>
      <c r="E19" s="35" t="s">
        <v>33</v>
      </c>
    </row>
    <row r="20" spans="2:8" ht="15">
      <c r="B20" s="33"/>
      <c r="C20" s="32"/>
      <c r="D20" s="32"/>
      <c r="E20" s="32"/>
    </row>
    <row r="21" spans="2:8">
      <c r="B21" s="199" t="s">
        <v>46</v>
      </c>
      <c r="C21" s="200"/>
      <c r="D21" s="200"/>
      <c r="E21" s="200"/>
      <c r="F21" s="200"/>
      <c r="G21" s="200"/>
      <c r="H21" s="200"/>
    </row>
    <row r="22" spans="2:8">
      <c r="B22" s="200"/>
      <c r="C22" s="200"/>
      <c r="D22" s="200"/>
      <c r="E22" s="200"/>
      <c r="F22" s="200"/>
      <c r="G22" s="200"/>
      <c r="H22" s="200"/>
    </row>
    <row r="23" spans="2:8">
      <c r="B23" s="200"/>
      <c r="C23" s="200"/>
      <c r="D23" s="200"/>
      <c r="E23" s="200"/>
      <c r="F23" s="200"/>
      <c r="G23" s="200"/>
      <c r="H23" s="200"/>
    </row>
    <row r="24" spans="2:8">
      <c r="B24" s="200"/>
      <c r="C24" s="200"/>
      <c r="D24" s="200"/>
      <c r="E24" s="200"/>
      <c r="F24" s="200"/>
      <c r="G24" s="200"/>
      <c r="H24" s="200"/>
    </row>
    <row r="25" spans="2:8" ht="15">
      <c r="B25" s="33"/>
      <c r="C25" s="32"/>
      <c r="D25" s="32"/>
      <c r="E25" s="32"/>
    </row>
    <row r="26" spans="2:8" ht="12.75" customHeight="1">
      <c r="C26" s="32"/>
      <c r="D26" s="205" t="s">
        <v>50</v>
      </c>
      <c r="E26" s="205"/>
      <c r="F26" s="205"/>
    </row>
    <row r="27" spans="2:8" ht="20.25">
      <c r="B27" s="36"/>
      <c r="C27" s="32"/>
      <c r="D27" s="205"/>
      <c r="E27" s="205"/>
      <c r="F27" s="205"/>
    </row>
    <row r="28" spans="2:8">
      <c r="B28" s="199" t="s">
        <v>47</v>
      </c>
      <c r="C28" s="200"/>
      <c r="D28" s="200"/>
      <c r="E28" s="200"/>
      <c r="F28" s="200"/>
      <c r="G28" s="200"/>
      <c r="H28" s="200"/>
    </row>
    <row r="29" spans="2:8">
      <c r="B29" s="200"/>
      <c r="C29" s="200"/>
      <c r="D29" s="200"/>
      <c r="E29" s="200"/>
      <c r="F29" s="200"/>
      <c r="G29" s="200"/>
      <c r="H29" s="200"/>
    </row>
    <row r="30" spans="2:8">
      <c r="B30" s="200"/>
      <c r="C30" s="200"/>
      <c r="D30" s="200"/>
      <c r="E30" s="200"/>
      <c r="F30" s="200"/>
      <c r="G30" s="200"/>
      <c r="H30" s="200"/>
    </row>
    <row r="31" spans="2:8" ht="15">
      <c r="B31" s="33"/>
      <c r="C31" s="32"/>
      <c r="D31" s="32"/>
      <c r="E31" s="32"/>
    </row>
    <row r="32" spans="2:8" ht="12.75" customHeight="1">
      <c r="C32" s="195" t="s">
        <v>51</v>
      </c>
      <c r="D32" s="195"/>
      <c r="E32" s="195"/>
      <c r="F32" s="195"/>
    </row>
    <row r="33" spans="2:8" ht="20.25">
      <c r="B33" s="36"/>
      <c r="C33" s="195"/>
      <c r="D33" s="195"/>
      <c r="E33" s="195"/>
      <c r="F33" s="195"/>
    </row>
    <row r="34" spans="2:8">
      <c r="B34" s="199" t="s">
        <v>48</v>
      </c>
      <c r="C34" s="200"/>
      <c r="D34" s="200"/>
      <c r="E34" s="200"/>
      <c r="F34" s="200"/>
      <c r="G34" s="200"/>
      <c r="H34" s="200"/>
    </row>
    <row r="35" spans="2:8">
      <c r="B35" s="200"/>
      <c r="C35" s="200"/>
      <c r="D35" s="200"/>
      <c r="E35" s="200"/>
      <c r="F35" s="200"/>
      <c r="G35" s="200"/>
      <c r="H35" s="200"/>
    </row>
    <row r="36" spans="2:8">
      <c r="B36" s="200"/>
      <c r="C36" s="200"/>
      <c r="D36" s="200"/>
      <c r="E36" s="200"/>
      <c r="F36" s="200"/>
      <c r="G36" s="200"/>
      <c r="H36" s="200"/>
    </row>
    <row r="37" spans="2:8">
      <c r="B37" s="200"/>
      <c r="C37" s="200"/>
      <c r="D37" s="200"/>
      <c r="E37" s="200"/>
      <c r="F37" s="200"/>
      <c r="G37" s="200"/>
      <c r="H37" s="200"/>
    </row>
    <row r="38" spans="2:8">
      <c r="B38" s="200"/>
      <c r="C38" s="200"/>
      <c r="D38" s="200"/>
      <c r="E38" s="200"/>
      <c r="F38" s="200"/>
      <c r="G38" s="200"/>
      <c r="H38" s="200"/>
    </row>
    <row r="39" spans="2:8">
      <c r="B39" s="200"/>
      <c r="C39" s="200"/>
      <c r="D39" s="200"/>
      <c r="E39" s="200"/>
      <c r="F39" s="200"/>
      <c r="G39" s="200"/>
      <c r="H39" s="200"/>
    </row>
    <row r="40" spans="2:8">
      <c r="B40" s="200"/>
      <c r="C40" s="200"/>
      <c r="D40" s="200"/>
      <c r="E40" s="200"/>
      <c r="F40" s="200"/>
      <c r="G40" s="200"/>
      <c r="H40" s="200"/>
    </row>
    <row r="41" spans="2:8" ht="15">
      <c r="B41" s="33"/>
      <c r="C41" s="32"/>
      <c r="D41" s="32"/>
      <c r="E41" s="32"/>
    </row>
    <row r="42" spans="2:8" ht="15.75" thickBot="1">
      <c r="B42" s="33"/>
      <c r="C42" s="32"/>
      <c r="D42" s="32"/>
      <c r="E42" s="32"/>
    </row>
    <row r="43" spans="2:8" s="40" customFormat="1" ht="24.95" customHeight="1" thickBot="1">
      <c r="C43" s="37" t="s">
        <v>34</v>
      </c>
      <c r="D43" s="201" t="s">
        <v>35</v>
      </c>
      <c r="E43" s="202"/>
      <c r="F43" s="38" t="s">
        <v>40</v>
      </c>
      <c r="G43" s="39" t="s">
        <v>41</v>
      </c>
    </row>
    <row r="44" spans="2:8" s="40" customFormat="1" ht="24.95" customHeight="1">
      <c r="C44" s="42">
        <v>1</v>
      </c>
      <c r="D44" s="203" t="s">
        <v>36</v>
      </c>
      <c r="E44" s="204"/>
      <c r="F44" s="42" t="s">
        <v>42</v>
      </c>
      <c r="G44" s="42" t="s">
        <v>42</v>
      </c>
    </row>
    <row r="45" spans="2:8" s="40" customFormat="1" ht="24.95" customHeight="1">
      <c r="C45" s="41">
        <v>2</v>
      </c>
      <c r="D45" s="196" t="s">
        <v>37</v>
      </c>
      <c r="E45" s="197"/>
      <c r="F45" s="41" t="s">
        <v>43</v>
      </c>
      <c r="G45" s="41" t="s">
        <v>43</v>
      </c>
    </row>
    <row r="46" spans="2:8" s="40" customFormat="1" ht="24.95" customHeight="1">
      <c r="C46" s="41">
        <v>3</v>
      </c>
      <c r="D46" s="196" t="s">
        <v>38</v>
      </c>
      <c r="E46" s="197"/>
      <c r="F46" s="41" t="s">
        <v>44</v>
      </c>
      <c r="G46" s="41" t="s">
        <v>44</v>
      </c>
    </row>
    <row r="47" spans="2:8" ht="15">
      <c r="B47" s="33" t="s">
        <v>39</v>
      </c>
      <c r="C47" s="32"/>
      <c r="D47" s="32"/>
      <c r="E47" s="32"/>
    </row>
  </sheetData>
  <mergeCells count="10">
    <mergeCell ref="C32:F33"/>
    <mergeCell ref="D45:E45"/>
    <mergeCell ref="D46:E46"/>
    <mergeCell ref="E13:H17"/>
    <mergeCell ref="B21:H24"/>
    <mergeCell ref="B28:H30"/>
    <mergeCell ref="B34:H40"/>
    <mergeCell ref="D43:E43"/>
    <mergeCell ref="D44:E44"/>
    <mergeCell ref="D26:F27"/>
  </mergeCells>
  <pageMargins left="0.75" right="0.25" top="0.75" bottom="0.25" header="0.5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7"/>
  <sheetViews>
    <sheetView topLeftCell="A10" workbookViewId="0">
      <selection activeCell="H10" sqref="H10"/>
    </sheetView>
  </sheetViews>
  <sheetFormatPr defaultRowHeight="15.75"/>
  <cols>
    <col min="1" max="7" width="9.140625" style="28"/>
    <col min="8" max="8" width="15.7109375" style="28" bestFit="1" customWidth="1"/>
    <col min="9" max="9" width="3" style="28" customWidth="1"/>
    <col min="10" max="10" width="4.140625" style="28" customWidth="1"/>
    <col min="11" max="11" width="3.42578125" style="28" customWidth="1"/>
    <col min="12" max="16384" width="9.140625" style="28"/>
  </cols>
  <sheetData>
    <row r="2" spans="2:12" ht="15.75" customHeight="1">
      <c r="C2" s="53" t="s">
        <v>8</v>
      </c>
      <c r="D2" s="206" t="s">
        <v>88</v>
      </c>
      <c r="E2" s="206"/>
      <c r="F2" s="206"/>
      <c r="G2" s="206"/>
      <c r="H2" s="206"/>
      <c r="I2" s="206"/>
      <c r="J2" s="206"/>
      <c r="K2" s="52"/>
      <c r="L2" s="52"/>
    </row>
    <row r="3" spans="2:12" ht="21" customHeight="1">
      <c r="D3" s="206"/>
      <c r="E3" s="206"/>
      <c r="F3" s="206"/>
      <c r="G3" s="206"/>
      <c r="H3" s="206"/>
      <c r="I3" s="206"/>
      <c r="J3" s="206"/>
      <c r="K3" s="52"/>
      <c r="L3" s="52"/>
    </row>
    <row r="4" spans="2:12" ht="27">
      <c r="F4" s="51" t="s">
        <v>69</v>
      </c>
      <c r="I4" s="51"/>
    </row>
    <row r="5" spans="2:12" ht="16.5" thickBot="1"/>
    <row r="6" spans="2:12" s="45" customFormat="1" ht="16.5" thickBot="1">
      <c r="B6" s="133" t="s">
        <v>68</v>
      </c>
      <c r="C6" s="134" t="s">
        <v>67</v>
      </c>
      <c r="D6" s="135"/>
      <c r="E6" s="135"/>
      <c r="F6" s="135"/>
      <c r="G6" s="136"/>
      <c r="H6" s="209" t="s">
        <v>66</v>
      </c>
      <c r="I6" s="210"/>
      <c r="J6" s="211"/>
      <c r="K6" s="212"/>
    </row>
    <row r="8" spans="2:12">
      <c r="B8" s="106"/>
      <c r="C8" s="137" t="s">
        <v>65</v>
      </c>
      <c r="D8" s="106"/>
      <c r="E8" s="106"/>
      <c r="F8" s="106"/>
      <c r="G8" s="106"/>
      <c r="H8" s="106"/>
      <c r="I8" s="106"/>
      <c r="J8" s="106"/>
    </row>
    <row r="9" spans="2:12">
      <c r="B9" s="138" t="s">
        <v>64</v>
      </c>
      <c r="C9" s="139" t="s">
        <v>63</v>
      </c>
      <c r="D9" s="139"/>
      <c r="E9" s="106"/>
      <c r="F9" s="106"/>
      <c r="G9" s="106"/>
      <c r="H9" s="140" t="e">
        <f>'(Abs)'!#REF!</f>
        <v>#REF!</v>
      </c>
      <c r="I9" s="141" t="s">
        <v>11</v>
      </c>
      <c r="J9" s="106"/>
    </row>
    <row r="10" spans="2:12">
      <c r="B10" s="138" t="s">
        <v>62</v>
      </c>
      <c r="C10" s="139" t="s">
        <v>61</v>
      </c>
      <c r="D10" s="139"/>
      <c r="E10" s="106"/>
      <c r="F10" s="106"/>
      <c r="G10" s="106"/>
      <c r="H10" s="140">
        <f>'(Abs)'!J110</f>
        <v>0</v>
      </c>
      <c r="I10" s="141" t="s">
        <v>11</v>
      </c>
      <c r="J10" s="106"/>
    </row>
    <row r="11" spans="2:12" s="47" customFormat="1">
      <c r="B11" s="142"/>
      <c r="C11" s="142"/>
      <c r="D11" s="142"/>
      <c r="E11" s="142"/>
      <c r="F11" s="142"/>
      <c r="G11" s="142"/>
      <c r="H11" s="143"/>
      <c r="I11" s="144"/>
      <c r="J11" s="142"/>
    </row>
    <row r="12" spans="2:12" s="47" customFormat="1">
      <c r="B12" s="142"/>
      <c r="C12" s="137"/>
      <c r="D12" s="142"/>
      <c r="E12" s="142"/>
      <c r="F12" s="142"/>
      <c r="G12" s="142"/>
      <c r="H12" s="143"/>
      <c r="I12" s="144"/>
      <c r="J12" s="142"/>
    </row>
    <row r="13" spans="2:12" s="47" customFormat="1">
      <c r="B13" s="138"/>
      <c r="C13" s="139"/>
      <c r="D13" s="145"/>
      <c r="E13" s="142"/>
      <c r="F13" s="142"/>
      <c r="G13" s="142"/>
      <c r="H13" s="146"/>
      <c r="I13" s="147"/>
      <c r="J13" s="142"/>
    </row>
    <row r="14" spans="2:12" s="47" customFormat="1">
      <c r="B14" s="138"/>
      <c r="C14" s="139"/>
      <c r="D14" s="145"/>
      <c r="E14" s="142"/>
      <c r="F14" s="142"/>
      <c r="G14" s="142"/>
      <c r="H14" s="146"/>
      <c r="I14" s="147"/>
      <c r="J14" s="142"/>
    </row>
    <row r="15" spans="2:12" s="47" customFormat="1">
      <c r="B15" s="138"/>
      <c r="C15" s="139"/>
      <c r="D15" s="145"/>
      <c r="E15" s="142"/>
      <c r="F15" s="142"/>
      <c r="G15" s="142"/>
      <c r="H15" s="146"/>
      <c r="I15" s="147"/>
      <c r="J15" s="142"/>
    </row>
    <row r="16" spans="2:12" s="47" customFormat="1">
      <c r="B16" s="148"/>
      <c r="C16" s="106"/>
      <c r="D16" s="142"/>
      <c r="E16" s="142"/>
      <c r="F16" s="142"/>
      <c r="G16" s="142"/>
      <c r="H16" s="143"/>
      <c r="I16" s="147"/>
      <c r="J16" s="142"/>
    </row>
    <row r="17" spans="1:11">
      <c r="B17" s="106"/>
      <c r="C17" s="137"/>
      <c r="D17" s="106"/>
      <c r="E17" s="106"/>
      <c r="F17" s="106"/>
      <c r="G17" s="106"/>
      <c r="H17" s="106"/>
      <c r="I17" s="139"/>
      <c r="J17" s="106"/>
    </row>
    <row r="18" spans="1:11">
      <c r="B18" s="138"/>
      <c r="C18" s="139"/>
      <c r="D18" s="139"/>
      <c r="E18" s="106"/>
      <c r="F18" s="106"/>
      <c r="G18" s="106"/>
      <c r="H18" s="140"/>
      <c r="I18" s="147"/>
      <c r="J18" s="106"/>
    </row>
    <row r="19" spans="1:11">
      <c r="B19" s="138"/>
      <c r="C19" s="139"/>
      <c r="D19" s="139"/>
      <c r="E19" s="106"/>
      <c r="F19" s="106"/>
      <c r="G19" s="106"/>
      <c r="H19" s="140"/>
      <c r="I19" s="147"/>
      <c r="J19" s="106"/>
    </row>
    <row r="20" spans="1:11">
      <c r="B20" s="58"/>
      <c r="C20" s="31"/>
      <c r="D20" s="31"/>
      <c r="H20" s="56"/>
      <c r="I20" s="57"/>
    </row>
    <row r="21" spans="1:11">
      <c r="B21" s="58"/>
      <c r="C21" s="31"/>
      <c r="D21" s="31"/>
      <c r="H21" s="56"/>
      <c r="I21" s="57"/>
    </row>
    <row r="22" spans="1:11">
      <c r="B22" s="58"/>
      <c r="C22" s="31"/>
      <c r="D22" s="31"/>
      <c r="H22" s="56"/>
      <c r="I22" s="57"/>
    </row>
    <row r="23" spans="1:11">
      <c r="B23" s="58"/>
      <c r="C23" s="31"/>
      <c r="D23" s="31"/>
      <c r="H23" s="56"/>
      <c r="I23" s="57"/>
    </row>
    <row r="24" spans="1:11">
      <c r="B24" s="49"/>
      <c r="H24" s="50"/>
      <c r="I24" s="48"/>
    </row>
    <row r="25" spans="1:11" s="47" customFormat="1" ht="16.5" thickBot="1">
      <c r="A25" s="142"/>
      <c r="B25" s="148"/>
      <c r="C25" s="106"/>
      <c r="D25" s="106"/>
      <c r="E25" s="106"/>
      <c r="F25" s="106"/>
      <c r="G25" s="106"/>
      <c r="H25" s="140"/>
      <c r="I25" s="147"/>
      <c r="J25" s="142"/>
      <c r="K25" s="142"/>
    </row>
    <row r="26" spans="1:11" s="47" customFormat="1" ht="16.5" thickBot="1">
      <c r="A26" s="142"/>
      <c r="B26" s="142"/>
      <c r="C26" s="142"/>
      <c r="D26" s="142"/>
      <c r="E26" s="142"/>
      <c r="F26" s="145"/>
      <c r="G26" s="149" t="s">
        <v>60</v>
      </c>
      <c r="H26" s="150" t="e">
        <f>SUM(H9:H19)</f>
        <v>#REF!</v>
      </c>
      <c r="I26" s="151" t="s">
        <v>11</v>
      </c>
      <c r="J26" s="152"/>
      <c r="K26" s="141"/>
    </row>
    <row r="27" spans="1:11" s="47" customFormat="1" ht="16.5" thickBot="1">
      <c r="A27" s="142"/>
      <c r="B27" s="142"/>
      <c r="C27" s="142"/>
      <c r="D27" s="142"/>
      <c r="E27" s="142"/>
      <c r="F27" s="145"/>
      <c r="G27" s="149"/>
      <c r="H27" s="153"/>
      <c r="I27" s="141"/>
      <c r="J27" s="152"/>
      <c r="K27" s="141"/>
    </row>
    <row r="28" spans="1:11" s="47" customFormat="1" ht="16.5" thickBot="1">
      <c r="A28" s="142"/>
      <c r="B28" s="142"/>
      <c r="C28" s="142"/>
      <c r="D28" s="142"/>
      <c r="E28" s="142"/>
      <c r="F28" s="145"/>
      <c r="G28" s="138" t="s">
        <v>59</v>
      </c>
      <c r="H28" s="154" t="e">
        <f>ROUND(SUM(H26),-3)</f>
        <v>#REF!</v>
      </c>
      <c r="I28" s="155" t="s">
        <v>11</v>
      </c>
      <c r="J28" s="152"/>
      <c r="K28" s="141"/>
    </row>
    <row r="29" spans="1:11" s="47" customFormat="1">
      <c r="A29" s="142"/>
      <c r="B29" s="142"/>
      <c r="C29" s="142"/>
      <c r="D29" s="142"/>
      <c r="E29" s="142"/>
      <c r="F29" s="145"/>
      <c r="G29" s="138"/>
      <c r="H29" s="156"/>
      <c r="I29" s="157"/>
      <c r="J29" s="152"/>
      <c r="K29" s="141"/>
    </row>
    <row r="30" spans="1:11" s="47" customFormat="1">
      <c r="A30" s="142"/>
      <c r="B30" s="142"/>
      <c r="C30" s="142"/>
      <c r="D30" s="142"/>
      <c r="E30" s="142"/>
      <c r="F30" s="142"/>
      <c r="G30" s="148"/>
      <c r="H30" s="156"/>
      <c r="I30" s="157"/>
      <c r="J30" s="152"/>
      <c r="K30" s="141"/>
    </row>
    <row r="31" spans="1:11" s="47" customFormat="1">
      <c r="A31" s="142"/>
      <c r="B31" s="142"/>
      <c r="C31" s="142"/>
      <c r="D31" s="142"/>
      <c r="E31" s="142"/>
      <c r="F31" s="142"/>
      <c r="G31" s="148"/>
      <c r="H31" s="156"/>
      <c r="I31" s="157"/>
      <c r="J31" s="152"/>
      <c r="K31" s="141"/>
    </row>
    <row r="32" spans="1:11" s="47" customFormat="1">
      <c r="A32" s="142"/>
      <c r="B32" s="142"/>
      <c r="C32" s="142"/>
      <c r="D32" s="142"/>
      <c r="E32" s="142"/>
      <c r="F32" s="142"/>
      <c r="G32" s="148"/>
      <c r="H32" s="156"/>
      <c r="I32" s="157"/>
      <c r="J32" s="152"/>
      <c r="K32" s="141"/>
    </row>
    <row r="33" spans="1:11" s="47" customFormat="1">
      <c r="A33" s="106"/>
      <c r="B33" s="158"/>
      <c r="C33" s="159" t="s">
        <v>58</v>
      </c>
      <c r="D33" s="159"/>
      <c r="E33" s="160"/>
      <c r="F33" s="106"/>
      <c r="G33" s="208" t="s">
        <v>57</v>
      </c>
      <c r="H33" s="208"/>
      <c r="I33" s="208"/>
      <c r="J33" s="208"/>
      <c r="K33" s="208"/>
    </row>
    <row r="34" spans="1:11">
      <c r="A34" s="207" t="s">
        <v>70</v>
      </c>
      <c r="B34" s="207"/>
      <c r="C34" s="207"/>
      <c r="D34" s="207"/>
      <c r="E34" s="207"/>
      <c r="F34" s="161"/>
      <c r="G34" s="207" t="s">
        <v>71</v>
      </c>
      <c r="H34" s="207"/>
      <c r="I34" s="207"/>
      <c r="J34" s="207"/>
      <c r="K34" s="207"/>
    </row>
    <row r="35" spans="1:11">
      <c r="A35" s="106"/>
      <c r="B35" s="106"/>
      <c r="C35" s="161" t="s">
        <v>56</v>
      </c>
      <c r="D35" s="161"/>
      <c r="E35" s="161"/>
      <c r="F35" s="106"/>
      <c r="G35" s="207" t="s">
        <v>56</v>
      </c>
      <c r="H35" s="207"/>
      <c r="I35" s="207"/>
      <c r="J35" s="207"/>
      <c r="K35" s="207"/>
    </row>
    <row r="37" spans="1:11">
      <c r="F37" s="46"/>
    </row>
  </sheetData>
  <mergeCells count="7">
    <mergeCell ref="D2:J3"/>
    <mergeCell ref="A34:E34"/>
    <mergeCell ref="G34:K34"/>
    <mergeCell ref="G33:K33"/>
    <mergeCell ref="G35:K35"/>
    <mergeCell ref="H6:I6"/>
    <mergeCell ref="J6:K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415"/>
  <sheetViews>
    <sheetView tabSelected="1" view="pageBreakPreview" workbookViewId="0">
      <selection activeCell="A114" sqref="A114:K117"/>
    </sheetView>
  </sheetViews>
  <sheetFormatPr defaultRowHeight="15"/>
  <cols>
    <col min="1" max="1" width="5.7109375" style="10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2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0" t="s">
        <v>8</v>
      </c>
      <c r="B1" s="10"/>
      <c r="C1" s="213" t="s">
        <v>88</v>
      </c>
      <c r="D1" s="213"/>
      <c r="E1" s="213"/>
      <c r="F1" s="213"/>
      <c r="G1" s="213"/>
      <c r="H1" s="213"/>
      <c r="I1" s="213"/>
      <c r="J1" s="213"/>
      <c r="K1" s="213"/>
    </row>
    <row r="2" spans="1:11" ht="18" customHeight="1"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5" customHeight="1">
      <c r="C3" s="118"/>
      <c r="D3" s="132" t="s">
        <v>256</v>
      </c>
      <c r="E3" s="124"/>
      <c r="F3" s="124"/>
      <c r="G3" s="4"/>
      <c r="H3" s="30"/>
    </row>
    <row r="4" spans="1:11" ht="15" customHeight="1" thickBot="1">
      <c r="C4" s="10"/>
      <c r="D4" s="12"/>
      <c r="E4" s="3"/>
      <c r="F4" s="3"/>
      <c r="G4" s="4"/>
      <c r="H4" s="30"/>
    </row>
    <row r="5" spans="1:11" ht="15" customHeight="1" thickBot="1">
      <c r="A5" s="80" t="s">
        <v>7</v>
      </c>
      <c r="B5" s="81" t="s">
        <v>16</v>
      </c>
      <c r="C5" s="82"/>
      <c r="D5" s="83" t="s">
        <v>15</v>
      </c>
      <c r="E5" s="82"/>
      <c r="F5" s="82" t="s">
        <v>14</v>
      </c>
      <c r="G5" s="83"/>
      <c r="H5" s="84"/>
      <c r="I5" s="85" t="s">
        <v>12</v>
      </c>
      <c r="J5" s="82" t="s">
        <v>13</v>
      </c>
      <c r="K5" s="86"/>
    </row>
    <row r="6" spans="1:11" ht="15.75" customHeight="1">
      <c r="A6" s="64"/>
      <c r="B6" s="55" t="s">
        <v>75</v>
      </c>
      <c r="C6" s="66"/>
      <c r="D6" s="64"/>
      <c r="E6" s="64"/>
      <c r="F6" s="64"/>
      <c r="G6" s="64"/>
      <c r="H6" s="87"/>
      <c r="I6" s="64"/>
      <c r="J6" s="64"/>
      <c r="K6" s="64"/>
    </row>
    <row r="7" spans="1:11" ht="14.1" customHeight="1">
      <c r="A7" s="64"/>
      <c r="B7" s="55" t="s">
        <v>52</v>
      </c>
      <c r="C7" s="66"/>
      <c r="D7" s="64"/>
      <c r="E7" s="64"/>
      <c r="F7" s="64"/>
      <c r="G7" s="64"/>
      <c r="H7" s="87"/>
      <c r="I7" s="64"/>
      <c r="J7" s="64"/>
      <c r="K7" s="64"/>
    </row>
    <row r="8" spans="1:11" ht="14.1" customHeight="1">
      <c r="A8" s="71">
        <v>1</v>
      </c>
      <c r="B8" s="88" t="s">
        <v>84</v>
      </c>
      <c r="C8" s="89"/>
      <c r="D8" s="72"/>
      <c r="E8" s="62"/>
      <c r="F8" s="74"/>
      <c r="G8" s="75"/>
      <c r="H8" s="76"/>
      <c r="I8" s="77"/>
      <c r="J8" s="78"/>
      <c r="K8" s="90"/>
    </row>
    <row r="9" spans="1:11" ht="14.1" customHeight="1">
      <c r="A9" s="71"/>
      <c r="B9" s="88" t="s">
        <v>85</v>
      </c>
      <c r="C9" s="89"/>
      <c r="D9" s="72">
        <f>Mes!J12</f>
        <v>456</v>
      </c>
      <c r="E9" s="62" t="s">
        <v>10</v>
      </c>
      <c r="F9" s="74">
        <v>786</v>
      </c>
      <c r="G9" s="75" t="s">
        <v>9</v>
      </c>
      <c r="H9" s="76">
        <v>50</v>
      </c>
      <c r="I9" s="77" t="s">
        <v>77</v>
      </c>
      <c r="J9" s="78">
        <f>IF(MID(I9,1,2)=("P."),(ROUND(D9*((F9)+(H9/100)),)),IF(MID(I9,1,2)=("%o"),(ROUND(D9*(((F9)+(H9/100))/1000),)),IF(MID(I9,1,2)=("Ea"),(ROUND(D9*((F9)+(H9/100)),)),ROUND(D9*(((F9)+(H9/100))/100),))))</f>
        <v>3586</v>
      </c>
      <c r="K9" s="90" t="s">
        <v>11</v>
      </c>
    </row>
    <row r="10" spans="1:11" ht="15" customHeight="1">
      <c r="A10" s="71"/>
      <c r="B10" s="88"/>
      <c r="C10" s="89"/>
      <c r="D10" s="215" t="s">
        <v>258</v>
      </c>
      <c r="E10" s="215"/>
      <c r="F10" s="215"/>
      <c r="G10" s="215"/>
      <c r="H10" s="215"/>
      <c r="I10" s="215"/>
      <c r="J10" s="215"/>
      <c r="K10" s="215"/>
    </row>
    <row r="11" spans="1:11" ht="14.1" customHeight="1">
      <c r="A11" s="71">
        <v>2</v>
      </c>
      <c r="B11" s="88" t="s">
        <v>177</v>
      </c>
      <c r="C11" s="89"/>
      <c r="D11" s="72"/>
      <c r="E11" s="62"/>
      <c r="F11" s="74"/>
      <c r="G11" s="75"/>
      <c r="H11" s="76"/>
      <c r="I11" s="77"/>
      <c r="J11" s="78"/>
      <c r="K11" s="90"/>
    </row>
    <row r="12" spans="1:11" ht="14.1" customHeight="1">
      <c r="A12" s="71"/>
      <c r="B12" s="88" t="s">
        <v>178</v>
      </c>
      <c r="C12" s="89"/>
      <c r="D12" s="72">
        <f>Mes!J16</f>
        <v>16.25</v>
      </c>
      <c r="E12" s="73" t="s">
        <v>96</v>
      </c>
      <c r="F12" s="74">
        <v>1134</v>
      </c>
      <c r="G12" s="75" t="s">
        <v>9</v>
      </c>
      <c r="H12" s="76">
        <v>38</v>
      </c>
      <c r="I12" s="77" t="s">
        <v>179</v>
      </c>
      <c r="J12" s="78">
        <f>IF(MID(I12,1,2)=("P."),(ROUND(D12*((F12)+(H12/100)),)),IF(MID(I12,1,2)=("%o"),(ROUND(D12*(((F12)+(H12/100))/1000),)),IF(MID(I12,1,2)=("Ea"),(ROUND(D12*((F12)+(H12/100)),)),ROUND(D12*(((F12)+(H12/100))/100),))))</f>
        <v>184</v>
      </c>
      <c r="K12" s="79" t="s">
        <v>11</v>
      </c>
    </row>
    <row r="13" spans="1:11" ht="14.1" customHeight="1">
      <c r="A13" s="71"/>
      <c r="B13" s="88"/>
      <c r="C13" s="89"/>
      <c r="D13" s="216" t="s">
        <v>259</v>
      </c>
      <c r="E13" s="216"/>
      <c r="F13" s="216"/>
      <c r="G13" s="216"/>
      <c r="H13" s="216"/>
      <c r="I13" s="216"/>
      <c r="J13" s="216"/>
      <c r="K13" s="216"/>
    </row>
    <row r="14" spans="1:11" ht="17.25" customHeight="1">
      <c r="A14" s="71">
        <v>3</v>
      </c>
      <c r="B14" s="88" t="s">
        <v>180</v>
      </c>
      <c r="C14" s="88"/>
      <c r="D14" s="72"/>
      <c r="E14" s="73"/>
      <c r="F14" s="74"/>
      <c r="G14" s="75"/>
      <c r="H14" s="76"/>
      <c r="I14" s="77"/>
      <c r="J14" s="78"/>
      <c r="K14" s="79"/>
    </row>
    <row r="15" spans="1:11" ht="17.25" customHeight="1">
      <c r="A15" s="71"/>
      <c r="B15" s="88" t="s">
        <v>181</v>
      </c>
      <c r="C15" s="88"/>
      <c r="D15" s="72"/>
      <c r="E15" s="73"/>
      <c r="F15" s="74"/>
      <c r="G15" s="75"/>
      <c r="H15" s="76"/>
      <c r="I15" s="77"/>
      <c r="J15" s="78"/>
      <c r="K15" s="79"/>
    </row>
    <row r="16" spans="1:11" ht="16.5" customHeight="1">
      <c r="A16" s="71"/>
      <c r="B16" s="88" t="s">
        <v>182</v>
      </c>
      <c r="C16" s="88"/>
      <c r="D16" s="72"/>
      <c r="E16" s="73"/>
      <c r="F16" s="74"/>
      <c r="G16" s="75"/>
      <c r="H16" s="76"/>
      <c r="I16" s="77"/>
      <c r="J16" s="78"/>
      <c r="K16" s="79"/>
    </row>
    <row r="17" spans="1:11" ht="14.1" customHeight="1">
      <c r="A17" s="71"/>
      <c r="B17" s="88" t="s">
        <v>183</v>
      </c>
      <c r="C17" s="88"/>
      <c r="D17" s="72"/>
      <c r="E17" s="73"/>
      <c r="F17" s="74"/>
      <c r="G17" s="75"/>
      <c r="H17" s="76"/>
      <c r="I17" s="77"/>
      <c r="J17" s="78"/>
      <c r="K17" s="79"/>
    </row>
    <row r="18" spans="1:11" ht="13.5" customHeight="1">
      <c r="A18" s="71"/>
      <c r="B18" s="88" t="s">
        <v>184</v>
      </c>
      <c r="C18" s="88"/>
      <c r="D18" s="72">
        <f>Mes!J23</f>
        <v>146</v>
      </c>
      <c r="E18" s="62" t="s">
        <v>96</v>
      </c>
      <c r="F18" s="74">
        <v>15771</v>
      </c>
      <c r="G18" s="75" t="s">
        <v>9</v>
      </c>
      <c r="H18" s="76">
        <v>1</v>
      </c>
      <c r="I18" s="77" t="s">
        <v>179</v>
      </c>
      <c r="J18" s="78">
        <f>IF(MID(I18,1,2)=("P."),(ROUND(D18*((F18)+(H18/100)),)),IF(MID(I18,1,2)=("%o"),(ROUND(D18*(((F18)+(H18/100))/1000),)),IF(MID(I18,1,2)=("Ea"),(ROUND(D18*((F18)+(H18/100)),)),ROUND(D18*(((F18)+(H18/100))/100),))))</f>
        <v>23026</v>
      </c>
      <c r="K18" s="90" t="s">
        <v>11</v>
      </c>
    </row>
    <row r="19" spans="1:11" ht="13.5" customHeight="1">
      <c r="A19" s="71"/>
      <c r="B19" s="88"/>
      <c r="C19" s="88"/>
      <c r="D19" s="216" t="s">
        <v>260</v>
      </c>
      <c r="E19" s="216"/>
      <c r="F19" s="216"/>
      <c r="G19" s="216"/>
      <c r="H19" s="216"/>
      <c r="I19" s="216"/>
      <c r="J19" s="216"/>
      <c r="K19" s="216"/>
    </row>
    <row r="20" spans="1:11" ht="13.5" customHeight="1">
      <c r="A20" s="71">
        <v>4</v>
      </c>
      <c r="B20" s="66" t="s">
        <v>185</v>
      </c>
      <c r="C20" s="88"/>
      <c r="D20" s="72"/>
      <c r="E20" s="62"/>
      <c r="F20" s="74"/>
      <c r="G20" s="75"/>
      <c r="H20" s="76"/>
      <c r="I20" s="77"/>
      <c r="J20" s="78"/>
      <c r="K20" s="90"/>
    </row>
    <row r="21" spans="1:11" ht="14.1" customHeight="1">
      <c r="A21" s="71"/>
      <c r="B21" s="66" t="s">
        <v>186</v>
      </c>
      <c r="C21" s="88"/>
      <c r="D21" s="72">
        <f>Mes!J30</f>
        <v>472</v>
      </c>
      <c r="E21" s="62" t="s">
        <v>10</v>
      </c>
      <c r="F21" s="74">
        <v>3015</v>
      </c>
      <c r="G21" s="75" t="s">
        <v>9</v>
      </c>
      <c r="H21" s="76">
        <v>76</v>
      </c>
      <c r="I21" s="77" t="s">
        <v>77</v>
      </c>
      <c r="J21" s="78">
        <f>IF(MID(I21,1,2)=("P."),(ROUND(D21*((F21)+(H21/100)),)),IF(MID(I21,1,2)=("%o"),(ROUND(D21*(((F21)+(H21/100))/1000),)),IF(MID(I21,1,2)=("Ea"),(ROUND(D21*((F21)+(H21/100)),)),ROUND(D21*(((F21)+(H21/100))/100),))))</f>
        <v>14234</v>
      </c>
      <c r="K21" s="90" t="s">
        <v>11</v>
      </c>
    </row>
    <row r="22" spans="1:11" ht="14.1" customHeight="1">
      <c r="A22" s="71"/>
      <c r="B22" s="88"/>
      <c r="C22" s="89"/>
      <c r="D22" s="215" t="s">
        <v>261</v>
      </c>
      <c r="E22" s="215"/>
      <c r="F22" s="215"/>
      <c r="G22" s="215"/>
      <c r="H22" s="215"/>
      <c r="I22" s="215"/>
      <c r="J22" s="215"/>
      <c r="K22" s="215"/>
    </row>
    <row r="23" spans="1:11" ht="14.1" customHeight="1">
      <c r="A23" s="64">
        <v>5</v>
      </c>
      <c r="B23" s="67" t="s">
        <v>187</v>
      </c>
      <c r="C23" s="67"/>
      <c r="D23" s="64"/>
      <c r="E23" s="64"/>
      <c r="F23" s="64"/>
      <c r="G23" s="64"/>
      <c r="H23" s="87"/>
      <c r="I23" s="64"/>
      <c r="J23" s="64"/>
      <c r="K23" s="64"/>
    </row>
    <row r="24" spans="1:11" ht="13.5" customHeight="1">
      <c r="A24" s="64"/>
      <c r="B24" s="67" t="s">
        <v>188</v>
      </c>
      <c r="C24" s="67"/>
      <c r="D24" s="64"/>
      <c r="E24" s="64"/>
      <c r="F24" s="64"/>
      <c r="G24" s="64"/>
      <c r="H24" s="87"/>
      <c r="I24" s="64"/>
      <c r="J24" s="64"/>
      <c r="K24" s="64"/>
    </row>
    <row r="25" spans="1:11" ht="14.1" customHeight="1">
      <c r="A25" s="64"/>
      <c r="B25" s="67" t="s">
        <v>189</v>
      </c>
      <c r="C25" s="67"/>
      <c r="D25" s="64"/>
      <c r="E25" s="64"/>
      <c r="F25" s="64"/>
      <c r="G25" s="64"/>
      <c r="H25" s="87"/>
      <c r="I25" s="64"/>
      <c r="J25" s="64"/>
      <c r="K25" s="64"/>
    </row>
    <row r="26" spans="1:11" ht="14.1" customHeight="1">
      <c r="A26" s="64"/>
      <c r="B26" s="67" t="s">
        <v>190</v>
      </c>
      <c r="C26" s="67"/>
      <c r="D26" s="64"/>
      <c r="E26" s="64"/>
      <c r="F26" s="64"/>
      <c r="G26" s="64"/>
      <c r="H26" s="87"/>
      <c r="I26" s="64"/>
      <c r="J26" s="64"/>
      <c r="K26" s="64"/>
    </row>
    <row r="27" spans="1:11" ht="14.1" customHeight="1">
      <c r="A27" s="64"/>
      <c r="B27" s="67" t="s">
        <v>191</v>
      </c>
      <c r="C27" s="67"/>
      <c r="D27" s="64"/>
      <c r="E27" s="64"/>
      <c r="F27" s="64"/>
      <c r="G27" s="64"/>
      <c r="H27" s="87"/>
      <c r="I27" s="64"/>
      <c r="J27" s="64"/>
      <c r="K27" s="64"/>
    </row>
    <row r="28" spans="1:11" ht="14.1" customHeight="1">
      <c r="A28" s="64"/>
      <c r="B28" s="67" t="s">
        <v>192</v>
      </c>
      <c r="C28" s="67"/>
      <c r="D28" s="64"/>
      <c r="E28" s="64"/>
      <c r="F28" s="64"/>
      <c r="G28" s="64"/>
      <c r="H28" s="87"/>
      <c r="I28" s="64"/>
      <c r="J28" s="64"/>
      <c r="K28" s="64"/>
    </row>
    <row r="29" spans="1:11" ht="14.1" customHeight="1">
      <c r="A29" s="64"/>
      <c r="B29" s="93" t="s">
        <v>193</v>
      </c>
      <c r="C29" s="64"/>
      <c r="D29" s="108">
        <f>Mes!J35</f>
        <v>48</v>
      </c>
      <c r="E29" s="109" t="s">
        <v>10</v>
      </c>
      <c r="F29" s="101">
        <v>1647</v>
      </c>
      <c r="G29" s="102" t="s">
        <v>9</v>
      </c>
      <c r="H29" s="95">
        <v>69</v>
      </c>
      <c r="I29" s="103" t="s">
        <v>6</v>
      </c>
      <c r="J29" s="104">
        <f>IF(MID(I29,1,2)=("P."),(ROUND(D29*((F29)+(H29/100)),)),IF(MID(I29,1,2)=("%o"),(ROUND(D29*(((F29)+(H29/100))/1000),)),IF(MID(I29,1,2)=("Ea"),(ROUND(D29*((F29)+(H29/100)),)),ROUND(D29*(((F29)+(H29/100))/100),))))</f>
        <v>79089</v>
      </c>
      <c r="K29" s="105" t="s">
        <v>11</v>
      </c>
    </row>
    <row r="30" spans="1:11" ht="14.1" customHeight="1">
      <c r="A30" s="71"/>
      <c r="B30" s="88"/>
      <c r="C30" s="89"/>
      <c r="D30" s="215" t="s">
        <v>262</v>
      </c>
      <c r="E30" s="215"/>
      <c r="F30" s="215"/>
      <c r="G30" s="215"/>
      <c r="H30" s="215"/>
      <c r="I30" s="215"/>
      <c r="J30" s="215"/>
      <c r="K30" s="215"/>
    </row>
    <row r="31" spans="1:11" ht="14.1" customHeight="1">
      <c r="A31" s="71">
        <v>6</v>
      </c>
      <c r="B31" s="176" t="s">
        <v>194</v>
      </c>
      <c r="C31" s="177"/>
      <c r="D31" s="72"/>
      <c r="E31" s="62"/>
      <c r="F31" s="74"/>
      <c r="G31" s="75"/>
      <c r="H31" s="76"/>
      <c r="I31" s="77"/>
      <c r="J31" s="78"/>
      <c r="K31" s="90"/>
    </row>
    <row r="32" spans="1:11" ht="14.1" customHeight="1">
      <c r="A32" s="71"/>
      <c r="B32" s="177" t="s">
        <v>195</v>
      </c>
      <c r="C32" s="177"/>
      <c r="D32" s="72">
        <f>Mes!J53</f>
        <v>1810.72</v>
      </c>
      <c r="E32" s="62" t="s">
        <v>10</v>
      </c>
      <c r="F32" s="74">
        <v>226</v>
      </c>
      <c r="G32" s="75" t="s">
        <v>9</v>
      </c>
      <c r="H32" s="76">
        <v>88</v>
      </c>
      <c r="I32" s="77" t="s">
        <v>77</v>
      </c>
      <c r="J32" s="78">
        <f>IF(MID(I32,1,2)=("P."),(ROUND(D32*((F32)+(H32/100)),)),IF(MID(I32,1,2)=("%o"),(ROUND(D32*(((F32)+(H32/100))/1000),)),IF(MID(I32,1,2)=("Ea"),(ROUND(D32*((F32)+(H32/100)),)),ROUND(D32*(((F32)+(H32/100))/100),))))</f>
        <v>4108</v>
      </c>
      <c r="K32" s="90" t="s">
        <v>11</v>
      </c>
    </row>
    <row r="33" spans="1:11" ht="12.75" customHeight="1">
      <c r="A33" s="71"/>
      <c r="B33" s="88"/>
      <c r="C33" s="89"/>
      <c r="D33" s="215" t="s">
        <v>263</v>
      </c>
      <c r="E33" s="215"/>
      <c r="F33" s="215"/>
      <c r="G33" s="215"/>
      <c r="H33" s="215"/>
      <c r="I33" s="215"/>
      <c r="J33" s="215"/>
      <c r="K33" s="215"/>
    </row>
    <row r="34" spans="1:11" ht="12.75" customHeight="1">
      <c r="A34" s="64">
        <v>7</v>
      </c>
      <c r="B34" s="66" t="s">
        <v>196</v>
      </c>
      <c r="C34" s="66"/>
      <c r="D34" s="72">
        <f>Mes!J67</f>
        <v>363.72</v>
      </c>
      <c r="E34" s="62" t="s">
        <v>10</v>
      </c>
      <c r="F34" s="74">
        <v>1079</v>
      </c>
      <c r="G34" s="75" t="s">
        <v>9</v>
      </c>
      <c r="H34" s="76">
        <v>65</v>
      </c>
      <c r="I34" s="77" t="s">
        <v>77</v>
      </c>
      <c r="J34" s="78">
        <f>IF(MID(I34,1,2)=("P."),(ROUND(D34*((F34)+(H34/100)),)),IF(MID(I34,1,2)=("%o"),(ROUND(D34*(((F34)+(H34/100))/1000),)),IF(MID(I34,1,2)=("Ea"),(ROUND(D34*((F34)+(H34/100)),)),ROUND(D34*(((F34)+(H34/100))/100),))))</f>
        <v>3927</v>
      </c>
      <c r="K34" s="90" t="s">
        <v>11</v>
      </c>
    </row>
    <row r="35" spans="1:11" ht="12.75" customHeight="1">
      <c r="A35" s="71"/>
      <c r="B35" s="88"/>
      <c r="C35" s="89"/>
      <c r="D35" s="215" t="s">
        <v>264</v>
      </c>
      <c r="E35" s="215"/>
      <c r="F35" s="215"/>
      <c r="G35" s="215"/>
      <c r="H35" s="215"/>
      <c r="I35" s="215"/>
      <c r="J35" s="215"/>
      <c r="K35" s="215"/>
    </row>
    <row r="36" spans="1:11" ht="14.1" customHeight="1">
      <c r="A36" s="71">
        <v>8</v>
      </c>
      <c r="B36" s="88" t="s">
        <v>197</v>
      </c>
      <c r="C36" s="88"/>
      <c r="D36" s="72"/>
      <c r="E36" s="62"/>
      <c r="F36" s="74"/>
      <c r="G36" s="75"/>
      <c r="H36" s="76"/>
      <c r="I36" s="77"/>
      <c r="J36" s="78"/>
      <c r="K36" s="90"/>
    </row>
    <row r="37" spans="1:11" ht="14.1" customHeight="1">
      <c r="A37" s="71"/>
      <c r="B37" s="88" t="s">
        <v>198</v>
      </c>
      <c r="C37" s="88"/>
      <c r="D37" s="72"/>
      <c r="E37" s="62"/>
      <c r="F37" s="74"/>
      <c r="G37" s="75"/>
      <c r="H37" s="76"/>
      <c r="I37" s="77"/>
      <c r="J37" s="78"/>
      <c r="K37" s="90"/>
    </row>
    <row r="38" spans="1:11" ht="15" customHeight="1">
      <c r="A38" s="71"/>
      <c r="B38" s="88" t="s">
        <v>199</v>
      </c>
      <c r="C38" s="88"/>
      <c r="D38" s="72"/>
      <c r="E38" s="62"/>
      <c r="F38" s="74"/>
      <c r="G38" s="75"/>
      <c r="H38" s="76"/>
      <c r="I38" s="77"/>
      <c r="J38" s="78"/>
      <c r="K38" s="90"/>
    </row>
    <row r="39" spans="1:11" ht="14.1" customHeight="1">
      <c r="A39" s="71"/>
      <c r="B39" s="88" t="s">
        <v>200</v>
      </c>
      <c r="C39" s="88"/>
      <c r="D39" s="72"/>
      <c r="E39" s="62"/>
      <c r="F39" s="74"/>
      <c r="G39" s="75"/>
      <c r="H39" s="76"/>
      <c r="I39" s="77"/>
      <c r="J39" s="78"/>
      <c r="K39" s="90"/>
    </row>
    <row r="40" spans="1:11" ht="14.1" customHeight="1">
      <c r="A40" s="71"/>
      <c r="B40" s="88" t="s">
        <v>201</v>
      </c>
      <c r="C40" s="88"/>
      <c r="D40" s="72"/>
      <c r="E40" s="62"/>
      <c r="F40" s="74"/>
      <c r="G40" s="75"/>
      <c r="H40" s="76"/>
      <c r="I40" s="77"/>
      <c r="J40" s="78"/>
      <c r="K40" s="90"/>
    </row>
    <row r="41" spans="1:11" ht="14.1" customHeight="1">
      <c r="A41" s="71"/>
      <c r="B41" s="88" t="s">
        <v>202</v>
      </c>
      <c r="C41" s="88"/>
      <c r="D41" s="72"/>
      <c r="E41" s="62"/>
      <c r="F41" s="74"/>
      <c r="G41" s="75"/>
      <c r="H41" s="76"/>
      <c r="I41" s="77"/>
      <c r="J41" s="78"/>
      <c r="K41" s="90"/>
    </row>
    <row r="42" spans="1:11" ht="14.1" customHeight="1">
      <c r="A42" s="71"/>
      <c r="B42" s="88" t="s">
        <v>203</v>
      </c>
      <c r="C42" s="88"/>
      <c r="D42" s="72"/>
      <c r="E42" s="62"/>
      <c r="F42" s="74"/>
      <c r="G42" s="75"/>
      <c r="H42" s="76"/>
      <c r="I42" s="77"/>
      <c r="J42" s="78"/>
      <c r="K42" s="90"/>
    </row>
    <row r="43" spans="1:11" ht="14.1" customHeight="1">
      <c r="A43" s="71"/>
      <c r="B43" s="88" t="s">
        <v>204</v>
      </c>
      <c r="C43" s="88"/>
      <c r="D43" s="72">
        <f>Mes!J70</f>
        <v>66</v>
      </c>
      <c r="E43" s="62" t="s">
        <v>22</v>
      </c>
      <c r="F43" s="74">
        <v>228</v>
      </c>
      <c r="G43" s="75" t="s">
        <v>9</v>
      </c>
      <c r="H43" s="76">
        <v>90</v>
      </c>
      <c r="I43" s="77" t="s">
        <v>78</v>
      </c>
      <c r="J43" s="78">
        <f>IF(MID(I43,1,2)=("P."),(ROUND(D43*((F43)+(H43/100)),)),IF(MID(I43,1,2)=("%o"),(ROUND(D43*(((F43)+(H43/100))/1000),)),IF(MID(I43,1,2)=("Ea"),(ROUND(D43*((F43)+(H43/100)),)),ROUND(D43*(((F43)+(H43/100))/100),))))</f>
        <v>15107</v>
      </c>
      <c r="K43" s="90" t="s">
        <v>11</v>
      </c>
    </row>
    <row r="44" spans="1:11" ht="14.1" customHeight="1">
      <c r="A44" s="71"/>
      <c r="B44" s="88"/>
      <c r="C44" s="89"/>
      <c r="D44" s="215" t="s">
        <v>265</v>
      </c>
      <c r="E44" s="215"/>
      <c r="F44" s="215"/>
      <c r="G44" s="215"/>
      <c r="H44" s="215"/>
      <c r="I44" s="215"/>
      <c r="J44" s="215"/>
      <c r="K44" s="215"/>
    </row>
    <row r="45" spans="1:11" ht="14.1" customHeight="1">
      <c r="A45" s="71">
        <v>9</v>
      </c>
      <c r="B45" s="93" t="s">
        <v>205</v>
      </c>
      <c r="C45" s="89"/>
      <c r="D45" s="72"/>
      <c r="E45" s="62"/>
      <c r="F45" s="74"/>
      <c r="G45" s="75"/>
      <c r="H45" s="76"/>
      <c r="I45" s="77"/>
      <c r="J45" s="78"/>
      <c r="K45" s="90"/>
    </row>
    <row r="46" spans="1:11" ht="14.1" customHeight="1">
      <c r="A46" s="71"/>
      <c r="B46" s="93" t="s">
        <v>206</v>
      </c>
      <c r="C46" s="89"/>
      <c r="D46" s="72"/>
      <c r="E46" s="62"/>
      <c r="F46" s="74"/>
      <c r="G46" s="75"/>
      <c r="H46" s="76"/>
      <c r="I46" s="77"/>
      <c r="J46" s="78"/>
      <c r="K46" s="90"/>
    </row>
    <row r="47" spans="1:11" ht="14.1" customHeight="1">
      <c r="A47" s="71"/>
      <c r="B47" s="93" t="s">
        <v>207</v>
      </c>
      <c r="C47" s="89"/>
      <c r="D47" s="72"/>
      <c r="E47" s="62"/>
      <c r="F47" s="74"/>
      <c r="G47" s="75"/>
      <c r="H47" s="76"/>
      <c r="I47" s="77"/>
      <c r="J47" s="78"/>
      <c r="K47" s="90"/>
    </row>
    <row r="48" spans="1:11" ht="14.1" customHeight="1">
      <c r="A48" s="71"/>
      <c r="B48" s="93" t="s">
        <v>208</v>
      </c>
      <c r="C48" s="89"/>
      <c r="D48" s="72"/>
      <c r="E48" s="62"/>
      <c r="F48" s="74"/>
      <c r="G48" s="75"/>
      <c r="H48" s="76"/>
      <c r="I48" s="77"/>
      <c r="J48" s="78"/>
      <c r="K48" s="90"/>
    </row>
    <row r="49" spans="1:11" ht="14.1" customHeight="1">
      <c r="A49" s="71"/>
      <c r="B49" s="93" t="s">
        <v>209</v>
      </c>
      <c r="C49" s="89"/>
      <c r="D49" s="72"/>
      <c r="E49" s="62"/>
      <c r="F49" s="74"/>
      <c r="G49" s="75"/>
      <c r="H49" s="76"/>
      <c r="I49" s="77"/>
      <c r="J49" s="78"/>
      <c r="K49" s="90"/>
    </row>
    <row r="50" spans="1:11" ht="14.1" customHeight="1">
      <c r="A50" s="71"/>
      <c r="B50" s="93" t="s">
        <v>210</v>
      </c>
      <c r="C50" s="89"/>
      <c r="D50" s="88"/>
      <c r="E50" s="88"/>
      <c r="F50" s="88"/>
      <c r="G50" s="88"/>
      <c r="H50" s="88"/>
      <c r="I50" s="88"/>
      <c r="J50" s="88"/>
      <c r="K50" s="88"/>
    </row>
    <row r="51" spans="1:11" ht="14.1" customHeight="1">
      <c r="A51" s="71"/>
      <c r="B51" s="93" t="s">
        <v>211</v>
      </c>
      <c r="C51" s="89"/>
      <c r="D51" s="72"/>
      <c r="E51" s="62"/>
      <c r="F51" s="74"/>
      <c r="G51" s="75"/>
      <c r="H51" s="76"/>
      <c r="I51" s="77"/>
      <c r="J51" s="78"/>
      <c r="K51" s="90"/>
    </row>
    <row r="52" spans="1:11" ht="14.1" customHeight="1">
      <c r="A52" s="71"/>
      <c r="B52" s="93" t="s">
        <v>212</v>
      </c>
      <c r="C52" s="89"/>
    </row>
    <row r="53" spans="1:11" ht="14.1" customHeight="1">
      <c r="A53" s="71"/>
      <c r="B53" s="93" t="s">
        <v>213</v>
      </c>
      <c r="C53" s="89"/>
      <c r="D53" s="72">
        <f>Mes!J76</f>
        <v>78</v>
      </c>
      <c r="E53" s="62" t="s">
        <v>10</v>
      </c>
      <c r="F53" s="74">
        <v>706</v>
      </c>
      <c r="G53" s="75" t="s">
        <v>9</v>
      </c>
      <c r="H53" s="76">
        <v>23</v>
      </c>
      <c r="I53" s="77" t="s">
        <v>6</v>
      </c>
      <c r="J53" s="78">
        <f>IF(MID(I53,1,2)=("P."),(ROUND(D53*((F53)+(H53/100)),)),IF(MID(I53,1,2)=("%o"),(ROUND(D53*(((F53)+(H53/100))/1000),)),IF(MID(I53,1,2)=("Ea"),(ROUND(D53*((F53)+(H53/100)),)),ROUND(D53*(((F53)+(H53/100))/100),))))</f>
        <v>55086</v>
      </c>
      <c r="K53" s="90" t="s">
        <v>11</v>
      </c>
    </row>
    <row r="54" spans="1:11" ht="14.1" customHeight="1">
      <c r="A54" s="71"/>
      <c r="B54" s="88"/>
      <c r="C54" s="89"/>
      <c r="D54" s="215" t="s">
        <v>266</v>
      </c>
      <c r="E54" s="215"/>
      <c r="F54" s="215"/>
      <c r="G54" s="215"/>
      <c r="H54" s="215"/>
      <c r="I54" s="215"/>
      <c r="J54" s="215"/>
      <c r="K54" s="215"/>
    </row>
    <row r="55" spans="1:11" ht="14.1" customHeight="1">
      <c r="A55" s="71">
        <v>10</v>
      </c>
      <c r="B55" s="88" t="s">
        <v>214</v>
      </c>
      <c r="C55" s="88"/>
      <c r="D55" s="91"/>
      <c r="E55" s="92"/>
      <c r="F55" s="74"/>
      <c r="G55" s="77"/>
      <c r="H55" s="92"/>
      <c r="I55" s="77"/>
      <c r="J55" s="74"/>
      <c r="K55" s="92"/>
    </row>
    <row r="56" spans="1:11" ht="14.1" customHeight="1">
      <c r="A56" s="71"/>
      <c r="B56" s="88" t="s">
        <v>215</v>
      </c>
      <c r="C56" s="88"/>
      <c r="D56" s="72">
        <f>Mes!J79</f>
        <v>4</v>
      </c>
      <c r="E56" s="62" t="s">
        <v>17</v>
      </c>
      <c r="F56" s="74">
        <v>1786</v>
      </c>
      <c r="G56" s="75" t="s">
        <v>9</v>
      </c>
      <c r="H56" s="76">
        <v>13</v>
      </c>
      <c r="I56" s="77" t="s">
        <v>4</v>
      </c>
      <c r="J56" s="78">
        <f>IF(MID(I56,1,2)=("P."),(ROUND(D56*((F56)+(H56/100)),)),IF(MID(I56,1,2)=("%o"),(ROUND(D56*(((F56)+(H56/100))/1000),)),IF(MID(I56,1,2)=("Ea"),(ROUND(D56*((F56)+(H56/100)),)),ROUND(D56*(((F56)+(H56/100))/100),))))</f>
        <v>7145</v>
      </c>
      <c r="K56" s="90" t="s">
        <v>11</v>
      </c>
    </row>
    <row r="57" spans="1:11" ht="14.1" customHeight="1">
      <c r="A57" s="71"/>
      <c r="B57" s="88"/>
      <c r="C57" s="89"/>
      <c r="D57" s="215" t="s">
        <v>267</v>
      </c>
      <c r="E57" s="215"/>
      <c r="F57" s="215"/>
      <c r="G57" s="215"/>
      <c r="H57" s="215"/>
      <c r="I57" s="215"/>
      <c r="J57" s="215"/>
      <c r="K57" s="215"/>
    </row>
    <row r="58" spans="1:11" ht="14.1" customHeight="1">
      <c r="A58" s="71">
        <v>11</v>
      </c>
      <c r="B58" s="88" t="s">
        <v>216</v>
      </c>
      <c r="C58" s="88"/>
      <c r="D58" s="72"/>
      <c r="E58" s="62"/>
      <c r="F58" s="74"/>
      <c r="G58" s="75"/>
      <c r="H58" s="76"/>
      <c r="I58" s="77"/>
      <c r="J58" s="78"/>
      <c r="K58" s="90"/>
    </row>
    <row r="59" spans="1:11" ht="14.1" customHeight="1">
      <c r="A59" s="71"/>
      <c r="B59" s="88" t="s">
        <v>217</v>
      </c>
      <c r="C59" s="88"/>
      <c r="D59" s="72"/>
      <c r="E59" s="62"/>
      <c r="F59" s="74"/>
      <c r="G59" s="75"/>
      <c r="H59" s="76"/>
      <c r="I59" s="77"/>
      <c r="J59" s="78"/>
      <c r="K59" s="90"/>
    </row>
    <row r="60" spans="1:11" ht="14.1" customHeight="1">
      <c r="A60" s="71"/>
      <c r="B60" s="88" t="s">
        <v>218</v>
      </c>
      <c r="C60" s="88"/>
      <c r="D60" s="72">
        <f>Mes!J86</f>
        <v>384</v>
      </c>
      <c r="E60" s="62" t="s">
        <v>10</v>
      </c>
      <c r="F60" s="74">
        <v>1160</v>
      </c>
      <c r="G60" s="75" t="s">
        <v>9</v>
      </c>
      <c r="H60" s="76">
        <v>6</v>
      </c>
      <c r="I60" s="77" t="s">
        <v>77</v>
      </c>
      <c r="J60" s="78">
        <f>IF(MID(I60,1,2)=("P."),(ROUND(D60*((F60)+(H60/100)),)),IF(MID(I60,1,2)=("%o"),(ROUND(D60*(((F60)+(H60/100))/1000),)),IF(MID(I60,1,2)=("Ea"),(ROUND(D60*((F60)+(H60/100)),)),ROUND(D60*(((F60)+(H60/100))/100),))))</f>
        <v>4455</v>
      </c>
      <c r="K60" s="90" t="s">
        <v>11</v>
      </c>
    </row>
    <row r="61" spans="1:11" ht="14.1" customHeight="1">
      <c r="A61" s="71"/>
      <c r="B61" s="88"/>
      <c r="C61" s="89"/>
      <c r="D61" s="215" t="s">
        <v>268</v>
      </c>
      <c r="E61" s="215"/>
      <c r="F61" s="215"/>
      <c r="G61" s="215"/>
      <c r="H61" s="215"/>
      <c r="I61" s="215"/>
      <c r="J61" s="215"/>
      <c r="K61" s="215"/>
    </row>
    <row r="62" spans="1:11" ht="14.1" customHeight="1">
      <c r="A62" s="71">
        <v>12</v>
      </c>
      <c r="B62" s="88" t="s">
        <v>219</v>
      </c>
      <c r="C62" s="88"/>
      <c r="D62" s="91"/>
      <c r="E62" s="92"/>
      <c r="F62" s="74"/>
      <c r="G62" s="77"/>
      <c r="H62" s="92"/>
      <c r="I62" s="77"/>
      <c r="J62" s="74"/>
      <c r="K62" s="92"/>
    </row>
    <row r="63" spans="1:11" ht="14.1" customHeight="1">
      <c r="A63" s="71"/>
      <c r="B63" s="88" t="s">
        <v>220</v>
      </c>
      <c r="C63" s="88"/>
      <c r="D63" s="91"/>
      <c r="E63" s="92"/>
      <c r="F63" s="74"/>
      <c r="G63" s="77"/>
      <c r="H63" s="92"/>
      <c r="I63" s="77"/>
      <c r="J63" s="74"/>
      <c r="K63" s="92"/>
    </row>
    <row r="64" spans="1:11" ht="15" customHeight="1">
      <c r="A64" s="71"/>
      <c r="B64" s="88" t="s">
        <v>221</v>
      </c>
      <c r="C64" s="88"/>
      <c r="D64" s="91"/>
      <c r="E64" s="92"/>
      <c r="F64" s="74"/>
      <c r="G64" s="77"/>
      <c r="H64" s="92"/>
      <c r="I64" s="77"/>
      <c r="J64" s="74"/>
      <c r="K64" s="92"/>
    </row>
    <row r="65" spans="1:11" ht="14.1" customHeight="1">
      <c r="A65" s="71"/>
      <c r="B65" s="88" t="s">
        <v>222</v>
      </c>
      <c r="C65" s="88"/>
      <c r="D65" s="72">
        <f>Mes!J89</f>
        <v>130</v>
      </c>
      <c r="E65" s="62" t="s">
        <v>10</v>
      </c>
      <c r="F65" s="74">
        <v>2116</v>
      </c>
      <c r="G65" s="75" t="s">
        <v>9</v>
      </c>
      <c r="H65" s="76">
        <v>61</v>
      </c>
      <c r="I65" s="77" t="s">
        <v>77</v>
      </c>
      <c r="J65" s="78">
        <f>IF(MID(I65,1,2)=("P."),(ROUND(D65*((F65)+(H65/100)),)),IF(MID(I65,1,2)=("%o"),(ROUND(D65*(((F65)+(H65/100))/1000),)),IF(MID(I65,1,2)=("Ea"),(ROUND(D65*((F65)+(H65/100)),)),ROUND(D65*(((F65)+(H65/100))/100),))))</f>
        <v>2752</v>
      </c>
      <c r="K65" s="90" t="s">
        <v>11</v>
      </c>
    </row>
    <row r="66" spans="1:11" ht="14.1" customHeight="1">
      <c r="A66" s="71"/>
      <c r="B66" s="88"/>
      <c r="C66" s="88"/>
      <c r="D66" s="215" t="s">
        <v>269</v>
      </c>
      <c r="E66" s="215"/>
      <c r="F66" s="215"/>
      <c r="G66" s="215"/>
      <c r="H66" s="215"/>
      <c r="I66" s="215"/>
      <c r="J66" s="215"/>
      <c r="K66" s="215"/>
    </row>
    <row r="67" spans="1:11" ht="15.75" customHeight="1">
      <c r="A67" s="64"/>
      <c r="B67" s="88"/>
      <c r="C67" s="88"/>
      <c r="D67" s="72"/>
      <c r="E67" s="94"/>
      <c r="F67" s="94"/>
      <c r="G67" s="94"/>
      <c r="H67" s="95"/>
      <c r="I67" s="96" t="s">
        <v>54</v>
      </c>
      <c r="J67" s="97">
        <f>SUM(J9:J65)</f>
        <v>212699</v>
      </c>
      <c r="K67" s="98" t="s">
        <v>11</v>
      </c>
    </row>
    <row r="68" spans="1:11" ht="15.75" customHeight="1">
      <c r="A68" s="64"/>
      <c r="B68" s="88"/>
      <c r="C68" s="88"/>
      <c r="D68" s="72"/>
      <c r="E68" s="173" t="s">
        <v>257</v>
      </c>
      <c r="F68" s="173"/>
      <c r="G68" s="173"/>
      <c r="H68" s="95"/>
      <c r="I68" s="96"/>
      <c r="J68" s="120"/>
      <c r="K68" s="98"/>
    </row>
    <row r="69" spans="1:11" ht="15.75" customHeight="1">
      <c r="A69" s="64"/>
      <c r="B69" s="88"/>
      <c r="C69" s="88"/>
      <c r="D69" s="72"/>
      <c r="E69" s="173"/>
      <c r="F69" s="173"/>
      <c r="G69" s="173"/>
      <c r="H69" s="95"/>
      <c r="I69" s="96" t="s">
        <v>223</v>
      </c>
      <c r="J69" s="178"/>
      <c r="K69" s="179"/>
    </row>
    <row r="70" spans="1:11" ht="15.75" customHeight="1">
      <c r="A70" s="64"/>
      <c r="B70" s="88"/>
      <c r="C70" s="88"/>
      <c r="D70" s="72"/>
      <c r="E70" s="173"/>
      <c r="F70" s="173"/>
      <c r="G70" s="173"/>
      <c r="H70" s="95"/>
      <c r="I70" s="96"/>
      <c r="J70" s="120"/>
      <c r="K70" s="166"/>
    </row>
    <row r="71" spans="1:11" ht="14.1" customHeight="1">
      <c r="A71" s="11"/>
      <c r="B71" s="55" t="s">
        <v>76</v>
      </c>
      <c r="C71" s="11"/>
      <c r="D71" s="11"/>
      <c r="E71" s="11"/>
      <c r="F71" s="11"/>
      <c r="G71" s="11"/>
      <c r="H71" s="9"/>
      <c r="I71" s="11"/>
      <c r="J71" s="11"/>
      <c r="K71" s="11"/>
    </row>
    <row r="72" spans="1:11" ht="14.1" customHeight="1">
      <c r="A72" s="11"/>
      <c r="B72" s="55" t="s">
        <v>53</v>
      </c>
      <c r="C72" s="11"/>
      <c r="D72" s="11"/>
      <c r="E72" s="2"/>
      <c r="F72" s="24"/>
      <c r="G72" s="25"/>
      <c r="H72" s="27"/>
      <c r="I72" s="26"/>
      <c r="J72" s="21"/>
      <c r="K72" s="7"/>
    </row>
    <row r="73" spans="1:11" ht="14.1" customHeight="1">
      <c r="A73" s="71">
        <v>1</v>
      </c>
      <c r="B73" s="88" t="s">
        <v>224</v>
      </c>
      <c r="C73" s="88"/>
      <c r="D73" s="72"/>
      <c r="E73" s="62"/>
      <c r="F73" s="74"/>
      <c r="G73" s="75"/>
      <c r="H73" s="76"/>
      <c r="I73" s="77"/>
      <c r="J73" s="78"/>
      <c r="K73" s="90"/>
    </row>
    <row r="74" spans="1:11" ht="14.1" customHeight="1">
      <c r="A74" s="71"/>
      <c r="B74" s="88" t="s">
        <v>225</v>
      </c>
      <c r="C74" s="88"/>
      <c r="D74" s="72"/>
      <c r="E74" s="62"/>
      <c r="F74" s="74"/>
      <c r="G74" s="75"/>
      <c r="H74" s="76"/>
      <c r="I74" s="77"/>
      <c r="J74" s="78"/>
      <c r="K74" s="90"/>
    </row>
    <row r="75" spans="1:11" ht="14.1" customHeight="1">
      <c r="A75" s="71"/>
      <c r="B75" s="88" t="s">
        <v>226</v>
      </c>
      <c r="C75" s="88"/>
      <c r="D75" s="72"/>
      <c r="E75" s="62"/>
      <c r="F75" s="74"/>
      <c r="G75" s="75"/>
      <c r="H75" s="76"/>
      <c r="I75" s="77"/>
      <c r="J75" s="78"/>
      <c r="K75" s="90"/>
    </row>
    <row r="76" spans="1:11" ht="14.1" customHeight="1">
      <c r="A76" s="71"/>
      <c r="B76" s="88" t="s">
        <v>227</v>
      </c>
      <c r="C76" s="88"/>
      <c r="D76" s="72">
        <f>Mes!J96</f>
        <v>60.75</v>
      </c>
      <c r="E76" s="62" t="s">
        <v>10</v>
      </c>
      <c r="F76" s="74"/>
      <c r="G76" s="75"/>
      <c r="H76" s="76"/>
      <c r="I76" s="77" t="s">
        <v>6</v>
      </c>
      <c r="J76" s="78"/>
      <c r="K76" s="90"/>
    </row>
    <row r="77" spans="1:11" ht="14.1" customHeight="1">
      <c r="A77" s="71"/>
      <c r="B77" s="88"/>
      <c r="C77" s="88"/>
      <c r="D77" s="72"/>
      <c r="E77" s="62"/>
      <c r="F77" s="74"/>
      <c r="G77" s="75"/>
      <c r="H77" s="76"/>
      <c r="I77" s="77"/>
      <c r="J77" s="78"/>
      <c r="K77" s="90"/>
    </row>
    <row r="78" spans="1:11" ht="14.1" customHeight="1">
      <c r="A78" s="64">
        <v>2</v>
      </c>
      <c r="B78" s="66" t="s">
        <v>228</v>
      </c>
      <c r="C78" s="110"/>
      <c r="D78" s="111"/>
      <c r="E78" s="100"/>
      <c r="F78" s="101"/>
      <c r="G78" s="102"/>
      <c r="H78" s="95"/>
      <c r="I78" s="103"/>
      <c r="J78" s="104"/>
      <c r="K78" s="105"/>
    </row>
    <row r="79" spans="1:11" ht="12.75" customHeight="1">
      <c r="A79" s="64"/>
      <c r="B79" s="112" t="s">
        <v>229</v>
      </c>
      <c r="C79" s="110"/>
      <c r="D79" s="111"/>
      <c r="E79" s="100"/>
      <c r="F79" s="101"/>
      <c r="G79" s="102"/>
      <c r="H79" s="95"/>
      <c r="I79" s="103"/>
      <c r="J79" s="104"/>
      <c r="K79" s="105"/>
    </row>
    <row r="80" spans="1:11" ht="14.1" customHeight="1">
      <c r="A80" s="64"/>
      <c r="B80" s="112" t="s">
        <v>230</v>
      </c>
      <c r="C80" s="110"/>
      <c r="D80" s="111"/>
      <c r="E80" s="100"/>
      <c r="F80" s="101"/>
      <c r="G80" s="102"/>
      <c r="H80" s="95"/>
      <c r="I80" s="103"/>
      <c r="J80" s="104"/>
      <c r="K80" s="105"/>
    </row>
    <row r="81" spans="1:11" ht="14.1" customHeight="1">
      <c r="A81" s="64"/>
      <c r="B81" s="112" t="s">
        <v>231</v>
      </c>
      <c r="C81" s="110"/>
      <c r="D81" s="111"/>
      <c r="E81" s="100"/>
      <c r="F81" s="101"/>
      <c r="G81" s="102"/>
      <c r="H81" s="95"/>
      <c r="I81" s="103"/>
      <c r="J81" s="104"/>
      <c r="K81" s="105"/>
    </row>
    <row r="82" spans="1:11" ht="14.1" customHeight="1">
      <c r="A82" s="64"/>
      <c r="B82" s="112" t="s">
        <v>232</v>
      </c>
      <c r="C82" s="110"/>
      <c r="D82" s="72">
        <f>Mes!J108</f>
        <v>641.07999999999993</v>
      </c>
      <c r="E82" s="62" t="s">
        <v>10</v>
      </c>
      <c r="F82" s="74"/>
      <c r="G82" s="75"/>
      <c r="H82" s="76"/>
      <c r="I82" s="77" t="s">
        <v>6</v>
      </c>
      <c r="J82" s="78"/>
      <c r="K82" s="90"/>
    </row>
    <row r="83" spans="1:11" ht="14.1" customHeight="1">
      <c r="A83" s="64"/>
      <c r="B83" s="112"/>
      <c r="C83" s="110"/>
      <c r="D83" s="108"/>
      <c r="E83" s="109"/>
      <c r="F83" s="101"/>
      <c r="G83" s="102"/>
      <c r="H83" s="95"/>
      <c r="I83" s="103"/>
      <c r="J83" s="104"/>
      <c r="K83" s="105"/>
    </row>
    <row r="84" spans="1:11" ht="14.1" customHeight="1">
      <c r="A84" s="71">
        <v>3</v>
      </c>
      <c r="B84" s="88" t="s">
        <v>233</v>
      </c>
      <c r="C84" s="88"/>
      <c r="D84" s="91"/>
      <c r="E84" s="92"/>
      <c r="F84" s="74"/>
      <c r="G84" s="77"/>
      <c r="H84" s="92"/>
      <c r="I84" s="77"/>
      <c r="J84" s="74"/>
      <c r="K84" s="92"/>
    </row>
    <row r="85" spans="1:11" ht="14.1" customHeight="1">
      <c r="A85" s="71"/>
      <c r="B85" s="88" t="s">
        <v>234</v>
      </c>
      <c r="C85" s="88"/>
      <c r="D85" s="72">
        <f>Mes!J111</f>
        <v>2</v>
      </c>
      <c r="E85" s="62" t="s">
        <v>3</v>
      </c>
      <c r="F85" s="74"/>
      <c r="G85" s="75"/>
      <c r="H85" s="76"/>
      <c r="I85" s="77" t="s">
        <v>4</v>
      </c>
      <c r="J85" s="78"/>
      <c r="K85" s="90"/>
    </row>
    <row r="86" spans="1:11" ht="14.1" customHeight="1">
      <c r="A86" s="71"/>
      <c r="B86" s="88"/>
      <c r="C86" s="88"/>
      <c r="D86" s="72"/>
      <c r="E86" s="62"/>
      <c r="F86" s="74"/>
      <c r="G86" s="75"/>
      <c r="H86" s="76"/>
      <c r="I86" s="77"/>
      <c r="J86" s="78"/>
      <c r="K86" s="90"/>
    </row>
    <row r="87" spans="1:11" ht="14.1" customHeight="1">
      <c r="A87" s="64">
        <v>4</v>
      </c>
      <c r="B87" s="180" t="s">
        <v>235</v>
      </c>
      <c r="C87" s="88"/>
      <c r="D87" s="99"/>
      <c r="E87" s="100"/>
      <c r="F87" s="101"/>
      <c r="G87" s="102"/>
      <c r="H87" s="95"/>
      <c r="I87" s="103"/>
      <c r="J87" s="104"/>
      <c r="K87" s="105"/>
    </row>
    <row r="88" spans="1:11" ht="14.1" customHeight="1">
      <c r="A88" s="64"/>
      <c r="B88" s="180" t="s">
        <v>236</v>
      </c>
      <c r="C88" s="88"/>
      <c r="D88" s="99"/>
      <c r="E88" s="100"/>
      <c r="F88" s="101"/>
      <c r="G88" s="102"/>
      <c r="H88" s="95"/>
      <c r="I88" s="103"/>
      <c r="J88" s="104"/>
      <c r="K88" s="105"/>
    </row>
    <row r="89" spans="1:11" ht="14.1" customHeight="1">
      <c r="A89" s="64"/>
      <c r="B89" s="180" t="s">
        <v>237</v>
      </c>
      <c r="C89" s="88"/>
      <c r="D89" s="99"/>
      <c r="E89" s="100"/>
      <c r="F89" s="101"/>
      <c r="G89" s="102"/>
      <c r="H89" s="95"/>
      <c r="I89" s="103"/>
      <c r="J89" s="104"/>
      <c r="K89" s="105"/>
    </row>
    <row r="90" spans="1:11" ht="14.1" customHeight="1">
      <c r="A90" s="64"/>
      <c r="B90" s="180" t="s">
        <v>238</v>
      </c>
      <c r="C90" s="88"/>
      <c r="D90" s="99"/>
      <c r="E90" s="100"/>
      <c r="F90" s="101"/>
      <c r="G90" s="102"/>
      <c r="H90" s="95"/>
      <c r="I90" s="103"/>
      <c r="J90" s="104"/>
      <c r="K90" s="105"/>
    </row>
    <row r="91" spans="1:11" ht="14.1" customHeight="1">
      <c r="A91" s="64"/>
      <c r="B91" s="180" t="s">
        <v>239</v>
      </c>
      <c r="C91" s="88"/>
      <c r="D91" s="99"/>
      <c r="E91" s="100"/>
      <c r="F91" s="101"/>
      <c r="G91" s="102"/>
      <c r="H91" s="95"/>
      <c r="I91" s="103"/>
      <c r="J91" s="104"/>
      <c r="K91" s="105"/>
    </row>
    <row r="92" spans="1:11" ht="14.1" customHeight="1">
      <c r="A92" s="64"/>
      <c r="B92" s="180" t="s">
        <v>240</v>
      </c>
      <c r="C92" s="88"/>
      <c r="D92" s="99"/>
      <c r="E92" s="100"/>
      <c r="F92" s="101"/>
      <c r="G92" s="102"/>
      <c r="H92" s="95"/>
      <c r="I92" s="103"/>
      <c r="J92" s="104"/>
      <c r="K92" s="105"/>
    </row>
    <row r="93" spans="1:11" ht="14.1" customHeight="1">
      <c r="A93" s="64"/>
      <c r="B93" s="180" t="s">
        <v>241</v>
      </c>
      <c r="C93" s="88"/>
      <c r="D93" s="99"/>
      <c r="E93" s="100"/>
      <c r="F93" s="101"/>
      <c r="G93" s="102"/>
      <c r="H93" s="95"/>
      <c r="I93" s="103"/>
      <c r="J93" s="104"/>
      <c r="K93" s="105"/>
    </row>
    <row r="94" spans="1:11" ht="14.1" customHeight="1">
      <c r="A94" s="64"/>
      <c r="B94" s="180" t="s">
        <v>242</v>
      </c>
      <c r="C94" s="88"/>
      <c r="D94" s="99"/>
      <c r="E94" s="100"/>
      <c r="F94" s="101"/>
      <c r="G94" s="102"/>
      <c r="H94" s="95"/>
      <c r="I94" s="103"/>
      <c r="J94" s="104"/>
      <c r="K94" s="105"/>
    </row>
    <row r="95" spans="1:11" ht="14.1" customHeight="1">
      <c r="A95" s="64"/>
      <c r="B95" s="180" t="s">
        <v>243</v>
      </c>
      <c r="C95" s="88"/>
      <c r="D95" s="99"/>
      <c r="E95" s="66"/>
      <c r="F95" s="66"/>
      <c r="G95" s="66"/>
      <c r="H95" s="100"/>
      <c r="I95" s="66"/>
      <c r="J95" s="66"/>
      <c r="K95" s="66"/>
    </row>
    <row r="96" spans="1:11" ht="12.75" customHeight="1">
      <c r="A96" s="64"/>
      <c r="B96" s="88" t="s">
        <v>72</v>
      </c>
      <c r="C96" s="88"/>
      <c r="D96" s="72">
        <f>Mes!J128</f>
        <v>2344.67</v>
      </c>
      <c r="E96" s="62" t="s">
        <v>10</v>
      </c>
      <c r="F96" s="74"/>
      <c r="G96" s="75"/>
      <c r="H96" s="76"/>
      <c r="I96" s="77" t="s">
        <v>6</v>
      </c>
      <c r="J96" s="78"/>
      <c r="K96" s="90"/>
    </row>
    <row r="97" spans="1:11" ht="14.1" customHeight="1">
      <c r="A97" s="64"/>
      <c r="B97" s="88"/>
      <c r="C97" s="88"/>
      <c r="D97" s="72"/>
      <c r="E97" s="62"/>
      <c r="F97" s="74"/>
      <c r="G97" s="75"/>
      <c r="H97" s="76"/>
      <c r="I97" s="77"/>
      <c r="J97" s="78"/>
      <c r="K97" s="90"/>
    </row>
    <row r="98" spans="1:11" ht="14.1" customHeight="1">
      <c r="A98" s="71">
        <v>5</v>
      </c>
      <c r="B98" s="181" t="s">
        <v>244</v>
      </c>
      <c r="C98" s="177"/>
      <c r="D98" s="72"/>
      <c r="E98" s="73"/>
      <c r="F98" s="74"/>
      <c r="G98" s="75"/>
      <c r="H98" s="76"/>
      <c r="I98" s="77"/>
      <c r="J98" s="78"/>
      <c r="K98" s="79"/>
    </row>
    <row r="99" spans="1:11" ht="14.1" customHeight="1">
      <c r="A99" s="71"/>
      <c r="B99" s="181" t="s">
        <v>245</v>
      </c>
      <c r="C99" s="177"/>
      <c r="D99" s="72"/>
      <c r="E99" s="73"/>
      <c r="F99" s="74"/>
      <c r="G99" s="75"/>
      <c r="H99" s="76"/>
      <c r="I99" s="77"/>
      <c r="J99" s="78"/>
      <c r="K99" s="79"/>
    </row>
    <row r="100" spans="1:11" ht="14.1" customHeight="1">
      <c r="A100" s="71"/>
      <c r="B100" s="181" t="s">
        <v>246</v>
      </c>
      <c r="C100" s="177"/>
      <c r="D100" s="72"/>
      <c r="E100" s="73"/>
      <c r="F100" s="74"/>
      <c r="G100" s="75"/>
      <c r="H100" s="76"/>
      <c r="I100" s="77"/>
      <c r="J100" s="78"/>
      <c r="K100" s="79"/>
    </row>
    <row r="101" spans="1:11" ht="14.1" customHeight="1">
      <c r="A101" s="71"/>
      <c r="B101" s="182" t="s">
        <v>247</v>
      </c>
      <c r="C101" s="177"/>
    </row>
    <row r="102" spans="1:11" ht="14.1" customHeight="1">
      <c r="A102" s="71"/>
      <c r="B102" s="183" t="s">
        <v>248</v>
      </c>
      <c r="C102" s="88"/>
      <c r="D102" s="72">
        <v>2256</v>
      </c>
      <c r="E102" s="73" t="s">
        <v>10</v>
      </c>
      <c r="F102" s="74"/>
      <c r="G102" s="75"/>
      <c r="H102" s="76"/>
      <c r="I102" s="77" t="s">
        <v>6</v>
      </c>
      <c r="J102" s="78"/>
      <c r="K102" s="79"/>
    </row>
    <row r="103" spans="1:11" ht="14.1" customHeight="1">
      <c r="A103" s="71"/>
      <c r="B103" s="183"/>
      <c r="C103" s="88"/>
      <c r="D103" s="72"/>
      <c r="E103" s="73"/>
      <c r="F103" s="74"/>
      <c r="G103" s="75"/>
      <c r="H103" s="76"/>
      <c r="I103" s="77"/>
      <c r="J103" s="78"/>
      <c r="K103" s="79"/>
    </row>
    <row r="104" spans="1:11" ht="14.1" customHeight="1">
      <c r="A104" s="71">
        <v>6</v>
      </c>
      <c r="B104" s="66" t="s">
        <v>249</v>
      </c>
      <c r="C104" s="88"/>
      <c r="D104" s="108"/>
      <c r="E104" s="109"/>
      <c r="F104" s="101"/>
      <c r="G104" s="102"/>
      <c r="H104" s="95"/>
      <c r="I104" s="103"/>
      <c r="J104" s="104"/>
      <c r="K104" s="105"/>
    </row>
    <row r="105" spans="1:11" ht="14.25" customHeight="1">
      <c r="A105" s="71"/>
      <c r="B105" s="66" t="s">
        <v>250</v>
      </c>
      <c r="C105" s="88"/>
      <c r="D105" s="108"/>
      <c r="E105" s="109"/>
      <c r="F105" s="101"/>
      <c r="G105" s="102"/>
      <c r="H105" s="95"/>
      <c r="I105" s="103"/>
      <c r="J105" s="104"/>
      <c r="K105" s="105"/>
    </row>
    <row r="106" spans="1:11" ht="14.25" customHeight="1">
      <c r="A106" s="71"/>
      <c r="B106" s="66" t="s">
        <v>251</v>
      </c>
      <c r="C106" s="88"/>
      <c r="D106" s="108"/>
      <c r="E106" s="109"/>
      <c r="F106" s="101"/>
      <c r="G106" s="102"/>
      <c r="H106" s="95"/>
      <c r="I106" s="103"/>
      <c r="J106" s="104"/>
      <c r="K106" s="105"/>
    </row>
    <row r="107" spans="1:11" ht="14.25" customHeight="1">
      <c r="A107" s="71"/>
      <c r="B107" s="66" t="s">
        <v>252</v>
      </c>
      <c r="C107" s="88"/>
      <c r="D107" s="108"/>
      <c r="E107" s="109"/>
      <c r="F107" s="101"/>
      <c r="G107" s="102"/>
      <c r="H107" s="95"/>
      <c r="I107" s="103"/>
      <c r="J107" s="104"/>
      <c r="K107" s="105"/>
    </row>
    <row r="108" spans="1:11" ht="14.25" customHeight="1">
      <c r="A108" s="71"/>
      <c r="B108" s="66" t="s">
        <v>253</v>
      </c>
      <c r="C108" s="88"/>
      <c r="D108" s="108"/>
      <c r="E108" s="109"/>
      <c r="F108" s="101"/>
      <c r="G108" s="102"/>
      <c r="H108" s="95"/>
      <c r="I108" s="103"/>
      <c r="J108" s="104"/>
      <c r="K108" s="105"/>
    </row>
    <row r="109" spans="1:11" ht="14.25" customHeight="1">
      <c r="A109" s="71"/>
      <c r="B109" s="66" t="s">
        <v>254</v>
      </c>
      <c r="C109" s="88"/>
      <c r="D109" s="108">
        <f>Mes!J150</f>
        <v>513</v>
      </c>
      <c r="E109" s="109" t="s">
        <v>10</v>
      </c>
      <c r="F109" s="101"/>
      <c r="G109" s="102"/>
      <c r="H109" s="95"/>
      <c r="I109" s="103" t="s">
        <v>6</v>
      </c>
      <c r="J109" s="104"/>
      <c r="K109" s="105"/>
    </row>
    <row r="110" spans="1:11" ht="14.25" customHeight="1" thickBot="1">
      <c r="A110" s="64"/>
      <c r="B110" s="93"/>
      <c r="C110" s="94"/>
      <c r="D110" s="94"/>
      <c r="E110" s="73"/>
      <c r="F110" s="94"/>
      <c r="G110" s="94"/>
      <c r="H110" s="95"/>
      <c r="I110" s="96" t="s">
        <v>55</v>
      </c>
      <c r="J110" s="114"/>
      <c r="K110" s="115"/>
    </row>
    <row r="111" spans="1:11" ht="14.25" customHeight="1" thickBot="1">
      <c r="A111" s="71"/>
      <c r="B111" s="88"/>
      <c r="C111" s="185" t="s">
        <v>270</v>
      </c>
      <c r="D111" s="186"/>
      <c r="E111" s="100"/>
      <c r="F111" s="101"/>
      <c r="G111" s="102"/>
      <c r="H111" s="95"/>
      <c r="I111" s="103"/>
      <c r="J111" s="104"/>
      <c r="K111" s="105"/>
    </row>
    <row r="112" spans="1:11" ht="14.25" customHeight="1">
      <c r="A112" s="71"/>
      <c r="B112" s="187" t="s">
        <v>271</v>
      </c>
      <c r="C112" s="73" t="s">
        <v>272</v>
      </c>
      <c r="D112" s="73"/>
      <c r="E112" s="188"/>
      <c r="F112" s="101"/>
      <c r="G112" s="102"/>
      <c r="H112" s="189" t="s">
        <v>273</v>
      </c>
      <c r="I112" s="103"/>
      <c r="J112" s="104"/>
      <c r="K112" s="105"/>
    </row>
    <row r="113" spans="1:11" ht="14.25" customHeight="1">
      <c r="A113" s="71"/>
      <c r="B113" s="187" t="s">
        <v>274</v>
      </c>
      <c r="C113" s="187" t="s">
        <v>275</v>
      </c>
      <c r="D113" s="111"/>
      <c r="E113" s="188"/>
      <c r="F113" s="101"/>
      <c r="G113" s="102"/>
      <c r="H113" s="189" t="s">
        <v>273</v>
      </c>
      <c r="I113" s="103"/>
      <c r="J113" s="104"/>
      <c r="K113" s="105"/>
    </row>
    <row r="114" spans="1:11" ht="14.25" customHeight="1">
      <c r="A114" s="71"/>
      <c r="B114" s="88"/>
      <c r="C114" s="88"/>
      <c r="D114" s="190" t="s">
        <v>276</v>
      </c>
      <c r="E114" s="100"/>
      <c r="F114" s="92"/>
      <c r="G114" s="102"/>
      <c r="H114" s="189" t="s">
        <v>273</v>
      </c>
      <c r="I114" s="103"/>
      <c r="J114" s="104"/>
      <c r="K114" s="105"/>
    </row>
    <row r="115" spans="1:11" ht="14.25" customHeight="1">
      <c r="A115" s="71"/>
      <c r="B115" s="187" t="s">
        <v>277</v>
      </c>
      <c r="C115" s="88"/>
      <c r="D115" s="111"/>
      <c r="E115" s="100"/>
      <c r="F115" s="101"/>
      <c r="G115" s="102"/>
      <c r="H115" s="95"/>
      <c r="I115" s="103"/>
      <c r="J115" s="104"/>
      <c r="K115" s="105"/>
    </row>
    <row r="116" spans="1:11" ht="14.1" customHeight="1">
      <c r="A116" s="71">
        <v>1</v>
      </c>
      <c r="B116" s="191" t="s">
        <v>278</v>
      </c>
      <c r="C116" s="88"/>
      <c r="D116" s="111"/>
      <c r="E116" s="100"/>
      <c r="F116" s="101"/>
      <c r="G116" s="102"/>
      <c r="H116" s="95"/>
      <c r="I116" s="103"/>
      <c r="J116" s="104"/>
      <c r="K116" s="105"/>
    </row>
    <row r="117" spans="1:11" ht="14.1" customHeight="1">
      <c r="A117" s="71"/>
      <c r="B117" s="191" t="s">
        <v>279</v>
      </c>
      <c r="C117" s="88"/>
      <c r="D117" s="111"/>
      <c r="E117" s="100"/>
      <c r="F117" s="101"/>
      <c r="G117" s="102"/>
      <c r="H117" s="95"/>
      <c r="I117" s="103"/>
      <c r="J117" s="104"/>
      <c r="K117" s="105"/>
    </row>
    <row r="118" spans="1:11" ht="14.1" customHeight="1">
      <c r="A118" s="71">
        <v>2</v>
      </c>
      <c r="B118" s="191" t="s">
        <v>280</v>
      </c>
      <c r="C118" s="88"/>
      <c r="D118" s="111"/>
      <c r="E118" s="100"/>
      <c r="F118" s="101"/>
      <c r="G118" s="102"/>
      <c r="H118" s="95"/>
      <c r="I118" s="103"/>
      <c r="J118" s="104"/>
      <c r="K118" s="105"/>
    </row>
    <row r="119" spans="1:11" ht="14.1" customHeight="1">
      <c r="A119" s="71">
        <v>3</v>
      </c>
      <c r="B119" s="191" t="s">
        <v>281</v>
      </c>
      <c r="C119" s="88"/>
      <c r="D119" s="111"/>
      <c r="E119" s="100"/>
      <c r="F119" s="101"/>
      <c r="G119" s="102"/>
      <c r="H119" s="95"/>
      <c r="I119" s="103"/>
      <c r="J119" s="104"/>
      <c r="K119" s="105"/>
    </row>
    <row r="120" spans="1:11" ht="14.1" customHeight="1">
      <c r="A120" s="71">
        <v>4</v>
      </c>
      <c r="B120" s="191" t="s">
        <v>282</v>
      </c>
      <c r="C120" s="88"/>
      <c r="D120" s="111"/>
      <c r="E120" s="100"/>
      <c r="F120" s="101"/>
      <c r="G120" s="102"/>
      <c r="H120" s="95"/>
      <c r="I120" s="103"/>
      <c r="J120" s="104"/>
      <c r="K120" s="105"/>
    </row>
    <row r="121" spans="1:11" ht="14.1" customHeight="1">
      <c r="A121" s="71">
        <v>5</v>
      </c>
      <c r="B121" s="191" t="s">
        <v>283</v>
      </c>
      <c r="C121" s="88"/>
      <c r="D121" s="111"/>
      <c r="E121" s="100"/>
      <c r="F121" s="101"/>
      <c r="G121" s="102"/>
      <c r="H121" s="95"/>
      <c r="I121" s="103"/>
      <c r="J121" s="104"/>
      <c r="K121" s="105"/>
    </row>
    <row r="122" spans="1:11" ht="14.1" customHeight="1">
      <c r="A122" s="71">
        <v>6</v>
      </c>
      <c r="B122" s="191" t="s">
        <v>284</v>
      </c>
      <c r="C122" s="88"/>
      <c r="D122" s="111"/>
      <c r="E122" s="100"/>
      <c r="F122" s="101"/>
      <c r="G122" s="102"/>
      <c r="H122" s="95"/>
      <c r="I122" s="103"/>
      <c r="J122" s="104"/>
      <c r="K122" s="105"/>
    </row>
    <row r="123" spans="1:11" ht="14.1" customHeight="1">
      <c r="A123" s="71">
        <v>7</v>
      </c>
      <c r="B123" s="191" t="s">
        <v>285</v>
      </c>
      <c r="C123" s="88"/>
      <c r="D123" s="111"/>
      <c r="E123" s="100"/>
      <c r="F123" s="101"/>
      <c r="G123" s="102"/>
      <c r="H123" s="95"/>
      <c r="I123" s="103"/>
      <c r="J123" s="104"/>
      <c r="K123" s="105"/>
    </row>
    <row r="124" spans="1:11" ht="14.1" customHeight="1">
      <c r="A124" s="71">
        <v>8</v>
      </c>
      <c r="B124" s="191" t="s">
        <v>286</v>
      </c>
      <c r="C124" s="88"/>
      <c r="D124" s="111"/>
      <c r="E124" s="100"/>
      <c r="F124" s="101"/>
      <c r="G124" s="102"/>
      <c r="H124" s="95"/>
      <c r="I124" s="103"/>
      <c r="J124" s="104"/>
      <c r="K124" s="105"/>
    </row>
    <row r="125" spans="1:11" ht="14.1" customHeight="1">
      <c r="A125" s="71">
        <v>9</v>
      </c>
      <c r="B125" s="191" t="s">
        <v>287</v>
      </c>
      <c r="C125" s="88"/>
      <c r="D125" s="111"/>
      <c r="E125" s="100"/>
      <c r="F125" s="101"/>
      <c r="G125" s="102"/>
      <c r="H125" s="95"/>
      <c r="I125" s="103"/>
      <c r="J125" s="104"/>
      <c r="K125" s="105"/>
    </row>
    <row r="126" spans="1:11" ht="14.1" customHeight="1">
      <c r="A126" s="71">
        <v>10</v>
      </c>
      <c r="B126" s="191" t="s">
        <v>288</v>
      </c>
      <c r="C126" s="88"/>
      <c r="D126" s="111"/>
      <c r="E126" s="100"/>
      <c r="F126" s="101"/>
      <c r="G126" s="102"/>
      <c r="H126" s="95"/>
      <c r="I126" s="103"/>
      <c r="J126" s="104"/>
      <c r="K126" s="105"/>
    </row>
    <row r="127" spans="1:11" ht="14.1" customHeight="1">
      <c r="A127" s="71">
        <v>11</v>
      </c>
      <c r="B127" s="191" t="s">
        <v>289</v>
      </c>
      <c r="C127" s="88"/>
      <c r="D127" s="111"/>
      <c r="E127" s="100"/>
      <c r="F127" s="101"/>
      <c r="G127" s="102"/>
      <c r="H127" s="95"/>
      <c r="I127" s="103"/>
      <c r="J127" s="104"/>
      <c r="K127" s="105"/>
    </row>
    <row r="128" spans="1:11" ht="14.1" customHeight="1">
      <c r="A128" s="71"/>
      <c r="B128" s="192"/>
      <c r="C128" s="88"/>
      <c r="D128" s="111"/>
      <c r="E128" s="100"/>
      <c r="F128" s="101"/>
      <c r="G128" s="102"/>
      <c r="H128" s="95"/>
      <c r="I128" s="103"/>
      <c r="J128" s="104"/>
      <c r="K128" s="105"/>
    </row>
    <row r="129" spans="1:11" ht="14.1" customHeight="1">
      <c r="A129" s="71"/>
      <c r="B129" s="192"/>
      <c r="C129" s="88"/>
      <c r="D129" s="111"/>
      <c r="E129" s="100"/>
      <c r="F129" s="101"/>
      <c r="G129" s="102"/>
      <c r="H129" s="95"/>
      <c r="I129" s="103"/>
      <c r="J129" s="104"/>
      <c r="K129" s="105"/>
    </row>
    <row r="130" spans="1:11" ht="14.1" customHeight="1">
      <c r="A130" s="71"/>
      <c r="B130" s="187" t="s">
        <v>290</v>
      </c>
      <c r="C130" s="88"/>
      <c r="D130" s="111"/>
      <c r="E130" s="100"/>
      <c r="F130" s="101"/>
      <c r="G130" s="102"/>
      <c r="H130" s="95"/>
      <c r="I130" s="103"/>
      <c r="J130" s="104"/>
      <c r="K130" s="105"/>
    </row>
    <row r="131" spans="1:11" ht="14.1" customHeight="1">
      <c r="A131" s="71"/>
      <c r="B131" s="93"/>
      <c r="C131" s="184"/>
      <c r="D131" s="111"/>
      <c r="E131" s="100"/>
      <c r="F131" s="101"/>
      <c r="G131" s="102"/>
      <c r="H131" s="95"/>
      <c r="I131" s="103"/>
      <c r="J131" s="193"/>
      <c r="K131" s="105"/>
    </row>
    <row r="132" spans="1:11" ht="14.1" customHeight="1">
      <c r="A132" s="87"/>
      <c r="B132" s="74"/>
      <c r="C132" s="87"/>
      <c r="D132" s="96" t="s">
        <v>0</v>
      </c>
      <c r="E132" s="64"/>
      <c r="F132" s="87"/>
      <c r="G132" s="64"/>
      <c r="H132" s="74"/>
      <c r="I132" s="71" t="s">
        <v>80</v>
      </c>
      <c r="J132" s="194"/>
      <c r="K132" s="105"/>
    </row>
    <row r="133" spans="1:11" ht="14.1" customHeight="1">
      <c r="A133" s="64"/>
      <c r="B133" s="93"/>
      <c r="C133" s="64"/>
      <c r="D133" s="68" t="s">
        <v>291</v>
      </c>
      <c r="E133" s="64"/>
      <c r="F133" s="100" t="s">
        <v>292</v>
      </c>
      <c r="G133" s="171"/>
      <c r="H133" s="87"/>
      <c r="I133" s="77"/>
      <c r="J133" s="74"/>
      <c r="K133" s="105"/>
    </row>
    <row r="134" spans="1:11" ht="14.1" customHeight="1">
      <c r="A134" s="64"/>
      <c r="B134" s="93"/>
      <c r="C134" s="129" t="s">
        <v>1</v>
      </c>
      <c r="D134" s="91"/>
      <c r="E134" s="64"/>
      <c r="F134" s="87"/>
      <c r="G134" s="64"/>
      <c r="H134" s="131" t="s">
        <v>293</v>
      </c>
      <c r="I134" s="77"/>
      <c r="J134" s="64"/>
      <c r="K134" s="105"/>
    </row>
    <row r="135" spans="1:11" ht="14.1" customHeight="1">
      <c r="A135" s="64"/>
      <c r="B135" s="88"/>
      <c r="C135" s="88"/>
      <c r="D135" s="99"/>
      <c r="E135" s="109"/>
      <c r="F135" s="184"/>
      <c r="G135" s="184"/>
      <c r="H135" s="95"/>
      <c r="I135" s="96"/>
      <c r="J135" s="120"/>
      <c r="K135" s="166"/>
    </row>
    <row r="136" spans="1:11" ht="14.1" customHeight="1">
      <c r="A136" s="64"/>
      <c r="B136" s="93"/>
      <c r="C136" s="94"/>
      <c r="D136" s="94"/>
      <c r="E136" s="73"/>
      <c r="F136" s="74"/>
      <c r="G136" s="75"/>
      <c r="H136" s="76"/>
      <c r="I136" s="113"/>
      <c r="J136" s="116"/>
      <c r="K136" s="79"/>
    </row>
    <row r="137" spans="1:11" ht="14.1" customHeight="1">
      <c r="A137" s="71"/>
      <c r="B137" s="88"/>
      <c r="C137" s="88"/>
      <c r="D137" s="117"/>
      <c r="E137" s="92"/>
      <c r="F137" s="74"/>
      <c r="G137" s="107"/>
      <c r="H137" s="76"/>
      <c r="I137" s="77"/>
      <c r="J137" s="116"/>
      <c r="K137" s="79"/>
    </row>
    <row r="138" spans="1:11" ht="14.1" customHeight="1">
      <c r="A138" s="64"/>
      <c r="B138" s="88"/>
      <c r="C138" s="88"/>
      <c r="D138" s="61"/>
      <c r="E138" s="92"/>
      <c r="F138" s="74"/>
      <c r="G138" s="77"/>
      <c r="H138" s="92"/>
      <c r="I138" s="77"/>
      <c r="J138" s="74"/>
      <c r="K138" s="92"/>
    </row>
    <row r="139" spans="1:11" ht="14.1" customHeight="1">
      <c r="A139" s="64"/>
      <c r="B139" s="88"/>
      <c r="C139" s="88"/>
      <c r="D139" s="91"/>
      <c r="E139" s="92"/>
      <c r="F139" s="74"/>
      <c r="G139" s="77"/>
      <c r="H139" s="92"/>
      <c r="I139" s="77"/>
      <c r="J139" s="74"/>
      <c r="K139" s="92"/>
    </row>
    <row r="140" spans="1:11" ht="14.1" customHeight="1">
      <c r="A140" s="71"/>
      <c r="B140" s="88"/>
      <c r="C140" s="88"/>
      <c r="D140" s="91"/>
      <c r="E140" s="92"/>
      <c r="F140" s="74"/>
      <c r="G140" s="77"/>
      <c r="H140" s="92"/>
      <c r="I140" s="77"/>
      <c r="J140" s="74"/>
      <c r="K140" s="92"/>
    </row>
    <row r="141" spans="1:11" ht="14.1" customHeight="1">
      <c r="A141" s="71"/>
      <c r="B141" s="88"/>
      <c r="C141" s="88"/>
      <c r="D141" s="122"/>
      <c r="E141" s="92"/>
      <c r="F141" s="74"/>
      <c r="G141" s="77"/>
      <c r="H141" s="92"/>
      <c r="I141" s="77"/>
      <c r="J141" s="74"/>
      <c r="K141" s="92"/>
    </row>
    <row r="142" spans="1:11" ht="14.1" customHeight="1">
      <c r="A142" s="71"/>
      <c r="B142" s="88"/>
      <c r="C142" s="88"/>
      <c r="D142" s="122"/>
      <c r="E142" s="92"/>
      <c r="F142" s="74"/>
      <c r="G142" s="77"/>
      <c r="H142" s="92"/>
      <c r="I142" s="77"/>
      <c r="J142" s="74"/>
      <c r="K142" s="92"/>
    </row>
    <row r="143" spans="1:11" ht="14.1" customHeight="1">
      <c r="A143" s="71"/>
      <c r="B143" s="88"/>
      <c r="C143" s="88"/>
      <c r="D143" s="122"/>
      <c r="E143" s="92"/>
      <c r="F143" s="74"/>
      <c r="G143" s="77"/>
      <c r="H143" s="92"/>
      <c r="I143" s="77"/>
      <c r="J143" s="74"/>
      <c r="K143" s="92"/>
    </row>
    <row r="144" spans="1:11" ht="14.1" customHeight="1">
      <c r="A144" s="71"/>
      <c r="B144" s="88"/>
      <c r="C144" s="88"/>
      <c r="D144" s="122"/>
      <c r="E144" s="92"/>
      <c r="F144" s="74"/>
      <c r="G144" s="77"/>
      <c r="H144" s="92"/>
      <c r="I144" s="77"/>
      <c r="J144" s="74"/>
      <c r="K144" s="92"/>
    </row>
    <row r="145" spans="1:11" ht="14.1" customHeight="1">
      <c r="A145" s="71"/>
      <c r="B145" s="66"/>
      <c r="C145" s="66"/>
      <c r="D145" s="66"/>
      <c r="E145" s="66"/>
      <c r="F145" s="66"/>
      <c r="G145" s="77"/>
      <c r="H145" s="92"/>
      <c r="I145" s="77"/>
      <c r="J145" s="74"/>
      <c r="K145" s="92"/>
    </row>
    <row r="146" spans="1:11" ht="14.1" customHeight="1">
      <c r="A146" s="71"/>
      <c r="B146" s="66"/>
      <c r="C146" s="66"/>
      <c r="D146" s="66"/>
      <c r="E146" s="66"/>
      <c r="F146" s="66"/>
      <c r="G146" s="77"/>
      <c r="H146" s="92"/>
      <c r="I146" s="77"/>
      <c r="J146" s="74"/>
      <c r="K146" s="92"/>
    </row>
    <row r="147" spans="1:11" ht="14.1" customHeight="1">
      <c r="A147" s="71"/>
      <c r="B147" s="66"/>
      <c r="C147" s="66"/>
      <c r="D147" s="66"/>
      <c r="E147" s="66"/>
      <c r="F147" s="66"/>
      <c r="G147" s="77"/>
      <c r="H147" s="92"/>
      <c r="I147" s="77"/>
      <c r="J147" s="74"/>
      <c r="K147" s="92"/>
    </row>
    <row r="148" spans="1:11" ht="14.1" customHeight="1">
      <c r="A148" s="71"/>
      <c r="B148" s="87"/>
      <c r="C148" s="96"/>
      <c r="D148" s="96"/>
      <c r="E148" s="96"/>
      <c r="F148" s="87"/>
      <c r="G148" s="64"/>
      <c r="H148" s="64"/>
      <c r="I148" s="64"/>
      <c r="J148" s="64"/>
      <c r="K148" s="87"/>
    </row>
    <row r="149" spans="1:11" ht="14.1" customHeight="1">
      <c r="A149" s="71"/>
      <c r="B149" s="93"/>
      <c r="C149" s="96"/>
      <c r="D149" s="68"/>
      <c r="E149" s="96"/>
      <c r="F149" s="87"/>
      <c r="G149" s="64"/>
      <c r="H149" s="64"/>
      <c r="I149" s="124"/>
      <c r="J149" s="64"/>
      <c r="K149" s="87"/>
    </row>
    <row r="150" spans="1:11" ht="14.1" customHeight="1">
      <c r="A150" s="123"/>
      <c r="B150" s="93"/>
      <c r="C150" s="214"/>
      <c r="D150" s="214"/>
      <c r="E150" s="96"/>
      <c r="F150" s="87"/>
      <c r="G150" s="64"/>
      <c r="H150" s="64"/>
      <c r="I150" s="94"/>
      <c r="J150" s="64"/>
      <c r="K150" s="87"/>
    </row>
    <row r="151" spans="1:11" ht="14.1" customHeight="1">
      <c r="A151" s="123"/>
      <c r="H151" s="1"/>
    </row>
    <row r="152" spans="1:11" ht="14.1" customHeight="1">
      <c r="A152" s="123"/>
      <c r="H152" s="1"/>
    </row>
    <row r="153" spans="1:11" ht="14.1" customHeight="1">
      <c r="A153" s="1"/>
      <c r="H153" s="1"/>
    </row>
    <row r="154" spans="1:11" ht="14.1" customHeight="1">
      <c r="A154" s="1"/>
      <c r="H154" s="1"/>
    </row>
    <row r="155" spans="1:11" ht="14.1" customHeight="1">
      <c r="A155" s="1"/>
      <c r="H155" s="1"/>
    </row>
    <row r="156" spans="1:11" ht="14.1" customHeight="1">
      <c r="A156" s="1"/>
      <c r="H156" s="1"/>
    </row>
    <row r="157" spans="1:11" ht="14.1" customHeight="1">
      <c r="A157" s="1"/>
      <c r="B157" s="54"/>
      <c r="C157" s="8"/>
      <c r="D157" s="22"/>
      <c r="E157" s="23"/>
      <c r="F157" s="8"/>
      <c r="G157" s="8"/>
      <c r="H157" s="27"/>
      <c r="I157" s="6"/>
      <c r="J157" s="17"/>
    </row>
    <row r="158" spans="1:11" ht="14.1" customHeight="1">
      <c r="A158" s="1"/>
      <c r="B158" s="54"/>
      <c r="C158" s="8"/>
      <c r="D158" s="22"/>
      <c r="E158" s="23"/>
      <c r="F158" s="8"/>
      <c r="G158" s="8"/>
      <c r="H158" s="27"/>
      <c r="I158" s="6"/>
      <c r="J158" s="17"/>
    </row>
    <row r="159" spans="1:11" ht="14.1" customHeight="1">
      <c r="A159" s="11"/>
      <c r="B159" s="54"/>
      <c r="C159" s="8"/>
      <c r="D159" s="22"/>
      <c r="E159" s="23"/>
      <c r="F159" s="8"/>
      <c r="G159" s="8"/>
      <c r="H159" s="27"/>
      <c r="I159" s="6"/>
      <c r="J159" s="17"/>
    </row>
    <row r="160" spans="1:11" ht="14.1" customHeight="1">
      <c r="A160" s="11"/>
      <c r="B160" s="54"/>
      <c r="C160" s="8"/>
      <c r="D160" s="22"/>
      <c r="E160" s="23"/>
      <c r="F160" s="8"/>
      <c r="G160" s="8"/>
      <c r="H160" s="27"/>
      <c r="I160" s="6"/>
      <c r="J160" s="17"/>
    </row>
    <row r="161" spans="1:10" ht="14.1" customHeight="1">
      <c r="A161" s="11"/>
      <c r="B161" s="54"/>
      <c r="C161" s="8"/>
      <c r="D161" s="22"/>
      <c r="E161" s="23"/>
      <c r="F161" s="8"/>
      <c r="G161" s="8"/>
      <c r="H161" s="27"/>
      <c r="I161" s="6"/>
      <c r="J161" s="17"/>
    </row>
    <row r="162" spans="1:10" ht="14.1" customHeight="1">
      <c r="A162" s="11"/>
      <c r="B162" s="54"/>
      <c r="C162" s="8"/>
      <c r="D162" s="22"/>
      <c r="E162" s="23"/>
      <c r="F162" s="8"/>
      <c r="G162" s="8"/>
      <c r="H162" s="27"/>
      <c r="I162" s="6"/>
      <c r="J162" s="17"/>
    </row>
    <row r="163" spans="1:10" ht="14.1" customHeight="1">
      <c r="A163" s="11"/>
      <c r="B163" s="54"/>
      <c r="C163" s="8"/>
      <c r="D163" s="22"/>
      <c r="E163" s="23"/>
      <c r="F163" s="8"/>
      <c r="G163" s="8"/>
      <c r="H163" s="27"/>
      <c r="I163" s="6"/>
      <c r="J163" s="17"/>
    </row>
    <row r="164" spans="1:10" ht="14.1" customHeight="1">
      <c r="A164" s="11"/>
      <c r="B164" s="54"/>
      <c r="C164" s="8"/>
      <c r="D164" s="22"/>
      <c r="E164" s="23"/>
      <c r="F164" s="8"/>
      <c r="G164" s="8"/>
      <c r="H164" s="27"/>
      <c r="I164" s="6"/>
      <c r="J164" s="17"/>
    </row>
    <row r="165" spans="1:10" ht="14.1" customHeight="1">
      <c r="A165" s="11"/>
      <c r="B165" s="54"/>
      <c r="C165" s="8"/>
      <c r="D165" s="22"/>
      <c r="E165" s="23"/>
      <c r="F165" s="8"/>
      <c r="G165" s="8"/>
      <c r="H165" s="27"/>
      <c r="I165" s="6"/>
      <c r="J165" s="17"/>
    </row>
    <row r="166" spans="1:10" ht="14.1" customHeight="1">
      <c r="A166" s="11"/>
      <c r="B166" s="54"/>
      <c r="C166" s="8"/>
      <c r="D166" s="22"/>
      <c r="E166" s="23"/>
      <c r="F166" s="8"/>
      <c r="G166" s="8"/>
      <c r="H166" s="27"/>
      <c r="I166" s="6"/>
      <c r="J166" s="17"/>
    </row>
    <row r="167" spans="1:10" ht="14.1" customHeight="1">
      <c r="A167" s="11"/>
      <c r="B167" s="54"/>
      <c r="C167" s="8"/>
      <c r="D167" s="22"/>
      <c r="E167" s="23"/>
      <c r="F167" s="8"/>
      <c r="G167" s="8"/>
      <c r="H167" s="27"/>
      <c r="I167" s="6"/>
      <c r="J167" s="17"/>
    </row>
    <row r="168" spans="1:10" ht="14.1" customHeight="1">
      <c r="A168" s="11"/>
      <c r="B168" s="54"/>
      <c r="C168" s="8"/>
      <c r="D168" s="22"/>
      <c r="E168" s="23"/>
      <c r="F168" s="8"/>
      <c r="G168" s="8"/>
      <c r="H168" s="27"/>
      <c r="I168" s="6"/>
      <c r="J168" s="17"/>
    </row>
    <row r="169" spans="1:10" ht="14.1" customHeight="1">
      <c r="A169" s="11"/>
      <c r="B169" s="54"/>
      <c r="C169" s="8"/>
      <c r="D169" s="22"/>
      <c r="E169" s="23"/>
      <c r="F169" s="8"/>
      <c r="G169" s="8"/>
      <c r="H169" s="27"/>
      <c r="I169" s="6"/>
      <c r="J169" s="17"/>
    </row>
    <row r="170" spans="1:10" ht="14.1" customHeight="1">
      <c r="A170" s="11"/>
      <c r="B170" s="54"/>
      <c r="C170" s="8"/>
      <c r="D170" s="22"/>
      <c r="E170" s="23"/>
      <c r="F170" s="8"/>
      <c r="G170" s="8"/>
      <c r="H170" s="27"/>
      <c r="I170" s="6"/>
      <c r="J170" s="17"/>
    </row>
    <row r="171" spans="1:10" ht="14.1" customHeight="1">
      <c r="A171" s="11"/>
      <c r="B171" s="54"/>
      <c r="C171" s="8"/>
      <c r="D171" s="22"/>
      <c r="E171" s="23"/>
      <c r="F171" s="8"/>
      <c r="G171" s="8"/>
      <c r="H171" s="27"/>
      <c r="I171" s="6"/>
      <c r="J171" s="17"/>
    </row>
    <row r="172" spans="1:10" ht="14.1" customHeight="1">
      <c r="A172" s="11"/>
      <c r="B172" s="54"/>
      <c r="C172" s="8"/>
      <c r="D172" s="22"/>
      <c r="E172" s="23"/>
      <c r="F172" s="8"/>
      <c r="G172" s="8"/>
      <c r="H172" s="27"/>
      <c r="I172" s="6"/>
      <c r="J172" s="17"/>
    </row>
    <row r="173" spans="1:10" ht="14.1" customHeight="1">
      <c r="A173" s="11"/>
      <c r="B173" s="54"/>
      <c r="C173" s="8"/>
      <c r="D173" s="22"/>
      <c r="E173" s="23"/>
      <c r="F173" s="8"/>
      <c r="G173" s="8"/>
      <c r="H173" s="27"/>
      <c r="I173" s="6"/>
      <c r="J173" s="17"/>
    </row>
    <row r="174" spans="1:10" ht="14.1" customHeight="1">
      <c r="A174" s="11"/>
      <c r="B174" s="54"/>
      <c r="C174" s="8"/>
      <c r="D174" s="22"/>
      <c r="E174" s="23"/>
      <c r="F174" s="8"/>
      <c r="G174" s="8"/>
      <c r="H174" s="27"/>
      <c r="I174" s="6"/>
      <c r="J174" s="17"/>
    </row>
    <row r="175" spans="1:10" ht="14.1" customHeight="1">
      <c r="A175" s="11"/>
      <c r="B175" s="54"/>
      <c r="C175" s="8"/>
      <c r="D175" s="22"/>
      <c r="E175" s="23"/>
      <c r="F175" s="24"/>
      <c r="G175" s="25"/>
      <c r="H175" s="27"/>
      <c r="I175" s="26"/>
      <c r="J175" s="21"/>
    </row>
    <row r="176" spans="1:10" ht="14.1" customHeight="1">
      <c r="A176" s="11"/>
      <c r="B176" s="54"/>
      <c r="C176" s="8"/>
      <c r="D176" s="22"/>
      <c r="H176" s="1"/>
    </row>
    <row r="177" spans="1:8" ht="14.1" customHeight="1">
      <c r="A177" s="11"/>
      <c r="H177" s="1"/>
    </row>
    <row r="178" spans="1:8">
      <c r="A178" s="1"/>
      <c r="H178" s="1"/>
    </row>
    <row r="179" spans="1:8">
      <c r="A179" s="1"/>
      <c r="H179" s="1"/>
    </row>
    <row r="180" spans="1:8">
      <c r="A180" s="1"/>
      <c r="H180" s="1"/>
    </row>
    <row r="181" spans="1:8">
      <c r="A181" s="1"/>
      <c r="H181" s="1"/>
    </row>
    <row r="182" spans="1:8">
      <c r="A182" s="1"/>
      <c r="H182" s="1"/>
    </row>
    <row r="183" spans="1:8">
      <c r="A183" s="1"/>
      <c r="H183" s="1"/>
    </row>
    <row r="184" spans="1:8">
      <c r="A184" s="1"/>
      <c r="H184" s="1"/>
    </row>
    <row r="185" spans="1:8">
      <c r="A185" s="1"/>
      <c r="H185" s="1"/>
    </row>
    <row r="186" spans="1:8">
      <c r="A186" s="1"/>
      <c r="H186" s="1"/>
    </row>
    <row r="187" spans="1:8">
      <c r="A187" s="1"/>
      <c r="H187" s="1"/>
    </row>
    <row r="188" spans="1:8">
      <c r="A188" s="1"/>
      <c r="H188" s="1"/>
    </row>
    <row r="189" spans="1:8">
      <c r="A189" s="1"/>
      <c r="H189" s="1"/>
    </row>
    <row r="190" spans="1:8">
      <c r="A190" s="1"/>
      <c r="H190" s="1"/>
    </row>
    <row r="191" spans="1:8">
      <c r="A191" s="1"/>
      <c r="H191" s="1"/>
    </row>
    <row r="192" spans="1:8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>
      <c r="A196" s="1"/>
      <c r="H196" s="1"/>
    </row>
    <row r="197" spans="1:8">
      <c r="A197" s="1"/>
      <c r="H197" s="1"/>
    </row>
    <row r="198" spans="1:8">
      <c r="A198" s="1"/>
      <c r="H198" s="1"/>
    </row>
    <row r="199" spans="1:8">
      <c r="A199" s="1"/>
      <c r="H199" s="1"/>
    </row>
    <row r="200" spans="1:8" ht="15.75" customHeight="1">
      <c r="A200" s="1"/>
      <c r="H200" s="1"/>
    </row>
    <row r="201" spans="1:8" ht="15.75" customHeight="1">
      <c r="A201" s="1"/>
      <c r="H201" s="1"/>
    </row>
    <row r="202" spans="1:8" ht="15.75" customHeight="1">
      <c r="A202" s="1"/>
      <c r="H202" s="1"/>
    </row>
    <row r="203" spans="1:8" ht="15" customHeight="1">
      <c r="A203" s="1"/>
      <c r="H203" s="1"/>
    </row>
    <row r="204" spans="1:8" ht="15" customHeight="1">
      <c r="A204" s="1"/>
      <c r="H204" s="1"/>
    </row>
    <row r="205" spans="1:8" ht="15" customHeight="1">
      <c r="A205" s="1"/>
      <c r="H205" s="1"/>
    </row>
    <row r="206" spans="1:8" ht="15" customHeight="1">
      <c r="A206" s="1"/>
      <c r="H206" s="1"/>
    </row>
    <row r="207" spans="1:8" ht="15" customHeight="1">
      <c r="A207" s="1"/>
      <c r="H207" s="1"/>
    </row>
    <row r="208" spans="1:8" ht="15" customHeight="1">
      <c r="A208" s="1"/>
      <c r="H208" s="1"/>
    </row>
    <row r="209" spans="1:8" ht="15" customHeight="1">
      <c r="A209" s="1"/>
      <c r="H209" s="1"/>
    </row>
    <row r="210" spans="1:8" ht="15" customHeight="1">
      <c r="A210" s="1"/>
      <c r="H210" s="1"/>
    </row>
    <row r="211" spans="1:8" ht="15" customHeight="1">
      <c r="A211" s="1"/>
      <c r="H211" s="1"/>
    </row>
    <row r="212" spans="1:8" ht="15" customHeight="1">
      <c r="A212" s="1"/>
      <c r="H212" s="1"/>
    </row>
    <row r="213" spans="1:8" ht="15" customHeight="1">
      <c r="A213" s="1"/>
      <c r="H213" s="1"/>
    </row>
    <row r="214" spans="1:8" ht="15" customHeight="1">
      <c r="A214" s="1"/>
      <c r="H214" s="1"/>
    </row>
    <row r="215" spans="1:8" ht="15" customHeight="1">
      <c r="A215" s="1"/>
      <c r="H215" s="1"/>
    </row>
    <row r="216" spans="1:8" ht="15" customHeight="1">
      <c r="A216" s="1"/>
      <c r="H216" s="1"/>
    </row>
    <row r="217" spans="1:8">
      <c r="A217" s="1"/>
      <c r="H217" s="1"/>
    </row>
    <row r="218" spans="1:8">
      <c r="A218" s="1"/>
      <c r="H218" s="1"/>
    </row>
    <row r="219" spans="1:8">
      <c r="A219" s="1"/>
      <c r="H219" s="1"/>
    </row>
    <row r="220" spans="1:8">
      <c r="A220" s="1"/>
      <c r="H220" s="1"/>
    </row>
    <row r="221" spans="1:8">
      <c r="A221" s="1"/>
      <c r="H221" s="1"/>
    </row>
    <row r="222" spans="1:8">
      <c r="A222" s="1"/>
      <c r="H222" s="1"/>
    </row>
    <row r="223" spans="1:8">
      <c r="A223" s="1"/>
      <c r="H223" s="1"/>
    </row>
    <row r="224" spans="1:8">
      <c r="A224" s="1"/>
      <c r="H224" s="1"/>
    </row>
    <row r="225" spans="1:8">
      <c r="A225" s="1"/>
      <c r="H225" s="1"/>
    </row>
    <row r="226" spans="1:8">
      <c r="A226" s="1"/>
      <c r="H226" s="1"/>
    </row>
    <row r="227" spans="1:8">
      <c r="A227" s="1"/>
      <c r="H227" s="1"/>
    </row>
    <row r="228" spans="1:8">
      <c r="A228" s="1"/>
      <c r="H228" s="1"/>
    </row>
    <row r="229" spans="1:8">
      <c r="A229" s="1"/>
      <c r="H229" s="1"/>
    </row>
    <row r="230" spans="1:8">
      <c r="A230" s="1"/>
      <c r="H230" s="1"/>
    </row>
    <row r="231" spans="1:8">
      <c r="A231" s="1"/>
      <c r="H231" s="1"/>
    </row>
    <row r="232" spans="1:8">
      <c r="A232" s="1"/>
      <c r="H232" s="1"/>
    </row>
    <row r="233" spans="1:8">
      <c r="A233" s="1"/>
      <c r="H233" s="1"/>
    </row>
    <row r="234" spans="1:8">
      <c r="A234" s="1"/>
      <c r="H234" s="1"/>
    </row>
    <row r="235" spans="1:8">
      <c r="A235" s="1"/>
      <c r="H235" s="1"/>
    </row>
    <row r="236" spans="1:8">
      <c r="A236" s="1"/>
      <c r="H236" s="1"/>
    </row>
    <row r="237" spans="1:8">
      <c r="A237" s="1"/>
      <c r="H237" s="1"/>
    </row>
    <row r="238" spans="1:8">
      <c r="A238" s="1"/>
      <c r="H238" s="1"/>
    </row>
    <row r="239" spans="1:8">
      <c r="A239" s="1"/>
      <c r="H239" s="1"/>
    </row>
    <row r="240" spans="1:8">
      <c r="A240" s="1"/>
      <c r="H240" s="1"/>
    </row>
    <row r="241" spans="1:8">
      <c r="A241" s="1"/>
      <c r="H241" s="1"/>
    </row>
    <row r="242" spans="1:8">
      <c r="A242" s="1"/>
      <c r="H242" s="1"/>
    </row>
    <row r="243" spans="1:8">
      <c r="A243" s="1"/>
      <c r="H243" s="1"/>
    </row>
    <row r="244" spans="1:8">
      <c r="A244" s="1"/>
      <c r="H244" s="1"/>
    </row>
    <row r="245" spans="1:8">
      <c r="A245" s="1"/>
      <c r="H245" s="1"/>
    </row>
    <row r="246" spans="1:8">
      <c r="A246" s="1"/>
      <c r="H246" s="1"/>
    </row>
    <row r="247" spans="1:8">
      <c r="A247" s="1"/>
      <c r="H247" s="1"/>
    </row>
    <row r="248" spans="1:8">
      <c r="A248" s="1"/>
      <c r="H248" s="1"/>
    </row>
    <row r="249" spans="1:8">
      <c r="A249" s="1"/>
      <c r="H249" s="1"/>
    </row>
    <row r="250" spans="1:8">
      <c r="A250" s="1"/>
      <c r="H250" s="1"/>
    </row>
    <row r="251" spans="1:8">
      <c r="A251" s="1"/>
      <c r="H251" s="1"/>
    </row>
    <row r="252" spans="1:8">
      <c r="A252" s="1"/>
      <c r="H252" s="1"/>
    </row>
    <row r="253" spans="1:8">
      <c r="A253" s="1"/>
      <c r="H253" s="1"/>
    </row>
    <row r="254" spans="1:8">
      <c r="A254" s="1"/>
      <c r="H254" s="1"/>
    </row>
    <row r="255" spans="1:8">
      <c r="A255" s="1"/>
      <c r="H255" s="1"/>
    </row>
    <row r="256" spans="1:8">
      <c r="A256" s="1"/>
      <c r="H256" s="1"/>
    </row>
    <row r="257" spans="1:8">
      <c r="A257" s="1"/>
      <c r="H257" s="1"/>
    </row>
    <row r="258" spans="1:8">
      <c r="A258" s="1"/>
      <c r="H258" s="1"/>
    </row>
    <row r="259" spans="1:8">
      <c r="A259" s="1"/>
      <c r="H259" s="1"/>
    </row>
    <row r="260" spans="1:8">
      <c r="A260" s="1"/>
      <c r="H260" s="1"/>
    </row>
    <row r="261" spans="1:8">
      <c r="A261" s="1"/>
      <c r="H261" s="1"/>
    </row>
    <row r="262" spans="1:8">
      <c r="A262" s="1"/>
      <c r="H262" s="1"/>
    </row>
    <row r="263" spans="1:8">
      <c r="A263" s="1"/>
      <c r="H263" s="1"/>
    </row>
    <row r="264" spans="1:8">
      <c r="A264" s="1"/>
      <c r="H264" s="1"/>
    </row>
    <row r="265" spans="1:8">
      <c r="A265" s="1"/>
      <c r="H265" s="1"/>
    </row>
    <row r="266" spans="1:8">
      <c r="A266" s="1"/>
      <c r="H266" s="1"/>
    </row>
    <row r="267" spans="1:8">
      <c r="A267" s="1"/>
      <c r="H267" s="1"/>
    </row>
    <row r="268" spans="1:8">
      <c r="A268" s="1"/>
      <c r="H268" s="1"/>
    </row>
    <row r="269" spans="1:8">
      <c r="A269" s="1"/>
      <c r="H269" s="1"/>
    </row>
    <row r="270" spans="1:8">
      <c r="A270" s="1"/>
      <c r="H270" s="1"/>
    </row>
    <row r="271" spans="1:8">
      <c r="A271" s="1"/>
      <c r="H271" s="1"/>
    </row>
    <row r="272" spans="1:8">
      <c r="A272" s="1"/>
      <c r="H272" s="1"/>
    </row>
    <row r="273" spans="1:8">
      <c r="A273" s="1"/>
      <c r="H273" s="1"/>
    </row>
    <row r="274" spans="1:8">
      <c r="A274" s="1"/>
      <c r="H274" s="1"/>
    </row>
    <row r="275" spans="1:8">
      <c r="A275" s="1"/>
      <c r="H275" s="1"/>
    </row>
    <row r="276" spans="1:8">
      <c r="A276" s="1"/>
      <c r="H276" s="1"/>
    </row>
    <row r="277" spans="1:8">
      <c r="A277" s="1"/>
      <c r="H277" s="1"/>
    </row>
    <row r="278" spans="1:8">
      <c r="A278" s="1"/>
      <c r="H278" s="1"/>
    </row>
    <row r="279" spans="1:8">
      <c r="A279" s="1"/>
      <c r="H279" s="1"/>
    </row>
    <row r="280" spans="1:8">
      <c r="A280" s="1"/>
      <c r="H280" s="1"/>
    </row>
    <row r="281" spans="1:8">
      <c r="A281" s="1"/>
      <c r="H281" s="1"/>
    </row>
    <row r="282" spans="1:8">
      <c r="A282" s="1"/>
      <c r="H282" s="1"/>
    </row>
    <row r="283" spans="1:8">
      <c r="A283" s="1"/>
      <c r="H283" s="1"/>
    </row>
    <row r="284" spans="1:8">
      <c r="A284" s="1"/>
      <c r="H284" s="1"/>
    </row>
    <row r="285" spans="1:8">
      <c r="A285" s="1"/>
      <c r="H285" s="1"/>
    </row>
    <row r="286" spans="1:8">
      <c r="A286" s="1"/>
      <c r="H286" s="1"/>
    </row>
    <row r="287" spans="1:8">
      <c r="A287" s="1"/>
      <c r="H287" s="1"/>
    </row>
    <row r="288" spans="1:8">
      <c r="A288" s="1"/>
      <c r="H288" s="1"/>
    </row>
    <row r="289" spans="1:8">
      <c r="A289" s="1"/>
      <c r="H289" s="1"/>
    </row>
    <row r="290" spans="1:8">
      <c r="A290" s="1"/>
      <c r="H290" s="1"/>
    </row>
    <row r="291" spans="1:8">
      <c r="A291" s="1"/>
      <c r="H291" s="1"/>
    </row>
    <row r="292" spans="1:8">
      <c r="A292" s="1"/>
      <c r="H292" s="1"/>
    </row>
    <row r="293" spans="1:8">
      <c r="A293" s="1"/>
      <c r="H293" s="1"/>
    </row>
    <row r="294" spans="1:8">
      <c r="A294" s="1"/>
      <c r="H294" s="1"/>
    </row>
    <row r="295" spans="1:8">
      <c r="A295" s="1"/>
      <c r="H295" s="1"/>
    </row>
    <row r="296" spans="1:8">
      <c r="A296" s="1"/>
      <c r="H296" s="1"/>
    </row>
    <row r="297" spans="1:8">
      <c r="A297" s="1"/>
      <c r="H297" s="1"/>
    </row>
    <row r="298" spans="1:8">
      <c r="A298" s="1"/>
      <c r="H298" s="1"/>
    </row>
    <row r="299" spans="1:8">
      <c r="A299" s="1"/>
      <c r="H299" s="1"/>
    </row>
    <row r="300" spans="1:8">
      <c r="A300" s="1"/>
      <c r="H300" s="1"/>
    </row>
    <row r="301" spans="1:8">
      <c r="A301" s="1"/>
      <c r="H301" s="1"/>
    </row>
    <row r="302" spans="1:8">
      <c r="A302" s="1"/>
      <c r="H302" s="1"/>
    </row>
    <row r="303" spans="1:8">
      <c r="A303" s="1"/>
      <c r="H303" s="1"/>
    </row>
    <row r="304" spans="1:8">
      <c r="A304" s="1"/>
      <c r="H304" s="1"/>
    </row>
    <row r="305" spans="1:8">
      <c r="A305" s="1"/>
      <c r="H305" s="1"/>
    </row>
    <row r="306" spans="1:8">
      <c r="A306" s="1"/>
      <c r="H306" s="1"/>
    </row>
    <row r="307" spans="1:8">
      <c r="A307" s="1"/>
      <c r="H307" s="1"/>
    </row>
    <row r="308" spans="1:8">
      <c r="A308" s="1"/>
      <c r="H308" s="1"/>
    </row>
    <row r="309" spans="1:8">
      <c r="A309" s="1"/>
      <c r="H309" s="1"/>
    </row>
    <row r="310" spans="1:8">
      <c r="A310" s="1"/>
      <c r="H310" s="1"/>
    </row>
    <row r="311" spans="1:8">
      <c r="A311" s="1"/>
      <c r="H311" s="1"/>
    </row>
    <row r="312" spans="1:8">
      <c r="A312" s="1"/>
      <c r="H312" s="1"/>
    </row>
    <row r="313" spans="1:8">
      <c r="A313" s="1"/>
      <c r="H313" s="1"/>
    </row>
    <row r="314" spans="1:8">
      <c r="A314" s="1"/>
      <c r="H314" s="1"/>
    </row>
    <row r="315" spans="1:8">
      <c r="A315" s="1"/>
      <c r="H315" s="1"/>
    </row>
    <row r="316" spans="1:8">
      <c r="A316" s="1"/>
      <c r="H316" s="1"/>
    </row>
    <row r="317" spans="1:8">
      <c r="A317" s="1"/>
      <c r="H317" s="1"/>
    </row>
    <row r="318" spans="1:8">
      <c r="A318" s="1"/>
      <c r="H318" s="1"/>
    </row>
    <row r="319" spans="1:8">
      <c r="A319" s="1"/>
      <c r="H319" s="1"/>
    </row>
    <row r="320" spans="1:8">
      <c r="A320" s="1"/>
      <c r="H320" s="1"/>
    </row>
    <row r="321" spans="1:8">
      <c r="A321" s="1"/>
      <c r="H321" s="1"/>
    </row>
    <row r="322" spans="1:8">
      <c r="A322" s="1"/>
      <c r="H322" s="1"/>
    </row>
    <row r="323" spans="1:8">
      <c r="A323" s="1"/>
      <c r="H323" s="1"/>
    </row>
    <row r="324" spans="1:8">
      <c r="A324" s="1"/>
      <c r="H324" s="1"/>
    </row>
    <row r="325" spans="1:8">
      <c r="A325" s="1"/>
      <c r="H325" s="1"/>
    </row>
    <row r="326" spans="1:8">
      <c r="A326" s="1"/>
      <c r="H326" s="1"/>
    </row>
    <row r="327" spans="1:8">
      <c r="A327" s="1"/>
      <c r="H327" s="1"/>
    </row>
    <row r="328" spans="1:8">
      <c r="A328" s="1"/>
      <c r="H328" s="1"/>
    </row>
    <row r="329" spans="1:8">
      <c r="A329" s="1"/>
      <c r="H329" s="1"/>
    </row>
    <row r="330" spans="1:8">
      <c r="A330" s="1"/>
      <c r="H330" s="1"/>
    </row>
    <row r="331" spans="1:8">
      <c r="A331" s="1"/>
      <c r="H331" s="1"/>
    </row>
    <row r="332" spans="1:8">
      <c r="A332" s="1"/>
      <c r="H332" s="1"/>
    </row>
    <row r="333" spans="1:8">
      <c r="A333" s="1"/>
      <c r="H333" s="1"/>
    </row>
    <row r="334" spans="1:8">
      <c r="A334" s="1"/>
      <c r="H334" s="1"/>
    </row>
    <row r="335" spans="1:8">
      <c r="A335" s="1"/>
      <c r="H335" s="1"/>
    </row>
    <row r="336" spans="1:8">
      <c r="A336" s="1"/>
      <c r="H336" s="1"/>
    </row>
    <row r="337" spans="1:8">
      <c r="A337" s="1"/>
      <c r="H337" s="1"/>
    </row>
    <row r="338" spans="1:8">
      <c r="A338" s="1"/>
      <c r="H338" s="1"/>
    </row>
    <row r="339" spans="1:8">
      <c r="A339" s="1"/>
      <c r="H339" s="1"/>
    </row>
    <row r="340" spans="1:8">
      <c r="A340" s="1"/>
      <c r="H340" s="1"/>
    </row>
    <row r="341" spans="1:8">
      <c r="A341" s="1"/>
      <c r="H341" s="1"/>
    </row>
    <row r="342" spans="1:8">
      <c r="A342" s="1"/>
      <c r="H342" s="1"/>
    </row>
    <row r="343" spans="1:8">
      <c r="A343" s="1"/>
      <c r="H343" s="1"/>
    </row>
    <row r="344" spans="1:8">
      <c r="A344" s="1"/>
      <c r="H344" s="1"/>
    </row>
    <row r="345" spans="1:8">
      <c r="A345" s="1"/>
      <c r="H345" s="1"/>
    </row>
    <row r="346" spans="1:8">
      <c r="A346" s="1"/>
      <c r="H346" s="1"/>
    </row>
    <row r="347" spans="1:8">
      <c r="A347" s="1"/>
      <c r="H347" s="1"/>
    </row>
    <row r="348" spans="1:8">
      <c r="A348" s="1"/>
      <c r="H348" s="1"/>
    </row>
    <row r="349" spans="1:8">
      <c r="A349" s="1"/>
      <c r="H349" s="1"/>
    </row>
    <row r="350" spans="1:8">
      <c r="A350" s="1"/>
      <c r="H350" s="1"/>
    </row>
    <row r="351" spans="1:8">
      <c r="A351" s="1"/>
      <c r="H351" s="1"/>
    </row>
    <row r="352" spans="1:8">
      <c r="A352" s="1"/>
      <c r="H352" s="1"/>
    </row>
    <row r="353" spans="1:8">
      <c r="A353" s="1"/>
      <c r="H353" s="1"/>
    </row>
    <row r="354" spans="1:8">
      <c r="A354" s="1"/>
      <c r="H354" s="1"/>
    </row>
    <row r="355" spans="1:8">
      <c r="A355" s="1"/>
      <c r="H355" s="1"/>
    </row>
    <row r="356" spans="1:8">
      <c r="A356" s="1"/>
      <c r="H356" s="1"/>
    </row>
    <row r="357" spans="1:8">
      <c r="A357" s="1"/>
      <c r="H357" s="1"/>
    </row>
    <row r="358" spans="1:8">
      <c r="A358" s="1"/>
      <c r="H358" s="1"/>
    </row>
    <row r="359" spans="1:8">
      <c r="A359" s="1"/>
      <c r="H359" s="1"/>
    </row>
    <row r="360" spans="1:8">
      <c r="A360" s="1"/>
      <c r="H360" s="1"/>
    </row>
    <row r="361" spans="1:8">
      <c r="A361" s="1"/>
      <c r="H361" s="1"/>
    </row>
    <row r="362" spans="1:8">
      <c r="A362" s="1"/>
      <c r="H362" s="1"/>
    </row>
    <row r="363" spans="1:8">
      <c r="A363" s="1"/>
      <c r="H363" s="1"/>
    </row>
    <row r="364" spans="1:8">
      <c r="A364" s="1"/>
      <c r="H364" s="1"/>
    </row>
    <row r="365" spans="1:8">
      <c r="A365" s="1"/>
      <c r="H365" s="1"/>
    </row>
    <row r="366" spans="1:8">
      <c r="A366" s="1"/>
      <c r="H366" s="1"/>
    </row>
    <row r="367" spans="1:8">
      <c r="A367" s="1"/>
      <c r="H367" s="1"/>
    </row>
    <row r="368" spans="1:8">
      <c r="A368" s="1"/>
      <c r="H368" s="1"/>
    </row>
    <row r="369" spans="1:8">
      <c r="A369" s="1"/>
      <c r="H369" s="1"/>
    </row>
    <row r="370" spans="1:8">
      <c r="A370" s="1"/>
      <c r="H370" s="1"/>
    </row>
    <row r="371" spans="1:8">
      <c r="A371" s="1"/>
      <c r="H371" s="1"/>
    </row>
    <row r="372" spans="1:8">
      <c r="A372" s="1"/>
      <c r="H372" s="1"/>
    </row>
    <row r="373" spans="1:8">
      <c r="A373" s="1"/>
      <c r="H373" s="1"/>
    </row>
    <row r="374" spans="1:8">
      <c r="A374" s="1"/>
      <c r="H374" s="1"/>
    </row>
    <row r="375" spans="1:8">
      <c r="A375" s="1"/>
      <c r="H375" s="1"/>
    </row>
    <row r="376" spans="1:8">
      <c r="A376" s="1"/>
      <c r="H376" s="1"/>
    </row>
    <row r="377" spans="1:8">
      <c r="A377" s="1"/>
      <c r="H377" s="1"/>
    </row>
    <row r="378" spans="1:8">
      <c r="A378" s="1"/>
      <c r="H378" s="1"/>
    </row>
    <row r="379" spans="1:8">
      <c r="A379" s="1"/>
      <c r="H379" s="1"/>
    </row>
    <row r="380" spans="1:8">
      <c r="A380" s="1"/>
      <c r="H380" s="1"/>
    </row>
    <row r="381" spans="1:8">
      <c r="A381" s="1"/>
      <c r="H381" s="1"/>
    </row>
    <row r="382" spans="1:8">
      <c r="A382" s="1"/>
      <c r="H382" s="1"/>
    </row>
    <row r="383" spans="1:8">
      <c r="A383" s="1"/>
      <c r="H383" s="1"/>
    </row>
    <row r="384" spans="1:8">
      <c r="A384" s="1"/>
      <c r="H384" s="1"/>
    </row>
    <row r="385" spans="1:8">
      <c r="A385" s="1"/>
      <c r="H385" s="1"/>
    </row>
    <row r="386" spans="1:8">
      <c r="A386" s="1"/>
      <c r="H386" s="1"/>
    </row>
    <row r="387" spans="1:8">
      <c r="A387" s="1"/>
      <c r="H387" s="1"/>
    </row>
    <row r="388" spans="1:8">
      <c r="A388" s="1"/>
      <c r="H388" s="1"/>
    </row>
    <row r="389" spans="1:8">
      <c r="A389" s="1"/>
      <c r="H389" s="1"/>
    </row>
    <row r="390" spans="1:8">
      <c r="A390" s="1"/>
      <c r="H390" s="1"/>
    </row>
    <row r="391" spans="1:8">
      <c r="A391" s="1"/>
      <c r="H391" s="1"/>
    </row>
    <row r="392" spans="1:8">
      <c r="A392" s="1"/>
      <c r="H392" s="1"/>
    </row>
    <row r="393" spans="1:8">
      <c r="A393" s="1"/>
      <c r="H393" s="1"/>
    </row>
    <row r="394" spans="1:8">
      <c r="A394" s="1"/>
      <c r="H394" s="1"/>
    </row>
    <row r="395" spans="1:8">
      <c r="A395" s="1"/>
      <c r="H395" s="1"/>
    </row>
    <row r="396" spans="1:8">
      <c r="A396" s="1"/>
      <c r="H396" s="1"/>
    </row>
    <row r="397" spans="1:8">
      <c r="A397" s="1"/>
      <c r="H397" s="1"/>
    </row>
    <row r="398" spans="1:8">
      <c r="A398" s="1"/>
      <c r="H398" s="1"/>
    </row>
    <row r="399" spans="1:8">
      <c r="A399" s="1"/>
      <c r="H399" s="1"/>
    </row>
    <row r="400" spans="1:8">
      <c r="A400" s="1"/>
      <c r="H400" s="1"/>
    </row>
    <row r="401" spans="1:8">
      <c r="A401" s="1"/>
      <c r="H401" s="1"/>
    </row>
    <row r="402" spans="1:8">
      <c r="A402" s="1"/>
      <c r="H402" s="1"/>
    </row>
    <row r="403" spans="1:8">
      <c r="A403" s="1"/>
      <c r="H403" s="1"/>
    </row>
    <row r="404" spans="1:8">
      <c r="A404" s="1"/>
      <c r="H404" s="1"/>
    </row>
    <row r="405" spans="1:8">
      <c r="A405" s="1"/>
      <c r="H405" s="1"/>
    </row>
    <row r="406" spans="1:8">
      <c r="A406" s="1"/>
      <c r="H406" s="1"/>
    </row>
    <row r="407" spans="1:8">
      <c r="A407" s="1"/>
      <c r="H407" s="1"/>
    </row>
    <row r="408" spans="1:8">
      <c r="A408" s="1"/>
      <c r="H408" s="1"/>
    </row>
    <row r="409" spans="1:8">
      <c r="A409" s="1"/>
      <c r="H409" s="1"/>
    </row>
    <row r="410" spans="1:8">
      <c r="A410" s="1"/>
      <c r="H410" s="1"/>
    </row>
    <row r="411" spans="1:8">
      <c r="A411" s="1"/>
      <c r="H411" s="1"/>
    </row>
    <row r="412" spans="1:8">
      <c r="A412" s="1"/>
      <c r="H412" s="1"/>
    </row>
    <row r="413" spans="1:8">
      <c r="A413" s="1"/>
      <c r="H413" s="1"/>
    </row>
    <row r="414" spans="1:8">
      <c r="A414" s="1"/>
    </row>
    <row r="415" spans="1:8">
      <c r="A415" s="1"/>
    </row>
  </sheetData>
  <mergeCells count="14">
    <mergeCell ref="C1:K2"/>
    <mergeCell ref="C150:D150"/>
    <mergeCell ref="D10:K10"/>
    <mergeCell ref="D13:K13"/>
    <mergeCell ref="D19:K19"/>
    <mergeCell ref="D22:K22"/>
    <mergeCell ref="D30:K30"/>
    <mergeCell ref="D33:K33"/>
    <mergeCell ref="D35:K35"/>
    <mergeCell ref="D44:K44"/>
    <mergeCell ref="D54:K54"/>
    <mergeCell ref="D57:K57"/>
    <mergeCell ref="D61:K61"/>
    <mergeCell ref="D66:K66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IU305"/>
  <sheetViews>
    <sheetView view="pageBreakPreview" zoomScale="115" zoomScaleSheetLayoutView="115" workbookViewId="0">
      <selection activeCell="C1" sqref="C1:K3"/>
    </sheetView>
  </sheetViews>
  <sheetFormatPr defaultColWidth="17.85546875" defaultRowHeight="15"/>
  <cols>
    <col min="1" max="1" width="4.85546875" style="5" customWidth="1"/>
    <col min="2" max="2" width="23" style="13" customWidth="1"/>
    <col min="3" max="3" width="7.85546875" style="13" customWidth="1"/>
    <col min="4" max="4" width="8.42578125" style="13" customWidth="1"/>
    <col min="5" max="5" width="6.5703125" style="13" customWidth="1"/>
    <col min="6" max="6" width="9.85546875" style="13" customWidth="1"/>
    <col min="7" max="7" width="7" style="13" customWidth="1"/>
    <col min="8" max="8" width="1.28515625" style="13" customWidth="1"/>
    <col min="9" max="9" width="8.7109375" style="4" customWidth="1"/>
    <col min="10" max="10" width="10.5703125" style="14" customWidth="1"/>
    <col min="11" max="11" width="4.85546875" style="15" customWidth="1"/>
    <col min="12" max="250" width="9.140625" style="13" customWidth="1"/>
    <col min="251" max="251" width="5.7109375" style="13" customWidth="1"/>
    <col min="252" max="255" width="9.140625" style="13" hidden="1" customWidth="1"/>
    <col min="256" max="16384" width="17.85546875" style="13"/>
  </cols>
  <sheetData>
    <row r="1" spans="1:11" ht="15" customHeight="1">
      <c r="A1" s="217" t="s">
        <v>5</v>
      </c>
      <c r="B1" s="217"/>
      <c r="C1" s="213" t="s">
        <v>88</v>
      </c>
      <c r="D1" s="213"/>
      <c r="E1" s="213"/>
      <c r="F1" s="213"/>
      <c r="G1" s="213"/>
      <c r="H1" s="213"/>
      <c r="I1" s="213"/>
      <c r="J1" s="213"/>
      <c r="K1" s="213"/>
    </row>
    <row r="2" spans="1:11" ht="15" customHeight="1">
      <c r="C2" s="213"/>
      <c r="D2" s="213"/>
      <c r="E2" s="213"/>
      <c r="F2" s="213"/>
      <c r="G2" s="213"/>
      <c r="H2" s="213"/>
      <c r="I2" s="213"/>
      <c r="J2" s="213"/>
      <c r="K2" s="213"/>
    </row>
    <row r="3" spans="1:11" ht="12" customHeight="1">
      <c r="C3" s="213"/>
      <c r="D3" s="213"/>
      <c r="E3" s="213"/>
      <c r="F3" s="213"/>
      <c r="G3" s="213"/>
      <c r="H3" s="213"/>
      <c r="I3" s="213"/>
      <c r="J3" s="213"/>
      <c r="K3" s="213"/>
    </row>
    <row r="4" spans="1:11" ht="15.75">
      <c r="D4" s="18" t="s">
        <v>19</v>
      </c>
      <c r="H4" s="30"/>
    </row>
    <row r="5" spans="1:11" ht="15" customHeight="1">
      <c r="F5" s="16"/>
    </row>
    <row r="6" spans="1:11" ht="15" customHeight="1">
      <c r="A6" s="19" t="s">
        <v>18</v>
      </c>
      <c r="B6" s="218" t="s">
        <v>20</v>
      </c>
      <c r="C6" s="218"/>
      <c r="D6" s="218"/>
      <c r="E6" s="219" t="s">
        <v>21</v>
      </c>
      <c r="F6" s="219"/>
      <c r="G6" s="219"/>
      <c r="H6" s="219"/>
      <c r="I6" s="20"/>
      <c r="J6" s="220" t="s">
        <v>15</v>
      </c>
      <c r="K6" s="220"/>
    </row>
    <row r="7" spans="1:11" ht="15.75">
      <c r="A7" s="11"/>
      <c r="B7" s="55" t="s">
        <v>75</v>
      </c>
      <c r="C7" s="1"/>
    </row>
    <row r="8" spans="1:11" ht="15.75">
      <c r="A8" s="11"/>
      <c r="B8" s="55" t="s">
        <v>52</v>
      </c>
      <c r="C8" s="1"/>
    </row>
    <row r="9" spans="1:11" ht="15.75">
      <c r="A9" s="11">
        <v>1</v>
      </c>
      <c r="B9" s="65" t="s">
        <v>81</v>
      </c>
      <c r="C9" s="1"/>
    </row>
    <row r="10" spans="1:11" ht="15.75">
      <c r="A10" s="64"/>
      <c r="B10" s="65"/>
      <c r="C10" s="66"/>
      <c r="D10" s="67"/>
      <c r="E10" s="67" t="s">
        <v>91</v>
      </c>
      <c r="F10" s="67"/>
      <c r="G10" s="67"/>
      <c r="H10" s="67"/>
      <c r="I10" s="68"/>
      <c r="J10" s="69">
        <v>400</v>
      </c>
      <c r="K10" s="70" t="s">
        <v>10</v>
      </c>
    </row>
    <row r="11" spans="1:11" ht="15.75">
      <c r="A11" s="64"/>
      <c r="B11" s="65" t="s">
        <v>92</v>
      </c>
      <c r="C11" s="66"/>
      <c r="D11" s="67"/>
      <c r="E11" s="67" t="s">
        <v>93</v>
      </c>
      <c r="F11" s="67"/>
      <c r="G11" s="67"/>
      <c r="H11" s="67"/>
      <c r="I11" s="68"/>
      <c r="J11" s="69">
        <f>1*7*8</f>
        <v>56</v>
      </c>
      <c r="K11" s="70" t="s">
        <v>10</v>
      </c>
    </row>
    <row r="12" spans="1:11" ht="15.75">
      <c r="A12" s="64"/>
      <c r="B12" s="55"/>
      <c r="C12" s="66"/>
      <c r="D12" s="67"/>
      <c r="E12" s="67"/>
      <c r="F12" s="67"/>
      <c r="G12" s="67"/>
      <c r="H12" s="67"/>
      <c r="I12" s="68"/>
      <c r="J12" s="167">
        <f>SUM(J10:J11)</f>
        <v>456</v>
      </c>
      <c r="K12" s="168" t="s">
        <v>10</v>
      </c>
    </row>
    <row r="13" spans="1:11" ht="15.75">
      <c r="A13" s="64"/>
      <c r="B13" s="55"/>
      <c r="C13" s="66"/>
      <c r="D13" s="67"/>
      <c r="E13" s="67"/>
      <c r="F13" s="67"/>
      <c r="G13" s="67"/>
      <c r="H13" s="67"/>
      <c r="I13" s="68"/>
      <c r="J13" s="162"/>
      <c r="K13" s="171"/>
    </row>
    <row r="14" spans="1:11" ht="15.75">
      <c r="A14" s="64"/>
      <c r="B14" s="55"/>
      <c r="C14" s="163"/>
      <c r="D14" s="119"/>
      <c r="E14" s="119"/>
      <c r="F14" s="119"/>
      <c r="G14" s="119"/>
      <c r="H14" s="119"/>
      <c r="I14" s="129"/>
      <c r="J14" s="162"/>
      <c r="K14" s="171"/>
    </row>
    <row r="15" spans="1:11" ht="15.75">
      <c r="A15" s="64">
        <v>2</v>
      </c>
      <c r="B15" s="65" t="s">
        <v>94</v>
      </c>
      <c r="C15" s="163"/>
      <c r="D15" s="119"/>
      <c r="E15" s="119"/>
      <c r="F15" s="119"/>
      <c r="G15" s="119"/>
      <c r="H15" s="119"/>
      <c r="I15" s="129"/>
      <c r="J15" s="130"/>
      <c r="K15" s="131"/>
    </row>
    <row r="16" spans="1:11" ht="15.75">
      <c r="A16" s="64"/>
      <c r="B16" s="65" t="s">
        <v>79</v>
      </c>
      <c r="C16" s="163"/>
      <c r="D16" s="119"/>
      <c r="E16" s="119" t="s">
        <v>95</v>
      </c>
      <c r="F16" s="119"/>
      <c r="G16" s="119"/>
      <c r="H16" s="119"/>
      <c r="I16" s="129"/>
      <c r="J16" s="167">
        <f>1*2.5*6.5</f>
        <v>16.25</v>
      </c>
      <c r="K16" s="168" t="s">
        <v>96</v>
      </c>
    </row>
    <row r="17" spans="1:11" ht="15.75">
      <c r="A17" s="64"/>
      <c r="B17" s="55"/>
      <c r="C17" s="163"/>
      <c r="D17" s="119"/>
      <c r="E17" s="119"/>
      <c r="F17" s="119"/>
      <c r="G17" s="119"/>
      <c r="H17" s="119"/>
      <c r="I17" s="129"/>
      <c r="J17" s="162"/>
      <c r="K17" s="171"/>
    </row>
    <row r="18" spans="1:11" ht="15.75">
      <c r="A18" s="64">
        <v>3</v>
      </c>
      <c r="B18" s="65" t="s">
        <v>97</v>
      </c>
      <c r="C18" s="163"/>
      <c r="D18" s="119"/>
      <c r="E18" s="119"/>
      <c r="F18" s="119"/>
      <c r="G18" s="119"/>
      <c r="H18" s="119"/>
      <c r="I18" s="129"/>
      <c r="J18" s="162"/>
      <c r="K18" s="171"/>
    </row>
    <row r="19" spans="1:11" ht="15.75">
      <c r="A19" s="64"/>
      <c r="B19" s="55"/>
      <c r="C19" s="163"/>
      <c r="D19" s="119"/>
      <c r="E19" s="119" t="s">
        <v>98</v>
      </c>
      <c r="F19" s="119"/>
      <c r="G19" s="119"/>
      <c r="H19" s="119"/>
      <c r="I19" s="129"/>
      <c r="J19" s="130">
        <f>2*8*0.5*7</f>
        <v>56</v>
      </c>
      <c r="K19" s="131" t="s">
        <v>96</v>
      </c>
    </row>
    <row r="20" spans="1:11" ht="15.75">
      <c r="A20" s="64"/>
      <c r="B20" s="55"/>
      <c r="C20" s="163"/>
      <c r="D20" s="119"/>
      <c r="E20" s="119" t="s">
        <v>99</v>
      </c>
      <c r="F20" s="119"/>
      <c r="G20" s="119"/>
      <c r="H20" s="119"/>
      <c r="I20" s="129"/>
      <c r="J20" s="130">
        <v>14</v>
      </c>
      <c r="K20" s="131" t="s">
        <v>96</v>
      </c>
    </row>
    <row r="21" spans="1:11" ht="15.75">
      <c r="A21" s="64"/>
      <c r="B21" s="55"/>
      <c r="C21" s="163"/>
      <c r="D21" s="119"/>
      <c r="E21" s="119" t="s">
        <v>100</v>
      </c>
      <c r="F21" s="119"/>
      <c r="G21" s="119"/>
      <c r="H21" s="119"/>
      <c r="I21" s="129"/>
      <c r="J21" s="130">
        <v>70</v>
      </c>
      <c r="K21" s="131" t="s">
        <v>96</v>
      </c>
    </row>
    <row r="22" spans="1:11" ht="15.75">
      <c r="A22" s="64"/>
      <c r="B22" s="55"/>
      <c r="C22" s="163"/>
      <c r="D22" s="119"/>
      <c r="E22" s="119" t="s">
        <v>101</v>
      </c>
      <c r="F22" s="119"/>
      <c r="G22" s="119"/>
      <c r="H22" s="119"/>
      <c r="I22" s="129"/>
      <c r="J22" s="130">
        <v>6</v>
      </c>
      <c r="K22" s="131" t="s">
        <v>96</v>
      </c>
    </row>
    <row r="23" spans="1:11" ht="15.75">
      <c r="A23" s="64"/>
      <c r="B23" s="55"/>
      <c r="C23" s="163"/>
      <c r="D23" s="119"/>
      <c r="E23" s="119"/>
      <c r="F23" s="119"/>
      <c r="G23" s="119"/>
      <c r="H23" s="119"/>
      <c r="I23" s="129"/>
      <c r="J23" s="167">
        <f>SUM(J19:J22)</f>
        <v>146</v>
      </c>
      <c r="K23" s="168" t="s">
        <v>96</v>
      </c>
    </row>
    <row r="24" spans="1:11" ht="15.75">
      <c r="A24" s="64"/>
      <c r="B24" s="55"/>
      <c r="C24" s="163"/>
      <c r="D24" s="119"/>
      <c r="E24" s="119"/>
      <c r="F24" s="119"/>
      <c r="G24" s="119"/>
      <c r="H24" s="119"/>
      <c r="I24" s="129"/>
      <c r="J24" s="162"/>
      <c r="K24" s="171"/>
    </row>
    <row r="25" spans="1:11" ht="15.75">
      <c r="A25" s="64">
        <v>4</v>
      </c>
      <c r="B25" s="65" t="s">
        <v>102</v>
      </c>
      <c r="C25" s="163"/>
      <c r="D25" s="119"/>
      <c r="E25" s="119"/>
      <c r="F25" s="119"/>
      <c r="G25" s="119"/>
      <c r="H25" s="119"/>
      <c r="I25" s="129"/>
      <c r="J25" s="162"/>
      <c r="K25" s="171"/>
    </row>
    <row r="26" spans="1:11" ht="15.75">
      <c r="A26" s="64"/>
      <c r="B26" s="55"/>
      <c r="C26" s="163"/>
      <c r="D26" s="119"/>
      <c r="E26" s="119" t="s">
        <v>103</v>
      </c>
      <c r="F26" s="119"/>
      <c r="G26" s="119"/>
      <c r="H26" s="119"/>
      <c r="I26" s="129"/>
      <c r="J26" s="130">
        <f>2*4*7</f>
        <v>56</v>
      </c>
      <c r="K26" s="131" t="s">
        <v>10</v>
      </c>
    </row>
    <row r="27" spans="1:11" ht="15.75">
      <c r="A27" s="64"/>
      <c r="B27" s="55"/>
      <c r="C27" s="163"/>
      <c r="D27" s="119"/>
      <c r="E27" s="119" t="s">
        <v>104</v>
      </c>
      <c r="F27" s="119"/>
      <c r="G27" s="119"/>
      <c r="H27" s="119"/>
      <c r="I27" s="129"/>
      <c r="J27" s="130">
        <v>280</v>
      </c>
      <c r="K27" s="131" t="s">
        <v>10</v>
      </c>
    </row>
    <row r="28" spans="1:11" ht="15.75">
      <c r="A28" s="64"/>
      <c r="B28" s="55"/>
      <c r="C28" s="163"/>
      <c r="D28" s="119"/>
      <c r="E28" s="119" t="s">
        <v>105</v>
      </c>
      <c r="F28" s="119"/>
      <c r="G28" s="119"/>
      <c r="H28" s="119"/>
      <c r="I28" s="129"/>
      <c r="J28" s="130">
        <v>24</v>
      </c>
      <c r="K28" s="131" t="s">
        <v>10</v>
      </c>
    </row>
    <row r="29" spans="1:11" ht="15.75">
      <c r="A29" s="64"/>
      <c r="B29" s="55"/>
      <c r="C29" s="163"/>
      <c r="D29" s="119"/>
      <c r="E29" s="119" t="s">
        <v>106</v>
      </c>
      <c r="F29" s="119"/>
      <c r="G29" s="119"/>
      <c r="H29" s="119"/>
      <c r="I29" s="129"/>
      <c r="J29" s="130">
        <v>112</v>
      </c>
      <c r="K29" s="131" t="s">
        <v>10</v>
      </c>
    </row>
    <row r="30" spans="1:11" ht="15.75">
      <c r="A30" s="64"/>
      <c r="B30" s="55"/>
      <c r="C30" s="163"/>
      <c r="D30" s="119"/>
      <c r="E30" s="119"/>
      <c r="F30" s="119"/>
      <c r="G30" s="119"/>
      <c r="H30" s="119"/>
      <c r="I30" s="129"/>
      <c r="J30" s="167">
        <f>SUM(J26:J29)</f>
        <v>472</v>
      </c>
      <c r="K30" s="168" t="s">
        <v>10</v>
      </c>
    </row>
    <row r="31" spans="1:11" ht="15.75">
      <c r="A31" s="64"/>
      <c r="B31" s="55"/>
      <c r="C31" s="163"/>
      <c r="D31" s="119"/>
      <c r="E31" s="119"/>
      <c r="F31" s="119"/>
      <c r="G31" s="119"/>
      <c r="H31" s="119"/>
      <c r="I31" s="129"/>
      <c r="J31" s="162"/>
      <c r="K31" s="171"/>
    </row>
    <row r="32" spans="1:11" ht="15.75">
      <c r="A32" s="64">
        <v>5</v>
      </c>
      <c r="B32" s="65" t="s">
        <v>107</v>
      </c>
      <c r="C32" s="163"/>
      <c r="D32" s="119"/>
      <c r="E32" s="119"/>
      <c r="F32" s="119"/>
      <c r="G32" s="119"/>
      <c r="H32" s="119"/>
      <c r="I32" s="129"/>
      <c r="J32" s="162"/>
      <c r="K32" s="171"/>
    </row>
    <row r="33" spans="1:12" ht="15.75">
      <c r="A33" s="64"/>
      <c r="B33" s="55"/>
      <c r="C33" s="163"/>
      <c r="D33" s="119"/>
      <c r="E33" s="119" t="s">
        <v>108</v>
      </c>
      <c r="F33" s="119"/>
      <c r="G33" s="119"/>
      <c r="H33" s="119"/>
      <c r="I33" s="129"/>
      <c r="J33" s="130">
        <v>24</v>
      </c>
      <c r="K33" s="131" t="s">
        <v>10</v>
      </c>
    </row>
    <row r="34" spans="1:12" ht="15" customHeight="1">
      <c r="A34" s="64"/>
      <c r="B34" s="55"/>
      <c r="C34" s="163"/>
      <c r="D34" s="119"/>
      <c r="E34" s="119" t="s">
        <v>109</v>
      </c>
      <c r="F34" s="119"/>
      <c r="G34" s="119"/>
      <c r="H34" s="119"/>
      <c r="I34" s="129"/>
      <c r="J34" s="130">
        <v>24</v>
      </c>
      <c r="K34" s="131" t="s">
        <v>10</v>
      </c>
      <c r="L34" s="29"/>
    </row>
    <row r="35" spans="1:12" ht="15" customHeight="1">
      <c r="A35" s="64"/>
      <c r="B35" s="55"/>
      <c r="C35" s="163"/>
      <c r="D35" s="119"/>
      <c r="E35" s="119"/>
      <c r="F35" s="119"/>
      <c r="G35" s="119"/>
      <c r="H35" s="119"/>
      <c r="I35" s="129"/>
      <c r="J35" s="167">
        <f>SUM(J33:J34)</f>
        <v>48</v>
      </c>
      <c r="K35" s="168" t="s">
        <v>10</v>
      </c>
      <c r="L35" s="29"/>
    </row>
    <row r="36" spans="1:12" ht="15" customHeight="1">
      <c r="A36" s="64"/>
      <c r="B36" s="55"/>
      <c r="C36" s="163"/>
      <c r="D36" s="119"/>
      <c r="E36" s="119"/>
      <c r="F36" s="119"/>
      <c r="G36" s="119"/>
      <c r="H36" s="119"/>
      <c r="I36" s="129"/>
      <c r="J36" s="162"/>
      <c r="K36" s="171"/>
      <c r="L36" s="29"/>
    </row>
    <row r="37" spans="1:12" ht="15" customHeight="1">
      <c r="A37" s="64">
        <v>6</v>
      </c>
      <c r="B37" s="65" t="s">
        <v>110</v>
      </c>
      <c r="C37" s="163"/>
      <c r="D37" s="119"/>
      <c r="E37" s="119"/>
      <c r="F37" s="119"/>
      <c r="G37" s="119"/>
      <c r="H37" s="119"/>
      <c r="I37" s="129"/>
      <c r="J37" s="162"/>
      <c r="K37" s="171"/>
      <c r="L37" s="29"/>
    </row>
    <row r="38" spans="1:12" ht="15" customHeight="1">
      <c r="A38" s="64"/>
      <c r="B38" s="65" t="s">
        <v>111</v>
      </c>
      <c r="C38" s="163"/>
      <c r="D38" s="119"/>
      <c r="E38" s="119" t="s">
        <v>116</v>
      </c>
      <c r="F38" s="119"/>
      <c r="G38" s="119"/>
      <c r="H38" s="119"/>
      <c r="I38" s="129"/>
      <c r="J38" s="130">
        <v>760</v>
      </c>
      <c r="K38" s="131" t="s">
        <v>10</v>
      </c>
      <c r="L38" s="29"/>
    </row>
    <row r="39" spans="1:12" ht="15" customHeight="1">
      <c r="A39" s="64"/>
      <c r="B39" s="65" t="s">
        <v>112</v>
      </c>
      <c r="C39" s="163"/>
      <c r="D39" s="119"/>
      <c r="E39" s="119" t="s">
        <v>116</v>
      </c>
      <c r="F39" s="119"/>
      <c r="G39" s="119"/>
      <c r="H39" s="119"/>
      <c r="I39" s="129"/>
      <c r="J39" s="130">
        <v>760</v>
      </c>
      <c r="K39" s="131" t="s">
        <v>10</v>
      </c>
      <c r="L39" s="29"/>
    </row>
    <row r="40" spans="1:12" ht="15" customHeight="1">
      <c r="A40" s="64"/>
      <c r="B40" s="65" t="s">
        <v>113</v>
      </c>
      <c r="C40" s="163"/>
      <c r="D40" s="119"/>
      <c r="E40" s="119" t="s">
        <v>117</v>
      </c>
      <c r="F40" s="119"/>
      <c r="G40" s="119"/>
      <c r="H40" s="119"/>
      <c r="I40" s="129"/>
      <c r="J40" s="130">
        <v>96</v>
      </c>
      <c r="K40" s="131" t="s">
        <v>10</v>
      </c>
      <c r="L40" s="29"/>
    </row>
    <row r="41" spans="1:12" ht="15" customHeight="1">
      <c r="A41" s="64"/>
      <c r="B41" s="65" t="s">
        <v>114</v>
      </c>
      <c r="C41" s="163"/>
      <c r="D41" s="119"/>
      <c r="E41" s="119" t="s">
        <v>118</v>
      </c>
      <c r="F41" s="119"/>
      <c r="G41" s="119"/>
      <c r="H41" s="119"/>
      <c r="I41" s="129"/>
      <c r="J41" s="130">
        <v>120</v>
      </c>
      <c r="K41" s="131" t="s">
        <v>10</v>
      </c>
      <c r="L41" s="29"/>
    </row>
    <row r="42" spans="1:12" ht="15" customHeight="1">
      <c r="A42" s="64"/>
      <c r="B42" s="65" t="s">
        <v>115</v>
      </c>
      <c r="C42" s="163"/>
      <c r="D42" s="119"/>
      <c r="E42" s="119" t="s">
        <v>117</v>
      </c>
      <c r="F42" s="119"/>
      <c r="G42" s="119"/>
      <c r="H42" s="119"/>
      <c r="I42" s="129"/>
      <c r="J42" s="130">
        <v>96</v>
      </c>
      <c r="K42" s="131" t="s">
        <v>10</v>
      </c>
      <c r="L42" s="29"/>
    </row>
    <row r="43" spans="1:12" ht="15" customHeight="1">
      <c r="A43" s="64"/>
      <c r="B43" s="55"/>
      <c r="C43" s="163"/>
      <c r="D43" s="119"/>
      <c r="E43" s="119" t="s">
        <v>119</v>
      </c>
      <c r="F43" s="119"/>
      <c r="G43" s="119"/>
      <c r="H43" s="119"/>
      <c r="I43" s="129"/>
      <c r="J43" s="130">
        <v>114.72</v>
      </c>
      <c r="K43" s="131" t="s">
        <v>10</v>
      </c>
      <c r="L43" s="29"/>
    </row>
    <row r="44" spans="1:12" ht="15" customHeight="1">
      <c r="A44" s="64"/>
      <c r="B44" s="55"/>
      <c r="C44" s="163"/>
      <c r="D44" s="119"/>
      <c r="E44" s="119"/>
      <c r="F44" s="119"/>
      <c r="G44" s="119"/>
      <c r="H44" s="119"/>
      <c r="I44" s="129"/>
      <c r="J44" s="167">
        <f>SUM(J38:J43)</f>
        <v>1946.72</v>
      </c>
      <c r="K44" s="168" t="s">
        <v>10</v>
      </c>
      <c r="L44" s="29"/>
    </row>
    <row r="45" spans="1:12" ht="15" customHeight="1">
      <c r="A45" s="64"/>
      <c r="B45" s="55"/>
      <c r="C45" s="163"/>
      <c r="D45" s="119"/>
      <c r="E45" s="119"/>
      <c r="F45" s="119"/>
      <c r="G45" s="119"/>
      <c r="H45" s="119"/>
      <c r="I45" s="129"/>
      <c r="J45" s="162"/>
      <c r="K45" s="171"/>
      <c r="L45" s="29"/>
    </row>
    <row r="46" spans="1:12" ht="15" customHeight="1">
      <c r="A46" s="64"/>
      <c r="B46" s="55" t="s">
        <v>74</v>
      </c>
      <c r="C46" s="163"/>
      <c r="D46" s="119"/>
      <c r="E46" s="119"/>
      <c r="F46" s="119"/>
      <c r="G46" s="119"/>
      <c r="H46" s="119"/>
      <c r="I46" s="129"/>
      <c r="J46" s="162"/>
      <c r="K46" s="171"/>
      <c r="L46" s="29"/>
    </row>
    <row r="47" spans="1:12" ht="15" customHeight="1">
      <c r="A47" s="64"/>
      <c r="B47" s="65" t="s">
        <v>79</v>
      </c>
      <c r="C47" s="163"/>
      <c r="D47" s="119"/>
      <c r="E47" s="119" t="s">
        <v>103</v>
      </c>
      <c r="F47" s="119"/>
      <c r="G47" s="119"/>
      <c r="H47" s="119"/>
      <c r="I47" s="129"/>
      <c r="J47" s="130">
        <f>2*4*7</f>
        <v>56</v>
      </c>
      <c r="K47" s="131" t="s">
        <v>10</v>
      </c>
      <c r="L47" s="29"/>
    </row>
    <row r="48" spans="1:12" ht="15" customHeight="1">
      <c r="A48" s="64"/>
      <c r="B48" s="65" t="s">
        <v>120</v>
      </c>
      <c r="C48" s="163"/>
      <c r="D48" s="119"/>
      <c r="E48" s="119" t="s">
        <v>121</v>
      </c>
      <c r="F48" s="119"/>
      <c r="G48" s="119"/>
      <c r="H48" s="119"/>
      <c r="I48" s="129"/>
      <c r="J48" s="130">
        <f>1*3*4</f>
        <v>12</v>
      </c>
      <c r="K48" s="131" t="s">
        <v>10</v>
      </c>
      <c r="L48" s="29"/>
    </row>
    <row r="49" spans="1:12" ht="15" customHeight="1">
      <c r="A49" s="64"/>
      <c r="B49" s="65" t="s">
        <v>79</v>
      </c>
      <c r="C49" s="163"/>
      <c r="D49" s="119"/>
      <c r="E49" s="119" t="s">
        <v>103</v>
      </c>
      <c r="F49" s="119"/>
      <c r="G49" s="119"/>
      <c r="H49" s="119"/>
      <c r="I49" s="129"/>
      <c r="J49" s="130">
        <f>2*4*7</f>
        <v>56</v>
      </c>
      <c r="K49" s="131" t="s">
        <v>10</v>
      </c>
      <c r="L49" s="29"/>
    </row>
    <row r="50" spans="1:12" ht="15" customHeight="1">
      <c r="A50" s="64"/>
      <c r="B50" s="65" t="s">
        <v>120</v>
      </c>
      <c r="C50" s="163"/>
      <c r="D50" s="119"/>
      <c r="E50" s="119" t="s">
        <v>121</v>
      </c>
      <c r="F50" s="119"/>
      <c r="G50" s="119"/>
      <c r="H50" s="119"/>
      <c r="I50" s="129"/>
      <c r="J50" s="130">
        <f>1*3*4</f>
        <v>12</v>
      </c>
      <c r="K50" s="131" t="s">
        <v>10</v>
      </c>
      <c r="L50" s="29"/>
    </row>
    <row r="51" spans="1:12" ht="15" customHeight="1">
      <c r="A51" s="64"/>
      <c r="B51" s="55"/>
      <c r="C51" s="163"/>
      <c r="D51" s="119"/>
      <c r="E51" s="119"/>
      <c r="F51" s="119"/>
      <c r="G51" s="119"/>
      <c r="H51" s="119"/>
      <c r="I51" s="129"/>
      <c r="J51" s="167">
        <f>SUM(J47:J50)</f>
        <v>136</v>
      </c>
      <c r="K51" s="168" t="s">
        <v>10</v>
      </c>
      <c r="L51" s="29"/>
    </row>
    <row r="52" spans="1:12" ht="15" customHeight="1">
      <c r="A52" s="64"/>
      <c r="B52" s="55"/>
      <c r="C52" s="163"/>
      <c r="D52" s="119"/>
      <c r="E52" s="119"/>
      <c r="F52" s="119"/>
      <c r="G52" s="119"/>
      <c r="H52" s="119"/>
      <c r="I52" s="129"/>
      <c r="J52" s="162"/>
      <c r="K52" s="171"/>
      <c r="L52" s="29"/>
    </row>
    <row r="53" spans="1:12" ht="15" customHeight="1">
      <c r="A53" s="64"/>
      <c r="B53" s="55"/>
      <c r="C53" s="163"/>
      <c r="D53" s="119"/>
      <c r="E53" s="119"/>
      <c r="F53" s="119"/>
      <c r="G53" s="119"/>
      <c r="H53" s="119"/>
      <c r="I53" s="129"/>
      <c r="J53" s="167">
        <f>J44-J51</f>
        <v>1810.72</v>
      </c>
      <c r="K53" s="168" t="s">
        <v>10</v>
      </c>
      <c r="L53" s="29"/>
    </row>
    <row r="54" spans="1:12" ht="15" customHeight="1">
      <c r="A54" s="64"/>
      <c r="B54" s="55"/>
      <c r="C54" s="163"/>
      <c r="D54" s="119"/>
      <c r="E54" s="119"/>
      <c r="F54" s="119"/>
      <c r="G54" s="119"/>
      <c r="H54" s="119"/>
      <c r="I54" s="129"/>
      <c r="J54" s="162"/>
      <c r="K54" s="171"/>
      <c r="L54" s="29"/>
    </row>
    <row r="55" spans="1:12" ht="15" customHeight="1">
      <c r="A55" s="64">
        <v>7</v>
      </c>
      <c r="B55" s="65" t="s">
        <v>122</v>
      </c>
      <c r="C55" s="163"/>
      <c r="D55" s="119"/>
      <c r="E55" s="119"/>
      <c r="F55" s="119"/>
      <c r="G55" s="119"/>
      <c r="H55" s="119"/>
      <c r="I55" s="129"/>
      <c r="J55" s="162"/>
      <c r="K55" s="171"/>
      <c r="L55" s="29"/>
    </row>
    <row r="56" spans="1:12" ht="15" customHeight="1">
      <c r="A56" s="64"/>
      <c r="B56" s="65" t="s">
        <v>115</v>
      </c>
      <c r="C56" s="163"/>
      <c r="D56" s="119"/>
      <c r="E56" s="119" t="s">
        <v>119</v>
      </c>
      <c r="F56" s="119"/>
      <c r="G56" s="119"/>
      <c r="H56" s="119"/>
      <c r="I56" s="129"/>
      <c r="J56" s="130">
        <v>114.72</v>
      </c>
      <c r="K56" s="131" t="s">
        <v>10</v>
      </c>
      <c r="L56" s="29"/>
    </row>
    <row r="57" spans="1:12" ht="15" customHeight="1">
      <c r="A57" s="64"/>
      <c r="B57" s="55"/>
      <c r="C57" s="163"/>
      <c r="D57" s="119"/>
      <c r="E57" s="119" t="s">
        <v>118</v>
      </c>
      <c r="F57" s="119"/>
      <c r="G57" s="119"/>
      <c r="H57" s="119"/>
      <c r="I57" s="129"/>
      <c r="J57" s="130">
        <v>120</v>
      </c>
      <c r="K57" s="131" t="s">
        <v>10</v>
      </c>
      <c r="L57" s="29"/>
    </row>
    <row r="58" spans="1:12" ht="15" customHeight="1">
      <c r="A58" s="64"/>
      <c r="B58" s="55"/>
      <c r="C58" s="163"/>
      <c r="D58" s="119"/>
      <c r="E58" s="119" t="s">
        <v>117</v>
      </c>
      <c r="F58" s="119"/>
      <c r="G58" s="119"/>
      <c r="H58" s="119"/>
      <c r="I58" s="129"/>
      <c r="J58" s="130">
        <v>96</v>
      </c>
      <c r="K58" s="131" t="s">
        <v>10</v>
      </c>
      <c r="L58" s="29"/>
    </row>
    <row r="59" spans="1:12" ht="15" customHeight="1">
      <c r="A59" s="64"/>
      <c r="B59" s="55"/>
      <c r="C59" s="163"/>
      <c r="D59" s="119"/>
      <c r="E59" s="119" t="s">
        <v>117</v>
      </c>
      <c r="F59" s="119"/>
      <c r="G59" s="119"/>
      <c r="H59" s="119"/>
      <c r="I59" s="129"/>
      <c r="J59" s="130">
        <v>96</v>
      </c>
      <c r="K59" s="131" t="s">
        <v>10</v>
      </c>
      <c r="L59" s="29"/>
    </row>
    <row r="60" spans="1:12" ht="15" customHeight="1">
      <c r="A60" s="64"/>
      <c r="B60" s="55"/>
      <c r="C60" s="163"/>
      <c r="D60" s="119"/>
      <c r="E60" s="119"/>
      <c r="F60" s="119"/>
      <c r="G60" s="119"/>
      <c r="H60" s="119"/>
      <c r="I60" s="129"/>
      <c r="J60" s="167">
        <f>SUM(J56:J59)</f>
        <v>426.72</v>
      </c>
      <c r="K60" s="168" t="s">
        <v>10</v>
      </c>
      <c r="L60" s="29"/>
    </row>
    <row r="61" spans="1:12" ht="15" customHeight="1">
      <c r="A61" s="64"/>
      <c r="B61" s="55"/>
      <c r="C61" s="163"/>
      <c r="D61" s="119"/>
      <c r="E61" s="119"/>
      <c r="F61" s="119"/>
      <c r="G61" s="119"/>
      <c r="H61" s="119"/>
      <c r="I61" s="129"/>
      <c r="J61" s="162"/>
      <c r="K61" s="171"/>
      <c r="L61" s="29"/>
    </row>
    <row r="62" spans="1:12" ht="15" customHeight="1">
      <c r="A62" s="64"/>
      <c r="B62" s="55" t="s">
        <v>74</v>
      </c>
      <c r="C62" s="163"/>
      <c r="D62" s="119"/>
      <c r="E62" s="119"/>
      <c r="F62" s="119"/>
      <c r="G62" s="119"/>
      <c r="H62" s="119"/>
      <c r="I62" s="129"/>
      <c r="J62" s="162"/>
      <c r="K62" s="171"/>
      <c r="L62" s="29"/>
    </row>
    <row r="63" spans="1:12" ht="15" customHeight="1">
      <c r="A63" s="64"/>
      <c r="B63" s="65" t="s">
        <v>120</v>
      </c>
      <c r="C63" s="163"/>
      <c r="D63" s="119"/>
      <c r="E63" s="119" t="s">
        <v>123</v>
      </c>
      <c r="F63" s="119"/>
      <c r="G63" s="119"/>
      <c r="H63" s="119"/>
      <c r="I63" s="129"/>
      <c r="J63" s="130">
        <f>1*2*3*4</f>
        <v>24</v>
      </c>
      <c r="K63" s="131" t="s">
        <v>10</v>
      </c>
      <c r="L63" s="29"/>
    </row>
    <row r="64" spans="1:12" ht="15" customHeight="1">
      <c r="A64" s="64"/>
      <c r="B64" s="55"/>
      <c r="C64" s="163"/>
      <c r="D64" s="119"/>
      <c r="E64" s="119" t="s">
        <v>124</v>
      </c>
      <c r="F64" s="119"/>
      <c r="G64" s="119"/>
      <c r="H64" s="119"/>
      <c r="I64" s="129"/>
      <c r="J64" s="130">
        <f>2*3*6.5</f>
        <v>39</v>
      </c>
      <c r="K64" s="131" t="s">
        <v>10</v>
      </c>
      <c r="L64" s="29"/>
    </row>
    <row r="65" spans="1:12" ht="15" customHeight="1">
      <c r="A65" s="64"/>
      <c r="B65" s="55"/>
      <c r="C65" s="163"/>
      <c r="D65" s="119"/>
      <c r="E65" s="119"/>
      <c r="F65" s="119"/>
      <c r="G65" s="119"/>
      <c r="H65" s="119"/>
      <c r="I65" s="129"/>
      <c r="J65" s="167">
        <f>SUM(J63:J64)</f>
        <v>63</v>
      </c>
      <c r="K65" s="168" t="s">
        <v>10</v>
      </c>
      <c r="L65" s="29"/>
    </row>
    <row r="66" spans="1:12" ht="15" customHeight="1">
      <c r="A66" s="64"/>
      <c r="B66" s="55"/>
      <c r="C66" s="163"/>
      <c r="D66" s="119"/>
      <c r="E66" s="119"/>
      <c r="F66" s="119"/>
      <c r="G66" s="119"/>
      <c r="H66" s="119"/>
      <c r="I66" s="129"/>
      <c r="J66" s="162"/>
      <c r="K66" s="171"/>
      <c r="L66" s="29"/>
    </row>
    <row r="67" spans="1:12" ht="15" customHeight="1">
      <c r="A67" s="64"/>
      <c r="B67" s="55"/>
      <c r="C67" s="163"/>
      <c r="D67" s="119"/>
      <c r="E67" s="119"/>
      <c r="F67" s="119"/>
      <c r="G67" s="119"/>
      <c r="H67" s="119"/>
      <c r="I67" s="129"/>
      <c r="J67" s="167">
        <f>J60-J65</f>
        <v>363.72</v>
      </c>
      <c r="K67" s="168" t="s">
        <v>10</v>
      </c>
      <c r="L67" s="29"/>
    </row>
    <row r="68" spans="1:12" ht="15" customHeight="1">
      <c r="A68" s="64"/>
      <c r="B68" s="55"/>
      <c r="C68" s="163"/>
      <c r="D68" s="119"/>
      <c r="E68" s="119"/>
      <c r="F68" s="119"/>
      <c r="G68" s="119"/>
      <c r="H68" s="119"/>
      <c r="I68" s="129"/>
      <c r="J68" s="162"/>
      <c r="K68" s="171"/>
      <c r="L68" s="29"/>
    </row>
    <row r="69" spans="1:12" ht="15" customHeight="1">
      <c r="A69" s="64">
        <v>8</v>
      </c>
      <c r="B69" s="65" t="s">
        <v>125</v>
      </c>
      <c r="C69" s="163"/>
      <c r="D69" s="119"/>
      <c r="E69" s="119"/>
      <c r="F69" s="119"/>
      <c r="G69" s="119"/>
      <c r="H69" s="119"/>
      <c r="I69" s="129"/>
      <c r="J69" s="162"/>
      <c r="K69" s="171"/>
      <c r="L69" s="29"/>
    </row>
    <row r="70" spans="1:12" ht="15" customHeight="1">
      <c r="A70" s="64"/>
      <c r="B70" s="65"/>
      <c r="C70" s="163"/>
      <c r="D70" s="119"/>
      <c r="E70" s="119" t="s">
        <v>126</v>
      </c>
      <c r="F70" s="119"/>
      <c r="G70" s="119"/>
      <c r="H70" s="119"/>
      <c r="I70" s="129"/>
      <c r="J70" s="167">
        <f>1*4*(6.5+3.5+6.5)</f>
        <v>66</v>
      </c>
      <c r="K70" s="168" t="s">
        <v>22</v>
      </c>
      <c r="L70" s="29"/>
    </row>
    <row r="71" spans="1:12" ht="15" customHeight="1">
      <c r="A71" s="64"/>
      <c r="B71" s="65"/>
      <c r="C71" s="163"/>
      <c r="D71" s="119"/>
      <c r="E71" s="119"/>
      <c r="F71" s="119"/>
      <c r="G71" s="119"/>
      <c r="H71" s="119"/>
      <c r="I71" s="129"/>
      <c r="J71" s="162"/>
      <c r="K71" s="171"/>
      <c r="L71" s="29"/>
    </row>
    <row r="72" spans="1:12" ht="15" customHeight="1">
      <c r="A72" s="64"/>
      <c r="B72" s="65"/>
      <c r="C72" s="163"/>
      <c r="D72" s="119"/>
      <c r="E72" s="119"/>
      <c r="F72" s="119"/>
      <c r="G72" s="119"/>
      <c r="H72" s="119"/>
      <c r="I72" s="129"/>
      <c r="J72" s="162"/>
      <c r="K72" s="171"/>
      <c r="L72" s="29"/>
    </row>
    <row r="73" spans="1:12" ht="15" customHeight="1">
      <c r="A73" s="64">
        <v>9</v>
      </c>
      <c r="B73" s="65" t="s">
        <v>127</v>
      </c>
      <c r="C73" s="163"/>
      <c r="D73" s="119"/>
      <c r="E73" s="119"/>
      <c r="F73" s="119"/>
      <c r="G73" s="119"/>
      <c r="H73" s="119"/>
      <c r="I73" s="129"/>
      <c r="J73" s="162"/>
      <c r="K73" s="171"/>
      <c r="L73" s="29"/>
    </row>
    <row r="74" spans="1:12" ht="15" customHeight="1">
      <c r="A74" s="64"/>
      <c r="B74" s="55"/>
      <c r="C74" s="163"/>
      <c r="D74" s="119"/>
      <c r="E74" s="119" t="s">
        <v>128</v>
      </c>
      <c r="F74" s="119"/>
      <c r="G74" s="119"/>
      <c r="H74" s="119"/>
      <c r="I74" s="129"/>
      <c r="J74" s="130">
        <f>2*2.5*6.5</f>
        <v>32.5</v>
      </c>
      <c r="K74" s="131" t="s">
        <v>10</v>
      </c>
      <c r="L74" s="29"/>
    </row>
    <row r="75" spans="1:12" ht="15" customHeight="1">
      <c r="A75" s="64"/>
      <c r="B75" s="55"/>
      <c r="C75" s="163"/>
      <c r="D75" s="119"/>
      <c r="E75" s="119" t="s">
        <v>129</v>
      </c>
      <c r="F75" s="119"/>
      <c r="G75" s="119"/>
      <c r="H75" s="119"/>
      <c r="I75" s="129"/>
      <c r="J75" s="130">
        <f>2*3.5*6.5</f>
        <v>45.5</v>
      </c>
      <c r="K75" s="131" t="s">
        <v>10</v>
      </c>
      <c r="L75" s="29"/>
    </row>
    <row r="76" spans="1:12" ht="15" customHeight="1">
      <c r="A76" s="64"/>
      <c r="B76" s="55"/>
      <c r="C76" s="163"/>
      <c r="D76" s="119"/>
      <c r="E76" s="119"/>
      <c r="F76" s="119"/>
      <c r="G76" s="119"/>
      <c r="H76" s="119"/>
      <c r="I76" s="129"/>
      <c r="J76" s="167">
        <f>SUM(J74:J75)</f>
        <v>78</v>
      </c>
      <c r="K76" s="168" t="s">
        <v>10</v>
      </c>
      <c r="L76" s="29"/>
    </row>
    <row r="77" spans="1:12" ht="15" customHeight="1">
      <c r="A77" s="64"/>
      <c r="B77" s="55"/>
      <c r="C77" s="163"/>
      <c r="D77" s="119"/>
      <c r="E77" s="119"/>
      <c r="F77" s="119"/>
      <c r="G77" s="119"/>
      <c r="H77" s="119"/>
      <c r="I77" s="129"/>
      <c r="J77" s="162"/>
      <c r="K77" s="171"/>
      <c r="L77" s="29"/>
    </row>
    <row r="78" spans="1:12" ht="15" customHeight="1">
      <c r="A78" s="64">
        <v>10</v>
      </c>
      <c r="B78" s="55" t="s">
        <v>130</v>
      </c>
      <c r="C78" s="163"/>
      <c r="D78" s="119"/>
      <c r="E78" s="119"/>
      <c r="F78" s="119"/>
      <c r="G78" s="119"/>
      <c r="H78" s="119"/>
      <c r="I78" s="129"/>
      <c r="J78" s="162"/>
      <c r="K78" s="171"/>
      <c r="L78" s="29"/>
    </row>
    <row r="79" spans="1:12" ht="15" customHeight="1">
      <c r="A79" s="64"/>
      <c r="B79" s="55"/>
      <c r="C79" s="163"/>
      <c r="D79" s="119"/>
      <c r="E79" s="119" t="s">
        <v>87</v>
      </c>
      <c r="F79" s="119"/>
      <c r="G79" s="119"/>
      <c r="H79" s="119"/>
      <c r="I79" s="129"/>
      <c r="J79" s="170">
        <v>4</v>
      </c>
      <c r="K79" s="168" t="s">
        <v>3</v>
      </c>
      <c r="L79" s="29"/>
    </row>
    <row r="80" spans="1:12" ht="15" customHeight="1">
      <c r="A80" s="64"/>
      <c r="B80" s="55"/>
      <c r="C80" s="163"/>
      <c r="D80" s="119"/>
      <c r="E80" s="119"/>
      <c r="F80" s="119"/>
      <c r="G80" s="119"/>
      <c r="H80" s="119"/>
      <c r="I80" s="129"/>
      <c r="J80" s="162"/>
      <c r="K80" s="171"/>
      <c r="L80" s="29"/>
    </row>
    <row r="81" spans="1:12" ht="15" customHeight="1">
      <c r="A81" s="64">
        <v>11</v>
      </c>
      <c r="B81" s="65" t="s">
        <v>131</v>
      </c>
      <c r="C81" s="163"/>
      <c r="D81" s="119"/>
      <c r="E81" s="119"/>
      <c r="F81" s="119"/>
      <c r="G81" s="119"/>
      <c r="H81" s="119"/>
      <c r="I81" s="129"/>
      <c r="J81" s="162"/>
      <c r="K81" s="171"/>
      <c r="L81" s="29"/>
    </row>
    <row r="82" spans="1:12" ht="15" customHeight="1">
      <c r="A82" s="64"/>
      <c r="B82" s="55"/>
      <c r="C82" s="163"/>
      <c r="D82" s="119"/>
      <c r="E82" s="119" t="s">
        <v>132</v>
      </c>
      <c r="F82" s="119"/>
      <c r="G82" s="119"/>
      <c r="H82" s="119"/>
      <c r="I82" s="129"/>
      <c r="J82" s="130">
        <f>2*3*4*7</f>
        <v>168</v>
      </c>
      <c r="K82" s="131" t="s">
        <v>10</v>
      </c>
      <c r="L82" s="29"/>
    </row>
    <row r="83" spans="1:12" ht="15" customHeight="1">
      <c r="A83" s="64"/>
      <c r="B83" s="55"/>
      <c r="C83" s="163"/>
      <c r="D83" s="119"/>
      <c r="E83" s="119" t="s">
        <v>133</v>
      </c>
      <c r="F83" s="119"/>
      <c r="G83" s="119"/>
      <c r="H83" s="119"/>
      <c r="I83" s="129"/>
      <c r="J83" s="130">
        <f>2*3*4</f>
        <v>24</v>
      </c>
      <c r="K83" s="131" t="s">
        <v>10</v>
      </c>
      <c r="L83" s="29"/>
    </row>
    <row r="84" spans="1:12" ht="15" customHeight="1">
      <c r="A84" s="64"/>
      <c r="B84" s="55"/>
      <c r="C84" s="163"/>
      <c r="D84" s="119"/>
      <c r="E84" s="119" t="s">
        <v>134</v>
      </c>
      <c r="F84" s="119"/>
      <c r="G84" s="119"/>
      <c r="H84" s="119"/>
      <c r="I84" s="129"/>
      <c r="J84" s="130">
        <f>2*3*4*7</f>
        <v>168</v>
      </c>
      <c r="K84" s="131" t="s">
        <v>10</v>
      </c>
      <c r="L84" s="29"/>
    </row>
    <row r="85" spans="1:12" ht="15" customHeight="1">
      <c r="A85" s="64"/>
      <c r="B85" s="55"/>
      <c r="C85" s="163"/>
      <c r="D85" s="119"/>
      <c r="E85" s="119" t="s">
        <v>133</v>
      </c>
      <c r="F85" s="119"/>
      <c r="G85" s="119"/>
      <c r="H85" s="119"/>
      <c r="I85" s="129"/>
      <c r="J85" s="130">
        <f>2*3*4</f>
        <v>24</v>
      </c>
      <c r="K85" s="131" t="s">
        <v>10</v>
      </c>
      <c r="L85" s="29"/>
    </row>
    <row r="86" spans="1:12" ht="15" customHeight="1">
      <c r="A86" s="64"/>
      <c r="B86" s="55"/>
      <c r="C86" s="163"/>
      <c r="D86" s="119"/>
      <c r="E86" s="119"/>
      <c r="F86" s="119"/>
      <c r="G86" s="119"/>
      <c r="H86" s="119"/>
      <c r="I86" s="129"/>
      <c r="J86" s="167">
        <f>SUM(J82:J85)</f>
        <v>384</v>
      </c>
      <c r="K86" s="168" t="s">
        <v>10</v>
      </c>
      <c r="L86" s="29"/>
    </row>
    <row r="87" spans="1:12" ht="15" customHeight="1">
      <c r="A87" s="64"/>
      <c r="B87" s="55"/>
      <c r="C87" s="163"/>
      <c r="D87" s="119"/>
      <c r="E87" s="119"/>
      <c r="F87" s="119"/>
      <c r="G87" s="119"/>
      <c r="H87" s="119"/>
      <c r="I87" s="129"/>
      <c r="J87" s="162"/>
      <c r="K87" s="171"/>
      <c r="L87" s="29"/>
    </row>
    <row r="88" spans="1:12" ht="15" customHeight="1">
      <c r="A88" s="64">
        <v>12</v>
      </c>
      <c r="B88" s="65" t="s">
        <v>135</v>
      </c>
      <c r="C88" s="163"/>
      <c r="D88" s="119"/>
      <c r="E88" s="119"/>
      <c r="F88" s="119"/>
      <c r="G88" s="119"/>
      <c r="H88" s="119"/>
      <c r="I88" s="129"/>
      <c r="J88" s="162"/>
      <c r="K88" s="171"/>
      <c r="L88" s="29"/>
    </row>
    <row r="89" spans="1:12" ht="15" customHeight="1">
      <c r="A89" s="64"/>
      <c r="B89" s="55"/>
      <c r="C89" s="163"/>
      <c r="D89" s="119"/>
      <c r="E89" s="119" t="s">
        <v>136</v>
      </c>
      <c r="F89" s="119"/>
      <c r="G89" s="119"/>
      <c r="H89" s="119"/>
      <c r="I89" s="129"/>
      <c r="J89" s="167">
        <f>2*4*2.5*6.5</f>
        <v>130</v>
      </c>
      <c r="K89" s="168" t="s">
        <v>10</v>
      </c>
      <c r="L89" s="29"/>
    </row>
    <row r="90" spans="1:12" ht="15" customHeight="1">
      <c r="A90" s="64"/>
      <c r="B90" s="55"/>
      <c r="C90" s="163"/>
      <c r="D90" s="119"/>
      <c r="E90" s="119"/>
      <c r="F90" s="119"/>
      <c r="G90" s="119"/>
      <c r="H90" s="119"/>
      <c r="I90" s="129"/>
      <c r="J90" s="162"/>
      <c r="K90" s="171"/>
      <c r="L90" s="29"/>
    </row>
    <row r="91" spans="1:12" ht="15" customHeight="1">
      <c r="A91" s="11"/>
      <c r="B91" s="55" t="s">
        <v>82</v>
      </c>
      <c r="C91" s="1"/>
      <c r="L91" s="29"/>
    </row>
    <row r="92" spans="1:12" ht="15" customHeight="1">
      <c r="A92" s="11"/>
      <c r="B92" s="55" t="s">
        <v>83</v>
      </c>
      <c r="C92" s="1"/>
      <c r="L92" s="29"/>
    </row>
    <row r="93" spans="1:12" ht="15" customHeight="1">
      <c r="A93" s="5">
        <v>1</v>
      </c>
      <c r="B93" s="67" t="s">
        <v>137</v>
      </c>
      <c r="E93" s="67"/>
      <c r="F93" s="67"/>
      <c r="G93" s="67"/>
      <c r="H93" s="67"/>
      <c r="I93" s="68"/>
      <c r="J93" s="162"/>
      <c r="K93" s="171"/>
      <c r="L93" s="29"/>
    </row>
    <row r="94" spans="1:12" ht="15" customHeight="1">
      <c r="E94" s="67" t="s">
        <v>138</v>
      </c>
      <c r="F94" s="67"/>
      <c r="G94" s="67"/>
      <c r="H94" s="67"/>
      <c r="I94" s="68"/>
      <c r="J94" s="130">
        <v>29.25</v>
      </c>
      <c r="K94" s="131" t="s">
        <v>10</v>
      </c>
      <c r="L94" s="29"/>
    </row>
    <row r="95" spans="1:12" ht="15" customHeight="1">
      <c r="E95" s="67" t="s">
        <v>139</v>
      </c>
      <c r="F95" s="67"/>
      <c r="G95" s="67"/>
      <c r="H95" s="67"/>
      <c r="I95" s="68"/>
      <c r="J95" s="130">
        <v>31.5</v>
      </c>
      <c r="K95" s="131" t="s">
        <v>10</v>
      </c>
      <c r="L95" s="29"/>
    </row>
    <row r="96" spans="1:12" ht="15" customHeight="1">
      <c r="E96" s="67"/>
      <c r="F96" s="67"/>
      <c r="G96" s="67"/>
      <c r="H96" s="67"/>
      <c r="I96" s="68"/>
      <c r="J96" s="167">
        <f>SUM(J94:J95)</f>
        <v>60.75</v>
      </c>
      <c r="K96" s="168" t="s">
        <v>10</v>
      </c>
      <c r="L96" s="29"/>
    </row>
    <row r="97" spans="1:12" ht="15" customHeight="1">
      <c r="A97" s="5">
        <v>2</v>
      </c>
      <c r="B97" s="67" t="s">
        <v>140</v>
      </c>
      <c r="E97" s="67"/>
      <c r="F97" s="67"/>
      <c r="G97" s="67"/>
      <c r="H97" s="67"/>
      <c r="I97" s="68"/>
      <c r="J97" s="162"/>
      <c r="K97" s="171"/>
      <c r="L97" s="29"/>
    </row>
    <row r="98" spans="1:12" ht="15" customHeight="1">
      <c r="B98" s="13" t="s">
        <v>141</v>
      </c>
      <c r="E98" s="67" t="s">
        <v>144</v>
      </c>
      <c r="F98" s="67"/>
      <c r="G98" s="67"/>
      <c r="H98" s="67"/>
      <c r="I98" s="68"/>
      <c r="J98" s="130">
        <v>262.20999999999998</v>
      </c>
      <c r="K98" s="131" t="s">
        <v>10</v>
      </c>
      <c r="L98" s="29"/>
    </row>
    <row r="99" spans="1:12" ht="15" customHeight="1">
      <c r="B99" s="13" t="s">
        <v>142</v>
      </c>
      <c r="E99" s="67" t="s">
        <v>145</v>
      </c>
      <c r="F99" s="67"/>
      <c r="G99" s="67"/>
      <c r="H99" s="67"/>
      <c r="I99" s="68"/>
      <c r="J99" s="130">
        <v>134.87</v>
      </c>
      <c r="K99" s="131" t="s">
        <v>10</v>
      </c>
      <c r="L99" s="29"/>
    </row>
    <row r="100" spans="1:12" ht="15" customHeight="1">
      <c r="B100" s="13" t="s">
        <v>143</v>
      </c>
      <c r="E100" s="67" t="s">
        <v>146</v>
      </c>
      <c r="F100" s="67"/>
      <c r="G100" s="67"/>
      <c r="H100" s="67"/>
      <c r="I100" s="68"/>
      <c r="J100" s="130">
        <v>48</v>
      </c>
      <c r="K100" s="131" t="s">
        <v>10</v>
      </c>
      <c r="L100" s="29"/>
    </row>
    <row r="101" spans="1:12" ht="15" customHeight="1">
      <c r="B101" s="13" t="s">
        <v>142</v>
      </c>
      <c r="E101" s="67" t="s">
        <v>147</v>
      </c>
      <c r="F101" s="67"/>
      <c r="G101" s="67"/>
      <c r="H101" s="67"/>
      <c r="I101" s="68"/>
      <c r="J101" s="130">
        <v>238</v>
      </c>
      <c r="K101" s="131" t="s">
        <v>10</v>
      </c>
      <c r="L101" s="29"/>
    </row>
    <row r="102" spans="1:12" ht="15" customHeight="1">
      <c r="E102" s="67"/>
      <c r="F102" s="67"/>
      <c r="G102" s="67"/>
      <c r="H102" s="67"/>
      <c r="I102" s="68"/>
      <c r="J102" s="167">
        <f>SUM(J98:J101)</f>
        <v>683.07999999999993</v>
      </c>
      <c r="K102" s="168" t="s">
        <v>10</v>
      </c>
      <c r="L102" s="29"/>
    </row>
    <row r="103" spans="1:12" ht="15" customHeight="1">
      <c r="B103" s="13" t="s">
        <v>74</v>
      </c>
      <c r="E103" s="67"/>
      <c r="F103" s="67"/>
      <c r="G103" s="67"/>
      <c r="H103" s="67"/>
      <c r="I103" s="68"/>
      <c r="J103" s="162"/>
      <c r="K103" s="171"/>
      <c r="L103" s="29"/>
    </row>
    <row r="104" spans="1:12" ht="15" customHeight="1">
      <c r="B104" s="13" t="s">
        <v>79</v>
      </c>
      <c r="E104" s="67" t="s">
        <v>148</v>
      </c>
      <c r="F104" s="67"/>
      <c r="G104" s="67"/>
      <c r="H104" s="67"/>
      <c r="I104" s="68"/>
      <c r="J104" s="130">
        <f>1*6*3.5</f>
        <v>21</v>
      </c>
      <c r="K104" s="131" t="s">
        <v>10</v>
      </c>
      <c r="L104" s="29"/>
    </row>
    <row r="105" spans="1:12" ht="15" customHeight="1">
      <c r="B105" s="13" t="s">
        <v>79</v>
      </c>
      <c r="E105" s="67" t="s">
        <v>149</v>
      </c>
      <c r="F105" s="67"/>
      <c r="G105" s="67"/>
      <c r="H105" s="67"/>
      <c r="I105" s="68"/>
      <c r="J105" s="130">
        <f>2*3*3.5</f>
        <v>21</v>
      </c>
      <c r="K105" s="131" t="s">
        <v>10</v>
      </c>
      <c r="L105" s="29"/>
    </row>
    <row r="106" spans="1:12" ht="15" customHeight="1">
      <c r="E106" s="67"/>
      <c r="F106" s="67"/>
      <c r="G106" s="67"/>
      <c r="H106" s="67"/>
      <c r="I106" s="68"/>
      <c r="J106" s="167">
        <f>SUM(J104:J105)</f>
        <v>42</v>
      </c>
      <c r="K106" s="168" t="s">
        <v>10</v>
      </c>
      <c r="L106" s="29"/>
    </row>
    <row r="107" spans="1:12" ht="15" customHeight="1">
      <c r="E107" s="67"/>
      <c r="F107" s="67"/>
      <c r="G107" s="67"/>
      <c r="H107" s="67"/>
      <c r="I107" s="68"/>
      <c r="J107" s="162"/>
      <c r="K107" s="171"/>
      <c r="L107" s="29"/>
    </row>
    <row r="108" spans="1:12" ht="15" customHeight="1">
      <c r="E108" s="67"/>
      <c r="F108" s="67"/>
      <c r="G108" s="67"/>
      <c r="H108" s="67"/>
      <c r="I108" s="68"/>
      <c r="J108" s="167">
        <f>J102-J106</f>
        <v>641.07999999999993</v>
      </c>
      <c r="K108" s="168" t="s">
        <v>10</v>
      </c>
      <c r="L108" s="29"/>
    </row>
    <row r="109" spans="1:12" ht="15" customHeight="1">
      <c r="E109" s="67"/>
      <c r="F109" s="67"/>
      <c r="G109" s="67"/>
      <c r="H109" s="67"/>
      <c r="I109" s="68"/>
      <c r="J109" s="162"/>
      <c r="K109" s="171"/>
      <c r="L109" s="29"/>
    </row>
    <row r="110" spans="1:12" ht="15" customHeight="1">
      <c r="A110" s="5">
        <v>3</v>
      </c>
      <c r="B110" s="13" t="s">
        <v>150</v>
      </c>
      <c r="E110" s="67"/>
      <c r="F110" s="67"/>
      <c r="G110" s="67"/>
      <c r="H110" s="67"/>
      <c r="I110" s="68"/>
      <c r="J110" s="162"/>
      <c r="K110" s="171"/>
      <c r="L110" s="29"/>
    </row>
    <row r="111" spans="1:12" ht="15" customHeight="1">
      <c r="E111" s="67" t="s">
        <v>86</v>
      </c>
      <c r="F111" s="67"/>
      <c r="G111" s="67"/>
      <c r="H111" s="67"/>
      <c r="I111" s="68"/>
      <c r="J111" s="170">
        <v>2</v>
      </c>
      <c r="K111" s="168" t="s">
        <v>3</v>
      </c>
      <c r="L111" s="29"/>
    </row>
    <row r="112" spans="1:12" ht="15" customHeight="1">
      <c r="E112" s="67"/>
      <c r="F112" s="67"/>
      <c r="G112" s="67"/>
      <c r="H112" s="67"/>
      <c r="I112" s="68"/>
      <c r="J112" s="162"/>
      <c r="K112" s="171"/>
      <c r="L112" s="29"/>
    </row>
    <row r="113" spans="1:12" ht="15" customHeight="1">
      <c r="A113" s="5">
        <v>4</v>
      </c>
      <c r="B113" s="13" t="s">
        <v>151</v>
      </c>
      <c r="E113" s="67"/>
      <c r="F113" s="67"/>
      <c r="G113" s="67"/>
      <c r="H113" s="67"/>
      <c r="I113" s="68"/>
      <c r="J113" s="162"/>
      <c r="K113" s="171"/>
      <c r="L113" s="29"/>
    </row>
    <row r="114" spans="1:12" ht="15" customHeight="1">
      <c r="B114" s="13" t="s">
        <v>152</v>
      </c>
      <c r="E114" s="67" t="s">
        <v>163</v>
      </c>
      <c r="F114" s="67"/>
      <c r="G114" s="67"/>
      <c r="H114" s="67"/>
      <c r="I114" s="68"/>
      <c r="J114" s="130">
        <v>40</v>
      </c>
      <c r="K114" s="131" t="s">
        <v>10</v>
      </c>
      <c r="L114" s="29"/>
    </row>
    <row r="115" spans="1:12" ht="15" customHeight="1">
      <c r="B115" s="13" t="s">
        <v>153</v>
      </c>
      <c r="E115" s="67" t="s">
        <v>91</v>
      </c>
      <c r="F115" s="67"/>
      <c r="G115" s="67"/>
      <c r="H115" s="67"/>
      <c r="I115" s="68"/>
      <c r="J115" s="130">
        <v>400</v>
      </c>
      <c r="K115" s="131" t="s">
        <v>10</v>
      </c>
      <c r="L115" s="29"/>
    </row>
    <row r="116" spans="1:12" ht="15" customHeight="1">
      <c r="B116" s="13" t="s">
        <v>154</v>
      </c>
      <c r="E116" s="67" t="s">
        <v>164</v>
      </c>
      <c r="F116" s="67"/>
      <c r="G116" s="67"/>
      <c r="H116" s="67"/>
      <c r="I116" s="68"/>
      <c r="J116" s="130">
        <v>86</v>
      </c>
      <c r="K116" s="131" t="s">
        <v>10</v>
      </c>
      <c r="L116" s="29"/>
    </row>
    <row r="117" spans="1:12" ht="15" customHeight="1">
      <c r="B117" s="13" t="s">
        <v>155</v>
      </c>
      <c r="E117" s="67" t="s">
        <v>165</v>
      </c>
      <c r="F117" s="67"/>
      <c r="G117" s="67"/>
      <c r="H117" s="67"/>
      <c r="I117" s="68"/>
      <c r="J117" s="130">
        <v>19.170000000000002</v>
      </c>
      <c r="K117" s="131" t="s">
        <v>10</v>
      </c>
      <c r="L117" s="29"/>
    </row>
    <row r="118" spans="1:12" ht="15" customHeight="1">
      <c r="B118" s="13" t="s">
        <v>156</v>
      </c>
      <c r="E118" s="67" t="s">
        <v>163</v>
      </c>
      <c r="F118" s="67"/>
      <c r="G118" s="67"/>
      <c r="H118" s="67"/>
      <c r="I118" s="68"/>
      <c r="J118" s="130">
        <v>40</v>
      </c>
      <c r="K118" s="131" t="s">
        <v>10</v>
      </c>
      <c r="L118" s="29"/>
    </row>
    <row r="119" spans="1:12" ht="15" customHeight="1">
      <c r="B119" s="13" t="s">
        <v>157</v>
      </c>
      <c r="E119" s="67" t="s">
        <v>91</v>
      </c>
      <c r="F119" s="67"/>
      <c r="G119" s="67"/>
      <c r="H119" s="67"/>
      <c r="I119" s="68"/>
      <c r="J119" s="130">
        <v>400</v>
      </c>
      <c r="K119" s="131" t="s">
        <v>10</v>
      </c>
      <c r="L119" s="29"/>
    </row>
    <row r="120" spans="1:12" ht="15" customHeight="1">
      <c r="B120" s="13" t="s">
        <v>158</v>
      </c>
      <c r="E120" s="67" t="s">
        <v>163</v>
      </c>
      <c r="F120" s="67"/>
      <c r="G120" s="67"/>
      <c r="H120" s="67"/>
      <c r="I120" s="68"/>
      <c r="J120" s="130">
        <v>40</v>
      </c>
      <c r="K120" s="131" t="s">
        <v>10</v>
      </c>
      <c r="L120" s="29"/>
    </row>
    <row r="121" spans="1:12" ht="15" customHeight="1">
      <c r="B121" s="13" t="s">
        <v>157</v>
      </c>
      <c r="E121" s="67" t="s">
        <v>91</v>
      </c>
      <c r="F121" s="67"/>
      <c r="G121" s="67"/>
      <c r="H121" s="67"/>
      <c r="I121" s="68"/>
      <c r="J121" s="130">
        <v>400</v>
      </c>
      <c r="K121" s="131" t="s">
        <v>10</v>
      </c>
      <c r="L121" s="29"/>
    </row>
    <row r="122" spans="1:12" ht="15" customHeight="1">
      <c r="B122" s="13" t="s">
        <v>159</v>
      </c>
      <c r="E122" s="67" t="s">
        <v>255</v>
      </c>
      <c r="F122" s="67"/>
      <c r="G122" s="67"/>
      <c r="H122" s="67"/>
      <c r="I122" s="68"/>
      <c r="J122" s="130">
        <v>40</v>
      </c>
      <c r="K122" s="131" t="s">
        <v>10</v>
      </c>
      <c r="L122" s="29"/>
    </row>
    <row r="123" spans="1:12" ht="15" customHeight="1">
      <c r="B123" s="13" t="s">
        <v>160</v>
      </c>
      <c r="E123" s="67" t="s">
        <v>91</v>
      </c>
      <c r="F123" s="67"/>
      <c r="G123" s="67"/>
      <c r="H123" s="67"/>
      <c r="I123" s="68"/>
      <c r="J123" s="130">
        <v>400</v>
      </c>
      <c r="K123" s="131" t="s">
        <v>10</v>
      </c>
      <c r="L123" s="29"/>
    </row>
    <row r="124" spans="1:12" ht="15" customHeight="1">
      <c r="B124" s="13" t="s">
        <v>161</v>
      </c>
      <c r="E124" s="67" t="s">
        <v>166</v>
      </c>
      <c r="F124" s="67"/>
      <c r="G124" s="67"/>
      <c r="H124" s="67"/>
      <c r="I124" s="68"/>
      <c r="J124" s="130">
        <v>255</v>
      </c>
      <c r="K124" s="131" t="s">
        <v>10</v>
      </c>
      <c r="L124" s="29"/>
    </row>
    <row r="125" spans="1:12" ht="15" customHeight="1">
      <c r="B125" s="13" t="s">
        <v>162</v>
      </c>
      <c r="E125" s="67" t="s">
        <v>167</v>
      </c>
      <c r="F125" s="67"/>
      <c r="G125" s="67"/>
      <c r="H125" s="67"/>
      <c r="I125" s="68"/>
      <c r="J125" s="130">
        <v>22</v>
      </c>
      <c r="K125" s="131" t="s">
        <v>10</v>
      </c>
      <c r="L125" s="29"/>
    </row>
    <row r="126" spans="1:12" ht="15" customHeight="1">
      <c r="B126" s="13" t="s">
        <v>115</v>
      </c>
      <c r="E126" s="67" t="s">
        <v>168</v>
      </c>
      <c r="F126" s="67"/>
      <c r="G126" s="67"/>
      <c r="H126" s="67"/>
      <c r="I126" s="68"/>
      <c r="J126" s="130">
        <v>93.75</v>
      </c>
      <c r="K126" s="131" t="s">
        <v>10</v>
      </c>
      <c r="L126" s="29"/>
    </row>
    <row r="127" spans="1:12" ht="15" customHeight="1">
      <c r="E127" s="67" t="s">
        <v>169</v>
      </c>
      <c r="F127" s="67"/>
      <c r="G127" s="67"/>
      <c r="H127" s="67"/>
      <c r="I127" s="68"/>
      <c r="J127" s="130">
        <v>108.75</v>
      </c>
      <c r="K127" s="131" t="s">
        <v>10</v>
      </c>
      <c r="L127" s="29"/>
    </row>
    <row r="128" spans="1:12" ht="15" customHeight="1">
      <c r="E128" s="67"/>
      <c r="F128" s="67"/>
      <c r="G128" s="67"/>
      <c r="H128" s="67"/>
      <c r="I128" s="68"/>
      <c r="J128" s="167">
        <f>SUM(J114:J127)</f>
        <v>2344.67</v>
      </c>
      <c r="K128" s="168" t="s">
        <v>10</v>
      </c>
      <c r="L128" s="29"/>
    </row>
    <row r="129" spans="1:12" ht="15" customHeight="1">
      <c r="E129" s="67"/>
      <c r="F129" s="67"/>
      <c r="G129" s="67"/>
      <c r="H129" s="67"/>
      <c r="I129" s="68"/>
      <c r="J129" s="162"/>
      <c r="K129" s="171"/>
      <c r="L129" s="29"/>
    </row>
    <row r="130" spans="1:12" ht="15" customHeight="1">
      <c r="A130" s="125">
        <v>5</v>
      </c>
      <c r="B130" s="121" t="s">
        <v>170</v>
      </c>
      <c r="C130" s="121"/>
      <c r="D130" s="165"/>
      <c r="E130" s="164"/>
      <c r="F130" s="126"/>
      <c r="G130" s="127"/>
      <c r="H130" s="164"/>
      <c r="I130" s="127"/>
      <c r="J130" s="165"/>
      <c r="K130" s="164"/>
      <c r="L130" s="29"/>
    </row>
    <row r="131" spans="1:12" ht="15" customHeight="1">
      <c r="A131" s="125"/>
      <c r="B131" s="121"/>
      <c r="C131" s="121"/>
      <c r="D131" s="165"/>
      <c r="E131" s="164" t="s">
        <v>171</v>
      </c>
      <c r="F131" s="126"/>
      <c r="G131" s="127"/>
      <c r="H131" s="164"/>
      <c r="I131" s="127"/>
      <c r="J131" s="165">
        <v>168</v>
      </c>
      <c r="K131" s="164" t="s">
        <v>10</v>
      </c>
      <c r="L131" s="29"/>
    </row>
    <row r="132" spans="1:12" ht="15" customHeight="1">
      <c r="A132" s="125"/>
      <c r="B132" s="121"/>
      <c r="C132" s="121"/>
      <c r="D132" s="165"/>
      <c r="E132" s="164" t="s">
        <v>106</v>
      </c>
      <c r="F132" s="126"/>
      <c r="G132" s="127"/>
      <c r="H132" s="164"/>
      <c r="I132" s="127"/>
      <c r="J132" s="165">
        <v>112</v>
      </c>
      <c r="K132" s="164" t="s">
        <v>10</v>
      </c>
      <c r="L132" s="29"/>
    </row>
    <row r="133" spans="1:12" ht="15" customHeight="1">
      <c r="A133" s="125"/>
      <c r="B133" s="121" t="s">
        <v>111</v>
      </c>
      <c r="C133" s="121"/>
      <c r="D133" s="165"/>
      <c r="E133" s="164" t="s">
        <v>116</v>
      </c>
      <c r="F133" s="126"/>
      <c r="G133" s="127"/>
      <c r="H133" s="164"/>
      <c r="I133" s="127"/>
      <c r="J133" s="165">
        <v>760</v>
      </c>
      <c r="K133" s="164" t="s">
        <v>10</v>
      </c>
      <c r="L133" s="29"/>
    </row>
    <row r="134" spans="1:12" ht="15" customHeight="1">
      <c r="A134" s="125"/>
      <c r="B134" s="13" t="s">
        <v>112</v>
      </c>
      <c r="C134" s="121"/>
      <c r="D134" s="165"/>
      <c r="E134" s="121" t="s">
        <v>116</v>
      </c>
      <c r="F134" s="126"/>
      <c r="G134" s="127"/>
      <c r="H134" s="164"/>
      <c r="I134" s="127"/>
      <c r="J134" s="165">
        <v>760</v>
      </c>
      <c r="K134" s="164" t="s">
        <v>10</v>
      </c>
      <c r="L134" s="29"/>
    </row>
    <row r="135" spans="1:12" ht="15" customHeight="1">
      <c r="A135" s="125"/>
      <c r="B135" s="121"/>
      <c r="C135" s="121"/>
      <c r="D135" s="165"/>
      <c r="E135" s="121" t="s">
        <v>116</v>
      </c>
      <c r="F135" s="126"/>
      <c r="G135" s="127"/>
      <c r="H135" s="164"/>
      <c r="I135" s="127"/>
      <c r="J135" s="165">
        <v>760</v>
      </c>
      <c r="K135" s="164" t="s">
        <v>10</v>
      </c>
      <c r="L135" s="29"/>
    </row>
    <row r="136" spans="1:12" ht="15" customHeight="1">
      <c r="A136" s="125"/>
      <c r="B136" s="121"/>
      <c r="C136" s="121"/>
      <c r="D136" s="165"/>
      <c r="E136" s="164"/>
      <c r="F136" s="126"/>
      <c r="G136" s="127"/>
      <c r="H136" s="164"/>
      <c r="I136" s="127"/>
      <c r="J136" s="72">
        <f>SUM(J131:J135)</f>
        <v>2560</v>
      </c>
      <c r="K136" s="128" t="s">
        <v>10</v>
      </c>
      <c r="L136" s="29"/>
    </row>
    <row r="137" spans="1:12" ht="15" customHeight="1">
      <c r="A137" s="125"/>
      <c r="B137" s="121"/>
      <c r="C137" s="121"/>
      <c r="D137" s="165"/>
      <c r="E137" s="164"/>
      <c r="F137" s="126"/>
      <c r="G137" s="127"/>
      <c r="H137" s="164"/>
      <c r="I137" s="127"/>
      <c r="J137" s="72"/>
      <c r="K137" s="128"/>
      <c r="L137" s="29"/>
    </row>
    <row r="138" spans="1:12" ht="15" customHeight="1">
      <c r="A138" s="125"/>
      <c r="B138" s="121" t="s">
        <v>74</v>
      </c>
      <c r="C138" s="121"/>
      <c r="D138" s="165"/>
      <c r="E138" s="164"/>
      <c r="F138" s="126"/>
      <c r="G138" s="127"/>
      <c r="H138" s="164"/>
      <c r="I138" s="127"/>
      <c r="J138" s="72"/>
      <c r="K138" s="128"/>
      <c r="L138"/>
    </row>
    <row r="139" spans="1:12" ht="15" customHeight="1">
      <c r="A139" s="125"/>
      <c r="B139" s="121" t="s">
        <v>79</v>
      </c>
      <c r="C139" s="121"/>
      <c r="D139" s="165"/>
      <c r="E139" s="164" t="s">
        <v>132</v>
      </c>
      <c r="F139" s="126"/>
      <c r="G139" s="127"/>
      <c r="H139" s="164"/>
      <c r="I139" s="127"/>
      <c r="J139" s="165">
        <v>112</v>
      </c>
      <c r="K139" s="164" t="s">
        <v>10</v>
      </c>
      <c r="L139"/>
    </row>
    <row r="140" spans="1:12" ht="15" customHeight="1">
      <c r="A140" s="125"/>
      <c r="B140" s="121" t="s">
        <v>79</v>
      </c>
      <c r="C140" s="121"/>
      <c r="D140" s="165"/>
      <c r="E140" s="164" t="s">
        <v>132</v>
      </c>
      <c r="F140" s="126"/>
      <c r="G140" s="127"/>
      <c r="H140" s="164"/>
      <c r="I140" s="127"/>
      <c r="J140" s="165">
        <v>112</v>
      </c>
      <c r="K140" s="164" t="s">
        <v>10</v>
      </c>
      <c r="L140"/>
    </row>
    <row r="141" spans="1:12" ht="15" customHeight="1">
      <c r="A141" s="125"/>
      <c r="B141" s="121" t="s">
        <v>172</v>
      </c>
      <c r="C141" s="121"/>
      <c r="D141" s="165"/>
      <c r="E141" s="164" t="s">
        <v>128</v>
      </c>
      <c r="F141" s="126"/>
      <c r="G141" s="127"/>
      <c r="H141" s="164"/>
      <c r="I141" s="127"/>
      <c r="J141" s="165">
        <v>32.5</v>
      </c>
      <c r="K141" s="164" t="s">
        <v>10</v>
      </c>
      <c r="L141"/>
    </row>
    <row r="142" spans="1:12" ht="15" customHeight="1">
      <c r="A142" s="125"/>
      <c r="B142" s="121" t="s">
        <v>120</v>
      </c>
      <c r="C142" s="121"/>
      <c r="D142" s="165"/>
      <c r="E142" s="164" t="s">
        <v>133</v>
      </c>
      <c r="F142" s="126"/>
      <c r="G142" s="127"/>
      <c r="H142" s="164"/>
      <c r="I142" s="127"/>
      <c r="J142" s="165">
        <v>24</v>
      </c>
      <c r="K142" s="164" t="s">
        <v>10</v>
      </c>
      <c r="L142"/>
    </row>
    <row r="143" spans="1:12" ht="15" customHeight="1">
      <c r="A143" s="125"/>
      <c r="B143" s="121" t="s">
        <v>120</v>
      </c>
      <c r="C143" s="121"/>
      <c r="D143" s="165"/>
      <c r="E143" s="164" t="s">
        <v>133</v>
      </c>
      <c r="F143" s="126"/>
      <c r="G143" s="127"/>
      <c r="H143" s="164"/>
      <c r="I143" s="127"/>
      <c r="J143" s="72">
        <v>24</v>
      </c>
      <c r="K143" s="128" t="s">
        <v>10</v>
      </c>
      <c r="L143"/>
    </row>
    <row r="144" spans="1:12" ht="15" customHeight="1">
      <c r="A144" s="125"/>
      <c r="B144" s="121"/>
      <c r="C144" s="121"/>
      <c r="D144" s="165"/>
      <c r="E144" s="164"/>
      <c r="F144" s="126"/>
      <c r="G144" s="127"/>
      <c r="H144" s="164"/>
      <c r="I144" s="127"/>
      <c r="J144" s="126"/>
      <c r="K144" s="164"/>
      <c r="L144"/>
    </row>
    <row r="145" spans="1:19" ht="15" customHeight="1">
      <c r="A145" s="125"/>
      <c r="B145" s="121"/>
      <c r="C145" s="121"/>
      <c r="D145" s="165"/>
      <c r="E145" s="164"/>
      <c r="F145" s="126"/>
      <c r="G145" s="127"/>
      <c r="H145" s="164"/>
      <c r="I145" s="127"/>
      <c r="J145" s="174">
        <f>J136-J143</f>
        <v>2536</v>
      </c>
      <c r="K145" s="169" t="s">
        <v>10</v>
      </c>
      <c r="L145"/>
      <c r="M145"/>
      <c r="N145"/>
      <c r="O145"/>
      <c r="P145"/>
      <c r="Q145"/>
      <c r="R145"/>
      <c r="S145"/>
    </row>
    <row r="146" spans="1:19" ht="15" customHeight="1">
      <c r="A146" s="71">
        <v>6</v>
      </c>
      <c r="B146" s="66" t="s">
        <v>249</v>
      </c>
      <c r="C146" s="88"/>
      <c r="D146" s="72"/>
      <c r="E146" s="62"/>
      <c r="F146" s="74"/>
      <c r="G146" s="75"/>
      <c r="H146" s="76"/>
      <c r="I146" s="77"/>
      <c r="J146" s="78"/>
      <c r="K146" s="90"/>
      <c r="L146"/>
      <c r="M146"/>
      <c r="N146"/>
      <c r="O146"/>
      <c r="P146"/>
      <c r="Q146"/>
      <c r="R146"/>
      <c r="S146"/>
    </row>
    <row r="147" spans="1:19" ht="15" customHeight="1">
      <c r="A147" s="71"/>
      <c r="B147" s="88" t="s">
        <v>173</v>
      </c>
      <c r="C147" s="88"/>
      <c r="D147" s="72"/>
      <c r="E147" s="62" t="s">
        <v>90</v>
      </c>
      <c r="F147" s="74"/>
      <c r="G147" s="75"/>
      <c r="H147" s="76"/>
      <c r="I147" s="77"/>
      <c r="J147" s="175">
        <v>240</v>
      </c>
      <c r="K147" s="90" t="s">
        <v>10</v>
      </c>
      <c r="L147"/>
      <c r="M147"/>
      <c r="N147"/>
      <c r="O147"/>
      <c r="P147"/>
      <c r="Q147"/>
      <c r="R147"/>
      <c r="S147"/>
    </row>
    <row r="148" spans="1:19" ht="15" customHeight="1">
      <c r="A148" s="71"/>
      <c r="B148" s="88" t="s">
        <v>174</v>
      </c>
      <c r="C148" s="88"/>
      <c r="D148" s="72"/>
      <c r="E148" s="62" t="s">
        <v>176</v>
      </c>
      <c r="F148" s="74"/>
      <c r="G148" s="75"/>
      <c r="H148" s="76"/>
      <c r="I148" s="77"/>
      <c r="J148" s="172">
        <v>180</v>
      </c>
      <c r="K148" s="90" t="s">
        <v>10</v>
      </c>
      <c r="L148"/>
      <c r="M148"/>
      <c r="N148"/>
      <c r="O148"/>
      <c r="P148"/>
      <c r="Q148"/>
      <c r="R148"/>
      <c r="S148"/>
    </row>
    <row r="149" spans="1:19" ht="15" customHeight="1">
      <c r="A149" s="71"/>
      <c r="B149" s="88" t="s">
        <v>175</v>
      </c>
      <c r="C149" s="88"/>
      <c r="D149" s="72"/>
      <c r="E149" s="62" t="s">
        <v>89</v>
      </c>
      <c r="F149" s="74"/>
      <c r="G149" s="75"/>
      <c r="H149" s="76"/>
      <c r="I149" s="77"/>
      <c r="J149" s="172">
        <v>93</v>
      </c>
      <c r="K149" s="90" t="s">
        <v>10</v>
      </c>
      <c r="L149"/>
      <c r="M149"/>
      <c r="N149"/>
      <c r="O149"/>
      <c r="P149"/>
      <c r="Q149"/>
      <c r="R149"/>
      <c r="S149"/>
    </row>
    <row r="150" spans="1:19" ht="15" customHeight="1">
      <c r="E150" s="67"/>
      <c r="J150" s="167">
        <f>SUM(J147:J149)</f>
        <v>513</v>
      </c>
      <c r="K150" s="168" t="s">
        <v>10</v>
      </c>
      <c r="L150"/>
      <c r="M150"/>
      <c r="N150"/>
      <c r="O150"/>
      <c r="P150"/>
      <c r="Q150"/>
      <c r="R150"/>
      <c r="S150"/>
    </row>
    <row r="151" spans="1:19" ht="15" customHeight="1">
      <c r="B151" s="9" t="s">
        <v>2</v>
      </c>
      <c r="D151" s="11"/>
      <c r="E151" s="59"/>
      <c r="F151" s="60"/>
      <c r="G151" s="11"/>
      <c r="H151" s="9"/>
      <c r="I151" s="11" t="s">
        <v>0</v>
      </c>
      <c r="J151" s="11"/>
      <c r="K151" s="60"/>
      <c r="L151"/>
      <c r="M151"/>
      <c r="N151"/>
      <c r="O151"/>
      <c r="P151"/>
      <c r="Q151"/>
      <c r="R151"/>
      <c r="S151"/>
    </row>
    <row r="152" spans="1:19" ht="15" customHeight="1">
      <c r="D152" s="11"/>
      <c r="G152" s="11"/>
      <c r="H152" s="9"/>
      <c r="I152" s="3" t="s">
        <v>73</v>
      </c>
      <c r="J152" s="11"/>
      <c r="K152" s="13"/>
      <c r="L152"/>
      <c r="M152"/>
      <c r="N152"/>
      <c r="O152"/>
      <c r="P152"/>
      <c r="Q152"/>
      <c r="R152"/>
      <c r="S152"/>
    </row>
    <row r="153" spans="1:19" ht="15" customHeight="1">
      <c r="C153" s="11"/>
      <c r="D153" s="11"/>
      <c r="E153" s="11"/>
      <c r="F153" s="11"/>
      <c r="G153" s="11"/>
      <c r="H153" s="9"/>
      <c r="I153" s="8" t="s">
        <v>1</v>
      </c>
      <c r="J153" s="11"/>
      <c r="K153" s="11"/>
      <c r="L153"/>
      <c r="M153"/>
      <c r="N153"/>
      <c r="O153"/>
      <c r="P153"/>
      <c r="Q153"/>
      <c r="R153"/>
      <c r="S153"/>
    </row>
    <row r="154" spans="1:19" ht="15" customHeight="1">
      <c r="A154"/>
      <c r="B154"/>
      <c r="C154"/>
      <c r="D154"/>
      <c r="E154"/>
      <c r="F154"/>
      <c r="G154"/>
      <c r="H154"/>
      <c r="I154" s="13"/>
      <c r="J154" s="13"/>
      <c r="K154" s="13"/>
    </row>
    <row r="155" spans="1:19" ht="15" customHeight="1">
      <c r="A155"/>
      <c r="B155"/>
      <c r="C155"/>
      <c r="D155"/>
      <c r="E155"/>
      <c r="F155"/>
      <c r="G155"/>
      <c r="H155"/>
      <c r="I155" s="13"/>
      <c r="J155" s="13"/>
      <c r="K155" s="13"/>
    </row>
    <row r="156" spans="1:19" ht="15" customHeight="1">
      <c r="A156"/>
      <c r="B156"/>
      <c r="C156"/>
      <c r="D156"/>
      <c r="E156"/>
      <c r="F156"/>
      <c r="G156"/>
      <c r="H156"/>
      <c r="I156" s="13"/>
      <c r="J156" s="13"/>
      <c r="K156" s="13"/>
    </row>
    <row r="157" spans="1:19" ht="15" customHeight="1">
      <c r="A157"/>
      <c r="B157"/>
      <c r="C157"/>
      <c r="D157"/>
      <c r="E157"/>
      <c r="F157"/>
      <c r="G157"/>
      <c r="H157"/>
      <c r="I157" s="13"/>
      <c r="J157" s="13"/>
      <c r="K157" s="13"/>
    </row>
    <row r="158" spans="1:19" ht="15" customHeight="1">
      <c r="A158"/>
      <c r="B158"/>
      <c r="C158"/>
      <c r="D158"/>
      <c r="E158"/>
      <c r="F158"/>
      <c r="G158"/>
      <c r="H158"/>
      <c r="I158" s="13"/>
      <c r="J158" s="13"/>
      <c r="K158" s="13"/>
    </row>
    <row r="159" spans="1:19" ht="15" customHeight="1">
      <c r="A159"/>
      <c r="B159"/>
      <c r="C159"/>
      <c r="D159"/>
      <c r="E159"/>
      <c r="F159"/>
      <c r="G159"/>
      <c r="H159"/>
      <c r="I159" s="13"/>
      <c r="J159" s="13"/>
      <c r="K159" s="13"/>
    </row>
    <row r="160" spans="1:19" ht="15" customHeight="1">
      <c r="A160"/>
      <c r="B160"/>
      <c r="C160"/>
      <c r="D160"/>
      <c r="E160"/>
      <c r="F160"/>
      <c r="G160"/>
      <c r="H160"/>
      <c r="I160" s="13"/>
      <c r="J160" s="13"/>
      <c r="K160" s="13"/>
    </row>
    <row r="161" spans="1:19" ht="15" customHeight="1">
      <c r="A161"/>
      <c r="B161"/>
      <c r="C161"/>
      <c r="D161"/>
      <c r="E161"/>
      <c r="F161"/>
      <c r="G161"/>
      <c r="H161"/>
      <c r="I161" s="13"/>
      <c r="J161" s="13"/>
      <c r="K161" s="13"/>
    </row>
    <row r="162" spans="1:19" ht="15" customHeight="1">
      <c r="L162"/>
      <c r="M162"/>
      <c r="N162"/>
      <c r="O162"/>
      <c r="P162"/>
      <c r="Q162"/>
      <c r="R162"/>
      <c r="S162"/>
    </row>
    <row r="163" spans="1:19" ht="15" customHeight="1">
      <c r="L163"/>
      <c r="M163"/>
      <c r="N163"/>
      <c r="O163"/>
      <c r="P163"/>
      <c r="Q163"/>
      <c r="R163"/>
      <c r="S163"/>
    </row>
    <row r="164" spans="1:19" ht="15" customHeight="1">
      <c r="L164"/>
      <c r="M164"/>
      <c r="N164"/>
      <c r="O164"/>
      <c r="P164"/>
      <c r="Q164"/>
      <c r="R164"/>
      <c r="S164"/>
    </row>
    <row r="165" spans="1:19" ht="15" customHeight="1">
      <c r="E165" s="11"/>
      <c r="F165" s="11"/>
      <c r="I165" s="13"/>
      <c r="J165" s="13"/>
      <c r="K165" s="11"/>
      <c r="L165"/>
      <c r="M165"/>
      <c r="N165"/>
      <c r="O165"/>
      <c r="P165"/>
      <c r="Q165"/>
      <c r="R165"/>
      <c r="S165"/>
    </row>
    <row r="166" spans="1:19" ht="15" customHeight="1">
      <c r="E166" s="11"/>
      <c r="F166" s="11"/>
      <c r="I166" s="13"/>
      <c r="J166" s="13"/>
      <c r="K166" s="11"/>
      <c r="L166"/>
      <c r="M166"/>
      <c r="N166"/>
      <c r="O166"/>
      <c r="P166"/>
      <c r="Q166"/>
      <c r="R166"/>
      <c r="S166"/>
    </row>
    <row r="167" spans="1:19" ht="15" customHeight="1">
      <c r="L167"/>
      <c r="M167"/>
      <c r="N167"/>
      <c r="O167"/>
      <c r="P167"/>
      <c r="Q167"/>
      <c r="R167"/>
      <c r="S167"/>
    </row>
    <row r="168" spans="1:19" ht="15" customHeight="1">
      <c r="L168"/>
      <c r="M168"/>
      <c r="N168"/>
      <c r="O168"/>
      <c r="P168"/>
      <c r="Q168"/>
      <c r="R168"/>
      <c r="S168"/>
    </row>
    <row r="169" spans="1:19" ht="15" customHeight="1">
      <c r="L169"/>
      <c r="M169"/>
      <c r="N169"/>
      <c r="O169"/>
      <c r="P169"/>
      <c r="Q169"/>
      <c r="R169"/>
      <c r="S169"/>
    </row>
    <row r="170" spans="1:19" ht="15" customHeight="1">
      <c r="L170"/>
      <c r="M170"/>
      <c r="N170"/>
      <c r="O170"/>
      <c r="P170"/>
      <c r="Q170"/>
      <c r="R170"/>
      <c r="S170"/>
    </row>
    <row r="171" spans="1:19" ht="15" customHeight="1">
      <c r="L171"/>
      <c r="M171"/>
      <c r="N171"/>
      <c r="O171"/>
      <c r="P171"/>
      <c r="Q171"/>
      <c r="R171"/>
      <c r="S171"/>
    </row>
    <row r="172" spans="1:19" ht="15" customHeight="1">
      <c r="L172"/>
      <c r="M172"/>
      <c r="N172"/>
      <c r="O172"/>
      <c r="P172"/>
      <c r="Q172"/>
      <c r="R172"/>
      <c r="S172"/>
    </row>
    <row r="173" spans="1:19" ht="15" customHeight="1">
      <c r="L173"/>
      <c r="M173"/>
      <c r="N173"/>
      <c r="O173"/>
      <c r="P173"/>
      <c r="Q173"/>
      <c r="R173"/>
      <c r="S173"/>
    </row>
    <row r="174" spans="1:19" ht="15" customHeight="1">
      <c r="L174"/>
      <c r="M174"/>
      <c r="N174"/>
      <c r="O174"/>
      <c r="P174"/>
      <c r="Q174"/>
      <c r="R174"/>
      <c r="S174"/>
    </row>
    <row r="175" spans="1:19" ht="15" customHeight="1">
      <c r="L175"/>
      <c r="M175"/>
      <c r="N175"/>
      <c r="O175"/>
      <c r="P175"/>
      <c r="Q175"/>
      <c r="R175"/>
      <c r="S175"/>
    </row>
    <row r="176" spans="1:19" ht="15" customHeight="1">
      <c r="L176"/>
      <c r="M176"/>
      <c r="N176"/>
      <c r="O176"/>
      <c r="P176"/>
      <c r="Q176"/>
      <c r="R176"/>
      <c r="S176"/>
    </row>
    <row r="177" spans="12:19" ht="15" customHeight="1">
      <c r="L177"/>
      <c r="M177"/>
      <c r="N177"/>
      <c r="O177"/>
      <c r="P177"/>
      <c r="Q177"/>
      <c r="R177"/>
      <c r="S177"/>
    </row>
    <row r="178" spans="12:19" ht="15" customHeight="1">
      <c r="L178" s="54"/>
      <c r="M178"/>
      <c r="N178"/>
      <c r="O178"/>
      <c r="P178"/>
      <c r="Q178"/>
      <c r="R178"/>
      <c r="S178"/>
    </row>
    <row r="179" spans="12:19" ht="15" customHeight="1">
      <c r="L179"/>
      <c r="M179"/>
      <c r="N179"/>
      <c r="O179"/>
      <c r="P179"/>
      <c r="Q179"/>
      <c r="R179"/>
      <c r="S179"/>
    </row>
    <row r="180" spans="12:19" ht="15" customHeight="1">
      <c r="L180"/>
      <c r="M180"/>
      <c r="N180"/>
      <c r="O180"/>
      <c r="P180"/>
      <c r="Q180"/>
      <c r="R180"/>
      <c r="S180"/>
    </row>
    <row r="181" spans="12:19" ht="15" customHeight="1">
      <c r="L181"/>
      <c r="M181"/>
      <c r="N181"/>
      <c r="O181"/>
      <c r="P181"/>
      <c r="Q181"/>
      <c r="R181"/>
      <c r="S181"/>
    </row>
    <row r="182" spans="12:19" ht="15" customHeight="1">
      <c r="L182"/>
      <c r="M182"/>
      <c r="N182"/>
      <c r="O182"/>
      <c r="P182"/>
      <c r="Q182"/>
      <c r="R182"/>
      <c r="S182"/>
    </row>
    <row r="183" spans="12:19" ht="15" customHeight="1">
      <c r="L183" s="54"/>
      <c r="M183"/>
      <c r="N183"/>
      <c r="O183"/>
      <c r="P183"/>
      <c r="Q183"/>
      <c r="R183"/>
      <c r="S183"/>
    </row>
    <row r="184" spans="12:19" ht="15" customHeight="1">
      <c r="L184"/>
      <c r="M184"/>
      <c r="N184"/>
      <c r="O184"/>
      <c r="P184"/>
      <c r="Q184"/>
      <c r="R184"/>
      <c r="S184"/>
    </row>
    <row r="185" spans="12:19" ht="15" customHeight="1">
      <c r="L185"/>
      <c r="M185"/>
      <c r="N185"/>
      <c r="O185"/>
      <c r="P185"/>
      <c r="Q185"/>
      <c r="R185"/>
      <c r="S185"/>
    </row>
    <row r="186" spans="12:19" ht="15" customHeight="1">
      <c r="L186"/>
      <c r="M186"/>
      <c r="N186"/>
      <c r="O186"/>
      <c r="P186"/>
      <c r="Q186"/>
      <c r="R186"/>
      <c r="S186"/>
    </row>
    <row r="187" spans="12:19" ht="15" customHeight="1">
      <c r="L187"/>
      <c r="M187"/>
      <c r="N187"/>
      <c r="O187"/>
      <c r="P187"/>
      <c r="Q187"/>
      <c r="R187"/>
      <c r="S187"/>
    </row>
    <row r="188" spans="12:19" ht="15" customHeight="1">
      <c r="L188"/>
      <c r="M188"/>
      <c r="N188"/>
      <c r="O188"/>
      <c r="P188"/>
      <c r="Q188"/>
      <c r="R188"/>
      <c r="S188"/>
    </row>
    <row r="189" spans="12:19" ht="15" customHeight="1">
      <c r="L189"/>
      <c r="M189"/>
      <c r="N189"/>
      <c r="O189"/>
      <c r="P189"/>
      <c r="Q189"/>
      <c r="R189"/>
      <c r="S189"/>
    </row>
    <row r="190" spans="12:19" ht="15" customHeight="1">
      <c r="L190"/>
      <c r="M190"/>
      <c r="N190"/>
      <c r="O190" s="54"/>
      <c r="P190"/>
      <c r="Q190"/>
      <c r="R190" s="54"/>
      <c r="S190" s="54"/>
    </row>
    <row r="191" spans="12:19" ht="15" customHeight="1">
      <c r="L191" s="29"/>
    </row>
    <row r="192" spans="12:19" ht="15" customHeight="1">
      <c r="L192" s="29"/>
    </row>
    <row r="193" spans="12:12" ht="15" customHeight="1">
      <c r="L193" s="29"/>
    </row>
    <row r="194" spans="12:12" ht="15" customHeight="1">
      <c r="L194" s="29"/>
    </row>
    <row r="195" spans="12:12" ht="15" customHeight="1">
      <c r="L195" s="1"/>
    </row>
    <row r="196" spans="12:12" ht="15" customHeight="1">
      <c r="L196" s="1"/>
    </row>
    <row r="197" spans="12:12" ht="15" customHeight="1">
      <c r="L197" s="29"/>
    </row>
    <row r="198" spans="12:12" ht="15" customHeight="1">
      <c r="L198" s="29"/>
    </row>
    <row r="199" spans="12:12" ht="15" customHeight="1">
      <c r="L199" s="29"/>
    </row>
    <row r="200" spans="12:12" ht="15" customHeight="1">
      <c r="L200" s="29"/>
    </row>
    <row r="201" spans="12:12" ht="15" customHeight="1">
      <c r="L201" s="29"/>
    </row>
    <row r="202" spans="12:12" ht="15" customHeight="1">
      <c r="L202" s="29"/>
    </row>
    <row r="203" spans="12:12" ht="15" customHeight="1">
      <c r="L203" s="29"/>
    </row>
    <row r="204" spans="12:12" ht="15" customHeight="1">
      <c r="L204" s="29"/>
    </row>
    <row r="205" spans="12:12" ht="15" customHeight="1">
      <c r="L205" s="29"/>
    </row>
    <row r="206" spans="12:12" ht="15" customHeight="1">
      <c r="L206" s="29"/>
    </row>
    <row r="207" spans="12:12" ht="15" customHeight="1">
      <c r="L207" s="29"/>
    </row>
    <row r="208" spans="12:12" ht="15" customHeight="1">
      <c r="L208" s="29"/>
    </row>
    <row r="209" spans="12:12" ht="15" customHeight="1">
      <c r="L209" s="29"/>
    </row>
    <row r="210" spans="12:12" ht="15" customHeight="1">
      <c r="L210" s="29"/>
    </row>
    <row r="211" spans="12:12" ht="15" customHeight="1">
      <c r="L211" s="29"/>
    </row>
    <row r="212" spans="12:12" ht="15" customHeight="1">
      <c r="L212" s="29"/>
    </row>
    <row r="213" spans="12:12" ht="15" customHeight="1">
      <c r="L213" s="29"/>
    </row>
    <row r="214" spans="12:12" ht="15" customHeight="1">
      <c r="L214" s="29"/>
    </row>
    <row r="215" spans="12:12" ht="15" customHeight="1">
      <c r="L215" s="29"/>
    </row>
    <row r="216" spans="12:12" ht="15" customHeight="1">
      <c r="L216" s="29"/>
    </row>
    <row r="217" spans="12:12" ht="15" customHeight="1">
      <c r="L217" s="29"/>
    </row>
    <row r="218" spans="12:12" ht="15" customHeight="1">
      <c r="L218" s="29"/>
    </row>
    <row r="219" spans="12:12" ht="15" customHeight="1">
      <c r="L219" s="29"/>
    </row>
    <row r="220" spans="12:12" ht="15" customHeight="1">
      <c r="L220" s="29"/>
    </row>
    <row r="221" spans="12:12" ht="15" customHeight="1">
      <c r="L221" s="29"/>
    </row>
    <row r="222" spans="12:12" ht="15" customHeight="1">
      <c r="L222" s="29"/>
    </row>
    <row r="223" spans="12:12" ht="15" customHeight="1">
      <c r="L223" s="29"/>
    </row>
    <row r="224" spans="12:12" ht="15" customHeight="1">
      <c r="L224" s="29"/>
    </row>
    <row r="225" spans="12:12" ht="15" customHeight="1">
      <c r="L225" s="29"/>
    </row>
    <row r="226" spans="12:12" ht="15" customHeight="1">
      <c r="L226" s="29"/>
    </row>
    <row r="227" spans="12:12" ht="15" customHeight="1">
      <c r="L227" s="29"/>
    </row>
    <row r="228" spans="12:12" ht="15" customHeight="1">
      <c r="L228" s="29"/>
    </row>
    <row r="229" spans="12:12" ht="15" customHeight="1">
      <c r="L229" s="29"/>
    </row>
    <row r="230" spans="12:12" ht="15" customHeight="1">
      <c r="L230" s="29"/>
    </row>
    <row r="231" spans="12:12" ht="15" customHeight="1">
      <c r="L231" s="29"/>
    </row>
    <row r="232" spans="12:12" ht="15" customHeight="1">
      <c r="L232" s="29"/>
    </row>
    <row r="233" spans="12:12" ht="15" customHeight="1">
      <c r="L233" s="29"/>
    </row>
    <row r="234" spans="12:12" ht="15" customHeight="1">
      <c r="L234" s="29"/>
    </row>
    <row r="235" spans="12:12" ht="15" customHeight="1">
      <c r="L235" s="29"/>
    </row>
    <row r="236" spans="12:12" ht="15" customHeight="1"/>
    <row r="237" spans="12:12" ht="15" customHeight="1">
      <c r="L237" s="29"/>
    </row>
    <row r="238" spans="12:12" ht="15" customHeight="1">
      <c r="L238" s="29"/>
    </row>
    <row r="239" spans="12:12" ht="15" customHeight="1">
      <c r="L239" s="29"/>
    </row>
    <row r="240" spans="12:12" ht="15" customHeight="1">
      <c r="L240" s="29"/>
    </row>
    <row r="241" spans="12:12" ht="15" customHeight="1">
      <c r="L241" s="29"/>
    </row>
    <row r="242" spans="12:12" ht="15" customHeight="1">
      <c r="L242" s="29"/>
    </row>
    <row r="243" spans="12:12" ht="15" customHeight="1">
      <c r="L243" s="29"/>
    </row>
    <row r="244" spans="12:12" ht="15" customHeight="1">
      <c r="L244" s="29"/>
    </row>
    <row r="245" spans="12:12" ht="15" customHeight="1">
      <c r="L245" s="29"/>
    </row>
    <row r="246" spans="12:12" ht="15" customHeight="1">
      <c r="L246" s="29"/>
    </row>
    <row r="247" spans="12:12" ht="15" customHeight="1">
      <c r="L247" s="29"/>
    </row>
    <row r="248" spans="12:12" ht="15" customHeight="1">
      <c r="L248" s="29"/>
    </row>
    <row r="249" spans="12:12" ht="15" customHeight="1">
      <c r="L249" s="29"/>
    </row>
    <row r="250" spans="12:12" ht="15" customHeight="1">
      <c r="L250" s="29"/>
    </row>
    <row r="251" spans="12:12" ht="15" customHeight="1">
      <c r="L251" s="29"/>
    </row>
    <row r="252" spans="12:12" ht="15" customHeight="1">
      <c r="L252" s="29"/>
    </row>
    <row r="253" spans="12:12" ht="15" customHeight="1">
      <c r="L253" s="29"/>
    </row>
    <row r="254" spans="12:12" ht="15" customHeight="1">
      <c r="L254" s="29"/>
    </row>
    <row r="255" spans="12:12" ht="15" customHeight="1">
      <c r="L255" s="29"/>
    </row>
    <row r="256" spans="12:12" ht="15" customHeight="1">
      <c r="L256" s="29"/>
    </row>
    <row r="257" spans="12:12" ht="15" customHeight="1">
      <c r="L257" s="29"/>
    </row>
    <row r="258" spans="12:12" ht="15" customHeight="1">
      <c r="L258" s="29"/>
    </row>
    <row r="259" spans="12:12" ht="15" customHeight="1">
      <c r="L259" s="29"/>
    </row>
    <row r="260" spans="12:12" ht="15" customHeight="1">
      <c r="L260" s="29"/>
    </row>
    <row r="261" spans="12:12" ht="15" customHeight="1">
      <c r="L261" s="29"/>
    </row>
    <row r="262" spans="12:12" ht="15" customHeight="1">
      <c r="L262" s="29"/>
    </row>
    <row r="263" spans="12:12" ht="15" customHeight="1">
      <c r="L263" s="29"/>
    </row>
    <row r="264" spans="12:12" ht="15" customHeight="1">
      <c r="L264" s="29"/>
    </row>
    <row r="265" spans="12:12" ht="15" customHeight="1">
      <c r="L265" s="29"/>
    </row>
    <row r="266" spans="12:12" ht="15" customHeight="1">
      <c r="L266" s="29"/>
    </row>
    <row r="267" spans="12:12" ht="15" customHeight="1">
      <c r="L267" s="29"/>
    </row>
    <row r="268" spans="12:12" ht="15" customHeight="1">
      <c r="L268" s="29"/>
    </row>
    <row r="269" spans="12:12" ht="15" customHeight="1">
      <c r="L269" s="29"/>
    </row>
    <row r="270" spans="12:12" ht="15" customHeight="1">
      <c r="L270" s="63"/>
    </row>
    <row r="271" spans="12:12" ht="15" customHeight="1">
      <c r="L271" s="29"/>
    </row>
    <row r="272" spans="12:12" ht="15" customHeight="1">
      <c r="L272" s="29"/>
    </row>
    <row r="273" spans="12:12" ht="15" customHeight="1">
      <c r="L273" s="29"/>
    </row>
    <row r="274" spans="12:12" ht="15" customHeight="1">
      <c r="L274" s="29"/>
    </row>
    <row r="275" spans="12:12" ht="15" customHeight="1">
      <c r="L275" s="29"/>
    </row>
    <row r="276" spans="12:12" ht="15" customHeight="1">
      <c r="L276" s="29"/>
    </row>
    <row r="277" spans="12:12" ht="15" customHeight="1">
      <c r="L277" s="29"/>
    </row>
    <row r="278" spans="12:12" ht="15" customHeight="1">
      <c r="L278" s="29"/>
    </row>
    <row r="279" spans="12:12" ht="15" customHeight="1">
      <c r="L279" s="29"/>
    </row>
    <row r="280" spans="12:12" ht="15" customHeight="1">
      <c r="L280" s="29"/>
    </row>
    <row r="281" spans="12:12" ht="15" customHeight="1">
      <c r="L281" s="29"/>
    </row>
    <row r="282" spans="12:12" ht="15" customHeight="1">
      <c r="L282" s="29"/>
    </row>
    <row r="283" spans="12:12" ht="15" customHeight="1">
      <c r="L283" s="29"/>
    </row>
    <row r="284" spans="12:12" ht="15" customHeight="1">
      <c r="L284" s="29"/>
    </row>
    <row r="285" spans="12:12" ht="15" customHeight="1">
      <c r="L285" s="29"/>
    </row>
    <row r="286" spans="12:12" ht="15" customHeight="1">
      <c r="L286" s="29"/>
    </row>
    <row r="287" spans="12:12" ht="15" customHeight="1">
      <c r="L287" s="29"/>
    </row>
    <row r="288" spans="12:12" ht="15" customHeight="1">
      <c r="L288" s="29"/>
    </row>
    <row r="289" spans="12:12" ht="15" customHeight="1">
      <c r="L289" s="29"/>
    </row>
    <row r="290" spans="12:12" ht="15" customHeight="1">
      <c r="L290" s="29"/>
    </row>
    <row r="291" spans="12:12" ht="15" customHeight="1">
      <c r="L291" s="29"/>
    </row>
    <row r="292" spans="12:12" ht="15" customHeight="1"/>
    <row r="293" spans="12:12" ht="15" customHeight="1"/>
    <row r="294" spans="12:12" ht="15" customHeight="1"/>
    <row r="295" spans="12:12" ht="15" customHeight="1"/>
    <row r="296" spans="12:12" ht="15" customHeight="1"/>
    <row r="297" spans="12:12" ht="15" customHeight="1"/>
    <row r="298" spans="12:12" ht="15" customHeight="1"/>
    <row r="299" spans="12:12" ht="15" customHeight="1"/>
    <row r="300" spans="12:12" ht="15" customHeight="1"/>
    <row r="301" spans="12:12" ht="15" customHeight="1"/>
    <row r="302" spans="12:12" ht="15" customHeight="1"/>
    <row r="303" spans="12:12" ht="15" customHeight="1"/>
    <row r="304" spans="12:12" ht="15" customHeight="1"/>
    <row r="305" ht="15" customHeight="1"/>
  </sheetData>
  <mergeCells count="5">
    <mergeCell ref="A1:B1"/>
    <mergeCell ref="C1:K3"/>
    <mergeCell ref="B6:D6"/>
    <mergeCell ref="E6:H6"/>
    <mergeCell ref="J6:K6"/>
  </mergeCells>
  <phoneticPr fontId="0" type="noConversion"/>
  <pageMargins left="0.75" right="0.25" top="0.75" bottom="0.25" header="0.5" footer="0.3"/>
  <pageSetup paperSize="9" orientation="portrait" r:id="rId1"/>
  <headerFooter differentOddEven="1" alignWithMargins="0">
    <oddHeader>&amp;C(3)&amp;RPage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Face sheet</vt:lpstr>
      <vt:lpstr>G.Abs</vt:lpstr>
      <vt:lpstr>(Abs)</vt:lpstr>
      <vt:lpstr>Mes</vt:lpstr>
      <vt:lpstr>'(Abs)'!Print_Area</vt:lpstr>
      <vt:lpstr>Mes!Print_Area</vt:lpstr>
      <vt:lpstr>'(Abs)'!Print_Titles</vt:lpstr>
      <vt:lpstr>Mes!Print_Titles</vt:lpstr>
    </vt:vector>
  </TitlesOfParts>
  <Company>Megatech Communications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Abdul Qudoos</cp:lastModifiedBy>
  <cp:lastPrinted>2017-02-28T11:30:03Z</cp:lastPrinted>
  <dcterms:created xsi:type="dcterms:W3CDTF">2004-01-20T03:33:34Z</dcterms:created>
  <dcterms:modified xsi:type="dcterms:W3CDTF">2017-02-28T11:30:34Z</dcterms:modified>
</cp:coreProperties>
</file>