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120" windowWidth="15480" windowHeight="9405" activeTab="2"/>
  </bookViews>
  <sheets>
    <sheet name="Kakrand" sheetId="1" r:id="rId1"/>
    <sheet name="3' Span" sheetId="2" r:id="rId2"/>
    <sheet name="8' Span" sheetId="3" r:id="rId3"/>
  </sheets>
  <definedNames>
    <definedName name="_xlnm.Print_Area" localSheetId="1">'3'' Span'!$A$1:$F$23</definedName>
    <definedName name="_xlnm.Print_Area" localSheetId="2">'8'' Span'!$A$1:$F$22</definedName>
    <definedName name="_xlnm.Print_Area" localSheetId="0">Kakrand!$A$1:$F$17</definedName>
    <definedName name="_xlnm.Print_Titles" localSheetId="1">'3'' Span'!$5:$5</definedName>
    <definedName name="_xlnm.Print_Titles" localSheetId="2">'8'' Span'!$5:$5</definedName>
    <definedName name="_xlnm.Print_Titles" localSheetId="0">Kakrand!$4:$4</definedName>
  </definedNames>
  <calcPr calcId="124519"/>
</workbook>
</file>

<file path=xl/calcChain.xml><?xml version="1.0" encoding="utf-8"?>
<calcChain xmlns="http://schemas.openxmlformats.org/spreadsheetml/2006/main">
  <c r="F13" i="3"/>
  <c r="F12"/>
  <c r="F11"/>
  <c r="F10"/>
  <c r="F9"/>
  <c r="F8"/>
  <c r="F7"/>
  <c r="F6"/>
  <c r="F14" s="1"/>
  <c r="F14" i="2" l="1"/>
  <c r="F15" s="1"/>
  <c r="H13"/>
  <c r="I13" s="1"/>
  <c r="H12"/>
  <c r="I12" s="1"/>
  <c r="H11"/>
  <c r="I11" s="1"/>
  <c r="H10"/>
  <c r="I10" s="1"/>
  <c r="H9"/>
  <c r="I9" s="1"/>
  <c r="H8"/>
  <c r="I8" s="1"/>
  <c r="H7"/>
  <c r="I7" s="1"/>
  <c r="H6"/>
  <c r="H14" s="1"/>
  <c r="F7" i="1"/>
  <c r="I6" i="2" l="1"/>
  <c r="F8" i="1"/>
  <c r="F6"/>
  <c r="F5"/>
  <c r="F9" s="1"/>
  <c r="H8" l="1"/>
  <c r="H5"/>
  <c r="H6"/>
  <c r="H9"/>
</calcChain>
</file>

<file path=xl/sharedStrings.xml><?xml version="1.0" encoding="utf-8"?>
<sst xmlns="http://schemas.openxmlformats.org/spreadsheetml/2006/main" count="80" uniqueCount="34">
  <si>
    <t>Sr. No.</t>
  </si>
  <si>
    <t>Name of Work</t>
  </si>
  <si>
    <t>Qty.</t>
  </si>
  <si>
    <t>Rate</t>
  </si>
  <si>
    <t>Unit</t>
  </si>
  <si>
    <t>Amount</t>
  </si>
  <si>
    <t>SCHEDULE "B" to BID</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</si>
  <si>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</si>
  <si>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</si>
  <si>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</si>
  <si>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Sft</t>
  </si>
  <si>
    <t>TOTAL</t>
  </si>
  <si>
    <t>CONTRACTOR</t>
  </si>
  <si>
    <t>EXECUTIVE ENGINEER</t>
  </si>
  <si>
    <t>HIGHWAY DIVISION</t>
  </si>
  <si>
    <t>THATTA</t>
  </si>
  <si>
    <t xml:space="preserve">Providing surface dressing (1st Coat) on new or existing surface with 25 Lbs. Bitumen and 3.50 CFT crushed bajri of required size including cleaning the road surface rolling with power roller etc. complete. Rate includes all costs of materials T&amp;P labour and carriage to site of work. </t>
  </si>
  <si>
    <t>Providing 1” thick (Consolidated) premixed carpet in proper camber and grade including supplying 10 CFT Bajri, 4 CFT Hill Sand (of approved quality and grade) bitumen of 80/100 penetration including mixing in mechanical mixer in required proportion including heating materials and cleaning the road surface (Hill Sand 2 CFT for mixing and 2 CFT for dusting) (Rate includes all cost of material T&amp;P and carriage upto 3 Chains)</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</si>
  <si>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</si>
  <si>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</si>
  <si>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Coursed rubble masonry including hammer dressing in plinth and foundation (in cement sand mortar) Ratio 1:4.       </t>
  </si>
  <si>
    <t xml:space="preserve">Cement concrete plain including placing compacting finishing and curing et. Complete (including screening and washing of stone aggregate without shuttering) Ratio 1:2:4.    </t>
  </si>
  <si>
    <t>Per % Rft</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</si>
  <si>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</si>
  <si>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Per  Cft</t>
  </si>
  <si>
    <t xml:space="preserve">Fabrication of mild steel reinforcement concrete including curing position making joints and fastening including cost of binding wire also includes removal of rust from bars.   </t>
  </si>
  <si>
    <t>Per CWT</t>
  </si>
  <si>
    <t>Pointing flush on stone work (raised) in cement sand mortar Ratio (1:3) etc.</t>
  </si>
  <si>
    <t>Errection and removal of centering for RCC or Plain cement concrete works of deader wood (2nd Class) for partal wood (ii) vertical</t>
  </si>
  <si>
    <t>Therefore the cost of 5 Nos. will be Rs.  238,135 x5 =</t>
  </si>
  <si>
    <t>REHABILITATION/ IMPROVEMENT OF ROAD FROM GHARO- SAKRO ROAD MILE 7/2 (LAIT STOP) TO KAKRAND ROAD MILE 0/0-2/2 (3.60 KMS)</t>
  </si>
  <si>
    <t>Earthwork for road embankment by bulldozers including ploughing, mixing, cold breaking dressing and compacting with optimum moisture content lead uoto 100 feet and lift upto 5 feet in all types of soil except rock. Compacting upto 85% modified AASHO density.</t>
  </si>
  <si>
    <t>CONSTRUCTION OF 3' SPAN RCC SLAB CULVERT ALONG GHARO- SAKRO ROAD MILE 7/2 (LAIT STOP) TO KAKRAND ROAD MILE 0/0-2/2 (3.60 KMS)</t>
  </si>
  <si>
    <t>CONSTRUCTION OF 8' FT. SPAN R.C.C SLAB CULVERT ALONG GHARO- SAKRO ROAD MILE 7/2 (LAIT STOP) TO KAKRAND ROAD MILE 0/0-2/2 (3.60 KMS)</t>
  </si>
</sst>
</file>

<file path=xl/styles.xml><?xml version="1.0" encoding="utf-8"?>
<styleSheet xmlns="http://schemas.openxmlformats.org/spreadsheetml/2006/main">
  <numFmts count="2">
    <numFmt numFmtId="43" formatCode="_(* #,##0.00_);_(* \(#,##0.00\);_(* &quot;-&quot;??_);_(@_)"/>
    <numFmt numFmtId="164" formatCode="_(* #,##0_);_(* \(#,##0\);_(* &quot;-&quot;??_);_(@_)"/>
  </numFmts>
  <fonts count="8">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5">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3" fillId="0" borderId="0" xfId="0" applyFont="1" applyAlignment="1">
      <alignment horizontal="justify"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164" fontId="2" fillId="0" borderId="1" xfId="1" applyNumberFormat="1" applyFont="1" applyBorder="1" applyAlignment="1">
      <alignment horizontal="justify"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164" fontId="3" fillId="0" borderId="0" xfId="1" applyNumberFormat="1" applyFont="1" applyBorder="1" applyAlignment="1">
      <alignment horizontal="center" vertical="center" wrapText="1"/>
    </xf>
    <xf numFmtId="164" fontId="3" fillId="0" borderId="0" xfId="0" applyNumberFormat="1" applyFont="1" applyAlignment="1">
      <alignment horizontal="justify" vertical="top" wrapText="1"/>
    </xf>
    <xf numFmtId="0" fontId="2" fillId="0" borderId="0" xfId="0" applyFont="1" applyAlignment="1">
      <alignment horizontal="center" vertical="top" wrapText="1"/>
    </xf>
    <xf numFmtId="0" fontId="7" fillId="0" borderId="0" xfId="0" applyFont="1" applyAlignment="1">
      <alignment horizontal="justify" vertical="top" wrapText="1"/>
    </xf>
    <xf numFmtId="0" fontId="3" fillId="2" borderId="1" xfId="0" applyFont="1" applyFill="1" applyBorder="1" applyAlignment="1">
      <alignment horizontal="center" vertical="top" wrapText="1"/>
    </xf>
    <xf numFmtId="164" fontId="2" fillId="2" borderId="1" xfId="0" applyNumberFormat="1" applyFont="1" applyFill="1" applyBorder="1" applyAlignment="1">
      <alignment horizontal="justify" vertical="top" wrapText="1"/>
    </xf>
    <xf numFmtId="164" fontId="3" fillId="2" borderId="1" xfId="1" applyNumberFormat="1" applyFont="1" applyFill="1" applyBorder="1" applyAlignment="1">
      <alignment horizontal="center" vertical="center" wrapText="1"/>
    </xf>
    <xf numFmtId="0" fontId="2" fillId="2" borderId="0" xfId="0" applyFont="1" applyFill="1" applyAlignment="1">
      <alignment horizontal="justify" vertical="top" wrapText="1"/>
    </xf>
    <xf numFmtId="0" fontId="2" fillId="2" borderId="0" xfId="0" applyFont="1" applyFill="1"/>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K138"/>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45" customHeight="1">
      <c r="A1" s="13" t="s">
        <v>30</v>
      </c>
      <c r="B1" s="13"/>
      <c r="C1" s="13"/>
      <c r="D1" s="13"/>
      <c r="E1" s="13"/>
      <c r="F1" s="13"/>
    </row>
    <row r="2" spans="1:11" ht="18">
      <c r="A2" s="15" t="s">
        <v>6</v>
      </c>
      <c r="B2" s="15"/>
      <c r="C2" s="15"/>
      <c r="D2" s="15"/>
      <c r="E2" s="15"/>
      <c r="F2" s="15"/>
    </row>
    <row r="4" spans="1:11" s="2" customFormat="1" ht="25.5">
      <c r="A4" s="4" t="s">
        <v>0</v>
      </c>
      <c r="B4" s="4" t="s">
        <v>1</v>
      </c>
      <c r="C4" s="4" t="s">
        <v>2</v>
      </c>
      <c r="D4" s="4" t="s">
        <v>3</v>
      </c>
      <c r="E4" s="4" t="s">
        <v>4</v>
      </c>
      <c r="F4" s="4" t="s">
        <v>5</v>
      </c>
    </row>
    <row r="5" spans="1:11" s="3" customFormat="1" ht="165" customHeight="1">
      <c r="A5" s="6">
        <v>1</v>
      </c>
      <c r="B5" s="5" t="s">
        <v>7</v>
      </c>
      <c r="C5" s="6">
        <v>77000</v>
      </c>
      <c r="D5" s="7">
        <v>8183.91</v>
      </c>
      <c r="E5" s="6" t="s">
        <v>9</v>
      </c>
      <c r="F5" s="8">
        <f>ROUND(C5*D5/100,0)</f>
        <v>6301611</v>
      </c>
      <c r="H5" s="10">
        <f t="shared" ref="H5:H6" si="0">SUM(C5*D5)/100</f>
        <v>6301610.7000000002</v>
      </c>
    </row>
    <row r="6" spans="1:11" s="3" customFormat="1" ht="89.25" customHeight="1">
      <c r="A6" s="6">
        <v>2</v>
      </c>
      <c r="B6" s="5" t="s">
        <v>16</v>
      </c>
      <c r="C6" s="6">
        <v>146800</v>
      </c>
      <c r="D6" s="7">
        <v>1289.33</v>
      </c>
      <c r="E6" s="6" t="s">
        <v>10</v>
      </c>
      <c r="F6" s="8">
        <f>ROUND(C6*D6/100,0)</f>
        <v>1892736</v>
      </c>
      <c r="H6" s="10">
        <f t="shared" si="0"/>
        <v>1892736.44</v>
      </c>
    </row>
    <row r="7" spans="1:11" s="12" customFormat="1" ht="89.25" customHeight="1">
      <c r="A7" s="6">
        <v>3</v>
      </c>
      <c r="B7" s="5" t="s">
        <v>17</v>
      </c>
      <c r="C7" s="6">
        <v>146800</v>
      </c>
      <c r="D7" s="7">
        <v>4309.37</v>
      </c>
      <c r="E7" s="6" t="s">
        <v>10</v>
      </c>
      <c r="F7" s="8">
        <f>ROUND(C7*D7/100,0)</f>
        <v>6326155</v>
      </c>
      <c r="H7" s="10"/>
    </row>
    <row r="8" spans="1:11" s="3" customFormat="1" ht="76.5">
      <c r="A8" s="6">
        <v>4</v>
      </c>
      <c r="B8" s="5" t="s">
        <v>31</v>
      </c>
      <c r="C8" s="6">
        <v>409900</v>
      </c>
      <c r="D8" s="7">
        <v>3656.23</v>
      </c>
      <c r="E8" s="6" t="s">
        <v>8</v>
      </c>
      <c r="F8" s="8">
        <f>ROUND(C8*D8/1000,0)</f>
        <v>1498689</v>
      </c>
      <c r="H8" s="10">
        <f>SUM(C8*D8)/1000</f>
        <v>1498688.6769999999</v>
      </c>
    </row>
    <row r="9" spans="1:11" s="3" customFormat="1" ht="18" customHeight="1">
      <c r="A9" s="16" t="s">
        <v>11</v>
      </c>
      <c r="B9" s="17"/>
      <c r="C9" s="17"/>
      <c r="D9" s="17"/>
      <c r="E9" s="18"/>
      <c r="F9" s="9">
        <f>SUM(F5:F8)</f>
        <v>16019191</v>
      </c>
      <c r="H9" s="9">
        <f>SUM(H5:H8)</f>
        <v>9693035.8169999998</v>
      </c>
      <c r="K9" s="10"/>
    </row>
    <row r="10" spans="1:11" s="3" customFormat="1">
      <c r="F10" s="10"/>
    </row>
    <row r="11" spans="1:11" s="3" customFormat="1">
      <c r="F11" s="10"/>
    </row>
    <row r="12" spans="1:11" s="3" customFormat="1"/>
    <row r="13" spans="1:11" s="3" customFormat="1"/>
    <row r="14" spans="1:11" s="3" customFormat="1"/>
    <row r="15" spans="1:11" s="3" customFormat="1">
      <c r="A15" s="19" t="s">
        <v>12</v>
      </c>
      <c r="B15" s="19"/>
      <c r="C15" s="11"/>
      <c r="D15" s="14" t="s">
        <v>13</v>
      </c>
      <c r="E15" s="14"/>
      <c r="F15" s="14"/>
    </row>
    <row r="16" spans="1:11" s="3" customFormat="1">
      <c r="A16" s="11"/>
      <c r="B16" s="11"/>
      <c r="C16" s="11"/>
      <c r="D16" s="14" t="s">
        <v>14</v>
      </c>
      <c r="E16" s="14"/>
      <c r="F16" s="14"/>
    </row>
    <row r="17" spans="1:6" s="3" customFormat="1">
      <c r="A17" s="11"/>
      <c r="B17" s="11"/>
      <c r="C17" s="11"/>
      <c r="D17" s="14" t="s">
        <v>15</v>
      </c>
      <c r="E17" s="14"/>
      <c r="F17" s="14"/>
    </row>
    <row r="18" spans="1:6" s="3" customFormat="1"/>
    <row r="19" spans="1:6" s="3" customFormat="1"/>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sheetData>
  <mergeCells count="7">
    <mergeCell ref="A1:F1"/>
    <mergeCell ref="D16:F16"/>
    <mergeCell ref="D17:F17"/>
    <mergeCell ref="A2:F2"/>
    <mergeCell ref="A9:E9"/>
    <mergeCell ref="A15:B15"/>
    <mergeCell ref="D15:F15"/>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sheetPr codeName="Sheet2"/>
  <dimension ref="A1:I142"/>
  <sheetViews>
    <sheetView topLeftCell="A10" zoomScale="85" zoomScaleNormal="85" workbookViewId="0">
      <selection activeCell="F15" sqref="F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3" t="s">
        <v>32</v>
      </c>
      <c r="B1" s="13"/>
      <c r="C1" s="13"/>
      <c r="D1" s="13"/>
      <c r="E1" s="13"/>
      <c r="F1" s="13"/>
    </row>
    <row r="2" spans="1:9" ht="18">
      <c r="A2" s="15" t="s">
        <v>6</v>
      </c>
      <c r="B2" s="15"/>
      <c r="C2" s="15"/>
      <c r="D2" s="15"/>
      <c r="E2" s="15"/>
      <c r="F2" s="15"/>
    </row>
    <row r="5" spans="1:9" s="2" customFormat="1" ht="25.5">
      <c r="A5" s="4" t="s">
        <v>0</v>
      </c>
      <c r="B5" s="4" t="s">
        <v>1</v>
      </c>
      <c r="C5" s="4" t="s">
        <v>2</v>
      </c>
      <c r="D5" s="4" t="s">
        <v>3</v>
      </c>
      <c r="E5" s="4" t="s">
        <v>4</v>
      </c>
      <c r="F5" s="4" t="s">
        <v>5</v>
      </c>
    </row>
    <row r="6" spans="1:9" s="12" customFormat="1" ht="72.75" customHeight="1">
      <c r="A6" s="6">
        <v>1</v>
      </c>
      <c r="B6" s="5" t="s">
        <v>18</v>
      </c>
      <c r="C6" s="6">
        <v>1150</v>
      </c>
      <c r="D6" s="7">
        <v>3176.25</v>
      </c>
      <c r="E6" s="6" t="s">
        <v>8</v>
      </c>
      <c r="F6" s="8">
        <v>3653</v>
      </c>
      <c r="H6" s="10">
        <f>SUM(C6*D6)/1000</f>
        <v>3652.6875</v>
      </c>
      <c r="I6" s="10">
        <f>SUM(F6-H6)</f>
        <v>0.3125</v>
      </c>
    </row>
    <row r="7" spans="1:9" s="12" customFormat="1" ht="35.25" customHeight="1">
      <c r="A7" s="6">
        <v>2</v>
      </c>
      <c r="B7" s="5" t="s">
        <v>19</v>
      </c>
      <c r="C7" s="6">
        <v>257</v>
      </c>
      <c r="D7" s="7">
        <v>9416.2800000000007</v>
      </c>
      <c r="E7" s="6" t="s">
        <v>9</v>
      </c>
      <c r="F7" s="20">
        <v>24200</v>
      </c>
      <c r="H7" s="10">
        <f>SUM(C7*D7)/100</f>
        <v>24199.839599999999</v>
      </c>
      <c r="I7" s="10">
        <f t="shared" ref="I7:I13" si="0">SUM(F7-H7)</f>
        <v>0.16040000000066357</v>
      </c>
    </row>
    <row r="8" spans="1:9" s="12" customFormat="1" ht="38.25">
      <c r="A8" s="6">
        <v>3</v>
      </c>
      <c r="B8" s="5" t="s">
        <v>20</v>
      </c>
      <c r="C8" s="6">
        <v>503</v>
      </c>
      <c r="D8" s="7">
        <v>26475</v>
      </c>
      <c r="E8" s="6" t="s">
        <v>9</v>
      </c>
      <c r="F8" s="20">
        <v>133169</v>
      </c>
      <c r="H8" s="10">
        <f t="shared" ref="H8:H9" si="1">SUM(C8*D8)/100</f>
        <v>133169.25</v>
      </c>
      <c r="I8" s="10">
        <f t="shared" si="0"/>
        <v>-0.25</v>
      </c>
    </row>
    <row r="9" spans="1:9" s="12" customFormat="1" ht="57" customHeight="1">
      <c r="A9" s="6">
        <v>4</v>
      </c>
      <c r="B9" s="5" t="s">
        <v>21</v>
      </c>
      <c r="C9" s="6">
        <v>129</v>
      </c>
      <c r="D9" s="7">
        <v>14429.25</v>
      </c>
      <c r="E9" s="5" t="s">
        <v>22</v>
      </c>
      <c r="F9" s="20">
        <v>18614</v>
      </c>
      <c r="H9" s="10">
        <f t="shared" si="1"/>
        <v>18613.732499999998</v>
      </c>
      <c r="I9" s="10">
        <f t="shared" si="0"/>
        <v>0.26750000000174623</v>
      </c>
    </row>
    <row r="10" spans="1:9" s="12" customFormat="1" ht="140.25">
      <c r="A10" s="6">
        <v>5</v>
      </c>
      <c r="B10" s="5" t="s">
        <v>23</v>
      </c>
      <c r="C10" s="6">
        <v>79</v>
      </c>
      <c r="D10" s="7">
        <v>337</v>
      </c>
      <c r="E10" s="6" t="s">
        <v>24</v>
      </c>
      <c r="F10" s="20">
        <v>26623</v>
      </c>
      <c r="H10" s="10">
        <f>SUM(C10*D10)</f>
        <v>26623</v>
      </c>
      <c r="I10" s="10">
        <f t="shared" si="0"/>
        <v>0</v>
      </c>
    </row>
    <row r="11" spans="1:9" s="12" customFormat="1" ht="61.5" customHeight="1">
      <c r="A11" s="6">
        <v>6</v>
      </c>
      <c r="B11" s="5" t="s">
        <v>25</v>
      </c>
      <c r="C11" s="6">
        <v>5.33</v>
      </c>
      <c r="D11" s="7">
        <v>4820.2</v>
      </c>
      <c r="E11" s="6" t="s">
        <v>26</v>
      </c>
      <c r="F11" s="20">
        <v>25692</v>
      </c>
      <c r="H11" s="10">
        <f>SUM(C11*D11)</f>
        <v>25691.666000000001</v>
      </c>
      <c r="I11" s="10">
        <f t="shared" si="0"/>
        <v>0.33399999999892316</v>
      </c>
    </row>
    <row r="12" spans="1:9" s="12" customFormat="1" ht="36.75" customHeight="1">
      <c r="A12" s="6">
        <v>7</v>
      </c>
      <c r="B12" s="5" t="s">
        <v>27</v>
      </c>
      <c r="C12" s="6">
        <v>213</v>
      </c>
      <c r="D12" s="7">
        <v>1758.08</v>
      </c>
      <c r="E12" s="6" t="s">
        <v>10</v>
      </c>
      <c r="F12" s="20">
        <v>3745</v>
      </c>
      <c r="H12" s="10">
        <f>SUM(C12*D12)/100</f>
        <v>3744.7103999999999</v>
      </c>
      <c r="I12" s="10">
        <f t="shared" si="0"/>
        <v>0.28960000000006403</v>
      </c>
    </row>
    <row r="13" spans="1:9" s="12" customFormat="1" ht="48.75" customHeight="1">
      <c r="A13" s="6">
        <v>8</v>
      </c>
      <c r="B13" s="5" t="s">
        <v>28</v>
      </c>
      <c r="C13" s="6">
        <v>78</v>
      </c>
      <c r="D13" s="7">
        <v>3127.41</v>
      </c>
      <c r="E13" s="6" t="s">
        <v>10</v>
      </c>
      <c r="F13" s="20">
        <v>2439</v>
      </c>
      <c r="H13" s="10">
        <f>SUM(C13*D13)/100</f>
        <v>2439.3797999999997</v>
      </c>
      <c r="I13" s="10">
        <f t="shared" si="0"/>
        <v>-0.3797999999997046</v>
      </c>
    </row>
    <row r="14" spans="1:9" s="25" customFormat="1" ht="18" customHeight="1">
      <c r="A14" s="21" t="s">
        <v>11</v>
      </c>
      <c r="B14" s="22"/>
      <c r="C14" s="22"/>
      <c r="D14" s="22"/>
      <c r="E14" s="23"/>
      <c r="F14" s="24">
        <f>SUM(F6:F13)</f>
        <v>238135</v>
      </c>
      <c r="H14" s="24">
        <f>SUM(H6:H13)</f>
        <v>238134.26579999999</v>
      </c>
    </row>
    <row r="15" spans="1:9" s="25" customFormat="1" ht="18" customHeight="1">
      <c r="A15" s="21" t="s">
        <v>29</v>
      </c>
      <c r="B15" s="22"/>
      <c r="C15" s="22"/>
      <c r="D15" s="22"/>
      <c r="E15" s="23"/>
      <c r="F15" s="24">
        <f>F14*5</f>
        <v>1190675</v>
      </c>
      <c r="H15" s="26"/>
    </row>
    <row r="16" spans="1:9" s="12" customFormat="1"/>
    <row r="17" spans="1:8" s="12" customFormat="1"/>
    <row r="18" spans="1:8" s="12" customFormat="1"/>
    <row r="19" spans="1:8" s="12" customFormat="1">
      <c r="H19" s="10"/>
    </row>
    <row r="20" spans="1:8" s="12" customFormat="1"/>
    <row r="21" spans="1:8" s="11" customFormat="1">
      <c r="A21" s="19" t="s">
        <v>12</v>
      </c>
      <c r="B21" s="19"/>
      <c r="D21" s="14" t="s">
        <v>13</v>
      </c>
      <c r="E21" s="14"/>
      <c r="F21" s="14"/>
      <c r="H21" s="27"/>
    </row>
    <row r="22" spans="1:8" s="11" customFormat="1">
      <c r="D22" s="14" t="s">
        <v>14</v>
      </c>
      <c r="E22" s="14"/>
      <c r="F22" s="14"/>
    </row>
    <row r="23" spans="1:8" s="11" customFormat="1">
      <c r="D23" s="14" t="s">
        <v>15</v>
      </c>
      <c r="E23" s="14"/>
      <c r="F23" s="14"/>
    </row>
    <row r="24" spans="1:8" s="12" customFormat="1">
      <c r="D24" s="28"/>
      <c r="E24" s="28"/>
      <c r="F24" s="28"/>
    </row>
    <row r="25" spans="1:8" s="12" customFormat="1"/>
    <row r="26" spans="1:8" s="12" customFormat="1"/>
    <row r="27" spans="1:8" s="12" customFormat="1"/>
    <row r="28" spans="1:8" s="12" customFormat="1"/>
    <row r="29" spans="1:8" s="12" customFormat="1"/>
    <row r="30" spans="1:8" s="12" customFormat="1"/>
    <row r="31" spans="1:8" s="12" customFormat="1"/>
    <row r="32" spans="1:8" s="12" customFormat="1"/>
    <row r="33" s="12" customFormat="1"/>
    <row r="34" s="12" customFormat="1"/>
    <row r="35" s="12" customFormat="1"/>
    <row r="36" s="12" customFormat="1"/>
    <row r="37" s="12" customFormat="1"/>
    <row r="38" s="12" customFormat="1"/>
    <row r="39" s="12" customFormat="1"/>
    <row r="40" s="12" customFormat="1"/>
    <row r="41" s="12" customFormat="1"/>
    <row r="42" s="12" customFormat="1"/>
    <row r="43" s="12" customFormat="1"/>
    <row r="44" s="12" customFormat="1"/>
    <row r="45" s="12" customFormat="1"/>
    <row r="46" s="12" customFormat="1"/>
    <row r="47" s="12" customFormat="1"/>
    <row r="48" s="12" customFormat="1"/>
    <row r="49" s="12" customFormat="1"/>
    <row r="50" s="12" customFormat="1"/>
    <row r="51" s="12" customFormat="1"/>
    <row r="52" s="12" customFormat="1"/>
    <row r="53" s="12" customFormat="1"/>
    <row r="54" s="12" customFormat="1"/>
    <row r="55" s="12" customFormat="1"/>
    <row r="56" s="12" customFormat="1"/>
    <row r="57" s="12" customFormat="1"/>
    <row r="58" s="12" customFormat="1"/>
    <row r="59" s="12" customFormat="1"/>
    <row r="60" s="12" customFormat="1"/>
    <row r="61" s="12" customFormat="1"/>
    <row r="62" s="12" customFormat="1"/>
    <row r="63" s="12" customFormat="1"/>
    <row r="64" s="12" customFormat="1"/>
    <row r="65" s="12" customFormat="1"/>
    <row r="66" s="12" customFormat="1"/>
    <row r="67" s="12" customFormat="1"/>
    <row r="68" s="12" customFormat="1"/>
    <row r="69" s="12" customFormat="1"/>
    <row r="70" s="12" customFormat="1"/>
    <row r="71" s="12" customFormat="1"/>
    <row r="72" s="12" customFormat="1"/>
    <row r="73" s="12" customFormat="1"/>
    <row r="74" s="12" customFormat="1"/>
    <row r="75" s="12" customFormat="1"/>
    <row r="76" s="12" customFormat="1"/>
    <row r="77" s="12" customFormat="1"/>
    <row r="78" s="12" customFormat="1"/>
    <row r="79" s="12" customFormat="1"/>
    <row r="80" s="12" customFormat="1"/>
    <row r="81" s="12" customFormat="1"/>
    <row r="82" s="12" customFormat="1"/>
    <row r="83" s="12" customFormat="1"/>
    <row r="84" s="12" customFormat="1"/>
    <row r="85" s="12" customFormat="1"/>
    <row r="86" s="12" customFormat="1"/>
    <row r="87" s="12" customFormat="1"/>
    <row r="88" s="12" customFormat="1"/>
    <row r="89" s="12" customFormat="1"/>
    <row r="90" s="12" customFormat="1"/>
    <row r="91" s="12" customFormat="1"/>
    <row r="92" s="12" customFormat="1"/>
    <row r="93" s="12" customFormat="1"/>
    <row r="94" s="12" customFormat="1"/>
    <row r="95" s="12" customFormat="1"/>
    <row r="96" s="12" customFormat="1"/>
    <row r="97" s="12" customFormat="1"/>
    <row r="98" s="12" customFormat="1"/>
    <row r="99" s="12" customFormat="1"/>
    <row r="100" s="12" customFormat="1"/>
    <row r="101" s="12" customFormat="1"/>
    <row r="102" s="12" customFormat="1"/>
    <row r="103" s="12" customFormat="1"/>
    <row r="104" s="12" customFormat="1"/>
    <row r="105" s="12" customFormat="1"/>
    <row r="106" s="12" customFormat="1"/>
    <row r="107" s="12" customFormat="1"/>
    <row r="108" s="12" customFormat="1"/>
    <row r="109" s="12" customFormat="1"/>
    <row r="110" s="12" customFormat="1"/>
    <row r="111" s="12" customFormat="1"/>
    <row r="112" s="12" customFormat="1"/>
    <row r="113" s="12" customFormat="1"/>
    <row r="114" s="12" customFormat="1"/>
    <row r="115" s="12" customFormat="1"/>
    <row r="116" s="12" customFormat="1"/>
    <row r="117" s="12" customFormat="1"/>
    <row r="118" s="12" customFormat="1"/>
    <row r="119" s="12" customFormat="1"/>
    <row r="120" s="12" customFormat="1"/>
    <row r="121" s="12" customFormat="1"/>
    <row r="122" s="12" customFormat="1"/>
    <row r="123" s="12" customFormat="1"/>
    <row r="124" s="12" customFormat="1"/>
    <row r="125" s="12" customFormat="1"/>
    <row r="126" s="12" customFormat="1"/>
    <row r="127" s="12" customFormat="1"/>
    <row r="128" s="12" customFormat="1"/>
    <row r="129" s="12" customFormat="1"/>
    <row r="130" s="12" customFormat="1"/>
    <row r="131" s="12" customFormat="1"/>
    <row r="132" s="12" customFormat="1"/>
    <row r="133" s="12" customFormat="1"/>
    <row r="134" s="12" customFormat="1"/>
    <row r="135" s="12" customFormat="1"/>
    <row r="136" s="12" customFormat="1"/>
    <row r="137" s="12" customFormat="1"/>
    <row r="138" s="12" customFormat="1"/>
    <row r="139" s="12" customFormat="1"/>
    <row r="140" s="12" customFormat="1"/>
    <row r="141" s="12" customFormat="1"/>
    <row r="142" s="12" customFormat="1"/>
  </sheetData>
  <mergeCells count="9">
    <mergeCell ref="D22:F22"/>
    <mergeCell ref="D23:F23"/>
    <mergeCell ref="D24:F24"/>
    <mergeCell ref="A1:F1"/>
    <mergeCell ref="A2:F2"/>
    <mergeCell ref="A14:E14"/>
    <mergeCell ref="A15:E15"/>
    <mergeCell ref="A21:B21"/>
    <mergeCell ref="D21:F21"/>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141"/>
  <sheetViews>
    <sheetView tabSelected="1" zoomScale="85" zoomScaleNormal="85" workbookViewId="0">
      <selection activeCell="C9" sqref="C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34" customWidth="1"/>
    <col min="7" max="16384" width="9.140625" style="1"/>
  </cols>
  <sheetData>
    <row r="1" spans="1:6" ht="35.25" customHeight="1">
      <c r="A1" s="29" t="s">
        <v>33</v>
      </c>
      <c r="B1" s="29"/>
      <c r="C1" s="29"/>
      <c r="D1" s="29"/>
      <c r="E1" s="29"/>
      <c r="F1" s="29"/>
    </row>
    <row r="2" spans="1:6" ht="18">
      <c r="A2" s="15" t="s">
        <v>6</v>
      </c>
      <c r="B2" s="15"/>
      <c r="C2" s="15"/>
      <c r="D2" s="15"/>
      <c r="E2" s="15"/>
      <c r="F2" s="15"/>
    </row>
    <row r="5" spans="1:6" s="2" customFormat="1" ht="25.5">
      <c r="A5" s="4" t="s">
        <v>0</v>
      </c>
      <c r="B5" s="4" t="s">
        <v>1</v>
      </c>
      <c r="C5" s="4" t="s">
        <v>2</v>
      </c>
      <c r="D5" s="4" t="s">
        <v>3</v>
      </c>
      <c r="E5" s="4" t="s">
        <v>4</v>
      </c>
      <c r="F5" s="30" t="s">
        <v>5</v>
      </c>
    </row>
    <row r="6" spans="1:6" s="12" customFormat="1" ht="63.75">
      <c r="A6" s="6">
        <v>1</v>
      </c>
      <c r="B6" s="5" t="s">
        <v>18</v>
      </c>
      <c r="C6" s="6">
        <v>1675</v>
      </c>
      <c r="D6" s="7">
        <v>3176.25</v>
      </c>
      <c r="E6" s="6" t="s">
        <v>8</v>
      </c>
      <c r="F6" s="31">
        <f>SUM(C6*D6/1000,0)</f>
        <v>5320.21875</v>
      </c>
    </row>
    <row r="7" spans="1:6" s="12" customFormat="1" ht="25.5">
      <c r="A7" s="6">
        <v>2</v>
      </c>
      <c r="B7" s="5" t="s">
        <v>19</v>
      </c>
      <c r="C7" s="6">
        <v>1700</v>
      </c>
      <c r="D7" s="7">
        <v>9416.2800000000007</v>
      </c>
      <c r="E7" s="6" t="s">
        <v>9</v>
      </c>
      <c r="F7" s="31">
        <f t="shared" ref="F7:F13" si="0">SUM(C7*D7/100,0)</f>
        <v>160076.76</v>
      </c>
    </row>
    <row r="8" spans="1:6" s="12" customFormat="1" ht="38.25">
      <c r="A8" s="6">
        <v>3</v>
      </c>
      <c r="B8" s="5" t="s">
        <v>20</v>
      </c>
      <c r="C8" s="6">
        <v>1800</v>
      </c>
      <c r="D8" s="7">
        <v>27034.98</v>
      </c>
      <c r="E8" s="6" t="s">
        <v>9</v>
      </c>
      <c r="F8" s="31">
        <f t="shared" si="0"/>
        <v>486629.64</v>
      </c>
    </row>
    <row r="9" spans="1:6" s="12" customFormat="1" ht="51">
      <c r="A9" s="6">
        <v>4</v>
      </c>
      <c r="B9" s="5" t="s">
        <v>21</v>
      </c>
      <c r="C9" s="6">
        <v>256</v>
      </c>
      <c r="D9" s="7">
        <v>14429.25</v>
      </c>
      <c r="E9" s="5" t="s">
        <v>22</v>
      </c>
      <c r="F9" s="31">
        <f t="shared" si="0"/>
        <v>36938.879999999997</v>
      </c>
    </row>
    <row r="10" spans="1:6" s="12" customFormat="1" ht="126" customHeight="1">
      <c r="A10" s="6">
        <v>5</v>
      </c>
      <c r="B10" s="5" t="s">
        <v>23</v>
      </c>
      <c r="C10" s="6">
        <v>1202</v>
      </c>
      <c r="D10" s="7">
        <v>337</v>
      </c>
      <c r="E10" s="6" t="s">
        <v>24</v>
      </c>
      <c r="F10" s="31">
        <f>SUM(C10*D10,0)</f>
        <v>405074</v>
      </c>
    </row>
    <row r="11" spans="1:6" s="12" customFormat="1" ht="51">
      <c r="A11" s="6">
        <v>6</v>
      </c>
      <c r="B11" s="5" t="s">
        <v>25</v>
      </c>
      <c r="C11" s="6">
        <v>35.08</v>
      </c>
      <c r="D11" s="7">
        <v>4820.2</v>
      </c>
      <c r="E11" s="6" t="s">
        <v>26</v>
      </c>
      <c r="F11" s="31">
        <f>SUM(C11*D11,0)</f>
        <v>169092.61599999998</v>
      </c>
    </row>
    <row r="12" spans="1:6" s="12" customFormat="1" ht="25.5">
      <c r="A12" s="6">
        <v>7</v>
      </c>
      <c r="B12" s="5" t="s">
        <v>27</v>
      </c>
      <c r="C12" s="6">
        <v>1000</v>
      </c>
      <c r="D12" s="7">
        <v>1758.08</v>
      </c>
      <c r="E12" s="6" t="s">
        <v>10</v>
      </c>
      <c r="F12" s="31">
        <f t="shared" si="0"/>
        <v>17580.8</v>
      </c>
    </row>
    <row r="13" spans="1:6" s="12" customFormat="1" ht="38.25">
      <c r="A13" s="6">
        <v>8</v>
      </c>
      <c r="B13" s="5" t="s">
        <v>28</v>
      </c>
      <c r="C13" s="6">
        <v>30</v>
      </c>
      <c r="D13" s="7">
        <v>3127.41</v>
      </c>
      <c r="E13" s="6" t="s">
        <v>10</v>
      </c>
      <c r="F13" s="31">
        <f t="shared" si="0"/>
        <v>938.22299999999984</v>
      </c>
    </row>
    <row r="14" spans="1:6" s="25" customFormat="1" ht="17.25" customHeight="1">
      <c r="A14" s="21" t="s">
        <v>11</v>
      </c>
      <c r="B14" s="22"/>
      <c r="C14" s="22"/>
      <c r="D14" s="22"/>
      <c r="E14" s="23"/>
      <c r="F14" s="32">
        <f>SUM(F6:F13)</f>
        <v>1281651.13775</v>
      </c>
    </row>
    <row r="15" spans="1:6" s="12" customFormat="1">
      <c r="F15" s="33"/>
    </row>
    <row r="16" spans="1:6" s="12" customFormat="1">
      <c r="F16" s="33"/>
    </row>
    <row r="17" spans="1:6" s="12" customFormat="1">
      <c r="F17" s="33"/>
    </row>
    <row r="18" spans="1:6" s="12" customFormat="1">
      <c r="F18" s="33"/>
    </row>
    <row r="19" spans="1:6" s="12" customFormat="1">
      <c r="F19" s="33"/>
    </row>
    <row r="20" spans="1:6" s="11" customFormat="1">
      <c r="A20" s="19" t="s">
        <v>12</v>
      </c>
      <c r="B20" s="19"/>
      <c r="D20" s="14" t="s">
        <v>13</v>
      </c>
      <c r="E20" s="14"/>
      <c r="F20" s="14"/>
    </row>
    <row r="21" spans="1:6" s="11" customFormat="1">
      <c r="D21" s="14" t="s">
        <v>14</v>
      </c>
      <c r="E21" s="14"/>
      <c r="F21" s="14"/>
    </row>
    <row r="22" spans="1:6" s="11" customFormat="1">
      <c r="D22" s="14" t="s">
        <v>15</v>
      </c>
      <c r="E22" s="14"/>
      <c r="F22" s="14"/>
    </row>
    <row r="23" spans="1:6" s="12" customFormat="1">
      <c r="D23" s="28"/>
      <c r="E23" s="28"/>
      <c r="F23" s="28"/>
    </row>
    <row r="24" spans="1:6" s="12" customFormat="1">
      <c r="F24" s="33"/>
    </row>
    <row r="25" spans="1:6" s="12" customFormat="1">
      <c r="F25" s="33"/>
    </row>
    <row r="26" spans="1:6" s="12" customFormat="1">
      <c r="F26" s="33"/>
    </row>
    <row r="27" spans="1:6" s="12" customFormat="1">
      <c r="F27" s="33"/>
    </row>
    <row r="28" spans="1:6" s="12" customFormat="1">
      <c r="F28" s="33"/>
    </row>
    <row r="29" spans="1:6" s="12" customFormat="1">
      <c r="F29" s="33"/>
    </row>
    <row r="30" spans="1:6" s="12" customFormat="1">
      <c r="F30" s="33"/>
    </row>
    <row r="31" spans="1:6" s="12" customFormat="1">
      <c r="F31" s="33"/>
    </row>
    <row r="32" spans="1:6" s="12" customFormat="1">
      <c r="F32" s="33"/>
    </row>
    <row r="33" spans="6:6" s="12" customFormat="1">
      <c r="F33" s="33"/>
    </row>
    <row r="34" spans="6:6" s="12" customFormat="1">
      <c r="F34" s="33"/>
    </row>
    <row r="35" spans="6:6" s="12" customFormat="1">
      <c r="F35" s="33"/>
    </row>
    <row r="36" spans="6:6" s="12" customFormat="1">
      <c r="F36" s="33"/>
    </row>
    <row r="37" spans="6:6" s="12" customFormat="1">
      <c r="F37" s="33"/>
    </row>
    <row r="38" spans="6:6" s="12" customFormat="1">
      <c r="F38" s="33"/>
    </row>
    <row r="39" spans="6:6" s="12" customFormat="1">
      <c r="F39" s="33"/>
    </row>
    <row r="40" spans="6:6" s="12" customFormat="1">
      <c r="F40" s="33"/>
    </row>
    <row r="41" spans="6:6" s="12" customFormat="1">
      <c r="F41" s="33"/>
    </row>
    <row r="42" spans="6:6" s="12" customFormat="1">
      <c r="F42" s="33"/>
    </row>
    <row r="43" spans="6:6" s="12" customFormat="1">
      <c r="F43" s="33"/>
    </row>
    <row r="44" spans="6:6" s="12" customFormat="1">
      <c r="F44" s="33"/>
    </row>
    <row r="45" spans="6:6" s="12" customFormat="1">
      <c r="F45" s="33"/>
    </row>
    <row r="46" spans="6:6" s="12" customFormat="1">
      <c r="F46" s="33"/>
    </row>
    <row r="47" spans="6:6" s="12" customFormat="1">
      <c r="F47" s="33"/>
    </row>
    <row r="48" spans="6:6" s="12" customFormat="1">
      <c r="F48" s="33"/>
    </row>
    <row r="49" spans="6:6" s="12" customFormat="1">
      <c r="F49" s="33"/>
    </row>
    <row r="50" spans="6:6" s="12" customFormat="1">
      <c r="F50" s="33"/>
    </row>
    <row r="51" spans="6:6" s="12" customFormat="1">
      <c r="F51" s="33"/>
    </row>
    <row r="52" spans="6:6" s="12" customFormat="1">
      <c r="F52" s="33"/>
    </row>
    <row r="53" spans="6:6" s="12" customFormat="1">
      <c r="F53" s="33"/>
    </row>
    <row r="54" spans="6:6" s="12" customFormat="1">
      <c r="F54" s="33"/>
    </row>
    <row r="55" spans="6:6" s="12" customFormat="1">
      <c r="F55" s="33"/>
    </row>
    <row r="56" spans="6:6" s="12" customFormat="1">
      <c r="F56" s="33"/>
    </row>
    <row r="57" spans="6:6" s="12" customFormat="1">
      <c r="F57" s="33"/>
    </row>
    <row r="58" spans="6:6" s="12" customFormat="1">
      <c r="F58" s="33"/>
    </row>
    <row r="59" spans="6:6" s="12" customFormat="1">
      <c r="F59" s="33"/>
    </row>
    <row r="60" spans="6:6" s="12" customFormat="1">
      <c r="F60" s="33"/>
    </row>
    <row r="61" spans="6:6" s="12" customFormat="1">
      <c r="F61" s="33"/>
    </row>
    <row r="62" spans="6:6" s="12" customFormat="1">
      <c r="F62" s="33"/>
    </row>
    <row r="63" spans="6:6" s="12" customFormat="1">
      <c r="F63" s="33"/>
    </row>
    <row r="64" spans="6:6" s="12" customFormat="1">
      <c r="F64" s="33"/>
    </row>
    <row r="65" spans="6:6" s="12" customFormat="1">
      <c r="F65" s="33"/>
    </row>
    <row r="66" spans="6:6" s="12" customFormat="1">
      <c r="F66" s="33"/>
    </row>
    <row r="67" spans="6:6" s="12" customFormat="1">
      <c r="F67" s="33"/>
    </row>
    <row r="68" spans="6:6" s="12" customFormat="1">
      <c r="F68" s="33"/>
    </row>
    <row r="69" spans="6:6" s="12" customFormat="1">
      <c r="F69" s="33"/>
    </row>
    <row r="70" spans="6:6" s="12" customFormat="1">
      <c r="F70" s="33"/>
    </row>
    <row r="71" spans="6:6" s="12" customFormat="1">
      <c r="F71" s="33"/>
    </row>
    <row r="72" spans="6:6" s="12" customFormat="1">
      <c r="F72" s="33"/>
    </row>
    <row r="73" spans="6:6" s="12" customFormat="1">
      <c r="F73" s="33"/>
    </row>
    <row r="74" spans="6:6" s="12" customFormat="1">
      <c r="F74" s="33"/>
    </row>
    <row r="75" spans="6:6" s="12" customFormat="1">
      <c r="F75" s="33"/>
    </row>
    <row r="76" spans="6:6" s="12" customFormat="1">
      <c r="F76" s="33"/>
    </row>
    <row r="77" spans="6:6" s="12" customFormat="1">
      <c r="F77" s="33"/>
    </row>
    <row r="78" spans="6:6" s="12" customFormat="1">
      <c r="F78" s="33"/>
    </row>
    <row r="79" spans="6:6" s="12" customFormat="1">
      <c r="F79" s="33"/>
    </row>
    <row r="80" spans="6:6" s="12" customFormat="1">
      <c r="F80" s="33"/>
    </row>
    <row r="81" spans="6:6" s="12" customFormat="1">
      <c r="F81" s="33"/>
    </row>
    <row r="82" spans="6:6" s="12" customFormat="1">
      <c r="F82" s="33"/>
    </row>
    <row r="83" spans="6:6" s="12" customFormat="1">
      <c r="F83" s="33"/>
    </row>
    <row r="84" spans="6:6" s="12" customFormat="1">
      <c r="F84" s="33"/>
    </row>
    <row r="85" spans="6:6" s="12" customFormat="1">
      <c r="F85" s="33"/>
    </row>
    <row r="86" spans="6:6" s="12" customFormat="1">
      <c r="F86" s="33"/>
    </row>
    <row r="87" spans="6:6" s="12" customFormat="1">
      <c r="F87" s="33"/>
    </row>
    <row r="88" spans="6:6" s="12" customFormat="1">
      <c r="F88" s="33"/>
    </row>
    <row r="89" spans="6:6" s="12" customFormat="1">
      <c r="F89" s="33"/>
    </row>
    <row r="90" spans="6:6" s="12" customFormat="1">
      <c r="F90" s="33"/>
    </row>
    <row r="91" spans="6:6" s="12" customFormat="1">
      <c r="F91" s="33"/>
    </row>
    <row r="92" spans="6:6" s="12" customFormat="1">
      <c r="F92" s="33"/>
    </row>
    <row r="93" spans="6:6" s="12" customFormat="1">
      <c r="F93" s="33"/>
    </row>
    <row r="94" spans="6:6" s="12" customFormat="1">
      <c r="F94" s="33"/>
    </row>
    <row r="95" spans="6:6" s="12" customFormat="1">
      <c r="F95" s="33"/>
    </row>
    <row r="96" spans="6:6" s="12" customFormat="1">
      <c r="F96" s="33"/>
    </row>
    <row r="97" spans="6:6" s="12" customFormat="1">
      <c r="F97" s="33"/>
    </row>
    <row r="98" spans="6:6" s="12" customFormat="1">
      <c r="F98" s="33"/>
    </row>
    <row r="99" spans="6:6" s="12" customFormat="1">
      <c r="F99" s="33"/>
    </row>
    <row r="100" spans="6:6" s="12" customFormat="1">
      <c r="F100" s="33"/>
    </row>
    <row r="101" spans="6:6" s="12" customFormat="1">
      <c r="F101" s="33"/>
    </row>
    <row r="102" spans="6:6" s="12" customFormat="1">
      <c r="F102" s="33"/>
    </row>
    <row r="103" spans="6:6" s="12" customFormat="1">
      <c r="F103" s="33"/>
    </row>
    <row r="104" spans="6:6" s="12" customFormat="1">
      <c r="F104" s="33"/>
    </row>
    <row r="105" spans="6:6" s="12" customFormat="1">
      <c r="F105" s="33"/>
    </row>
    <row r="106" spans="6:6" s="12" customFormat="1">
      <c r="F106" s="33"/>
    </row>
    <row r="107" spans="6:6" s="12" customFormat="1">
      <c r="F107" s="33"/>
    </row>
    <row r="108" spans="6:6" s="12" customFormat="1">
      <c r="F108" s="33"/>
    </row>
    <row r="109" spans="6:6" s="12" customFormat="1">
      <c r="F109" s="33"/>
    </row>
    <row r="110" spans="6:6" s="12" customFormat="1">
      <c r="F110" s="33"/>
    </row>
    <row r="111" spans="6:6" s="12" customFormat="1">
      <c r="F111" s="33"/>
    </row>
    <row r="112" spans="6:6" s="12" customFormat="1">
      <c r="F112" s="33"/>
    </row>
    <row r="113" spans="6:6" s="12" customFormat="1">
      <c r="F113" s="33"/>
    </row>
    <row r="114" spans="6:6" s="12" customFormat="1">
      <c r="F114" s="33"/>
    </row>
    <row r="115" spans="6:6" s="12" customFormat="1">
      <c r="F115" s="33"/>
    </row>
    <row r="116" spans="6:6" s="12" customFormat="1">
      <c r="F116" s="33"/>
    </row>
    <row r="117" spans="6:6" s="12" customFormat="1">
      <c r="F117" s="33"/>
    </row>
    <row r="118" spans="6:6" s="12" customFormat="1">
      <c r="F118" s="33"/>
    </row>
    <row r="119" spans="6:6" s="12" customFormat="1">
      <c r="F119" s="33"/>
    </row>
    <row r="120" spans="6:6" s="12" customFormat="1">
      <c r="F120" s="33"/>
    </row>
    <row r="121" spans="6:6" s="12" customFormat="1">
      <c r="F121" s="33"/>
    </row>
    <row r="122" spans="6:6" s="12" customFormat="1">
      <c r="F122" s="33"/>
    </row>
    <row r="123" spans="6:6" s="12" customFormat="1">
      <c r="F123" s="33"/>
    </row>
    <row r="124" spans="6:6" s="12" customFormat="1">
      <c r="F124" s="33"/>
    </row>
    <row r="125" spans="6:6" s="12" customFormat="1">
      <c r="F125" s="33"/>
    </row>
    <row r="126" spans="6:6" s="12" customFormat="1">
      <c r="F126" s="33"/>
    </row>
    <row r="127" spans="6:6" s="12" customFormat="1">
      <c r="F127" s="33"/>
    </row>
    <row r="128" spans="6:6" s="12" customFormat="1">
      <c r="F128" s="33"/>
    </row>
    <row r="129" spans="6:6" s="12" customFormat="1">
      <c r="F129" s="33"/>
    </row>
    <row r="130" spans="6:6" s="12" customFormat="1">
      <c r="F130" s="33"/>
    </row>
    <row r="131" spans="6:6" s="12" customFormat="1">
      <c r="F131" s="33"/>
    </row>
    <row r="132" spans="6:6" s="12" customFormat="1">
      <c r="F132" s="33"/>
    </row>
    <row r="133" spans="6:6" s="12" customFormat="1">
      <c r="F133" s="33"/>
    </row>
    <row r="134" spans="6:6" s="12" customFormat="1">
      <c r="F134" s="33"/>
    </row>
    <row r="135" spans="6:6" s="12" customFormat="1">
      <c r="F135" s="33"/>
    </row>
    <row r="136" spans="6:6" s="12" customFormat="1">
      <c r="F136" s="33"/>
    </row>
    <row r="137" spans="6:6" s="12" customFormat="1">
      <c r="F137" s="33"/>
    </row>
    <row r="138" spans="6:6" s="12" customFormat="1">
      <c r="F138" s="33"/>
    </row>
    <row r="139" spans="6:6" s="12" customFormat="1">
      <c r="F139" s="33"/>
    </row>
    <row r="140" spans="6:6" s="12" customFormat="1">
      <c r="F140" s="33"/>
    </row>
    <row r="141" spans="6:6" s="12" customFormat="1">
      <c r="F141" s="33"/>
    </row>
  </sheetData>
  <mergeCells count="8">
    <mergeCell ref="D22:F22"/>
    <mergeCell ref="D23:F23"/>
    <mergeCell ref="A1:F1"/>
    <mergeCell ref="A2:F2"/>
    <mergeCell ref="A14:E14"/>
    <mergeCell ref="A20:B20"/>
    <mergeCell ref="D20:F20"/>
    <mergeCell ref="D21:F21"/>
  </mergeCells>
  <pageMargins left="0.7" right="0.18" top="0.44"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Kakrand</vt:lpstr>
      <vt:lpstr>3' Span</vt:lpstr>
      <vt:lpstr>8' Span</vt:lpstr>
      <vt:lpstr>'3'' Span'!Print_Area</vt:lpstr>
      <vt:lpstr>'8'' Span'!Print_Area</vt:lpstr>
      <vt:lpstr>Kakrand!Print_Area</vt:lpstr>
      <vt:lpstr>'3'' Span'!Print_Titles</vt:lpstr>
      <vt:lpstr>'8'' Span'!Print_Titles</vt:lpstr>
      <vt:lpstr>Kakrand!Print_Titles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2017-02-25T11:38:16Z</cp:lastPrinted>
  <dcterms:created xsi:type="dcterms:W3CDTF">2014-06-02T07:32:11Z</dcterms:created>
  <dcterms:modified xsi:type="dcterms:W3CDTF">2017-02-25T11:45:54Z</dcterms:modified>
</cp:coreProperties>
</file>