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1"/>
  </bookViews>
  <sheets>
    <sheet name="Usman Khushik" sheetId="1" r:id="rId1"/>
    <sheet name="3' Span" sheetId="5" r:id="rId2"/>
  </sheets>
  <definedNames>
    <definedName name="_xlnm.Print_Area" localSheetId="1">'3'' Span'!$A$1:$F$23</definedName>
    <definedName name="_xlnm.Print_Area" localSheetId="0">'Usman Khushik'!$A$1:$F$20</definedName>
    <definedName name="_xlnm.Print_Titles" localSheetId="1">'3'' Span'!$5:$5</definedName>
    <definedName name="_xlnm.Print_Titles" localSheetId="0">'Usman Khushik'!$4:$4</definedName>
  </definedNames>
  <calcPr calcId="124519"/>
</workbook>
</file>

<file path=xl/calcChain.xml><?xml version="1.0" encoding="utf-8"?>
<calcChain xmlns="http://schemas.openxmlformats.org/spreadsheetml/2006/main">
  <c r="F15" i="5"/>
  <c r="F10" i="1" l="1"/>
  <c r="F9" l="1"/>
  <c r="F8"/>
  <c r="F7"/>
  <c r="F6"/>
  <c r="F5"/>
  <c r="F11" l="1"/>
  <c r="F14" i="5"/>
  <c r="H13"/>
  <c r="I13" s="1"/>
  <c r="H12"/>
  <c r="I12" s="1"/>
  <c r="H11"/>
  <c r="I11" s="1"/>
  <c r="H10"/>
  <c r="I10" s="1"/>
  <c r="H8"/>
  <c r="I8" s="1"/>
  <c r="H9"/>
  <c r="I9" s="1"/>
  <c r="H7"/>
  <c r="I7" s="1"/>
  <c r="H6"/>
  <c r="H14" s="1"/>
  <c r="H8" i="1"/>
  <c r="H9"/>
  <c r="H7"/>
  <c r="H6"/>
  <c r="H5"/>
  <c r="H11" s="1"/>
  <c r="I6" i="5" l="1"/>
</calcChain>
</file>

<file path=xl/sharedStrings.xml><?xml version="1.0" encoding="utf-8"?>
<sst xmlns="http://schemas.openxmlformats.org/spreadsheetml/2006/main" count="55" uniqueCount="35">
  <si>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</si>
  <si>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</si>
  <si>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</si>
  <si>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</si>
  <si>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</si>
  <si>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</si>
  <si>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</si>
  <si>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</si>
  <si>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</si>
  <si>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</si>
  <si>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</si>
  <si>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</si>
  <si>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</si>
  <si>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</si>
  <si>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</si>
  <si>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</si>
  <si>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</si>
  <si>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</si>
  <si>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</si>
  <si>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</si>
  <si>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</si>
  <si>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</si>
  <si>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THATTA</t>
  </si>
  <si>
    <t>Pointing flush on stone work (raised) in cement sand mortar Ratio (1:3) etc.</t>
  </si>
  <si>
    <t>Errection and removal of centering for RCC or Plain cement concrete works of deader wood (2nd Class) for partal wood (ii) vertical</t>
  </si>
  <si>
    <t>Per  Cft</t>
  </si>
  <si>
    <t>Per CWT</t>
  </si>
  <si>
    <t>Providing surface dressing (3 Coats) on new or existing surface with 40+25+14=79 Lbs. Bitumen of 80/100 penetrations and 5.5+2.75+1x60= 9.75 CFT crushed bajri of 3/8"-3/4” gauge including cleaning the road surface rolling with power roller etc. complete. Rate includes all costs of materials T&amp;P labour and carriage to site of work.</t>
  </si>
  <si>
    <t xml:space="preserve">Coursed rubble masonry including hammer dressing in plinth and foundation (in cement sand mortar) Ratio 1:4.       </t>
  </si>
  <si>
    <t>Earthwork for road embankment by bulldozers including ploughing, mixing, cold breaking dressing and compacting with optimum moisture content lead uoto 100 feet and lift upto 5 feet in all types of soil except rock. Compacting upto 85% modified AASHO density.</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</si>
  <si>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</si>
  <si>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Earthwork for road embankment from barrow pits including laying in 6” layers clod breaking, dressing etc. complete. Lead upto 100’ and lift upto 5’ (in ordinary soil). </t>
  </si>
  <si>
    <t>CONSTRUCTION OF LINK ROAD FROM PIRPATHO- GAIL MORI - DARWESH ROAD MILE 2/1 ALONG ODERO BRANCH TO VILLAGE USMAN KHUSHIK MILE 0/0-1/3+330' (2.30 KMS)</t>
  </si>
  <si>
    <t>CONSTRUCTION OF 3' SPAN RCC SLAB CULVERT ALONG PIRPATHO- GAIL MORI - DARWESH ROAD MILE 2/1 ALONG ODERO BRANCH TO VILLAGE USMAN KHUSHIK MILE 0/0-1/3+330' (2.30 KMS)</t>
  </si>
  <si>
    <t>Therefore the cost of 2 Nos. will be Rs.  238,135 x2 =</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</si>
</sst>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u/>
      <sz val="11"/>
      <color theme="1"/>
      <name val="Arial"/>
      <family val="2"/>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29">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2"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164" fontId="3" fillId="0" borderId="1" xfId="1" applyNumberFormat="1"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justify" vertical="top" wrapText="1"/>
    </xf>
    <xf numFmtId="164" fontId="3" fillId="0" borderId="0" xfId="0" applyNumberFormat="1" applyFont="1" applyAlignment="1">
      <alignment horizontal="justify" vertical="top" wrapText="1"/>
    </xf>
    <xf numFmtId="0" fontId="2" fillId="0" borderId="0" xfId="0" applyFont="1" applyAlignment="1">
      <alignment horizontal="justify" vertical="top" wrapText="1"/>
    </xf>
    <xf numFmtId="1" fontId="2" fillId="0" borderId="1" xfId="0" applyNumberFormat="1" applyFont="1" applyBorder="1" applyAlignment="1">
      <alignment horizontal="center" vertical="top" wrapText="1"/>
    </xf>
    <xf numFmtId="164" fontId="3" fillId="0" borderId="0" xfId="1" applyNumberFormat="1" applyFont="1" applyBorder="1" applyAlignment="1">
      <alignment horizontal="center" vertical="center" wrapText="1"/>
    </xf>
    <xf numFmtId="164" fontId="3" fillId="0" borderId="1" xfId="1" applyNumberFormat="1" applyFont="1" applyBorder="1" applyAlignment="1">
      <alignment horizontal="justify" vertical="center" wrapText="1"/>
    </xf>
    <xf numFmtId="0" fontId="2" fillId="0" borderId="0" xfId="0" applyFont="1" applyAlignment="1">
      <alignment horizontal="justify" vertical="center"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3" fillId="0" borderId="0" xfId="0" applyFont="1" applyAlignment="1">
      <alignment horizontal="left" vertical="top" wrapText="1"/>
    </xf>
    <xf numFmtId="0" fontId="2" fillId="0" borderId="0" xfId="0" applyFont="1" applyAlignment="1">
      <alignment horizontal="center" vertical="top" wrapText="1"/>
    </xf>
    <xf numFmtId="0" fontId="6" fillId="2" borderId="0" xfId="0" applyFont="1" applyFill="1" applyAlignment="1">
      <alignment horizontal="justify" vertical="top"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H141"/>
  <sheetViews>
    <sheetView zoomScale="85" zoomScaleNormal="85" workbookViewId="0">
      <selection activeCell="C10" sqref="C10"/>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0" style="1" hidden="1" customWidth="1"/>
    <col min="8" max="8" width="17.5703125" style="1" hidden="1" customWidth="1"/>
    <col min="9" max="9" width="0" style="1" hidden="1" customWidth="1"/>
    <col min="10" max="16384" width="9.140625" style="1"/>
  </cols>
  <sheetData>
    <row r="1" spans="1:8" ht="35.25" customHeight="1">
      <c r="A1" s="20" t="s">
        <v>32</v>
      </c>
      <c r="B1" s="20"/>
      <c r="C1" s="20"/>
      <c r="D1" s="20"/>
      <c r="E1" s="20"/>
      <c r="F1" s="20"/>
    </row>
    <row r="2" spans="1:8" ht="18">
      <c r="A2" s="22" t="s">
        <v>6</v>
      </c>
      <c r="B2" s="22"/>
      <c r="C2" s="22"/>
      <c r="D2" s="22"/>
      <c r="E2" s="22"/>
      <c r="F2" s="22"/>
    </row>
    <row r="4" spans="1:8" s="2" customFormat="1" ht="25.5">
      <c r="A4" s="4" t="s">
        <v>0</v>
      </c>
      <c r="B4" s="4" t="s">
        <v>1</v>
      </c>
      <c r="C4" s="4" t="s">
        <v>2</v>
      </c>
      <c r="D4" s="4" t="s">
        <v>3</v>
      </c>
      <c r="E4" s="4" t="s">
        <v>4</v>
      </c>
      <c r="F4" s="4" t="s">
        <v>5</v>
      </c>
    </row>
    <row r="5" spans="1:8" s="3" customFormat="1" ht="76.5">
      <c r="A5" s="6">
        <v>1</v>
      </c>
      <c r="B5" s="5" t="s">
        <v>29</v>
      </c>
      <c r="C5" s="16">
        <v>545400</v>
      </c>
      <c r="D5" s="7">
        <v>3656.23</v>
      </c>
      <c r="E5" s="6" t="s">
        <v>9</v>
      </c>
      <c r="F5" s="8">
        <f>ROUND(C5*D5/1000,0)</f>
        <v>1994108</v>
      </c>
      <c r="H5" s="10">
        <f>SUM(C5*D5)/1000</f>
        <v>1994107.8419999999</v>
      </c>
    </row>
    <row r="6" spans="1:8" s="3" customFormat="1" ht="76.5">
      <c r="A6" s="6">
        <v>2</v>
      </c>
      <c r="B6" s="5" t="s">
        <v>30</v>
      </c>
      <c r="C6" s="6">
        <v>125100</v>
      </c>
      <c r="D6" s="7">
        <v>6190.17</v>
      </c>
      <c r="E6" s="6" t="s">
        <v>9</v>
      </c>
      <c r="F6" s="8">
        <f>ROUND(C6*D6/1000,0)</f>
        <v>774390</v>
      </c>
      <c r="H6" s="10">
        <f>SUM(C6*D6)/1000</f>
        <v>774390.26699999999</v>
      </c>
    </row>
    <row r="7" spans="1:8" s="3" customFormat="1" ht="126" customHeight="1">
      <c r="A7" s="6">
        <v>3</v>
      </c>
      <c r="B7" s="5" t="s">
        <v>7</v>
      </c>
      <c r="C7" s="6">
        <v>46900</v>
      </c>
      <c r="D7" s="7">
        <v>6586.95</v>
      </c>
      <c r="E7" s="6" t="s">
        <v>10</v>
      </c>
      <c r="F7" s="8">
        <f>ROUND(C7*D7/100,0)</f>
        <v>3089280</v>
      </c>
      <c r="H7" s="10">
        <f>SUM(C7*D7)/100</f>
        <v>3089279.55</v>
      </c>
    </row>
    <row r="8" spans="1:8" s="3" customFormat="1" ht="165" customHeight="1">
      <c r="A8" s="6">
        <v>4</v>
      </c>
      <c r="B8" s="5" t="s">
        <v>8</v>
      </c>
      <c r="C8" s="6">
        <v>23500</v>
      </c>
      <c r="D8" s="7">
        <v>7557.47</v>
      </c>
      <c r="E8" s="6" t="s">
        <v>10</v>
      </c>
      <c r="F8" s="8">
        <f>ROUND(C8*D8/100,0)</f>
        <v>1776005</v>
      </c>
      <c r="H8" s="10">
        <f t="shared" ref="H8:H9" si="0">SUM(C8*D8)/100</f>
        <v>1776005.45</v>
      </c>
    </row>
    <row r="9" spans="1:8" s="3" customFormat="1" ht="89.25" customHeight="1">
      <c r="A9" s="6">
        <v>5</v>
      </c>
      <c r="B9" s="5" t="s">
        <v>27</v>
      </c>
      <c r="C9" s="6">
        <v>93800</v>
      </c>
      <c r="D9" s="7">
        <v>3990.1</v>
      </c>
      <c r="E9" s="6" t="s">
        <v>12</v>
      </c>
      <c r="F9" s="8">
        <f>ROUND(C9*D9/100,0)</f>
        <v>3742714</v>
      </c>
      <c r="H9" s="10">
        <f t="shared" si="0"/>
        <v>3742713.8</v>
      </c>
    </row>
    <row r="10" spans="1:8" s="15" customFormat="1" ht="51">
      <c r="A10" s="6">
        <v>6</v>
      </c>
      <c r="B10" s="5" t="s">
        <v>31</v>
      </c>
      <c r="C10" s="6">
        <v>77800</v>
      </c>
      <c r="D10" s="7">
        <v>2208.37</v>
      </c>
      <c r="E10" s="6" t="s">
        <v>9</v>
      </c>
      <c r="F10" s="8">
        <f>ROUND(C10*D10/1000,0)</f>
        <v>171811</v>
      </c>
      <c r="H10" s="10"/>
    </row>
    <row r="11" spans="1:8" s="19" customFormat="1" ht="21" customHeight="1">
      <c r="A11" s="23" t="s">
        <v>13</v>
      </c>
      <c r="B11" s="24"/>
      <c r="C11" s="24"/>
      <c r="D11" s="24"/>
      <c r="E11" s="25"/>
      <c r="F11" s="18">
        <f>SUM(F5:F10)</f>
        <v>11548308</v>
      </c>
      <c r="H11" s="18">
        <f>SUM(H5:H10)</f>
        <v>11376496.909</v>
      </c>
    </row>
    <row r="12" spans="1:8" s="3" customFormat="1">
      <c r="F12" s="10"/>
    </row>
    <row r="13" spans="1:8" s="3" customFormat="1">
      <c r="F13" s="10"/>
    </row>
    <row r="14" spans="1:8" s="15" customFormat="1">
      <c r="F14" s="10"/>
    </row>
    <row r="15" spans="1:8" s="3" customFormat="1">
      <c r="F15" s="10"/>
    </row>
    <row r="16" spans="1:8" s="3" customFormat="1"/>
    <row r="17" spans="1:6" s="3" customFormat="1"/>
    <row r="18" spans="1:6" s="3" customFormat="1">
      <c r="A18" s="26" t="s">
        <v>19</v>
      </c>
      <c r="B18" s="26"/>
      <c r="C18" s="13"/>
      <c r="D18" s="21" t="s">
        <v>20</v>
      </c>
      <c r="E18" s="21"/>
      <c r="F18" s="21"/>
    </row>
    <row r="19" spans="1:6" s="3" customFormat="1">
      <c r="A19" s="13"/>
      <c r="B19" s="13"/>
      <c r="C19" s="13"/>
      <c r="D19" s="21" t="s">
        <v>21</v>
      </c>
      <c r="E19" s="21"/>
      <c r="F19" s="21"/>
    </row>
    <row r="20" spans="1:6" s="3" customFormat="1">
      <c r="A20" s="13"/>
      <c r="B20" s="13"/>
      <c r="C20" s="13"/>
      <c r="D20" s="21" t="s">
        <v>22</v>
      </c>
      <c r="E20" s="21"/>
      <c r="F20" s="21"/>
    </row>
    <row r="21" spans="1:6" s="3" customFormat="1"/>
    <row r="22" spans="1:6" s="3" customFormat="1"/>
    <row r="23" spans="1:6" s="3" customFormat="1"/>
    <row r="24" spans="1:6" s="3" customFormat="1"/>
    <row r="25" spans="1:6" s="3" customFormat="1"/>
    <row r="26" spans="1:6" s="3" customFormat="1"/>
    <row r="27" spans="1:6" s="3" customFormat="1"/>
    <row r="28" spans="1:6" s="3" customFormat="1"/>
    <row r="29" spans="1:6" s="3" customFormat="1"/>
    <row r="30" spans="1:6" s="3" customFormat="1"/>
    <row r="31" spans="1:6" s="3" customFormat="1"/>
    <row r="32" spans="1:6"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sheetData>
  <mergeCells count="7">
    <mergeCell ref="A1:F1"/>
    <mergeCell ref="D19:F19"/>
    <mergeCell ref="D20:F20"/>
    <mergeCell ref="A2:F2"/>
    <mergeCell ref="A11:E11"/>
    <mergeCell ref="A18:B18"/>
    <mergeCell ref="D18:F18"/>
  </mergeCells>
  <pageMargins left="0.7" right="0.18" top="0.6" bottom="0.32" header="0.3" footer="0.27"/>
  <pageSetup paperSize="9" orientation="portrait" r:id="rId1"/>
</worksheet>
</file>

<file path=xl/worksheets/sheet2.xml><?xml version="1.0" encoding="utf-8"?>
<worksheet xmlns="http://schemas.openxmlformats.org/spreadsheetml/2006/main" xmlns:r="http://schemas.openxmlformats.org/officeDocument/2006/relationships">
  <dimension ref="A1:I142"/>
  <sheetViews>
    <sheetView tabSelected="1" zoomScale="85" zoomScaleNormal="85" workbookViewId="0">
      <selection activeCell="E6" sqref="E6"/>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0" style="1" hidden="1" customWidth="1"/>
    <col min="8" max="8" width="17.5703125" style="1" hidden="1" customWidth="1"/>
    <col min="9" max="9" width="0" style="1" hidden="1" customWidth="1"/>
    <col min="10" max="16384" width="9.140625" style="1"/>
  </cols>
  <sheetData>
    <row r="1" spans="1:9" ht="48.75" customHeight="1">
      <c r="A1" s="28" t="s">
        <v>33</v>
      </c>
      <c r="B1" s="28"/>
      <c r="C1" s="28"/>
      <c r="D1" s="28"/>
      <c r="E1" s="28"/>
      <c r="F1" s="28"/>
    </row>
    <row r="2" spans="1:9" ht="18">
      <c r="A2" s="22" t="s">
        <v>6</v>
      </c>
      <c r="B2" s="22"/>
      <c r="C2" s="22"/>
      <c r="D2" s="22"/>
      <c r="E2" s="22"/>
      <c r="F2" s="22"/>
    </row>
    <row r="5" spans="1:9" s="2" customFormat="1" ht="25.5">
      <c r="A5" s="4" t="s">
        <v>0</v>
      </c>
      <c r="B5" s="4" t="s">
        <v>1</v>
      </c>
      <c r="C5" s="4" t="s">
        <v>2</v>
      </c>
      <c r="D5" s="4" t="s">
        <v>3</v>
      </c>
      <c r="E5" s="4" t="s">
        <v>4</v>
      </c>
      <c r="F5" s="4" t="s">
        <v>5</v>
      </c>
    </row>
    <row r="6" spans="1:9" s="3" customFormat="1" ht="72.75" customHeight="1">
      <c r="A6" s="6">
        <v>1</v>
      </c>
      <c r="B6" s="5" t="s">
        <v>14</v>
      </c>
      <c r="C6" s="6">
        <v>1150</v>
      </c>
      <c r="D6" s="7">
        <v>3176.25</v>
      </c>
      <c r="E6" s="6" t="s">
        <v>9</v>
      </c>
      <c r="F6" s="8">
        <v>3653</v>
      </c>
      <c r="H6" s="10">
        <f>SUM(C6*D6)/1000</f>
        <v>3652.6875</v>
      </c>
      <c r="I6" s="10">
        <f>SUM(F6-H6)</f>
        <v>0.3125</v>
      </c>
    </row>
    <row r="7" spans="1:9" s="3" customFormat="1" ht="35.25" customHeight="1">
      <c r="A7" s="6">
        <v>2</v>
      </c>
      <c r="B7" s="5" t="s">
        <v>15</v>
      </c>
      <c r="C7" s="6">
        <v>257</v>
      </c>
      <c r="D7" s="7">
        <v>9416.2800000000007</v>
      </c>
      <c r="E7" s="6" t="s">
        <v>10</v>
      </c>
      <c r="F7" s="9">
        <v>24200</v>
      </c>
      <c r="H7" s="10">
        <f>SUM(C7*D7)/100</f>
        <v>24199.839599999999</v>
      </c>
      <c r="I7" s="10">
        <f t="shared" ref="I7:I13" si="0">SUM(F7-H7)</f>
        <v>0.16040000000066357</v>
      </c>
    </row>
    <row r="8" spans="1:9" s="3" customFormat="1" ht="38.25">
      <c r="A8" s="6">
        <v>3</v>
      </c>
      <c r="B8" s="5" t="s">
        <v>28</v>
      </c>
      <c r="C8" s="6">
        <v>503</v>
      </c>
      <c r="D8" s="7">
        <v>26475</v>
      </c>
      <c r="E8" s="6" t="s">
        <v>10</v>
      </c>
      <c r="F8" s="9">
        <v>133169</v>
      </c>
      <c r="H8" s="10">
        <f t="shared" ref="H8:H9" si="1">SUM(C8*D8)/100</f>
        <v>133169.25</v>
      </c>
      <c r="I8" s="10">
        <f t="shared" si="0"/>
        <v>-0.25</v>
      </c>
    </row>
    <row r="9" spans="1:9" s="3" customFormat="1" ht="57" customHeight="1">
      <c r="A9" s="6">
        <v>4</v>
      </c>
      <c r="B9" s="5" t="s">
        <v>16</v>
      </c>
      <c r="C9" s="6">
        <v>129</v>
      </c>
      <c r="D9" s="7">
        <v>14429.25</v>
      </c>
      <c r="E9" s="5" t="s">
        <v>11</v>
      </c>
      <c r="F9" s="9">
        <v>18614</v>
      </c>
      <c r="H9" s="10">
        <f t="shared" si="1"/>
        <v>18613.732499999998</v>
      </c>
      <c r="I9" s="10">
        <f t="shared" si="0"/>
        <v>0.26750000000174623</v>
      </c>
    </row>
    <row r="10" spans="1:9" s="3" customFormat="1" ht="140.25">
      <c r="A10" s="6">
        <v>5</v>
      </c>
      <c r="B10" s="5" t="s">
        <v>17</v>
      </c>
      <c r="C10" s="6">
        <v>79</v>
      </c>
      <c r="D10" s="7">
        <v>337</v>
      </c>
      <c r="E10" s="6" t="s">
        <v>25</v>
      </c>
      <c r="F10" s="9">
        <v>26623</v>
      </c>
      <c r="H10" s="10">
        <f>SUM(C10*D10)</f>
        <v>26623</v>
      </c>
      <c r="I10" s="10">
        <f t="shared" si="0"/>
        <v>0</v>
      </c>
    </row>
    <row r="11" spans="1:9" s="3" customFormat="1" ht="61.5" customHeight="1">
      <c r="A11" s="6">
        <v>6</v>
      </c>
      <c r="B11" s="5" t="s">
        <v>18</v>
      </c>
      <c r="C11" s="6">
        <v>5.33</v>
      </c>
      <c r="D11" s="7">
        <v>4820.2</v>
      </c>
      <c r="E11" s="6" t="s">
        <v>26</v>
      </c>
      <c r="F11" s="9">
        <v>25692</v>
      </c>
      <c r="H11" s="10">
        <f>SUM(C11*D11)</f>
        <v>25691.666000000001</v>
      </c>
      <c r="I11" s="10">
        <f t="shared" si="0"/>
        <v>0.33399999999892316</v>
      </c>
    </row>
    <row r="12" spans="1:9" s="3" customFormat="1" ht="36.75" customHeight="1">
      <c r="A12" s="6">
        <v>7</v>
      </c>
      <c r="B12" s="5" t="s">
        <v>23</v>
      </c>
      <c r="C12" s="6">
        <v>213</v>
      </c>
      <c r="D12" s="7">
        <v>1758.08</v>
      </c>
      <c r="E12" s="6" t="s">
        <v>12</v>
      </c>
      <c r="F12" s="9">
        <v>3745</v>
      </c>
      <c r="H12" s="10">
        <f>SUM(C12*D12)/100</f>
        <v>3744.7103999999999</v>
      </c>
      <c r="I12" s="10">
        <f t="shared" si="0"/>
        <v>0.28960000000006403</v>
      </c>
    </row>
    <row r="13" spans="1:9" s="3" customFormat="1" ht="48.75" customHeight="1">
      <c r="A13" s="6">
        <v>8</v>
      </c>
      <c r="B13" s="5" t="s">
        <v>24</v>
      </c>
      <c r="C13" s="6">
        <v>78</v>
      </c>
      <c r="D13" s="7">
        <v>3127.41</v>
      </c>
      <c r="E13" s="6" t="s">
        <v>12</v>
      </c>
      <c r="F13" s="9">
        <v>2439</v>
      </c>
      <c r="H13" s="10">
        <f>SUM(C13*D13)/100</f>
        <v>2439.3797999999997</v>
      </c>
      <c r="I13" s="10">
        <f t="shared" si="0"/>
        <v>-0.3797999999997046</v>
      </c>
    </row>
    <row r="14" spans="1:9" s="12" customFormat="1" ht="18" customHeight="1">
      <c r="A14" s="23" t="s">
        <v>13</v>
      </c>
      <c r="B14" s="24"/>
      <c r="C14" s="24"/>
      <c r="D14" s="24"/>
      <c r="E14" s="25"/>
      <c r="F14" s="11">
        <f>SUM(F6:F13)</f>
        <v>238135</v>
      </c>
      <c r="H14" s="11">
        <f>SUM(H6:H13)</f>
        <v>238134.26579999999</v>
      </c>
    </row>
    <row r="15" spans="1:9" s="12" customFormat="1" ht="18" customHeight="1">
      <c r="A15" s="23" t="s">
        <v>34</v>
      </c>
      <c r="B15" s="24"/>
      <c r="C15" s="24"/>
      <c r="D15" s="24"/>
      <c r="E15" s="25"/>
      <c r="F15" s="11">
        <f>F14*2</f>
        <v>476270</v>
      </c>
      <c r="H15" s="17"/>
    </row>
    <row r="16" spans="1:9" s="3" customFormat="1"/>
    <row r="17" spans="1:8" s="15" customFormat="1"/>
    <row r="18" spans="1:8" s="3" customFormat="1"/>
    <row r="19" spans="1:8" s="3" customFormat="1">
      <c r="H19" s="10"/>
    </row>
    <row r="20" spans="1:8" s="3" customFormat="1"/>
    <row r="21" spans="1:8" s="13" customFormat="1">
      <c r="A21" s="26" t="s">
        <v>19</v>
      </c>
      <c r="B21" s="26"/>
      <c r="D21" s="21" t="s">
        <v>20</v>
      </c>
      <c r="E21" s="21"/>
      <c r="F21" s="21"/>
      <c r="H21" s="14"/>
    </row>
    <row r="22" spans="1:8" s="13" customFormat="1">
      <c r="D22" s="21" t="s">
        <v>21</v>
      </c>
      <c r="E22" s="21"/>
      <c r="F22" s="21"/>
    </row>
    <row r="23" spans="1:8" s="13" customFormat="1">
      <c r="D23" s="21" t="s">
        <v>22</v>
      </c>
      <c r="E23" s="21"/>
      <c r="F23" s="21"/>
    </row>
    <row r="24" spans="1:8" s="3" customFormat="1">
      <c r="D24" s="27"/>
      <c r="E24" s="27"/>
      <c r="F24" s="27"/>
    </row>
    <row r="25" spans="1:8" s="3" customFormat="1"/>
    <row r="26" spans="1:8" s="3" customFormat="1"/>
    <row r="27" spans="1:8" s="3" customFormat="1"/>
    <row r="28" spans="1:8" s="3" customFormat="1"/>
    <row r="29" spans="1:8" s="3" customFormat="1"/>
    <row r="30" spans="1:8" s="3" customFormat="1"/>
    <row r="31" spans="1:8" s="3" customFormat="1"/>
    <row r="32" spans="1:8"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9">
    <mergeCell ref="A1:F1"/>
    <mergeCell ref="D22:F22"/>
    <mergeCell ref="D23:F23"/>
    <mergeCell ref="D24:F24"/>
    <mergeCell ref="A2:F2"/>
    <mergeCell ref="A14:E14"/>
    <mergeCell ref="A21:B21"/>
    <mergeCell ref="D21:F21"/>
    <mergeCell ref="A15:E15"/>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Usman Khushik</vt:lpstr>
      <vt:lpstr>3' Span</vt:lpstr>
      <vt:lpstr>'3'' Span'!Print_Area</vt:lpstr>
      <vt:lpstr>'Usman Khushik'!Print_Area</vt:lpstr>
      <vt:lpstr>'3'' Span'!Print_Titles</vt:lpstr>
      <vt:lpstr>'Usman Khushik'!Print_Titles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ALI COMPUTER</cp:lastModifiedBy>
  <cp:lastPrinted>2017-02-28T10:18:32Z</cp:lastPrinted>
  <dcterms:created xsi:type="dcterms:W3CDTF">2014-06-02T07:32:11Z</dcterms:created>
  <dcterms:modified xsi:type="dcterms:W3CDTF">2017-02-28T10:18:39Z</dcterms:modified>
</cp:coreProperties>
</file>