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219" i="2"/>
  <c r="H216"/>
  <c r="H215"/>
  <c r="H196"/>
  <c r="H193"/>
  <c r="H168"/>
  <c r="H159"/>
  <c r="H198"/>
  <c r="H188"/>
  <c r="H185"/>
  <c r="H182"/>
  <c r="H179"/>
  <c r="H171"/>
  <c r="H174"/>
  <c r="H165"/>
  <c r="H162"/>
  <c r="H156" l="1"/>
  <c r="H153"/>
  <c r="E111" l="1"/>
  <c r="E113" s="1"/>
  <c r="H190" l="1"/>
  <c r="E118"/>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<sst xmlns="http://schemas.openxmlformats.org/spreadsheetml/2006/main" count="427" uniqueCount="212">
  <si>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</si>
  <si>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</si>
  <si>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</si>
  <si>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</si>
  <si>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</si>
  <si>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</si>
  <si>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</si>
  <si>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</si>
  <si>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</si>
  <si>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</si>
  <si>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</si>
  <si>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</si>
  <si>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</si>
  <si>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</si>
  <si>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</si>
  <si>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</si>
  <si>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</si>
  <si>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</si>
  <si>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</si>
  <si>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</si>
  <si>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</si>
  <si>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</si>
  <si>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</si>
  <si>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</si>
  <si>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</si>
  <si>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</si>
  <si>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</si>
  <si>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</si>
  <si>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</si>
  <si>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</si>
  <si>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</si>
  <si>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</si>
  <si>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</si>
  <si>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</si>
  <si>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</si>
  <si>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</si>
  <si>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</si>
  <si>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</si>
  <si>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</si>
  <si>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</si>
  <si>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</si>
  <si>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</si>
  <si>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</si>
  <si>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</si>
  <si>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</si>
  <si>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</si>
  <si>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</si>
  <si>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</si>
  <si>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</si>
  <si>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</si>
  <si>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</si>
  <si>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</si>
  <si>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</si>
  <si>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</si>
  <si>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</si>
  <si>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</si>
  <si>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</si>
  <si>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</si>
  <si>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</si>
  <si>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</si>
  <si>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</si>
  <si>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</si>
  <si>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</si>
  <si>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</si>
  <si>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</si>
  <si>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</si>
  <si>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</si>
  <si>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</si>
  <si>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</si>
  <si>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</si>
  <si>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</si>
  <si>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</si>
  <si>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</si>
  <si>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</si>
  <si>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</si>
  <si>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</si>
  <si>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</si>
  <si>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</si>
  <si>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</si>
  <si>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</si>
  <si>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</si>
  <si>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</si>
  <si>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</si>
  <si>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</si>
  <si>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</si>
  <si>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</si>
  <si>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</si>
  <si>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</si>
  <si>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</si>
  <si>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</si>
  <si>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</si>
  <si>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</si>
  <si>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</si>
  <si>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</si>
  <si>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</si>
  <si>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</si>
  <si>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</si>
  <si>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</si>
  <si>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</si>
  <si>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</si>
  <si>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</si>
  <si>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</si>
  <si>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</si>
  <si>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</si>
  <si>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</si>
  <si>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</si>
  <si>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</si>
  <si>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</si>
  <si>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</si>
  <si>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</si>
  <si>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</si>
  <si>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</si>
  <si>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</si>
  <si>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</si>
  <si>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</si>
  <si>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</si>
  <si>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</si>
  <si>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</si>
  <si>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</si>
  <si>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</si>
  <si>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</si>
  <si>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</si>
  <si>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</si>
  <si>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</si>
  <si>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</si>
  <si>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</si>
  <si>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</si>
  <si>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</si>
  <si>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</si>
  <si>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</si>
  <si>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</si>
  <si>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</si>
  <si>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</si>
  <si>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</si>
  <si>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</si>
  <si>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</si>
  <si>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</si>
  <si>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</si>
  <si>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</si>
  <si>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</si>
  <si>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</si>
  <si>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</si>
  <si>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</si>
  <si>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</si>
  <si>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</si>
  <si>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</si>
  <si>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</si>
  <si>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</si>
  <si>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</si>
  <si>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</si>
  <si>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</si>
  <si>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</si>
  <si>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</si>
  <si>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</si>
  <si>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</si>
  <si>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</si>
  <si>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</si>
  <si>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</si>
  <si>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</si>
  <si>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</si>
  <si>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</si>
  <si>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</si>
  <si>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</si>
  <si>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</si>
  <si>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</si>
  <si>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</si>
  <si>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</si>
  <si>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</si>
  <si>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</si>
  <si>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</si>
  <si>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</si>
  <si>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</si>
  <si>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</si>
  <si>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</si>
  <si>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</si>
  <si>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</si>
  <si>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</si>
  <si>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Cft</t>
  </si>
  <si>
    <t>% Cft</t>
  </si>
  <si>
    <t>Dismantling cement concrete plain 1:2:4 (s.i.No.19-C page 10)</t>
  </si>
  <si>
    <t>% Sft</t>
  </si>
  <si>
    <t>Sft</t>
  </si>
  <si>
    <t>Providing and laying 1:3:6 cement concrete solid block masonary wall above 6" in thickness set in 1:6 cement mortar in ground floor super structure including raking out joints and curing etc. complete. (S.I.No.23 P-19).</t>
  </si>
  <si>
    <t>Cement plaster 1:4 upto 12" height (b) 1/2" thick. (S.I.No.11-C P-52)</t>
  </si>
  <si>
    <t>Cement concrete plain including placing compacting finishing and curing complete including screening and washing at stone aggregate without shuttering (h) ratio 1:3:6. (S.I.No.5-h page 16)</t>
  </si>
  <si>
    <t>% Sft.</t>
  </si>
  <si>
    <t>Wahite Washing  three coats. (S.I No26-b /P-60)</t>
  </si>
  <si>
    <t>Distempering three coats.(S.I.No.25/P.53).</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</si>
  <si>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</si>
  <si>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Painting old surface preparing surface and painting of doors and windows any type three coats</t>
  </si>
  <si>
    <t>Serial # 10-A</t>
  </si>
  <si>
    <t>GBPS Makhdoom Muhammad Hashim Taluka Thatta (Civil Work)</t>
  </si>
  <si>
    <t>20.03.2017 (upto 02.00pm)</t>
  </si>
  <si>
    <t>21.03.2017 (upto 02.00pm)</t>
  </si>
  <si>
    <t>21.03.2017 (upto 03.00pm)</t>
  </si>
  <si>
    <t>Dismantling cement concrete reinforced seperating reinforcement from concrete cleaning and straightening the same. (S.I.o.20 page 11)</t>
  </si>
  <si>
    <t>Filling watering and ramming earth I floor with new earth excavated from out side lead upto oe chain ad lift upto 5 ft. (S.I.No.22 page 5)</t>
  </si>
  <si>
    <t>%0 Cft</t>
  </si>
  <si>
    <t>Per Cft</t>
  </si>
  <si>
    <t>Reinforcement cement concrete work i/c all labour &amp; material except the cost of steel reinforcement &amp; its labour for bending &amp; binding which will be paid separately. This rates also includes all kinds of forms moulds: lifting shuttering curing rendering &amp; finishing the exposed surface (i/c screening &amp; washing of shingle) (a) R.C. work in roof slab, beams columns rafts, lintels &amp; other structural members laid in situ or precast laid in position completed in all respect Ratio (1:2:4) 90 Lbs Cement 2 Cft. Sand 4 Cft. Shingle 1/8" to 1/4" gauge (S.I. No:- 6 (I) / P-19).</t>
  </si>
  <si>
    <t>Providing and laying 3" thick topping cement concrete (1:2:4) including surface finishing and dividing into panels. (S.I.No.16-c P-47)</t>
  </si>
  <si>
    <t>ITEM WORK</t>
  </si>
  <si>
    <t>Fabrication of mild steel reinforcement for cement concrete i/c cutting bending, laying in position, making joints &amp; fastening including cost of binding wire (also includes removal of rust from bars) (b) Using TOR Bars (S.I.No:- 7 (ii) (a) / P-20).</t>
  </si>
  <si>
    <t>Cwt</t>
  </si>
  <si>
    <t>Per Cwt</t>
  </si>
  <si>
    <t>Making and fixing steel grated doors with 1/16" thick sheeting including angle iron frame 2" x 2" x 3/8 and 3/4" square bars 4" centre to centre with locking arrangement. (S.I.No.24 page 92)</t>
  </si>
  <si>
    <t>Per Sft</t>
  </si>
  <si>
    <t>OFFER RATE / NON SCHEDULE ITEMS</t>
  </si>
  <si>
    <t>Providing and laying Porcelee tiles and glazed and polished 24" x 24" x 5/16" on floor or wall facing in required colour and pattern in white cement and pigment over a base of 1:2 grey cement mortar 3/4" thick including washing and filling of joints with slurry of white cement and pigmet in desired shape with finishing cleaning and coat of wax polish etc complete including cutting tiles to proper profile. (RA approved)</t>
  </si>
  <si>
    <t>Civil Work</t>
  </si>
  <si>
    <t>Tile Work</t>
  </si>
  <si>
    <t>Notice Inviting Tenders No.TC/G-55/EWDT/ 1507 dated 01.03.2017</t>
  </si>
</sst>
</file>

<file path=xl/styles.xml><?xml version="1.0" encoding="utf-8"?>
<styleSheet xmlns="http://schemas.openxmlformats.org/spreadsheetml/2006/main">
  <numFmts count="8">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 numFmtId="170" formatCode="0.000"/>
  </numFmts>
  <fonts count="33">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b/>
      <sz val="10"/>
      <color theme="1"/>
      <name val="Times New Roman"/>
      <family val="1"/>
    </font>
    <font>
      <sz val="9"/>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77">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7" fillId="0" borderId="0" xfId="0" applyFont="1" applyAlignment="1">
      <alignment horizontal="center" vertical="top" wrapText="1"/>
    </xf>
    <xf numFmtId="0" fontId="28" fillId="0" borderId="3" xfId="0" applyFont="1" applyBorder="1" applyAlignment="1">
      <alignment horizontal="center" vertical="top"/>
    </xf>
    <xf numFmtId="0" fontId="28" fillId="0" borderId="3" xfId="0" applyFont="1" applyBorder="1" applyAlignment="1">
      <alignment horizontal="center" vertical="center"/>
    </xf>
    <xf numFmtId="0" fontId="6" fillId="0" borderId="0" xfId="0" applyFont="1" applyAlignment="1">
      <alignment horizontal="center" vertical="center"/>
    </xf>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0" fontId="19" fillId="0" borderId="0" xfId="0" applyFont="1" applyAlignment="1">
      <alignment horizontal="right"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9" fillId="0" borderId="0" xfId="0" applyFont="1" applyAlignment="1">
      <alignment horizontal="center" vertical="top" wrapText="1"/>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2" fontId="6" fillId="0" borderId="0" xfId="0" applyNumberFormat="1" applyFont="1" applyAlignment="1">
      <alignment horizontal="center" vertical="top" wrapText="1"/>
    </xf>
    <xf numFmtId="0" fontId="5" fillId="0" borderId="0" xfId="0" applyFont="1" applyAlignment="1"/>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165" fontId="19" fillId="0" borderId="0" xfId="0" applyNumberFormat="1" applyFont="1" applyAlignment="1">
      <alignment horizontal="center"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31" fillId="0" borderId="0" xfId="0" applyFont="1" applyAlignment="1">
      <alignment vertical="top"/>
    </xf>
    <xf numFmtId="0" fontId="31" fillId="0" borderId="0" xfId="0" applyFont="1" applyAlignment="1">
      <alignment vertical="top" wrapText="1"/>
    </xf>
    <xf numFmtId="0" fontId="32" fillId="0" borderId="0" xfId="0" applyFont="1" applyAlignment="1">
      <alignment horizontal="justify" vertical="top" wrapText="1"/>
    </xf>
    <xf numFmtId="170" fontId="6" fillId="0" borderId="0" xfId="0" applyNumberFormat="1" applyFont="1" applyAlignment="1">
      <alignment vertical="top" wrapText="1"/>
    </xf>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5" fillId="0" borderId="6" xfId="0" applyFont="1" applyBorder="1"/>
    <xf numFmtId="0" fontId="5" fillId="0" borderId="5" xfId="0" applyFont="1" applyBorder="1"/>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Alignment="1">
      <alignment horizontal="left" vertical="top" wrapText="1"/>
    </xf>
    <xf numFmtId="0" fontId="16" fillId="0" borderId="0" xfId="0" applyFont="1" applyAlignment="1">
      <alignment horizontal="center" vertical="top"/>
    </xf>
    <xf numFmtId="0" fontId="22" fillId="0" borderId="0" xfId="0" applyFont="1" applyBorder="1" applyAlignment="1">
      <alignment vertical="top" wrapText="1"/>
    </xf>
    <xf numFmtId="0" fontId="23" fillId="0" borderId="0" xfId="0" applyFont="1" applyAlignment="1">
      <alignment vertical="top" wrapText="1"/>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59" t="s">
        <v>26</v>
      </c>
      <c r="B1" s="159"/>
      <c r="C1" s="159"/>
      <c r="D1" s="159"/>
      <c r="E1" s="159"/>
      <c r="F1" s="159"/>
      <c r="G1" s="159"/>
      <c r="H1" s="159"/>
      <c r="I1" s="159"/>
    </row>
    <row r="2" spans="1:9" ht="19.5">
      <c r="A2" s="160" t="s">
        <v>67</v>
      </c>
      <c r="B2" s="160"/>
      <c r="C2" s="160"/>
      <c r="D2" s="160"/>
      <c r="E2" s="160"/>
      <c r="F2" s="160"/>
      <c r="G2" s="160"/>
      <c r="H2" s="160"/>
      <c r="I2" s="160"/>
    </row>
    <row r="3" spans="1:9" ht="6" customHeight="1">
      <c r="A3" s="2"/>
      <c r="B3" s="2"/>
      <c r="C3" s="2"/>
      <c r="D3" s="2"/>
      <c r="E3" s="2"/>
      <c r="F3" s="2"/>
      <c r="G3" s="2"/>
      <c r="H3" s="2"/>
      <c r="I3" s="2"/>
    </row>
    <row r="4" spans="1:9" ht="31.5">
      <c r="A4" s="24" t="s">
        <v>4</v>
      </c>
      <c r="B4" s="24" t="s">
        <v>14</v>
      </c>
      <c r="C4" s="155" t="s">
        <v>15</v>
      </c>
      <c r="D4" s="155"/>
      <c r="E4" s="155" t="s">
        <v>16</v>
      </c>
      <c r="F4" s="155"/>
      <c r="G4" s="24" t="s">
        <v>17</v>
      </c>
      <c r="H4" s="155" t="s">
        <v>18</v>
      </c>
      <c r="I4" s="155"/>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56" t="s">
        <v>20</v>
      </c>
      <c r="D41" s="156"/>
      <c r="E41" s="156"/>
      <c r="F41" s="156"/>
      <c r="G41" s="156"/>
      <c r="H41" s="11" t="s">
        <v>6</v>
      </c>
      <c r="I41" s="18">
        <f>SUM(I7:I40)</f>
        <v>974772</v>
      </c>
    </row>
    <row r="42" spans="1:9" ht="21.75" customHeight="1" thickBot="1">
      <c r="C42" s="157" t="s">
        <v>50</v>
      </c>
      <c r="D42" s="157"/>
      <c r="E42" s="157"/>
      <c r="F42" s="157"/>
      <c r="G42" s="157"/>
      <c r="H42" s="11" t="s">
        <v>6</v>
      </c>
      <c r="I42" s="18">
        <f>ROUND(I41*20%,0)</f>
        <v>194954</v>
      </c>
    </row>
    <row r="43" spans="1:9" ht="21.75" customHeight="1" thickBot="1">
      <c r="C43" s="156" t="s">
        <v>20</v>
      </c>
      <c r="D43" s="156"/>
      <c r="E43" s="156"/>
      <c r="F43" s="156"/>
      <c r="G43" s="156"/>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56" t="s">
        <v>20</v>
      </c>
      <c r="D70" s="156"/>
      <c r="E70" s="156"/>
      <c r="F70" s="156"/>
      <c r="G70" s="156"/>
      <c r="H70" s="11" t="s">
        <v>6</v>
      </c>
      <c r="I70" s="18">
        <f>SUM(I50:I69)</f>
        <v>230595</v>
      </c>
    </row>
    <row r="71" spans="1:9" ht="9" customHeight="1"/>
    <row r="73" spans="1:9" ht="26.25" customHeight="1">
      <c r="B73" s="158" t="s">
        <v>64</v>
      </c>
      <c r="C73" s="158"/>
      <c r="D73" s="158"/>
      <c r="E73" s="158"/>
      <c r="F73" s="158"/>
      <c r="G73" s="158"/>
      <c r="H73" s="158"/>
    </row>
    <row r="74" spans="1:9" ht="4.5" customHeight="1">
      <c r="B74" s="2"/>
      <c r="C74" s="2"/>
      <c r="D74" s="2"/>
      <c r="E74" s="2"/>
      <c r="F74" s="2"/>
      <c r="G74" s="2"/>
      <c r="H74" s="2"/>
    </row>
    <row r="75" spans="1:9" ht="27.75" customHeight="1">
      <c r="B75" s="13" t="s">
        <v>65</v>
      </c>
      <c r="C75" s="2"/>
      <c r="D75" s="2"/>
      <c r="E75" s="14" t="s">
        <v>6</v>
      </c>
      <c r="F75" s="152">
        <f>I43</f>
        <v>779818</v>
      </c>
      <c r="G75" s="152"/>
      <c r="H75" s="2"/>
    </row>
    <row r="76" spans="1:9" ht="3.75" customHeight="1"/>
    <row r="77" spans="1:9" ht="34.5" customHeight="1">
      <c r="B77" s="13" t="s">
        <v>66</v>
      </c>
      <c r="C77" s="2"/>
      <c r="D77" s="2"/>
      <c r="E77" s="14" t="s">
        <v>6</v>
      </c>
      <c r="F77" s="152">
        <f>I70</f>
        <v>230595</v>
      </c>
      <c r="G77" s="152"/>
    </row>
    <row r="78" spans="1:9" ht="5.25" customHeight="1" thickBot="1"/>
    <row r="79" spans="1:9" ht="19.5" thickBot="1">
      <c r="C79" s="153" t="s">
        <v>20</v>
      </c>
      <c r="D79" s="153"/>
      <c r="E79" s="22" t="s">
        <v>6</v>
      </c>
      <c r="F79" s="154">
        <f>SUM(F75:G78)</f>
        <v>1010413</v>
      </c>
      <c r="G79" s="154"/>
    </row>
    <row r="80" spans="1:9" ht="8.25" customHeight="1"/>
    <row r="84" spans="2:6">
      <c r="B84" s="34"/>
    </row>
    <row r="85" spans="2:6">
      <c r="F85" s="35"/>
    </row>
    <row r="86" spans="2:6">
      <c r="B86" s="36"/>
    </row>
    <row r="87" spans="2:6">
      <c r="B87" s="36"/>
    </row>
    <row r="88" spans="2:6">
      <c r="B88" s="36"/>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34"/>
  <sheetViews>
    <sheetView tabSelected="1" topLeftCell="A18" workbookViewId="0">
      <selection activeCell="E37" sqref="E37"/>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190</v>
      </c>
      <c r="I5" s="16"/>
      <c r="J5" s="16"/>
      <c r="K5" s="16"/>
    </row>
    <row r="6" spans="1:19" ht="31.5">
      <c r="A6" s="172" t="s">
        <v>11</v>
      </c>
      <c r="B6" s="172"/>
      <c r="C6" s="172"/>
      <c r="D6" s="172"/>
      <c r="E6" s="172"/>
      <c r="F6" s="172"/>
      <c r="G6" s="172"/>
      <c r="H6" s="172"/>
      <c r="I6" s="48"/>
    </row>
    <row r="7" spans="1:19" ht="27.75">
      <c r="A7" s="173" t="s">
        <v>126</v>
      </c>
      <c r="B7" s="173"/>
      <c r="C7" s="173"/>
      <c r="D7" s="173"/>
      <c r="E7" s="173"/>
      <c r="F7" s="173"/>
      <c r="G7" s="173"/>
      <c r="H7" s="173"/>
      <c r="I7" s="78"/>
    </row>
    <row r="8" spans="1:19" ht="31.5">
      <c r="A8" s="174" t="s">
        <v>68</v>
      </c>
      <c r="B8" s="174"/>
      <c r="C8" s="174"/>
      <c r="D8" s="174"/>
      <c r="E8" s="174"/>
      <c r="F8" s="174"/>
      <c r="G8" s="174"/>
      <c r="H8" s="174"/>
      <c r="I8" s="48"/>
    </row>
    <row r="9" spans="1:19" ht="18.75">
      <c r="A9" s="175" t="s">
        <v>97</v>
      </c>
      <c r="B9" s="175"/>
      <c r="C9" s="175"/>
      <c r="D9" s="175"/>
      <c r="E9" s="175"/>
      <c r="F9" s="175"/>
      <c r="G9" s="175"/>
      <c r="H9" s="175"/>
      <c r="I9" s="38"/>
      <c r="J9" s="38"/>
      <c r="K9" s="38"/>
      <c r="L9" s="38"/>
      <c r="M9" s="38"/>
      <c r="N9" s="38"/>
      <c r="O9" s="38"/>
      <c r="P9" s="38"/>
      <c r="Q9" s="38"/>
      <c r="R9" s="38"/>
      <c r="S9" s="38"/>
    </row>
    <row r="10" spans="1:19" ht="18.75">
      <c r="A10" s="176" t="s">
        <v>98</v>
      </c>
      <c r="B10" s="176"/>
      <c r="C10" s="176"/>
      <c r="D10" s="176"/>
      <c r="E10" s="176"/>
      <c r="F10" s="176"/>
      <c r="G10" s="176"/>
      <c r="H10" s="176"/>
      <c r="I10" s="38"/>
    </row>
    <row r="11" spans="1:19" ht="18.75">
      <c r="A11" s="176"/>
      <c r="B11" s="176"/>
      <c r="C11" s="176"/>
      <c r="D11" s="176"/>
      <c r="E11" s="176"/>
      <c r="F11" s="176"/>
      <c r="G11" s="176"/>
      <c r="H11" s="176"/>
      <c r="I11" s="38"/>
    </row>
    <row r="12" spans="1:19" ht="18.75">
      <c r="A12" s="176"/>
      <c r="B12" s="176"/>
      <c r="C12" s="176"/>
      <c r="D12" s="176"/>
      <c r="E12" s="176"/>
      <c r="F12" s="176"/>
      <c r="G12" s="176"/>
      <c r="H12" s="176"/>
      <c r="I12" s="38"/>
    </row>
    <row r="13" spans="1:19" ht="15.75">
      <c r="A13" s="39"/>
      <c r="B13" s="39"/>
      <c r="C13" s="39"/>
      <c r="D13" s="39"/>
      <c r="E13" s="39"/>
      <c r="F13" s="39"/>
      <c r="G13" s="39"/>
      <c r="H13" s="39"/>
      <c r="I13" s="16"/>
      <c r="J13" s="16"/>
      <c r="K13" s="16"/>
      <c r="L13" s="16"/>
      <c r="M13" s="16"/>
      <c r="N13" s="16"/>
      <c r="O13" s="16"/>
      <c r="P13" s="16"/>
    </row>
    <row r="14" spans="1:19" ht="15.75" customHeight="1">
      <c r="A14" s="39"/>
      <c r="B14" s="16" t="s">
        <v>127</v>
      </c>
      <c r="C14" s="51" t="s">
        <v>0</v>
      </c>
      <c r="D14" s="166" t="s">
        <v>211</v>
      </c>
      <c r="E14" s="166"/>
      <c r="F14" s="166"/>
      <c r="G14" s="166"/>
      <c r="H14" s="166"/>
      <c r="I14" s="16"/>
    </row>
    <row r="15" spans="1:19" ht="15.75">
      <c r="A15" s="39"/>
      <c r="B15" s="39"/>
      <c r="C15" s="39"/>
      <c r="D15" s="166"/>
      <c r="E15" s="166"/>
      <c r="F15" s="166"/>
      <c r="G15" s="166"/>
      <c r="H15" s="166"/>
      <c r="I15" s="16"/>
    </row>
    <row r="16" spans="1:19" ht="15.75">
      <c r="A16" s="39"/>
      <c r="B16" s="39"/>
      <c r="C16" s="39"/>
      <c r="D16" s="39"/>
      <c r="E16" s="39"/>
      <c r="F16" s="39"/>
      <c r="G16" s="39"/>
      <c r="H16" s="39"/>
      <c r="I16" s="16"/>
    </row>
    <row r="17" spans="1:9" ht="15.75">
      <c r="A17" s="39"/>
      <c r="B17" s="52" t="s">
        <v>93</v>
      </c>
      <c r="C17" s="51" t="s">
        <v>0</v>
      </c>
      <c r="D17" s="170" t="s">
        <v>94</v>
      </c>
      <c r="E17" s="171"/>
      <c r="F17" s="171"/>
      <c r="G17" s="171"/>
      <c r="H17" s="171"/>
      <c r="I17" s="16"/>
    </row>
    <row r="18" spans="1:9" ht="15.75">
      <c r="A18" s="39"/>
      <c r="B18" s="39"/>
      <c r="C18" s="50"/>
      <c r="D18" s="171"/>
      <c r="E18" s="171"/>
      <c r="F18" s="171"/>
      <c r="G18" s="171"/>
      <c r="H18" s="171"/>
      <c r="I18" s="16"/>
    </row>
    <row r="19" spans="1:9" ht="15.75">
      <c r="A19" s="39"/>
      <c r="B19" s="39"/>
      <c r="C19" s="50"/>
      <c r="D19" s="170" t="s">
        <v>191</v>
      </c>
      <c r="E19" s="171"/>
      <c r="F19" s="171"/>
      <c r="G19" s="171"/>
      <c r="H19" s="171"/>
      <c r="I19" s="16"/>
    </row>
    <row r="20" spans="1:9" ht="15.75">
      <c r="A20" s="39"/>
      <c r="B20" s="39"/>
      <c r="C20" s="50"/>
      <c r="D20" s="171"/>
      <c r="E20" s="171"/>
      <c r="F20" s="171"/>
      <c r="G20" s="171"/>
      <c r="H20" s="171"/>
      <c r="I20" s="16"/>
    </row>
    <row r="21" spans="1:9" ht="15.75">
      <c r="A21" s="39"/>
      <c r="B21" s="39"/>
      <c r="C21" s="50"/>
      <c r="D21" s="39"/>
      <c r="E21" s="39"/>
      <c r="F21" s="39"/>
      <c r="G21" s="39"/>
      <c r="H21" s="39"/>
      <c r="I21" s="16"/>
    </row>
    <row r="22" spans="1:9" ht="15.75">
      <c r="A22" s="39"/>
      <c r="B22" s="52" t="s">
        <v>80</v>
      </c>
      <c r="C22" s="51" t="s">
        <v>0</v>
      </c>
      <c r="D22" s="53" t="s">
        <v>6</v>
      </c>
      <c r="E22" s="76">
        <v>0.39100000000000001</v>
      </c>
      <c r="F22" s="53" t="s">
        <v>96</v>
      </c>
      <c r="G22" s="15"/>
      <c r="H22" s="15"/>
      <c r="I22" s="15"/>
    </row>
    <row r="23" spans="1:9" ht="15.75">
      <c r="A23" s="39"/>
      <c r="B23" s="52" t="s">
        <v>81</v>
      </c>
      <c r="C23" s="51" t="s">
        <v>0</v>
      </c>
      <c r="D23" s="53" t="s">
        <v>163</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131</v>
      </c>
      <c r="E25" s="15"/>
      <c r="F25" s="15"/>
      <c r="G25" s="15"/>
      <c r="H25" s="15"/>
      <c r="I25" s="15"/>
    </row>
    <row r="26" spans="1:9" ht="15.75">
      <c r="A26" s="39"/>
      <c r="B26" s="52" t="s">
        <v>88</v>
      </c>
      <c r="C26" s="51" t="s">
        <v>0</v>
      </c>
      <c r="D26" s="53" t="s">
        <v>159</v>
      </c>
      <c r="E26" s="15"/>
      <c r="F26" s="15"/>
      <c r="G26" s="15"/>
      <c r="H26" s="15"/>
      <c r="I26" s="15"/>
    </row>
    <row r="27" spans="1:9" ht="15.75">
      <c r="A27" s="39"/>
      <c r="B27" s="52" t="s">
        <v>85</v>
      </c>
      <c r="C27" s="51" t="s">
        <v>0</v>
      </c>
      <c r="D27" s="53" t="s">
        <v>159</v>
      </c>
      <c r="E27" s="15"/>
      <c r="F27" s="15"/>
      <c r="G27" s="15"/>
      <c r="H27" s="15"/>
      <c r="I27" s="15"/>
    </row>
    <row r="28" spans="1:9" ht="15.75">
      <c r="A28" s="39"/>
      <c r="B28" s="52" t="s">
        <v>89</v>
      </c>
      <c r="C28" s="51" t="s">
        <v>0</v>
      </c>
      <c r="D28" s="53" t="s">
        <v>159</v>
      </c>
      <c r="E28" s="15"/>
      <c r="F28" s="15"/>
      <c r="G28" s="15"/>
      <c r="H28" s="15"/>
      <c r="I28" s="15"/>
    </row>
    <row r="29" spans="1:9" ht="15.75">
      <c r="A29" s="39"/>
      <c r="B29" s="52" t="s">
        <v>83</v>
      </c>
      <c r="C29" s="51" t="s">
        <v>0</v>
      </c>
      <c r="D29" s="53" t="s">
        <v>160</v>
      </c>
      <c r="E29" s="15"/>
      <c r="F29" s="15"/>
      <c r="G29" s="15"/>
      <c r="H29" s="15"/>
      <c r="I29" s="15"/>
    </row>
    <row r="30" spans="1:9" ht="15.75">
      <c r="A30" s="39"/>
      <c r="B30" s="52"/>
      <c r="C30" s="51"/>
      <c r="D30" s="54"/>
      <c r="E30" s="15"/>
      <c r="F30" s="15"/>
      <c r="G30" s="15"/>
      <c r="H30" s="15"/>
      <c r="I30" s="15"/>
    </row>
    <row r="31" spans="1:9" ht="15.75">
      <c r="A31" s="39"/>
      <c r="B31" s="73" t="s">
        <v>128</v>
      </c>
      <c r="C31" s="74" t="s">
        <v>0</v>
      </c>
      <c r="D31" s="53" t="s">
        <v>192</v>
      </c>
      <c r="E31" s="15"/>
      <c r="F31" s="15"/>
      <c r="G31" s="15"/>
      <c r="H31" s="15"/>
      <c r="I31" s="15"/>
    </row>
    <row r="32" spans="1:9" ht="15.75">
      <c r="A32" s="39"/>
      <c r="B32" s="75" t="s">
        <v>129</v>
      </c>
      <c r="C32" s="74" t="s">
        <v>0</v>
      </c>
      <c r="D32" s="53" t="s">
        <v>193</v>
      </c>
      <c r="E32" s="15"/>
      <c r="F32" s="15"/>
      <c r="G32" s="15"/>
      <c r="H32" s="15"/>
      <c r="I32" s="15"/>
    </row>
    <row r="33" spans="1:10" ht="15.75">
      <c r="A33" s="39"/>
      <c r="B33" s="73" t="s">
        <v>130</v>
      </c>
      <c r="C33" s="74" t="s">
        <v>0</v>
      </c>
      <c r="D33" s="53" t="s">
        <v>194</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159</v>
      </c>
      <c r="E35" s="55"/>
      <c r="F35" s="55"/>
      <c r="G35" s="55"/>
      <c r="H35" s="55"/>
      <c r="I35" s="15"/>
    </row>
    <row r="36" spans="1:10" ht="15.75">
      <c r="A36" s="39"/>
      <c r="B36" s="52" t="s">
        <v>69</v>
      </c>
      <c r="C36" s="51" t="s">
        <v>0</v>
      </c>
      <c r="D36" s="53" t="s">
        <v>159</v>
      </c>
      <c r="E36" s="55"/>
      <c r="F36" s="55"/>
      <c r="G36" s="55"/>
      <c r="H36" s="55"/>
      <c r="I36" s="15"/>
    </row>
    <row r="37" spans="1:10" ht="15.75">
      <c r="A37" s="39"/>
      <c r="B37" s="52" t="s">
        <v>85</v>
      </c>
      <c r="C37" s="51" t="s">
        <v>0</v>
      </c>
      <c r="D37" s="53" t="s">
        <v>159</v>
      </c>
      <c r="E37" s="15"/>
      <c r="F37" s="15"/>
      <c r="G37" s="15"/>
      <c r="H37" s="15"/>
      <c r="I37" s="15"/>
    </row>
    <row r="38" spans="1:10" ht="15.75">
      <c r="A38" s="39"/>
      <c r="B38" s="52" t="s">
        <v>86</v>
      </c>
      <c r="C38" s="51" t="s">
        <v>0</v>
      </c>
      <c r="D38" s="53" t="s">
        <v>161</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69" t="s">
        <v>75</v>
      </c>
      <c r="B48" s="169"/>
      <c r="C48" s="169"/>
      <c r="D48" s="169"/>
      <c r="E48" s="169"/>
      <c r="F48" s="169"/>
      <c r="G48" s="169"/>
      <c r="H48" s="169"/>
      <c r="I48" s="16"/>
    </row>
    <row r="49" spans="1:9" ht="26.25">
      <c r="A49" s="169" t="s">
        <v>78</v>
      </c>
      <c r="B49" s="169"/>
      <c r="C49" s="169"/>
      <c r="D49" s="169"/>
      <c r="E49" s="169"/>
      <c r="F49" s="169"/>
      <c r="G49" s="169"/>
      <c r="H49" s="169"/>
      <c r="I49" s="16"/>
    </row>
    <row r="50" spans="1:9" ht="15.75">
      <c r="A50" s="39"/>
      <c r="B50" s="39"/>
      <c r="C50" s="39"/>
      <c r="D50" s="39"/>
      <c r="E50" s="39"/>
      <c r="F50" s="39"/>
      <c r="G50" s="39"/>
      <c r="H50" s="16"/>
      <c r="I50" s="16"/>
    </row>
    <row r="51" spans="1:9" ht="15.75">
      <c r="A51" s="50" t="s">
        <v>132</v>
      </c>
      <c r="B51" s="168" t="s">
        <v>133</v>
      </c>
      <c r="C51" s="168"/>
      <c r="D51" s="168"/>
      <c r="E51" s="168"/>
      <c r="F51" s="168"/>
      <c r="G51" s="168"/>
      <c r="H51" s="168"/>
      <c r="I51" s="16"/>
    </row>
    <row r="52" spans="1:9" ht="15.75">
      <c r="A52" s="50"/>
      <c r="B52" s="168"/>
      <c r="C52" s="168"/>
      <c r="D52" s="168"/>
      <c r="E52" s="168"/>
      <c r="F52" s="168"/>
      <c r="G52" s="168"/>
      <c r="H52" s="168"/>
      <c r="I52" s="16"/>
    </row>
    <row r="53" spans="1:9" ht="15.75">
      <c r="A53" s="50"/>
      <c r="B53" s="65"/>
      <c r="C53" s="79"/>
      <c r="D53" s="65"/>
      <c r="E53" s="65"/>
      <c r="F53" s="65"/>
      <c r="G53" s="65"/>
      <c r="H53" s="80"/>
      <c r="I53" s="16"/>
    </row>
    <row r="54" spans="1:9" ht="15.75">
      <c r="A54" s="50" t="s">
        <v>134</v>
      </c>
      <c r="B54" s="168" t="s">
        <v>135</v>
      </c>
      <c r="C54" s="168"/>
      <c r="D54" s="168"/>
      <c r="E54" s="168"/>
      <c r="F54" s="168"/>
      <c r="G54" s="168"/>
      <c r="H54" s="168"/>
      <c r="I54" s="16"/>
    </row>
    <row r="55" spans="1:9" ht="15.75">
      <c r="A55" s="50"/>
      <c r="B55" s="168"/>
      <c r="C55" s="168"/>
      <c r="D55" s="168"/>
      <c r="E55" s="168"/>
      <c r="F55" s="168"/>
      <c r="G55" s="168"/>
      <c r="H55" s="168"/>
      <c r="I55" s="16"/>
    </row>
    <row r="56" spans="1:9" ht="15.75">
      <c r="A56" s="50"/>
      <c r="B56" s="65"/>
      <c r="C56" s="80"/>
      <c r="D56" s="79"/>
      <c r="E56" s="79"/>
      <c r="F56" s="79"/>
      <c r="G56" s="79"/>
      <c r="H56" s="80"/>
      <c r="I56" s="16"/>
    </row>
    <row r="57" spans="1:9" ht="15.75">
      <c r="A57" s="50" t="s">
        <v>136</v>
      </c>
      <c r="B57" s="168" t="s">
        <v>137</v>
      </c>
      <c r="C57" s="168"/>
      <c r="D57" s="168"/>
      <c r="E57" s="168"/>
      <c r="F57" s="168"/>
      <c r="G57" s="168"/>
      <c r="H57" s="168"/>
      <c r="I57" s="16"/>
    </row>
    <row r="58" spans="1:9" ht="15.75">
      <c r="A58" s="50"/>
      <c r="B58" s="168"/>
      <c r="C58" s="168"/>
      <c r="D58" s="168"/>
      <c r="E58" s="168"/>
      <c r="F58" s="168"/>
      <c r="G58" s="168"/>
      <c r="H58" s="168"/>
      <c r="I58" s="16"/>
    </row>
    <row r="59" spans="1:9" ht="15.75">
      <c r="A59" s="50"/>
      <c r="B59" s="65"/>
      <c r="C59" s="80"/>
      <c r="D59" s="79"/>
      <c r="E59" s="79"/>
      <c r="F59" s="79"/>
      <c r="G59" s="79"/>
      <c r="H59" s="80"/>
      <c r="I59" s="16"/>
    </row>
    <row r="60" spans="1:9" ht="15.75">
      <c r="A60" s="50" t="s">
        <v>138</v>
      </c>
      <c r="B60" s="168" t="s">
        <v>139</v>
      </c>
      <c r="C60" s="168"/>
      <c r="D60" s="168"/>
      <c r="E60" s="168"/>
      <c r="F60" s="168"/>
      <c r="G60" s="168"/>
      <c r="H60" s="168"/>
      <c r="I60" s="16"/>
    </row>
    <row r="61" spans="1:9" ht="15.75">
      <c r="A61" s="50"/>
      <c r="B61" s="65"/>
      <c r="C61" s="80"/>
      <c r="D61" s="65"/>
      <c r="E61" s="65"/>
      <c r="F61" s="65"/>
      <c r="G61" s="65"/>
      <c r="H61" s="80"/>
      <c r="I61" s="16"/>
    </row>
    <row r="62" spans="1:9" ht="15.75">
      <c r="A62" s="50" t="s">
        <v>140</v>
      </c>
      <c r="B62" s="65" t="s">
        <v>141</v>
      </c>
      <c r="C62" s="80"/>
      <c r="D62" s="65"/>
      <c r="E62" s="65"/>
      <c r="F62" s="65"/>
      <c r="G62" s="65"/>
      <c r="H62" s="80"/>
      <c r="I62" s="16"/>
    </row>
    <row r="63" spans="1:9" ht="15.75">
      <c r="A63" s="50"/>
      <c r="B63" s="65"/>
      <c r="C63" s="80"/>
      <c r="D63" s="65"/>
      <c r="E63" s="65"/>
      <c r="F63" s="65"/>
      <c r="G63" s="65"/>
      <c r="H63" s="80"/>
      <c r="I63" s="16"/>
    </row>
    <row r="64" spans="1:9" ht="15.75">
      <c r="A64" s="50" t="s">
        <v>142</v>
      </c>
      <c r="B64" s="65" t="s">
        <v>143</v>
      </c>
      <c r="C64" s="80"/>
      <c r="D64" s="65"/>
      <c r="E64" s="65"/>
      <c r="F64" s="65"/>
      <c r="G64" s="65"/>
      <c r="H64" s="80"/>
      <c r="I64" s="16"/>
    </row>
    <row r="65" spans="1:9" ht="15.75">
      <c r="A65" s="50"/>
      <c r="B65" s="65"/>
      <c r="C65" s="80"/>
      <c r="D65" s="65"/>
      <c r="E65" s="65"/>
      <c r="F65" s="65"/>
      <c r="G65" s="65"/>
      <c r="H65" s="80"/>
      <c r="I65" s="16"/>
    </row>
    <row r="66" spans="1:9" ht="15.75">
      <c r="A66" s="50" t="s">
        <v>144</v>
      </c>
      <c r="B66" s="168" t="s">
        <v>145</v>
      </c>
      <c r="C66" s="168"/>
      <c r="D66" s="168"/>
      <c r="E66" s="168"/>
      <c r="F66" s="168"/>
      <c r="G66" s="168"/>
      <c r="H66" s="168"/>
      <c r="I66" s="16"/>
    </row>
    <row r="67" spans="1:9" ht="15.75">
      <c r="A67" s="50"/>
      <c r="B67" s="168"/>
      <c r="C67" s="168"/>
      <c r="D67" s="168"/>
      <c r="E67" s="168"/>
      <c r="F67" s="168"/>
      <c r="G67" s="168"/>
      <c r="H67" s="168"/>
      <c r="I67" s="16"/>
    </row>
    <row r="68" spans="1:9" ht="15.75">
      <c r="A68" s="50"/>
      <c r="B68" s="168"/>
      <c r="C68" s="168"/>
      <c r="D68" s="168"/>
      <c r="E68" s="168"/>
      <c r="F68" s="168"/>
      <c r="G68" s="168"/>
      <c r="H68" s="168"/>
      <c r="I68" s="16"/>
    </row>
    <row r="69" spans="1:9" ht="15.75">
      <c r="A69" s="50"/>
      <c r="B69" s="65"/>
      <c r="C69" s="80"/>
      <c r="D69" s="65"/>
      <c r="E69" s="65"/>
      <c r="F69" s="65"/>
      <c r="G69" s="65"/>
      <c r="H69" s="80"/>
      <c r="I69" s="16"/>
    </row>
    <row r="70" spans="1:9" ht="15.75">
      <c r="A70" s="50" t="s">
        <v>146</v>
      </c>
      <c r="B70" s="168" t="s">
        <v>76</v>
      </c>
      <c r="C70" s="168"/>
      <c r="D70" s="168"/>
      <c r="E70" s="168"/>
      <c r="F70" s="168"/>
      <c r="G70" s="168"/>
      <c r="H70" s="168"/>
      <c r="I70" s="16"/>
    </row>
    <row r="71" spans="1:9" ht="15.75">
      <c r="A71" s="50"/>
      <c r="B71" s="168"/>
      <c r="C71" s="168"/>
      <c r="D71" s="168"/>
      <c r="E71" s="168"/>
      <c r="F71" s="168"/>
      <c r="G71" s="168"/>
      <c r="H71" s="168"/>
      <c r="I71" s="16"/>
    </row>
    <row r="72" spans="1:9" ht="15.75">
      <c r="A72" s="50"/>
      <c r="B72" s="66"/>
      <c r="C72" s="66"/>
      <c r="D72" s="66"/>
      <c r="E72" s="66"/>
      <c r="F72" s="66"/>
      <c r="G72" s="66"/>
      <c r="H72" s="80"/>
      <c r="I72" s="16"/>
    </row>
    <row r="73" spans="1:9" ht="15.75">
      <c r="A73" s="50" t="s">
        <v>147</v>
      </c>
      <c r="B73" s="65" t="s">
        <v>77</v>
      </c>
      <c r="C73" s="80"/>
      <c r="D73" s="65"/>
      <c r="E73" s="65"/>
      <c r="F73" s="65"/>
      <c r="G73" s="65"/>
      <c r="H73" s="80"/>
      <c r="I73" s="16"/>
    </row>
    <row r="74" spans="1:9" ht="15.75">
      <c r="A74" s="50"/>
      <c r="B74" s="65"/>
      <c r="C74" s="80"/>
      <c r="D74" s="65"/>
      <c r="E74" s="65"/>
      <c r="F74" s="65"/>
      <c r="G74" s="65"/>
      <c r="H74" s="80"/>
      <c r="I74" s="16"/>
    </row>
    <row r="75" spans="1:9" ht="15.75">
      <c r="A75" s="50" t="s">
        <v>148</v>
      </c>
      <c r="B75" s="65" t="s">
        <v>92</v>
      </c>
      <c r="C75" s="80"/>
      <c r="D75" s="65"/>
      <c r="E75" s="65"/>
      <c r="F75" s="65"/>
      <c r="G75" s="65"/>
      <c r="H75" s="80"/>
      <c r="I75" s="16"/>
    </row>
    <row r="76" spans="1:9" ht="15.75">
      <c r="A76" s="50"/>
      <c r="B76" s="65"/>
      <c r="C76" s="80"/>
      <c r="D76" s="65"/>
      <c r="E76" s="65"/>
      <c r="F76" s="65"/>
      <c r="G76" s="65"/>
      <c r="H76" s="80"/>
      <c r="I76" s="16"/>
    </row>
    <row r="77" spans="1:9" ht="15.75">
      <c r="A77" s="50" t="s">
        <v>149</v>
      </c>
      <c r="B77" s="168" t="s">
        <v>150</v>
      </c>
      <c r="C77" s="168"/>
      <c r="D77" s="168"/>
      <c r="E77" s="168"/>
      <c r="F77" s="168"/>
      <c r="G77" s="168"/>
      <c r="H77" s="168"/>
      <c r="I77" s="16"/>
    </row>
    <row r="78" spans="1:9" ht="15.75">
      <c r="A78" s="50"/>
      <c r="B78" s="168"/>
      <c r="C78" s="168"/>
      <c r="D78" s="168"/>
      <c r="E78" s="168"/>
      <c r="F78" s="168"/>
      <c r="G78" s="168"/>
      <c r="H78" s="168"/>
      <c r="I78" s="16"/>
    </row>
    <row r="79" spans="1:9" ht="15.75">
      <c r="A79" s="50"/>
      <c r="B79" s="65"/>
      <c r="C79" s="80"/>
      <c r="D79" s="65"/>
      <c r="E79" s="65"/>
      <c r="F79" s="65"/>
      <c r="G79" s="65"/>
      <c r="H79" s="80"/>
      <c r="I79" s="16"/>
    </row>
    <row r="80" spans="1:9" ht="15.75">
      <c r="A80" s="50" t="s">
        <v>151</v>
      </c>
      <c r="B80" s="168" t="s">
        <v>152</v>
      </c>
      <c r="C80" s="168"/>
      <c r="D80" s="168"/>
      <c r="E80" s="168"/>
      <c r="F80" s="168"/>
      <c r="G80" s="168"/>
      <c r="H80" s="168"/>
      <c r="I80" s="16"/>
    </row>
    <row r="81" spans="1:9" ht="15.75">
      <c r="A81" s="50"/>
      <c r="B81" s="168"/>
      <c r="C81" s="168"/>
      <c r="D81" s="168"/>
      <c r="E81" s="168"/>
      <c r="F81" s="168"/>
      <c r="G81" s="168"/>
      <c r="H81" s="168"/>
      <c r="I81" s="16"/>
    </row>
    <row r="82" spans="1:9" ht="15.75">
      <c r="A82" s="50"/>
      <c r="B82" s="65"/>
      <c r="C82" s="80"/>
      <c r="D82" s="65"/>
      <c r="E82" s="65"/>
      <c r="F82" s="65"/>
      <c r="G82" s="65"/>
      <c r="H82" s="80"/>
      <c r="I82" s="16"/>
    </row>
    <row r="83" spans="1:9" ht="15.75">
      <c r="A83" s="50" t="s">
        <v>153</v>
      </c>
      <c r="B83" s="168" t="s">
        <v>154</v>
      </c>
      <c r="C83" s="168"/>
      <c r="D83" s="168"/>
      <c r="E83" s="168"/>
      <c r="F83" s="168"/>
      <c r="G83" s="168"/>
      <c r="H83" s="168"/>
      <c r="I83" s="16"/>
    </row>
    <row r="84" spans="1:9" ht="15.75">
      <c r="A84" s="50"/>
      <c r="B84" s="168"/>
      <c r="C84" s="168"/>
      <c r="D84" s="168"/>
      <c r="E84" s="168"/>
      <c r="F84" s="168"/>
      <c r="G84" s="168"/>
      <c r="H84" s="168"/>
      <c r="I84" s="16"/>
    </row>
    <row r="85" spans="1:9" ht="15.75">
      <c r="A85" s="50"/>
      <c r="B85" s="65"/>
      <c r="C85" s="80"/>
      <c r="D85" s="65"/>
      <c r="E85" s="65"/>
      <c r="F85" s="65"/>
      <c r="G85" s="65"/>
      <c r="H85" s="80"/>
      <c r="I85" s="16"/>
    </row>
    <row r="86" spans="1:9" ht="15.75">
      <c r="A86" s="50" t="s">
        <v>155</v>
      </c>
      <c r="B86" s="65" t="s">
        <v>156</v>
      </c>
      <c r="C86" s="80"/>
      <c r="D86" s="65"/>
      <c r="E86" s="65"/>
      <c r="F86" s="65"/>
      <c r="G86" s="65"/>
      <c r="H86" s="80"/>
      <c r="I86" s="16"/>
    </row>
    <row r="87" spans="1:9" ht="15.75">
      <c r="A87" s="50"/>
      <c r="B87" s="65"/>
      <c r="C87" s="80"/>
      <c r="D87" s="65"/>
      <c r="E87" s="65"/>
      <c r="F87" s="65"/>
      <c r="G87" s="65"/>
      <c r="H87" s="80"/>
      <c r="I87" s="16"/>
    </row>
    <row r="88" spans="1:9" ht="15.75">
      <c r="A88" s="50" t="s">
        <v>157</v>
      </c>
      <c r="B88" s="65" t="s">
        <v>158</v>
      </c>
      <c r="C88" s="80"/>
      <c r="D88" s="79"/>
      <c r="E88" s="79"/>
      <c r="F88" s="79"/>
      <c r="G88" s="79"/>
      <c r="H88" s="80"/>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16" ht="15.75">
      <c r="A97" s="39"/>
      <c r="B97" s="39"/>
      <c r="C97" s="39"/>
      <c r="D97" s="39"/>
      <c r="E97" s="39"/>
      <c r="F97" s="39"/>
      <c r="G97" s="39"/>
      <c r="H97" s="67" t="str">
        <f>H5</f>
        <v>Serial # 10-A</v>
      </c>
      <c r="I97" s="16"/>
    </row>
    <row r="98" spans="1:16" ht="26.25">
      <c r="A98" s="169" t="s">
        <v>12</v>
      </c>
      <c r="B98" s="169"/>
      <c r="C98" s="169"/>
      <c r="D98" s="169"/>
      <c r="E98" s="169"/>
      <c r="F98" s="169"/>
      <c r="G98" s="169"/>
      <c r="H98" s="169"/>
      <c r="I98" s="16"/>
    </row>
    <row r="99" spans="1:16">
      <c r="A99" s="9"/>
      <c r="B99" s="9"/>
      <c r="C99" s="9"/>
      <c r="D99" s="9"/>
      <c r="E99" s="9"/>
      <c r="F99" s="9"/>
      <c r="G99" s="9"/>
      <c r="H99" s="9"/>
      <c r="I99" s="2"/>
      <c r="J99" s="2"/>
      <c r="K99" s="2"/>
      <c r="L99" s="2"/>
      <c r="M99" s="2"/>
      <c r="N99" s="2"/>
      <c r="O99" s="2"/>
      <c r="P99" s="2"/>
    </row>
    <row r="100" spans="1:16" ht="15.75">
      <c r="A100" s="50" t="s">
        <v>42</v>
      </c>
      <c r="B100" s="39" t="s">
        <v>70</v>
      </c>
      <c r="C100" s="50" t="s">
        <v>0</v>
      </c>
      <c r="D100" s="166" t="s">
        <v>95</v>
      </c>
      <c r="E100" s="166"/>
      <c r="F100" s="166"/>
      <c r="G100" s="166"/>
      <c r="H100" s="166"/>
      <c r="I100" s="16"/>
    </row>
    <row r="101" spans="1:16" ht="15.75">
      <c r="A101" s="50"/>
      <c r="B101" s="39"/>
      <c r="C101" s="39"/>
      <c r="D101" s="166"/>
      <c r="E101" s="166"/>
      <c r="F101" s="166"/>
      <c r="G101" s="166"/>
      <c r="H101" s="166"/>
      <c r="I101" s="16"/>
    </row>
    <row r="102" spans="1:16">
      <c r="A102" s="3"/>
      <c r="B102" s="9"/>
      <c r="C102" s="9"/>
      <c r="D102" s="144"/>
      <c r="E102" s="144"/>
      <c r="F102" s="144"/>
      <c r="G102" s="144"/>
      <c r="H102" s="144"/>
      <c r="I102" s="2"/>
      <c r="J102" s="2"/>
      <c r="K102" s="2"/>
      <c r="L102" s="2"/>
      <c r="M102" s="2"/>
      <c r="N102" s="2"/>
      <c r="O102" s="2"/>
    </row>
    <row r="103" spans="1:16" ht="15.75">
      <c r="A103" s="50" t="s">
        <v>44</v>
      </c>
      <c r="B103" s="39" t="s">
        <v>71</v>
      </c>
      <c r="C103" s="50" t="s">
        <v>0</v>
      </c>
      <c r="D103" s="166" t="str">
        <f>D17</f>
        <v>ADP # 460 of 2016-17 Repair &amp; Maintenance of 21 adopted Schools of District Thatta</v>
      </c>
      <c r="E103" s="166"/>
      <c r="F103" s="166"/>
      <c r="G103" s="166"/>
      <c r="H103" s="166"/>
      <c r="I103" s="16"/>
    </row>
    <row r="104" spans="1:16" ht="15.75">
      <c r="A104" s="50"/>
      <c r="B104" s="39"/>
      <c r="C104" s="39"/>
      <c r="D104" s="166"/>
      <c r="E104" s="166"/>
      <c r="F104" s="166"/>
      <c r="G104" s="166"/>
      <c r="H104" s="166"/>
      <c r="I104" s="16"/>
    </row>
    <row r="105" spans="1:16" ht="15.75">
      <c r="A105" s="50"/>
      <c r="B105" s="39"/>
      <c r="C105" s="39"/>
      <c r="D105" s="166" t="str">
        <f>D19</f>
        <v>GBPS Makhdoom Muhammad Hashim Taluka Thatta (Civil Work)</v>
      </c>
      <c r="E105" s="166"/>
      <c r="F105" s="166"/>
      <c r="G105" s="166"/>
      <c r="H105" s="166"/>
      <c r="I105" s="16"/>
    </row>
    <row r="106" spans="1:16" ht="15.75">
      <c r="A106" s="50"/>
      <c r="B106" s="39"/>
      <c r="C106" s="39"/>
      <c r="D106" s="166"/>
      <c r="E106" s="166"/>
      <c r="F106" s="166"/>
      <c r="G106" s="166"/>
      <c r="H106" s="166"/>
      <c r="I106" s="16"/>
    </row>
    <row r="107" spans="1:16">
      <c r="A107" s="3"/>
      <c r="B107" s="9"/>
      <c r="C107" s="9"/>
      <c r="D107" s="144"/>
      <c r="E107" s="144"/>
      <c r="F107" s="144"/>
      <c r="G107" s="144"/>
      <c r="H107" s="144"/>
      <c r="I107" s="2"/>
      <c r="J107" s="2"/>
      <c r="K107" s="2"/>
      <c r="L107" s="2"/>
      <c r="M107" s="2"/>
      <c r="N107" s="2"/>
    </row>
    <row r="108" spans="1:16" ht="15.75">
      <c r="A108" s="50" t="s">
        <v>46</v>
      </c>
      <c r="B108" s="39" t="s">
        <v>72</v>
      </c>
      <c r="C108" s="50" t="s">
        <v>0</v>
      </c>
      <c r="D108" s="166" t="s">
        <v>120</v>
      </c>
      <c r="E108" s="166"/>
      <c r="F108" s="166"/>
      <c r="G108" s="166"/>
      <c r="H108" s="166"/>
      <c r="I108" s="16"/>
    </row>
    <row r="109" spans="1:16" ht="15.75">
      <c r="A109" s="50"/>
      <c r="B109" s="39"/>
      <c r="C109" s="39"/>
      <c r="D109" s="166"/>
      <c r="E109" s="166"/>
      <c r="F109" s="166"/>
      <c r="G109" s="166"/>
      <c r="H109" s="166"/>
      <c r="I109" s="16"/>
    </row>
    <row r="110" spans="1:16">
      <c r="A110" s="3"/>
      <c r="B110" s="9"/>
      <c r="C110" s="9"/>
      <c r="D110" s="144"/>
      <c r="E110" s="144"/>
      <c r="F110" s="144"/>
      <c r="G110" s="144"/>
      <c r="H110" s="144"/>
      <c r="I110" s="2"/>
      <c r="J110" s="2"/>
      <c r="K110" s="2"/>
      <c r="L110" s="2"/>
      <c r="M110" s="2"/>
    </row>
    <row r="111" spans="1:16" ht="15.75">
      <c r="A111" s="50" t="s">
        <v>99</v>
      </c>
      <c r="B111" s="39" t="s">
        <v>100</v>
      </c>
      <c r="C111" s="50" t="s">
        <v>0</v>
      </c>
      <c r="D111" s="61" t="s">
        <v>6</v>
      </c>
      <c r="E111" s="77">
        <f>E22</f>
        <v>0.39100000000000001</v>
      </c>
      <c r="F111" s="68" t="s">
        <v>96</v>
      </c>
      <c r="G111" s="59"/>
      <c r="H111" s="59"/>
      <c r="I111" s="16"/>
    </row>
    <row r="112" spans="1:16">
      <c r="A112" s="3"/>
      <c r="B112" s="9"/>
      <c r="C112" s="9"/>
      <c r="D112" s="144"/>
      <c r="E112" s="144"/>
      <c r="F112" s="144"/>
      <c r="G112" s="144"/>
      <c r="H112" s="144"/>
      <c r="I112" s="2"/>
      <c r="J112" s="2"/>
      <c r="K112" s="2"/>
      <c r="L112" s="2"/>
      <c r="M112" s="2"/>
    </row>
    <row r="113" spans="1:15" ht="15.75">
      <c r="A113" s="50" t="s">
        <v>101</v>
      </c>
      <c r="B113" s="39" t="s">
        <v>13</v>
      </c>
      <c r="C113" s="50" t="s">
        <v>0</v>
      </c>
      <c r="D113" s="67" t="s">
        <v>6</v>
      </c>
      <c r="E113" s="82">
        <f>E111*5/100</f>
        <v>1.9550000000000001E-2</v>
      </c>
      <c r="F113" s="59" t="s">
        <v>96</v>
      </c>
      <c r="G113" s="59"/>
      <c r="H113" s="59"/>
      <c r="I113" s="16"/>
    </row>
    <row r="114" spans="1:15" ht="47.25">
      <c r="A114" s="50"/>
      <c r="B114" s="69" t="s">
        <v>102</v>
      </c>
      <c r="C114" s="39"/>
      <c r="D114" s="59"/>
      <c r="E114" s="59"/>
      <c r="F114" s="59"/>
      <c r="G114" s="59"/>
      <c r="H114" s="59"/>
      <c r="I114" s="16"/>
    </row>
    <row r="115" spans="1:15">
      <c r="A115" s="3"/>
      <c r="B115" s="9"/>
      <c r="C115" s="9"/>
      <c r="D115" s="144"/>
      <c r="E115" s="144"/>
      <c r="F115" s="144"/>
      <c r="G115" s="144"/>
      <c r="H115" s="144"/>
      <c r="I115" s="2"/>
      <c r="J115" s="2"/>
      <c r="K115" s="2"/>
      <c r="L115" s="2"/>
      <c r="M115" s="2"/>
      <c r="N115" s="2"/>
      <c r="O115" s="2"/>
    </row>
    <row r="116" spans="1:15" ht="15.75">
      <c r="A116" s="50" t="s">
        <v>103</v>
      </c>
      <c r="B116" s="39" t="s">
        <v>104</v>
      </c>
      <c r="C116" s="50" t="s">
        <v>0</v>
      </c>
      <c r="D116" s="59">
        <v>90</v>
      </c>
      <c r="E116" s="59" t="s">
        <v>162</v>
      </c>
      <c r="F116" s="59"/>
      <c r="G116" s="59"/>
      <c r="H116" s="59"/>
      <c r="I116" s="16"/>
    </row>
    <row r="117" spans="1:15">
      <c r="A117" s="3"/>
      <c r="B117" s="9"/>
      <c r="C117" s="9"/>
      <c r="D117" s="144"/>
      <c r="E117" s="144"/>
      <c r="F117" s="144"/>
      <c r="G117" s="144"/>
      <c r="H117" s="144"/>
      <c r="I117" s="2"/>
      <c r="J117" s="2"/>
      <c r="K117" s="2"/>
      <c r="L117" s="2"/>
    </row>
    <row r="118" spans="1:15" ht="15.75">
      <c r="A118" s="50" t="s">
        <v>105</v>
      </c>
      <c r="B118" s="69" t="s">
        <v>106</v>
      </c>
      <c r="C118" s="50" t="s">
        <v>0</v>
      </c>
      <c r="D118" s="67" t="s">
        <v>6</v>
      </c>
      <c r="E118" s="81">
        <f>E111*10/100</f>
        <v>3.9100000000000003E-2</v>
      </c>
      <c r="F118" s="59" t="s">
        <v>96</v>
      </c>
      <c r="G118" s="59"/>
      <c r="H118" s="59"/>
      <c r="I118" s="16"/>
    </row>
    <row r="119" spans="1:15" ht="15.75">
      <c r="A119" s="50"/>
      <c r="B119" s="39" t="s">
        <v>107</v>
      </c>
      <c r="C119" s="39"/>
      <c r="D119" s="59"/>
      <c r="E119" s="59"/>
      <c r="F119" s="59"/>
      <c r="G119" s="59"/>
      <c r="H119" s="59"/>
      <c r="I119" s="16"/>
    </row>
    <row r="120" spans="1:15">
      <c r="A120" s="3"/>
      <c r="B120" s="9"/>
      <c r="C120" s="9"/>
      <c r="D120" s="144"/>
      <c r="E120" s="144"/>
      <c r="F120" s="144"/>
      <c r="G120" s="144"/>
      <c r="H120" s="144"/>
      <c r="I120" s="2"/>
      <c r="J120" s="2"/>
      <c r="K120" s="2"/>
      <c r="L120" s="2"/>
      <c r="M120" s="2"/>
    </row>
    <row r="121" spans="1:15" ht="15.75">
      <c r="A121" s="50" t="s">
        <v>108</v>
      </c>
      <c r="B121" s="69" t="s">
        <v>109</v>
      </c>
      <c r="C121" s="50" t="s">
        <v>0</v>
      </c>
      <c r="D121" s="70">
        <v>0.05</v>
      </c>
      <c r="E121" s="59"/>
      <c r="F121" s="59"/>
      <c r="G121" s="59"/>
      <c r="H121" s="59"/>
      <c r="I121" s="16"/>
    </row>
    <row r="122" spans="1:15">
      <c r="A122" s="3"/>
      <c r="B122" s="27"/>
      <c r="C122" s="9"/>
      <c r="D122" s="144"/>
      <c r="E122" s="144"/>
      <c r="F122" s="144"/>
      <c r="G122" s="144"/>
      <c r="H122" s="144"/>
      <c r="I122" s="2"/>
      <c r="J122" s="2"/>
      <c r="K122" s="2"/>
      <c r="L122" s="2"/>
      <c r="M122" s="2"/>
      <c r="N122" s="2"/>
      <c r="O122" s="2"/>
    </row>
    <row r="123" spans="1:15" ht="31.5">
      <c r="A123" s="50" t="s">
        <v>74</v>
      </c>
      <c r="B123" s="69" t="s">
        <v>110</v>
      </c>
      <c r="C123" s="50" t="s">
        <v>0</v>
      </c>
      <c r="D123" s="71" t="str">
        <f>D32</f>
        <v>21.03.2017 (upto 02.00pm)</v>
      </c>
      <c r="E123" s="71"/>
      <c r="F123" s="71"/>
      <c r="G123" s="59"/>
      <c r="H123" s="59"/>
      <c r="I123" s="16"/>
    </row>
    <row r="124" spans="1:15">
      <c r="A124" s="3"/>
      <c r="B124" s="27"/>
      <c r="C124" s="9"/>
      <c r="D124" s="144"/>
      <c r="E124" s="144"/>
      <c r="F124" s="144"/>
      <c r="G124" s="144"/>
      <c r="H124" s="144"/>
      <c r="I124" s="2"/>
      <c r="J124" s="2"/>
      <c r="K124" s="2"/>
      <c r="L124" s="2"/>
      <c r="M124" s="2"/>
      <c r="N124" s="2"/>
      <c r="O124" s="2"/>
    </row>
    <row r="125" spans="1:15" ht="15.75">
      <c r="A125" s="50" t="s">
        <v>111</v>
      </c>
      <c r="B125" s="39" t="s">
        <v>73</v>
      </c>
      <c r="C125" s="50" t="s">
        <v>0</v>
      </c>
      <c r="D125" s="71" t="str">
        <f>D33</f>
        <v>21.03.2017 (upto 03.00pm)</v>
      </c>
      <c r="E125" s="71"/>
      <c r="F125" s="71"/>
      <c r="G125" s="59"/>
      <c r="H125" s="59"/>
      <c r="I125" s="16"/>
    </row>
    <row r="126" spans="1:15" ht="15.75">
      <c r="A126" s="50"/>
      <c r="B126" s="39"/>
      <c r="C126" s="50"/>
      <c r="D126" s="71" t="s">
        <v>121</v>
      </c>
      <c r="E126" s="71"/>
      <c r="F126" s="71"/>
      <c r="G126" s="59"/>
      <c r="H126" s="59"/>
      <c r="I126" s="16"/>
    </row>
    <row r="127" spans="1:15" ht="15.75">
      <c r="A127" s="50"/>
      <c r="B127" s="69"/>
      <c r="C127" s="39"/>
      <c r="D127" s="166" t="str">
        <f>D100</f>
        <v>Executive Engineer, Education Works Division, Thatta</v>
      </c>
      <c r="E127" s="166"/>
      <c r="F127" s="166"/>
      <c r="G127" s="166"/>
      <c r="H127" s="167"/>
      <c r="I127" s="16"/>
    </row>
    <row r="128" spans="1:15" ht="15.75">
      <c r="A128" s="50"/>
      <c r="B128" s="69"/>
      <c r="C128" s="39"/>
      <c r="D128" s="166"/>
      <c r="E128" s="166"/>
      <c r="F128" s="166"/>
      <c r="G128" s="166"/>
      <c r="H128" s="167"/>
      <c r="I128" s="16"/>
    </row>
    <row r="129" spans="1:15" ht="15.75">
      <c r="A129" s="50"/>
      <c r="B129" s="69"/>
      <c r="C129" s="39"/>
      <c r="D129" s="166" t="str">
        <f>D108</f>
        <v>Opposite Makli Graveyard, Junghshai Road, Makli Thatta</v>
      </c>
      <c r="E129" s="166"/>
      <c r="F129" s="166"/>
      <c r="G129" s="166"/>
      <c r="H129" s="167"/>
      <c r="I129" s="16"/>
    </row>
    <row r="130" spans="1:15" ht="15.75">
      <c r="A130" s="50"/>
      <c r="B130" s="69"/>
      <c r="C130" s="39"/>
      <c r="D130" s="166"/>
      <c r="E130" s="166"/>
      <c r="F130" s="166"/>
      <c r="G130" s="166"/>
      <c r="H130" s="167"/>
      <c r="I130" s="16"/>
    </row>
    <row r="131" spans="1:15">
      <c r="A131" s="3"/>
      <c r="B131" s="27"/>
      <c r="C131" s="9"/>
      <c r="D131" s="145"/>
      <c r="E131" s="145"/>
      <c r="F131" s="145"/>
      <c r="G131" s="145"/>
      <c r="H131" s="145"/>
      <c r="I131" s="2"/>
      <c r="J131" s="2"/>
      <c r="K131" s="2"/>
      <c r="L131" s="2"/>
      <c r="M131" s="2"/>
    </row>
    <row r="132" spans="1:15" ht="31.5">
      <c r="A132" s="50" t="s">
        <v>112</v>
      </c>
      <c r="B132" s="69" t="s">
        <v>113</v>
      </c>
      <c r="C132" s="50" t="s">
        <v>0</v>
      </c>
      <c r="D132" s="59" t="str">
        <f>D23</f>
        <v>12 (twelive) months</v>
      </c>
      <c r="E132" s="59"/>
      <c r="F132" s="59"/>
      <c r="G132" s="59"/>
      <c r="H132" s="59"/>
      <c r="I132" s="16"/>
    </row>
    <row r="133" spans="1:15" ht="15.75">
      <c r="A133" s="50" t="s">
        <v>114</v>
      </c>
      <c r="B133" s="69" t="s">
        <v>115</v>
      </c>
      <c r="C133" s="39"/>
      <c r="D133" s="59"/>
      <c r="E133" s="59"/>
      <c r="F133" s="59"/>
      <c r="G133" s="59"/>
      <c r="H133" s="59"/>
      <c r="I133" s="16"/>
    </row>
    <row r="134" spans="1:15" ht="15.75">
      <c r="A134" s="50"/>
      <c r="B134" s="39" t="s">
        <v>116</v>
      </c>
      <c r="C134" s="39"/>
      <c r="D134" s="59"/>
      <c r="E134" s="59"/>
      <c r="F134" s="59"/>
      <c r="G134" s="59"/>
      <c r="H134" s="59"/>
      <c r="I134" s="16"/>
    </row>
    <row r="135" spans="1:15">
      <c r="A135" s="3"/>
      <c r="B135" s="27"/>
      <c r="C135" s="9"/>
      <c r="D135" s="144"/>
      <c r="E135" s="144"/>
      <c r="F135" s="144"/>
      <c r="G135" s="144"/>
      <c r="H135" s="144"/>
      <c r="I135" s="2"/>
      <c r="J135" s="2"/>
      <c r="K135" s="2"/>
      <c r="L135" s="2"/>
      <c r="M135" s="2"/>
      <c r="N135" s="2"/>
      <c r="O135" s="2"/>
    </row>
    <row r="136" spans="1:15" ht="15.75">
      <c r="A136" s="50" t="s">
        <v>117</v>
      </c>
      <c r="B136" s="69" t="s">
        <v>118</v>
      </c>
      <c r="C136" s="72"/>
      <c r="D136" s="53" t="s">
        <v>159</v>
      </c>
      <c r="E136" s="72"/>
      <c r="F136" s="72"/>
      <c r="G136" s="72"/>
      <c r="H136" s="39"/>
      <c r="I136" s="16"/>
    </row>
    <row r="137" spans="1:15" ht="15.75">
      <c r="A137" s="50"/>
      <c r="B137" s="69" t="s">
        <v>119</v>
      </c>
      <c r="C137" s="39"/>
      <c r="D137" s="53" t="s">
        <v>159</v>
      </c>
      <c r="E137" s="39"/>
      <c r="F137" s="39"/>
      <c r="G137" s="39"/>
      <c r="H137" s="39"/>
      <c r="I137" s="16"/>
    </row>
    <row r="138" spans="1:15">
      <c r="A138" s="2"/>
      <c r="B138" s="2"/>
      <c r="C138" s="2"/>
      <c r="D138" s="2"/>
      <c r="E138" s="2"/>
      <c r="F138" s="2"/>
      <c r="G138" s="2"/>
      <c r="H138" s="2"/>
      <c r="I138" s="2"/>
      <c r="J138" s="2"/>
      <c r="K138" s="2"/>
      <c r="L138" s="2"/>
      <c r="M138" s="2"/>
    </row>
    <row r="139" spans="1:15">
      <c r="A139" s="2"/>
      <c r="B139" s="2"/>
      <c r="C139" s="2"/>
      <c r="D139" s="2"/>
      <c r="E139" s="2"/>
      <c r="F139" s="2"/>
      <c r="G139" s="2"/>
      <c r="H139" s="2"/>
      <c r="I139" s="2"/>
      <c r="J139" s="2"/>
      <c r="K139" s="2"/>
      <c r="L139" s="2"/>
      <c r="M139" s="2"/>
    </row>
    <row r="140" spans="1:15">
      <c r="A140" s="2"/>
      <c r="B140" s="2"/>
      <c r="C140" s="2"/>
      <c r="D140" s="2"/>
      <c r="E140" s="2"/>
      <c r="F140" s="2"/>
      <c r="G140" s="2"/>
      <c r="H140" s="2"/>
      <c r="I140" s="2"/>
      <c r="J140" s="2"/>
      <c r="K140" s="2"/>
      <c r="L140" s="2"/>
      <c r="M140" s="2"/>
    </row>
    <row r="141" spans="1:15" ht="15.75">
      <c r="A141" s="59"/>
      <c r="B141" s="60" t="s">
        <v>87</v>
      </c>
      <c r="C141" s="61"/>
      <c r="D141" s="62"/>
      <c r="E141" s="16"/>
      <c r="F141" s="64" t="s">
        <v>79</v>
      </c>
      <c r="G141" s="63"/>
      <c r="H141" s="63"/>
      <c r="I141" s="16"/>
    </row>
    <row r="142" spans="1:15" ht="15.75">
      <c r="A142" s="59"/>
      <c r="B142" s="60"/>
      <c r="C142" s="61"/>
      <c r="D142" s="62"/>
      <c r="E142" s="16"/>
      <c r="F142" s="64" t="s">
        <v>90</v>
      </c>
      <c r="G142" s="63"/>
      <c r="H142" s="63"/>
      <c r="I142" s="16"/>
    </row>
    <row r="143" spans="1:15" ht="15.75">
      <c r="A143" s="59"/>
      <c r="B143" s="60"/>
      <c r="C143" s="61"/>
      <c r="D143" s="62"/>
      <c r="E143" s="16"/>
      <c r="F143" s="64" t="s">
        <v>91</v>
      </c>
      <c r="G143" s="63"/>
      <c r="H143" s="63"/>
      <c r="I143" s="16"/>
    </row>
    <row r="145" spans="1:10">
      <c r="A145" s="163" t="s">
        <v>164</v>
      </c>
      <c r="B145" s="163"/>
      <c r="C145" s="163"/>
      <c r="D145" s="163"/>
      <c r="E145" s="163"/>
      <c r="F145" s="163"/>
      <c r="G145" s="163"/>
      <c r="H145" s="163"/>
      <c r="I145" s="2"/>
    </row>
    <row r="146" spans="1:10">
      <c r="A146" s="162" t="str">
        <f>D103</f>
        <v>ADP # 460 of 2016-17 Repair &amp; Maintenance of 21 adopted Schools of District Thatta</v>
      </c>
      <c r="B146" s="162"/>
      <c r="C146" s="162"/>
      <c r="D146" s="162"/>
      <c r="E146" s="162"/>
      <c r="F146" s="162"/>
      <c r="G146" s="162"/>
      <c r="H146" s="162"/>
      <c r="I146" s="2"/>
    </row>
    <row r="147" spans="1:10">
      <c r="A147" s="162" t="str">
        <f>D105</f>
        <v>GBPS Makhdoom Muhammad Hashim Taluka Thatta (Civil Work)</v>
      </c>
      <c r="B147" s="162"/>
      <c r="C147" s="162"/>
      <c r="D147" s="162"/>
      <c r="E147" s="162"/>
      <c r="F147" s="162"/>
      <c r="G147" s="162"/>
      <c r="H147" s="162"/>
      <c r="I147" s="2"/>
    </row>
    <row r="148" spans="1:10">
      <c r="A148" s="83"/>
      <c r="B148" s="164"/>
      <c r="C148" s="164"/>
      <c r="D148" s="164"/>
      <c r="E148" s="164"/>
      <c r="F148" s="164"/>
      <c r="G148" s="164"/>
      <c r="H148" s="9"/>
      <c r="I148" s="2"/>
    </row>
    <row r="149" spans="1:10">
      <c r="A149" s="84" t="s">
        <v>165</v>
      </c>
      <c r="B149" s="85" t="s">
        <v>166</v>
      </c>
      <c r="C149" s="165" t="s">
        <v>167</v>
      </c>
      <c r="D149" s="165"/>
      <c r="E149" s="85" t="s">
        <v>168</v>
      </c>
      <c r="F149" s="85" t="s">
        <v>169</v>
      </c>
      <c r="G149" s="165" t="s">
        <v>170</v>
      </c>
      <c r="H149" s="165"/>
      <c r="I149" s="2"/>
    </row>
    <row r="150" spans="1:10">
      <c r="A150" s="2"/>
      <c r="B150" s="86"/>
      <c r="C150" s="86"/>
      <c r="D150" s="86"/>
      <c r="E150" s="86"/>
      <c r="F150" s="86"/>
      <c r="G150" s="86"/>
      <c r="H150" s="2"/>
      <c r="I150" s="2"/>
    </row>
    <row r="151" spans="1:10">
      <c r="A151" s="88"/>
      <c r="B151" s="87" t="s">
        <v>171</v>
      </c>
      <c r="C151" s="87"/>
      <c r="D151" s="87"/>
      <c r="E151" s="87"/>
      <c r="F151" s="87"/>
      <c r="G151" s="87"/>
      <c r="H151" s="2"/>
      <c r="I151" s="2"/>
    </row>
    <row r="152" spans="1:10" ht="25.5">
      <c r="A152" s="40">
        <v>1</v>
      </c>
      <c r="B152" s="125" t="s">
        <v>179</v>
      </c>
      <c r="C152" s="126"/>
      <c r="D152" s="126"/>
      <c r="E152" s="127"/>
      <c r="F152" s="128"/>
      <c r="G152" s="126"/>
      <c r="H152" s="94"/>
      <c r="I152" s="93"/>
    </row>
    <row r="153" spans="1:10">
      <c r="A153" s="40"/>
      <c r="B153" s="129">
        <v>440</v>
      </c>
      <c r="C153" s="102" t="s">
        <v>177</v>
      </c>
      <c r="D153" s="102"/>
      <c r="E153" s="130">
        <v>3327.5</v>
      </c>
      <c r="F153" s="131" t="s">
        <v>178</v>
      </c>
      <c r="G153" s="128" t="s">
        <v>6</v>
      </c>
      <c r="H153" s="132">
        <f>SUM(B153*E153)/100</f>
        <v>14641</v>
      </c>
      <c r="I153" s="100"/>
      <c r="J153" s="93"/>
    </row>
    <row r="154" spans="1:10">
      <c r="A154" s="40"/>
      <c r="B154" s="27"/>
      <c r="C154" s="96"/>
      <c r="D154" s="89"/>
      <c r="E154" s="98"/>
      <c r="F154" s="98"/>
      <c r="G154" s="93"/>
      <c r="H154" s="100"/>
      <c r="I154" s="93"/>
    </row>
    <row r="155" spans="1:10" ht="38.25">
      <c r="A155" s="40">
        <v>2</v>
      </c>
      <c r="B155" s="125" t="s">
        <v>195</v>
      </c>
      <c r="C155" s="126"/>
      <c r="D155" s="126"/>
      <c r="E155" s="127"/>
      <c r="F155" s="128"/>
      <c r="G155" s="126"/>
      <c r="H155" s="94"/>
      <c r="I155" s="93"/>
    </row>
    <row r="156" spans="1:10">
      <c r="A156" s="40"/>
      <c r="B156" s="129">
        <v>32</v>
      </c>
      <c r="C156" s="102" t="s">
        <v>177</v>
      </c>
      <c r="D156" s="102"/>
      <c r="E156" s="130">
        <v>5445</v>
      </c>
      <c r="F156" s="131" t="s">
        <v>178</v>
      </c>
      <c r="G156" s="128" t="s">
        <v>6</v>
      </c>
      <c r="H156" s="132">
        <f>SUM(B156*E156)/100</f>
        <v>1742.4</v>
      </c>
      <c r="I156" s="93"/>
    </row>
    <row r="157" spans="1:10">
      <c r="A157" s="40"/>
      <c r="B157" s="89"/>
      <c r="C157" s="96"/>
      <c r="D157" s="89"/>
      <c r="E157" s="98"/>
      <c r="F157" s="98"/>
      <c r="G157" s="93"/>
      <c r="H157" s="100"/>
      <c r="I157" s="93"/>
    </row>
    <row r="158" spans="1:10" ht="38.25">
      <c r="A158" s="40">
        <v>3</v>
      </c>
      <c r="B158" s="125" t="s">
        <v>196</v>
      </c>
      <c r="C158" s="126"/>
      <c r="D158" s="126"/>
      <c r="E158" s="127"/>
      <c r="F158" s="128"/>
      <c r="G158" s="126"/>
      <c r="H158" s="94"/>
      <c r="I158" s="93"/>
    </row>
    <row r="159" spans="1:10">
      <c r="A159" s="40"/>
      <c r="B159" s="129">
        <v>700</v>
      </c>
      <c r="C159" s="102" t="s">
        <v>177</v>
      </c>
      <c r="D159" s="102"/>
      <c r="E159" s="130">
        <v>3630</v>
      </c>
      <c r="F159" s="131" t="s">
        <v>197</v>
      </c>
      <c r="G159" s="128" t="s">
        <v>6</v>
      </c>
      <c r="H159" s="132">
        <f>SUM(B159*E159)/1000</f>
        <v>2541</v>
      </c>
      <c r="I159" s="93"/>
    </row>
    <row r="160" spans="1:10">
      <c r="A160" s="40"/>
      <c r="B160" s="89"/>
      <c r="C160" s="96"/>
      <c r="D160" s="89"/>
      <c r="E160" s="98"/>
      <c r="F160" s="98"/>
      <c r="G160" s="93"/>
      <c r="H160" s="100"/>
      <c r="I160" s="93"/>
    </row>
    <row r="161" spans="1:9" ht="63.75">
      <c r="A161" s="40">
        <v>4</v>
      </c>
      <c r="B161" s="125" t="s">
        <v>182</v>
      </c>
      <c r="C161" s="102"/>
      <c r="D161" s="126"/>
      <c r="E161" s="126"/>
      <c r="F161" s="127"/>
      <c r="G161" s="128"/>
      <c r="H161" s="126"/>
      <c r="I161" s="93"/>
    </row>
    <row r="162" spans="1:9">
      <c r="A162" s="40"/>
      <c r="B162" s="129">
        <v>300</v>
      </c>
      <c r="C162" s="102" t="s">
        <v>177</v>
      </c>
      <c r="D162" s="102"/>
      <c r="E162" s="133">
        <v>14621.44</v>
      </c>
      <c r="F162" s="131" t="s">
        <v>178</v>
      </c>
      <c r="G162" s="128" t="s">
        <v>6</v>
      </c>
      <c r="H162" s="132">
        <f>SUM(B162*E162)/100</f>
        <v>43864.32</v>
      </c>
      <c r="I162" s="93"/>
    </row>
    <row r="163" spans="1:9">
      <c r="A163" s="40"/>
      <c r="B163" s="89"/>
      <c r="C163" s="96"/>
      <c r="D163" s="89"/>
      <c r="E163" s="98"/>
      <c r="F163" s="98"/>
      <c r="G163" s="93"/>
      <c r="H163" s="100"/>
      <c r="I163" s="93"/>
    </row>
    <row r="164" spans="1:9" ht="25.5">
      <c r="A164" s="40">
        <v>5</v>
      </c>
      <c r="B164" s="125" t="s">
        <v>183</v>
      </c>
      <c r="C164" s="134"/>
      <c r="D164" s="134"/>
      <c r="E164" s="135"/>
      <c r="F164" s="40"/>
      <c r="G164" s="128"/>
      <c r="H164" s="126"/>
      <c r="I164" s="93"/>
    </row>
    <row r="165" spans="1:9">
      <c r="A165" s="40"/>
      <c r="B165" s="136">
        <v>1200</v>
      </c>
      <c r="C165" s="102" t="s">
        <v>181</v>
      </c>
      <c r="D165" s="102"/>
      <c r="E165" s="130">
        <v>2283.9299999999998</v>
      </c>
      <c r="F165" s="131" t="s">
        <v>180</v>
      </c>
      <c r="G165" s="128" t="s">
        <v>6</v>
      </c>
      <c r="H165" s="132">
        <f>SUM(B165*E165)/100</f>
        <v>27407.16</v>
      </c>
      <c r="I165" s="2"/>
    </row>
    <row r="166" spans="1:9">
      <c r="A166" s="40"/>
      <c r="B166" s="89"/>
      <c r="C166" s="96"/>
      <c r="D166" s="89"/>
      <c r="E166" s="98"/>
      <c r="F166" s="98"/>
      <c r="G166" s="93"/>
      <c r="H166" s="100"/>
      <c r="I166" s="93"/>
    </row>
    <row r="167" spans="1:9" ht="132">
      <c r="A167" s="40">
        <v>6</v>
      </c>
      <c r="B167" s="146" t="s">
        <v>199</v>
      </c>
      <c r="C167" s="134"/>
      <c r="D167" s="134"/>
      <c r="E167" s="135"/>
      <c r="F167" s="40"/>
      <c r="G167" s="128"/>
      <c r="H167" s="126"/>
      <c r="I167" s="93"/>
    </row>
    <row r="168" spans="1:9">
      <c r="A168" s="40"/>
      <c r="B168" s="136">
        <v>32</v>
      </c>
      <c r="C168" s="102" t="s">
        <v>177</v>
      </c>
      <c r="D168" s="102"/>
      <c r="E168" s="130">
        <v>337</v>
      </c>
      <c r="F168" s="131" t="s">
        <v>198</v>
      </c>
      <c r="G168" s="128" t="s">
        <v>6</v>
      </c>
      <c r="H168" s="132">
        <f>SUM(B168*E168)</f>
        <v>10784</v>
      </c>
      <c r="I168" s="2"/>
    </row>
    <row r="169" spans="1:9">
      <c r="A169" s="40"/>
      <c r="B169" s="89"/>
      <c r="C169" s="96"/>
      <c r="D169" s="89"/>
      <c r="E169" s="98"/>
      <c r="F169" s="98"/>
      <c r="G169" s="93"/>
      <c r="H169" s="100"/>
      <c r="I169" s="93"/>
    </row>
    <row r="170" spans="1:9" ht="38.25">
      <c r="A170" s="40">
        <v>7</v>
      </c>
      <c r="B170" s="125" t="s">
        <v>200</v>
      </c>
      <c r="C170" s="137"/>
      <c r="D170" s="137"/>
      <c r="E170" s="137"/>
      <c r="F170" s="137"/>
      <c r="G170" s="137"/>
      <c r="H170" s="126"/>
      <c r="I170" s="93"/>
    </row>
    <row r="171" spans="1:9">
      <c r="A171" s="40"/>
      <c r="B171" s="134">
        <v>2322</v>
      </c>
      <c r="C171" s="138" t="s">
        <v>181</v>
      </c>
      <c r="D171" s="137"/>
      <c r="E171" s="133">
        <v>4411.82</v>
      </c>
      <c r="F171" s="131" t="s">
        <v>180</v>
      </c>
      <c r="G171" s="133" t="s">
        <v>6</v>
      </c>
      <c r="H171" s="132">
        <f>SUM(B171*E171)/100</f>
        <v>102442.4604</v>
      </c>
      <c r="I171" s="93"/>
    </row>
    <row r="172" spans="1:9">
      <c r="A172" s="40"/>
      <c r="B172" s="89"/>
      <c r="C172" s="96"/>
      <c r="D172" s="89"/>
      <c r="E172" s="98"/>
      <c r="F172" s="98"/>
      <c r="G172" s="93"/>
      <c r="H172" s="100"/>
      <c r="I172" s="93"/>
    </row>
    <row r="173" spans="1:9" ht="63.75">
      <c r="A173" s="40">
        <v>8</v>
      </c>
      <c r="B173" s="125" t="s">
        <v>184</v>
      </c>
      <c r="C173" s="102"/>
      <c r="D173" s="126"/>
      <c r="E173" s="126"/>
      <c r="F173" s="127"/>
      <c r="G173" s="128"/>
      <c r="H173" s="126"/>
      <c r="I173" s="93"/>
    </row>
    <row r="174" spans="1:9">
      <c r="A174" s="40"/>
      <c r="B174" s="129">
        <v>30</v>
      </c>
      <c r="C174" s="102" t="s">
        <v>177</v>
      </c>
      <c r="D174" s="102"/>
      <c r="E174" s="130">
        <v>12595</v>
      </c>
      <c r="F174" s="131" t="s">
        <v>178</v>
      </c>
      <c r="G174" s="128" t="s">
        <v>6</v>
      </c>
      <c r="H174" s="132">
        <f>SUM(B174*E174)/100</f>
        <v>3778.5</v>
      </c>
      <c r="I174" s="93"/>
    </row>
    <row r="175" spans="1:9">
      <c r="A175" s="40"/>
      <c r="B175" s="129"/>
      <c r="C175" s="102"/>
      <c r="D175" s="102"/>
      <c r="E175" s="130"/>
      <c r="F175" s="131"/>
      <c r="G175" s="128"/>
      <c r="H175" s="132"/>
      <c r="I175" s="93"/>
    </row>
    <row r="176" spans="1:9">
      <c r="A176" s="40"/>
      <c r="B176" s="129"/>
      <c r="C176" s="102"/>
      <c r="D176" s="102"/>
      <c r="E176" s="130"/>
      <c r="F176" s="131"/>
      <c r="G176" s="128"/>
      <c r="H176" s="132"/>
      <c r="I176" s="93"/>
    </row>
    <row r="177" spans="1:9">
      <c r="A177" s="40"/>
      <c r="B177" s="129"/>
      <c r="C177" s="102"/>
      <c r="D177" s="102"/>
      <c r="E177" s="130"/>
      <c r="F177" s="131"/>
      <c r="G177" s="128"/>
      <c r="H177" s="132"/>
      <c r="I177" s="93"/>
    </row>
    <row r="178" spans="1:9">
      <c r="A178" s="88">
        <v>9</v>
      </c>
      <c r="B178" s="93" t="s">
        <v>186</v>
      </c>
      <c r="C178" s="139"/>
      <c r="D178" s="139"/>
      <c r="E178" s="140"/>
      <c r="F178" s="141"/>
      <c r="G178" s="141"/>
      <c r="H178" s="142"/>
      <c r="I178" s="137"/>
    </row>
    <row r="179" spans="1:9">
      <c r="A179" s="88"/>
      <c r="B179" s="139">
        <v>439</v>
      </c>
      <c r="C179" s="143" t="s">
        <v>181</v>
      </c>
      <c r="D179" s="143"/>
      <c r="E179" s="140">
        <v>829.95</v>
      </c>
      <c r="F179" s="141" t="s">
        <v>185</v>
      </c>
      <c r="G179" s="141" t="s">
        <v>6</v>
      </c>
      <c r="H179" s="142">
        <f>ROUND(B179*E179/100,0)</f>
        <v>3643</v>
      </c>
      <c r="I179" s="137"/>
    </row>
    <row r="180" spans="1:9">
      <c r="A180" s="40"/>
      <c r="B180" s="129"/>
      <c r="C180" s="102"/>
      <c r="D180" s="102"/>
      <c r="E180" s="130"/>
      <c r="F180" s="131"/>
      <c r="G180" s="128"/>
      <c r="H180" s="132"/>
      <c r="I180" s="93"/>
    </row>
    <row r="181" spans="1:9">
      <c r="A181" s="88">
        <v>10</v>
      </c>
      <c r="B181" s="93" t="s">
        <v>187</v>
      </c>
      <c r="C181" s="139"/>
      <c r="D181" s="139"/>
      <c r="E181" s="140"/>
      <c r="F181" s="141"/>
      <c r="G181" s="141"/>
      <c r="H181" s="142"/>
      <c r="I181" s="137"/>
    </row>
    <row r="182" spans="1:9">
      <c r="A182" s="88"/>
      <c r="B182" s="139">
        <v>3872</v>
      </c>
      <c r="C182" s="143" t="s">
        <v>181</v>
      </c>
      <c r="D182" s="143"/>
      <c r="E182" s="140">
        <v>1079.6500000000001</v>
      </c>
      <c r="F182" s="141" t="s">
        <v>185</v>
      </c>
      <c r="G182" s="141" t="s">
        <v>6</v>
      </c>
      <c r="H182" s="142">
        <f>ROUND(B182*E182/100,0)</f>
        <v>41804</v>
      </c>
      <c r="I182" s="137"/>
    </row>
    <row r="183" spans="1:9">
      <c r="A183" s="40"/>
      <c r="B183" s="129"/>
      <c r="C183" s="102"/>
      <c r="D183" s="102"/>
      <c r="E183" s="130"/>
      <c r="F183" s="131"/>
      <c r="G183" s="128"/>
      <c r="H183" s="132"/>
      <c r="I183" s="93"/>
    </row>
    <row r="184" spans="1:9" ht="102">
      <c r="A184" s="88">
        <v>11</v>
      </c>
      <c r="B184" s="93" t="s">
        <v>188</v>
      </c>
      <c r="C184" s="139"/>
      <c r="D184" s="139"/>
      <c r="E184" s="140"/>
      <c r="F184" s="141"/>
      <c r="G184" s="141"/>
      <c r="H184" s="142"/>
      <c r="I184" s="93"/>
    </row>
    <row r="185" spans="1:9">
      <c r="A185" s="88"/>
      <c r="B185" s="139">
        <v>491</v>
      </c>
      <c r="C185" s="143" t="s">
        <v>181</v>
      </c>
      <c r="D185" s="143"/>
      <c r="E185" s="140">
        <v>2499.7600000000002</v>
      </c>
      <c r="F185" s="141" t="s">
        <v>185</v>
      </c>
      <c r="G185" s="141" t="s">
        <v>6</v>
      </c>
      <c r="H185" s="142">
        <f>ROUND(B185*E185/100,0)</f>
        <v>12274</v>
      </c>
      <c r="I185" s="93"/>
    </row>
    <row r="186" spans="1:9">
      <c r="A186" s="40"/>
      <c r="B186" s="95"/>
      <c r="C186" s="96"/>
      <c r="D186" s="89"/>
      <c r="E186" s="97"/>
      <c r="F186" s="98"/>
      <c r="G186" s="99"/>
      <c r="H186" s="100"/>
      <c r="I186" s="93"/>
    </row>
    <row r="187" spans="1:9" ht="38.25">
      <c r="A187" s="88">
        <v>12</v>
      </c>
      <c r="B187" s="93" t="s">
        <v>189</v>
      </c>
      <c r="C187" s="139"/>
      <c r="D187" s="139"/>
      <c r="E187" s="140"/>
      <c r="F187" s="141"/>
      <c r="G187" s="141"/>
      <c r="H187" s="142"/>
      <c r="I187" s="93"/>
    </row>
    <row r="188" spans="1:9">
      <c r="A188" s="88"/>
      <c r="B188" s="139">
        <v>208</v>
      </c>
      <c r="C188" s="143" t="s">
        <v>181</v>
      </c>
      <c r="D188" s="143"/>
      <c r="E188" s="140">
        <v>1160.06</v>
      </c>
      <c r="F188" s="141" t="s">
        <v>185</v>
      </c>
      <c r="G188" s="141" t="s">
        <v>6</v>
      </c>
      <c r="H188" s="142">
        <f>ROUND(B188*E188/100,0)</f>
        <v>2413</v>
      </c>
      <c r="I188" s="93"/>
    </row>
    <row r="189" spans="1:9">
      <c r="A189" s="40"/>
      <c r="B189" s="95"/>
      <c r="C189" s="96"/>
      <c r="D189" s="89"/>
      <c r="E189" s="97"/>
      <c r="F189" s="98"/>
      <c r="G189" s="93"/>
      <c r="H189" s="100"/>
      <c r="I189" s="93"/>
    </row>
    <row r="190" spans="1:9">
      <c r="A190" s="40"/>
      <c r="B190" s="41"/>
      <c r="C190" s="102"/>
      <c r="D190" s="41"/>
      <c r="E190" s="103"/>
      <c r="F190" s="104" t="s">
        <v>172</v>
      </c>
      <c r="G190" s="105" t="s">
        <v>6</v>
      </c>
      <c r="H190" s="106">
        <f>SUM(H152:H189)</f>
        <v>267334.84039999999</v>
      </c>
      <c r="I190" s="93"/>
    </row>
    <row r="191" spans="1:9">
      <c r="A191" s="40"/>
      <c r="B191" s="110" t="s">
        <v>201</v>
      </c>
      <c r="C191" s="102"/>
      <c r="D191" s="41"/>
      <c r="E191" s="92"/>
      <c r="F191" s="92"/>
      <c r="G191" s="93"/>
      <c r="H191" s="109"/>
    </row>
    <row r="192" spans="1:9" ht="63.75">
      <c r="A192" s="40">
        <v>1</v>
      </c>
      <c r="B192" s="21" t="s">
        <v>202</v>
      </c>
      <c r="C192" s="90"/>
      <c r="D192" s="27"/>
      <c r="E192" s="107"/>
      <c r="F192" s="101"/>
      <c r="G192" s="93"/>
      <c r="H192" s="91"/>
    </row>
    <row r="193" spans="1:9">
      <c r="A193" s="40"/>
      <c r="B193" s="147">
        <v>1.714</v>
      </c>
      <c r="C193" s="143" t="s">
        <v>203</v>
      </c>
      <c r="D193" s="143"/>
      <c r="E193" s="140">
        <v>5001.7</v>
      </c>
      <c r="F193" s="141" t="s">
        <v>204</v>
      </c>
      <c r="G193" s="141" t="s">
        <v>6</v>
      </c>
      <c r="H193" s="142">
        <f>(B193*E193)</f>
        <v>8572.9138000000003</v>
      </c>
      <c r="I193" s="2"/>
    </row>
    <row r="194" spans="1:9">
      <c r="A194" s="40"/>
      <c r="B194" s="91"/>
      <c r="C194" s="9"/>
      <c r="D194" s="93"/>
      <c r="E194" s="107"/>
      <c r="F194" s="101"/>
      <c r="G194" s="99"/>
      <c r="H194" s="109"/>
    </row>
    <row r="195" spans="1:9" ht="51">
      <c r="A195" s="40">
        <v>2</v>
      </c>
      <c r="B195" s="41" t="s">
        <v>205</v>
      </c>
      <c r="C195" s="90"/>
      <c r="D195" s="27"/>
      <c r="E195" s="107"/>
      <c r="F195" s="101"/>
      <c r="G195" s="93"/>
      <c r="H195" s="91"/>
    </row>
    <row r="196" spans="1:9">
      <c r="A196" s="40"/>
      <c r="B196" s="91">
        <v>48</v>
      </c>
      <c r="C196" s="143" t="s">
        <v>181</v>
      </c>
      <c r="D196" s="143"/>
      <c r="E196" s="140">
        <v>726.72</v>
      </c>
      <c r="F196" s="141" t="s">
        <v>206</v>
      </c>
      <c r="G196" s="141" t="s">
        <v>6</v>
      </c>
      <c r="H196" s="142">
        <f>(B196*E196)</f>
        <v>34882.559999999998</v>
      </c>
    </row>
    <row r="197" spans="1:9">
      <c r="A197" s="108"/>
      <c r="C197" s="108"/>
    </row>
    <row r="198" spans="1:9">
      <c r="A198" s="108"/>
      <c r="C198" s="108"/>
      <c r="F198" s="104" t="s">
        <v>172</v>
      </c>
      <c r="G198" s="105" t="s">
        <v>6</v>
      </c>
      <c r="H198" s="106">
        <f>SUM(H193:H197)</f>
        <v>43455.4738</v>
      </c>
    </row>
    <row r="199" spans="1:9">
      <c r="A199" s="40"/>
      <c r="B199" s="110" t="s">
        <v>207</v>
      </c>
      <c r="C199" s="102"/>
      <c r="D199" s="41"/>
      <c r="E199" s="92"/>
      <c r="F199" s="92"/>
      <c r="G199" s="93"/>
      <c r="H199" s="109"/>
    </row>
    <row r="200" spans="1:9" ht="114.75">
      <c r="A200" s="40">
        <v>1</v>
      </c>
      <c r="B200" s="21" t="s">
        <v>208</v>
      </c>
      <c r="C200" s="90"/>
      <c r="D200" s="27"/>
      <c r="E200" s="107"/>
      <c r="F200" s="101"/>
      <c r="G200" s="93"/>
      <c r="H200" s="91"/>
    </row>
    <row r="201" spans="1:9">
      <c r="A201" s="40"/>
      <c r="B201" s="147">
        <v>179</v>
      </c>
      <c r="C201" s="143" t="s">
        <v>181</v>
      </c>
      <c r="D201" s="143"/>
      <c r="E201" s="140"/>
      <c r="F201" s="141" t="s">
        <v>206</v>
      </c>
      <c r="G201" s="141" t="s">
        <v>6</v>
      </c>
      <c r="H201" s="142"/>
    </row>
    <row r="202" spans="1:9">
      <c r="A202" s="108"/>
      <c r="C202" s="108"/>
      <c r="F202" s="151"/>
      <c r="G202" s="151"/>
      <c r="H202" s="151"/>
    </row>
    <row r="203" spans="1:9">
      <c r="A203" s="108"/>
      <c r="C203" s="108"/>
      <c r="F203" s="148" t="s">
        <v>172</v>
      </c>
      <c r="G203" s="149" t="s">
        <v>6</v>
      </c>
      <c r="H203" s="94"/>
    </row>
    <row r="204" spans="1:9">
      <c r="A204" s="108"/>
      <c r="C204" s="108"/>
      <c r="F204" s="150"/>
      <c r="G204" s="150"/>
      <c r="H204" s="150"/>
    </row>
    <row r="205" spans="1:9">
      <c r="A205" s="108"/>
      <c r="C205" s="108"/>
    </row>
    <row r="206" spans="1:9">
      <c r="A206" s="108"/>
      <c r="C206" s="108"/>
    </row>
    <row r="207" spans="1:9">
      <c r="A207" s="108"/>
      <c r="C207" s="108"/>
    </row>
    <row r="208" spans="1:9">
      <c r="A208" s="108"/>
      <c r="C208" s="108"/>
    </row>
    <row r="209" spans="1:9">
      <c r="A209" s="108"/>
      <c r="C209" s="108"/>
    </row>
    <row r="210" spans="1:9">
      <c r="A210" s="108"/>
      <c r="C210" s="108"/>
    </row>
    <row r="211" spans="1:9">
      <c r="A211" s="108"/>
      <c r="C211" s="108"/>
    </row>
    <row r="212" spans="1:9" ht="26.25">
      <c r="A212" s="161" t="s">
        <v>173</v>
      </c>
      <c r="B212" s="161"/>
      <c r="C212" s="161"/>
      <c r="D212" s="161"/>
      <c r="E212" s="161"/>
      <c r="F212" s="161"/>
      <c r="G212" s="161"/>
      <c r="H212" s="161"/>
    </row>
    <row r="213" spans="1:9" ht="15.75">
      <c r="A213" s="16"/>
      <c r="B213" s="16"/>
      <c r="C213" s="111"/>
      <c r="D213" s="16"/>
      <c r="E213" s="16"/>
      <c r="F213" s="16"/>
      <c r="G213" s="16"/>
      <c r="H213" s="16"/>
      <c r="I213" s="16"/>
    </row>
    <row r="214" spans="1:9" ht="15.75">
      <c r="A214" s="113"/>
      <c r="B214" s="112" t="s">
        <v>171</v>
      </c>
      <c r="C214" s="111"/>
      <c r="D214" s="16"/>
      <c r="E214" s="16"/>
      <c r="F214" s="16"/>
      <c r="G214" s="16"/>
      <c r="H214" s="16"/>
      <c r="I214" s="16"/>
    </row>
    <row r="215" spans="1:9" ht="15.75">
      <c r="A215" s="114"/>
      <c r="B215" s="112" t="s">
        <v>209</v>
      </c>
      <c r="C215" s="111"/>
      <c r="D215" s="16"/>
      <c r="E215" s="16"/>
      <c r="F215" s="16"/>
      <c r="G215" s="16" t="s">
        <v>6</v>
      </c>
      <c r="H215" s="115">
        <f>H190</f>
        <v>267334.84039999999</v>
      </c>
      <c r="I215" s="16"/>
    </row>
    <row r="216" spans="1:9" ht="15.75">
      <c r="A216" s="114"/>
      <c r="B216" s="112" t="s">
        <v>210</v>
      </c>
      <c r="C216" s="111"/>
      <c r="D216" s="16"/>
      <c r="E216" s="16"/>
      <c r="F216" s="16"/>
      <c r="G216" s="16" t="s">
        <v>6</v>
      </c>
      <c r="H216" s="115">
        <f>H198</f>
        <v>43455.4738</v>
      </c>
      <c r="I216" s="16"/>
    </row>
    <row r="217" spans="1:9" ht="15.75">
      <c r="A217" s="114"/>
      <c r="B217" s="112"/>
      <c r="C217" s="111"/>
      <c r="D217" s="16"/>
      <c r="E217" s="16"/>
      <c r="F217" s="121"/>
      <c r="G217" s="121"/>
      <c r="H217" s="116"/>
      <c r="I217" s="16"/>
    </row>
    <row r="218" spans="1:9" ht="15.75">
      <c r="A218" s="114"/>
      <c r="B218" s="112"/>
      <c r="C218" s="111"/>
      <c r="D218" s="16"/>
      <c r="E218" s="16"/>
      <c r="F218" s="16"/>
      <c r="G218" s="16"/>
      <c r="H218" s="115"/>
      <c r="I218" s="16"/>
    </row>
    <row r="219" spans="1:9" ht="15.75">
      <c r="A219" s="114"/>
      <c r="B219" s="112"/>
      <c r="C219" s="111"/>
      <c r="D219" s="16"/>
      <c r="E219" s="16"/>
      <c r="F219" s="16" t="s">
        <v>172</v>
      </c>
      <c r="G219" s="16" t="s">
        <v>6</v>
      </c>
      <c r="H219" s="115">
        <f>SUM(H215:H217)</f>
        <v>310790.31419999996</v>
      </c>
      <c r="I219" s="16"/>
    </row>
    <row r="220" spans="1:9" ht="15.75">
      <c r="A220" s="16"/>
      <c r="B220" s="16"/>
      <c r="C220" s="111"/>
      <c r="D220" s="16"/>
      <c r="E220" s="16"/>
      <c r="F220" s="16"/>
      <c r="G220" s="16"/>
      <c r="H220" s="16"/>
      <c r="I220" s="16"/>
    </row>
    <row r="221" spans="1:9" ht="15.75">
      <c r="A221" s="16"/>
      <c r="B221" s="16" t="s">
        <v>174</v>
      </c>
      <c r="C221" s="111"/>
      <c r="D221" s="16"/>
      <c r="E221" s="16"/>
      <c r="F221" s="16"/>
      <c r="G221" s="16" t="s">
        <v>6</v>
      </c>
      <c r="H221" s="116"/>
      <c r="I221" s="16"/>
    </row>
    <row r="222" spans="1:9" ht="15.75">
      <c r="A222" s="16"/>
      <c r="B222" s="16"/>
      <c r="C222" s="16"/>
      <c r="D222" s="16"/>
      <c r="E222" s="16"/>
      <c r="F222" s="16"/>
      <c r="G222" s="16"/>
      <c r="H222" s="16"/>
      <c r="I222" s="16"/>
    </row>
    <row r="223" spans="1:9" ht="15.75">
      <c r="A223" s="16"/>
      <c r="B223" s="16" t="s">
        <v>175</v>
      </c>
      <c r="C223" s="16"/>
      <c r="D223" s="16"/>
      <c r="E223" s="16"/>
      <c r="F223" s="16"/>
      <c r="G223" s="16" t="s">
        <v>6</v>
      </c>
      <c r="H223" s="116"/>
      <c r="I223" s="16"/>
    </row>
    <row r="224" spans="1:9" ht="15.75">
      <c r="A224" s="16"/>
      <c r="B224" s="16"/>
      <c r="C224" s="16"/>
      <c r="D224" s="16"/>
      <c r="E224" s="16"/>
      <c r="F224" s="16"/>
      <c r="G224" s="16"/>
      <c r="H224" s="16"/>
      <c r="I224" s="16"/>
    </row>
    <row r="225" spans="1:9" ht="15.75">
      <c r="A225" s="16"/>
      <c r="B225" s="16"/>
      <c r="C225" s="16"/>
      <c r="D225" s="16"/>
      <c r="E225" s="16"/>
      <c r="F225" s="117"/>
      <c r="G225" s="117"/>
      <c r="H225" s="117"/>
      <c r="I225" s="16"/>
    </row>
    <row r="226" spans="1:9" ht="15.75">
      <c r="A226" s="16"/>
      <c r="B226" s="16"/>
      <c r="C226" s="16"/>
      <c r="D226" s="16"/>
      <c r="E226" s="16"/>
      <c r="F226" s="118" t="s">
        <v>176</v>
      </c>
      <c r="G226" s="119" t="s">
        <v>6</v>
      </c>
      <c r="H226" s="120"/>
      <c r="I226" s="16"/>
    </row>
    <row r="227" spans="1:9" ht="15.75">
      <c r="A227" s="16"/>
      <c r="B227" s="16"/>
      <c r="C227" s="16"/>
      <c r="D227" s="16"/>
      <c r="E227" s="16"/>
      <c r="F227" s="121"/>
      <c r="G227" s="121"/>
      <c r="H227" s="121"/>
      <c r="I227" s="16"/>
    </row>
    <row r="228" spans="1:9" ht="15.75">
      <c r="A228" s="16"/>
      <c r="B228" s="16"/>
      <c r="C228" s="16"/>
      <c r="D228" s="16"/>
      <c r="E228" s="16"/>
      <c r="F228" s="16"/>
      <c r="G228" s="16"/>
      <c r="H228" s="16"/>
      <c r="I228" s="16"/>
    </row>
    <row r="229" spans="1:9" ht="15.75">
      <c r="A229" s="16"/>
      <c r="B229" s="16"/>
      <c r="C229" s="16"/>
      <c r="D229" s="16"/>
      <c r="E229" s="16"/>
      <c r="F229" s="16"/>
      <c r="G229" s="16"/>
      <c r="H229" s="16"/>
      <c r="I229" s="16"/>
    </row>
    <row r="230" spans="1:9" ht="15.75">
      <c r="A230" s="16"/>
      <c r="B230" s="16"/>
      <c r="C230" s="16"/>
      <c r="D230" s="16"/>
      <c r="E230" s="16"/>
      <c r="F230" s="16"/>
      <c r="G230" s="16"/>
      <c r="H230" s="16"/>
      <c r="I230" s="16"/>
    </row>
    <row r="232" spans="1:9" ht="18.75">
      <c r="A232" s="37"/>
      <c r="B232" s="122" t="s">
        <v>87</v>
      </c>
      <c r="C232" s="123"/>
      <c r="D232" s="38"/>
      <c r="E232" s="124" t="s">
        <v>79</v>
      </c>
      <c r="F232" s="42"/>
      <c r="G232" s="42"/>
      <c r="H232" s="42"/>
    </row>
    <row r="233" spans="1:9" ht="18.75">
      <c r="A233" s="37"/>
      <c r="B233" s="122"/>
      <c r="C233" s="123"/>
      <c r="D233" s="38"/>
      <c r="E233" s="124" t="s">
        <v>90</v>
      </c>
      <c r="F233" s="42"/>
      <c r="G233" s="42"/>
      <c r="H233" s="42"/>
    </row>
    <row r="234" spans="1:9" ht="18.75">
      <c r="A234" s="37"/>
      <c r="B234" s="122"/>
      <c r="C234" s="123"/>
      <c r="D234" s="38"/>
      <c r="E234" s="124" t="s">
        <v>91</v>
      </c>
      <c r="F234" s="42"/>
      <c r="G234" s="42"/>
      <c r="H234" s="42"/>
    </row>
  </sheetData>
  <mergeCells count="33">
    <mergeCell ref="A6:H6"/>
    <mergeCell ref="A7:H7"/>
    <mergeCell ref="A8:H8"/>
    <mergeCell ref="A9:H9"/>
    <mergeCell ref="A10:H12"/>
    <mergeCell ref="D108:H109"/>
    <mergeCell ref="D17:H18"/>
    <mergeCell ref="D19:H20"/>
    <mergeCell ref="A98:H98"/>
    <mergeCell ref="B83:H84"/>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D103:H104"/>
    <mergeCell ref="A212:H212"/>
    <mergeCell ref="A147:H147"/>
    <mergeCell ref="A145:H145"/>
    <mergeCell ref="A146:H146"/>
    <mergeCell ref="B148:G148"/>
    <mergeCell ref="C149:D149"/>
    <mergeCell ref="G149:H149"/>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2017-03-01T06:44:23Z</cp:lastPrinted>
  <dcterms:created xsi:type="dcterms:W3CDTF">2014-04-01T08:57:52Z</dcterms:created>
  <dcterms:modified xsi:type="dcterms:W3CDTF">2017-03-01T21:08:21Z</dcterms:modified>
</cp:coreProperties>
</file>