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BOQ" sheetId="2" r:id="rId2"/>
  </sheets>
  <definedNames>
    <definedName name="_xlnm.Print_Titles" localSheetId="0">Estimate!#REF!</definedName>
  </definedNames>
  <calcPr calcId="124519"/>
</workbook>
</file>

<file path=xl/calcChain.xml><?xml version="1.0" encoding="utf-8"?>
<calcChain xmlns="http://schemas.openxmlformats.org/spreadsheetml/2006/main">
  <c r="H203" i="2"/>
  <c r="H213" l="1"/>
  <c r="H209"/>
  <c r="H207"/>
  <c r="H201"/>
  <c r="H198"/>
  <c r="H195"/>
  <c r="H192"/>
  <c r="H189"/>
  <c r="H185"/>
  <c r="H182"/>
  <c r="H179"/>
  <c r="H176"/>
  <c r="H171"/>
  <c r="H168"/>
  <c r="H165"/>
  <c r="H162"/>
  <c r="H159"/>
  <c r="H156"/>
  <c r="H215" l="1"/>
  <c r="H251" s="1"/>
  <c r="H250"/>
  <c r="H153"/>
  <c r="H253" l="1"/>
  <c r="E111"/>
  <c r="E113" s="1"/>
  <c r="H244" l="1"/>
  <c r="H246" s="1"/>
  <c r="E118"/>
  <c r="D132" l="1"/>
  <c r="D129"/>
  <c r="D125"/>
  <c r="D123"/>
  <c r="D105"/>
  <c r="A147" s="1"/>
  <c r="D103"/>
  <c r="A146" s="1"/>
  <c r="D127"/>
  <c r="H97" l="1"/>
  <c r="I68" i="9" l="1"/>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<sst xmlns="http://schemas.openxmlformats.org/spreadsheetml/2006/main" count="463" uniqueCount="220">
  <si>
    <t>:</t>
  </si>
  <si>
    <t>1-</t>
  </si>
  <si>
    <t>2-</t>
  </si>
  <si>
    <t>3-</t>
  </si>
  <si>
    <t>S. No:-</t>
  </si>
  <si>
    <t>4-</t>
  </si>
  <si>
    <t>Rs.</t>
  </si>
  <si>
    <t>5-</t>
  </si>
  <si>
    <t>6-</t>
  </si>
  <si>
    <t>7-</t>
  </si>
  <si>
    <t>8-</t>
  </si>
  <si>
    <t>SPPRA BIDDING DOCUMENT</t>
  </si>
  <si>
    <t>BIDDING DATA</t>
  </si>
  <si>
    <t>Amount of Bid Security</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</si>
  <si>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</si>
  <si>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</si>
  <si>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</si>
  <si>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</si>
  <si>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</si>
  <si>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</si>
  <si>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</si>
  <si>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</si>
  <si>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</si>
  <si>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</si>
  <si>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</si>
  <si>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</si>
  <si>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</si>
  <si>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</si>
  <si>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</si>
  <si>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</si>
  <si>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</si>
  <si>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</si>
  <si>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</si>
  <si>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</si>
  <si>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</si>
  <si>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</si>
  <si>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</si>
  <si>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</si>
  <si>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</si>
  <si>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</si>
  <si>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</si>
  <si>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</si>
  <si>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</si>
  <si>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</si>
  <si>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</si>
  <si>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</si>
  <si>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</si>
  <si>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</si>
  <si>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</si>
  <si>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</si>
  <si>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</si>
  <si>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</si>
  <si>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</si>
  <si>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</si>
  <si>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</si>
  <si>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</si>
  <si>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</si>
  <si>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</si>
  <si>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</si>
  <si>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</si>
  <si>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</si>
  <si>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</si>
  <si>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</si>
  <si>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</si>
  <si>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</si>
  <si>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</si>
  <si>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</si>
  <si>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</si>
  <si>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PROCURMENT OF WORKS</t>
  </si>
  <si>
    <t>DR No.</t>
  </si>
  <si>
    <t>Name of Procuring Agency</t>
  </si>
  <si>
    <t>Brief Description of Works</t>
  </si>
  <si>
    <t>Procuring Agency's Address</t>
  </si>
  <si>
    <t>Venue, time and date of Bid Opening</t>
  </si>
  <si>
    <t>i</t>
  </si>
  <si>
    <t>Bidders Qualification Criteria</t>
  </si>
  <si>
    <t>Full Name, Complete Address, Telephone Number, Fax Number, E-Mail &amp; Organization of Structure.</t>
  </si>
  <si>
    <t>Copy of C.N.I.C of proprietor / partners (if any).</t>
  </si>
  <si>
    <t>Refer to Rule-46(1)(a)(i &amp; ii) of SPP Rules, 2010</t>
  </si>
  <si>
    <t>Executive Engineer</t>
  </si>
  <si>
    <t>Tender Amount</t>
  </si>
  <si>
    <t>Completion Period</t>
  </si>
  <si>
    <t>Earnest Money</t>
  </si>
  <si>
    <t>Amount of Call Deposit / Pay Order</t>
  </si>
  <si>
    <t>Issued to (Name of Bidder)</t>
  </si>
  <si>
    <t>Date</t>
  </si>
  <si>
    <t>Tender Fee</t>
  </si>
  <si>
    <t>Signature of Contractor</t>
  </si>
  <si>
    <t>Call Deposit / Pay Order No.</t>
  </si>
  <si>
    <t>Name of Bank</t>
  </si>
  <si>
    <t>Education Works Division</t>
  </si>
  <si>
    <t>Thatta</t>
  </si>
  <si>
    <t>Complete Bio-Data of Technical Staff (One B.E &amp; One Diploma Engineer).</t>
  </si>
  <si>
    <t>Name of Scheme / Work</t>
  </si>
  <si>
    <t>ADP # 460 of 2016-17 Repair &amp; Maintenance of 21 adopted Schools of District Thatta</t>
  </si>
  <si>
    <t>Executive Engineer, Education Works Division, Thatta</t>
  </si>
  <si>
    <t>million</t>
  </si>
  <si>
    <t>(For Contractors Costing upto Rs.2.500 million)</t>
  </si>
  <si>
    <t>Standard Bidding Documents is intended as a model for admeasurements (Percentage Rate / Unit Price for unit rates in a Bill of Quantities) types of contract. The main text refers to admeasurements contracts.</t>
  </si>
  <si>
    <t>d</t>
  </si>
  <si>
    <t>Estimated Cost</t>
  </si>
  <si>
    <t>e</t>
  </si>
  <si>
    <t>(Full in lump sum amount or in %age of bid amount / estimated cost, but not exceeding 5%)</t>
  </si>
  <si>
    <t>f</t>
  </si>
  <si>
    <t>Period of Bid Validity (days)</t>
  </si>
  <si>
    <t>g</t>
  </si>
  <si>
    <t>Security Deposit (including bids security)</t>
  </si>
  <si>
    <t>(in %age of bid amount / estimated cost equal to 10%)</t>
  </si>
  <si>
    <t>h</t>
  </si>
  <si>
    <t>Percentage, if any, to be deducted from bills</t>
  </si>
  <si>
    <t>Deadline for submission of bids along with time</t>
  </si>
  <si>
    <t>j</t>
  </si>
  <si>
    <t>k</t>
  </si>
  <si>
    <t>Time for completion from written order of commence</t>
  </si>
  <si>
    <t>l</t>
  </si>
  <si>
    <t>Liquidity damages</t>
  </si>
  <si>
    <t>(0.05 of estimated cost or bid cost per day of delay, but total not exceeding 10%)</t>
  </si>
  <si>
    <t>m</t>
  </si>
  <si>
    <t>Deposit Receipt No. date, amount</t>
  </si>
  <si>
    <t>(in words and figures)</t>
  </si>
  <si>
    <t>Opposite Makli Graveyard, Junghshai Road, Makli Thatta</t>
  </si>
  <si>
    <t xml:space="preserve">Office of the </t>
  </si>
  <si>
    <t>Office of the Executive Engineer, Education Works Division, Thatta</t>
  </si>
  <si>
    <t>School Education Department, Government of Sindh</t>
  </si>
  <si>
    <t>Opposite Makli Graveyard, Jungshahi Road, Makli Thatta</t>
  </si>
  <si>
    <t>Phone # 0298-9200013</t>
  </si>
  <si>
    <t>STANDARD FORM OF BIDDING DOCUMENT FOR</t>
  </si>
  <si>
    <t>Reference</t>
  </si>
  <si>
    <t>Date of issuance of bidding documents</t>
  </si>
  <si>
    <t>Dead line for submission of bids</t>
  </si>
  <si>
    <t>Venue, time and date of bids opening</t>
  </si>
  <si>
    <t>5% of Bid Price</t>
  </si>
  <si>
    <t>a..</t>
  </si>
  <si>
    <t>Registration with Pakistan Engineering Council in the relevant category or above discipline keeping in view the bid costs. No. PEC licence required for the works costing upto Rs. 4.00 (Million).</t>
  </si>
  <si>
    <t>b.</t>
  </si>
  <si>
    <t>For Electrical works valid licence issued from Inspectorate of Electrical Licence, Government of Sindh of the similar Region with respect to works shown above.</t>
  </si>
  <si>
    <t>c.</t>
  </si>
  <si>
    <t>Relevant Experience of last three years (list of works with copies of letter of award of work and completion certificates of equivalent cost or above.</t>
  </si>
  <si>
    <t>d.</t>
  </si>
  <si>
    <t>Turn-over of last three years as per SPPRA Rules 2010 with current turn over as 30% of the bid cost.</t>
  </si>
  <si>
    <t>e.</t>
  </si>
  <si>
    <t>Valid Registration with Federal Board of Revenue (FBR) for Income Tax (N.T.N).</t>
  </si>
  <si>
    <t>f.</t>
  </si>
  <si>
    <t>Valid Registration with the Sindh Revenue Board (SRB).</t>
  </si>
  <si>
    <t>g.</t>
  </si>
  <si>
    <t>The bid security 5% (five percent) in the shape of call deposit / pay order issued from any schedule bank of Pakistan in favour of undersigned shall be submitted at the time of submission of bidding documents.</t>
  </si>
  <si>
    <t>h.</t>
  </si>
  <si>
    <t>i.</t>
  </si>
  <si>
    <t>j.</t>
  </si>
  <si>
    <t>k.</t>
  </si>
  <si>
    <t>Undertaking on stamp paper that firm is not involved in any litigation, Departmental rift, abandoned or un-necessary delay in completion of any work in the Government Department.</t>
  </si>
  <si>
    <t>l.</t>
  </si>
  <si>
    <t>Undertaking on stamp paper regarding Non-Black Listing of Firm previously by Government’s, Semi Government’s Autonomous Bodies as Executing Agency.</t>
  </si>
  <si>
    <t>m.</t>
  </si>
  <si>
    <t>Affidavit regarding list of Partners / Partnership Deed with Director / Proprietor etc with Complete Information along with Power of Attorney / Sole Proprietor.</t>
  </si>
  <si>
    <t>n.</t>
  </si>
  <si>
    <t>Undertaking on stamp paper that information submitted by Bidder / Firms is correct</t>
  </si>
  <si>
    <t>o.</t>
  </si>
  <si>
    <t>Incomplete / Conditional bids will not be entertained and will be rejected out rightly.</t>
  </si>
  <si>
    <t>…………………………………………………</t>
  </si>
  <si>
    <t>Rs………………………………………………</t>
  </si>
  <si>
    <t>Rs.1,000/- (Rupees one thousand only)</t>
  </si>
  <si>
    <t>days</t>
  </si>
  <si>
    <t>12 (twelive) months</t>
  </si>
  <si>
    <t>BILL OF QUANTITIES / SCHEDULE-B</t>
  </si>
  <si>
    <t>S #</t>
  </si>
  <si>
    <t>Description of item</t>
  </si>
  <si>
    <t>Quantity</t>
  </si>
  <si>
    <t>Rate</t>
  </si>
  <si>
    <t>Unit</t>
  </si>
  <si>
    <t>Amount</t>
  </si>
  <si>
    <t>(A) Description &amp; Rate of Items Based on Composite Schedule of Rates 2012</t>
  </si>
  <si>
    <t>Total</t>
  </si>
  <si>
    <t>GENERAL ABSTRACT</t>
  </si>
  <si>
    <t>Add: / Deduct …………………..% above / below on schedule items only</t>
  </si>
  <si>
    <t>Cost of Non Schedule Items / Offer Rate</t>
  </si>
  <si>
    <t>Total Bid Amount</t>
  </si>
  <si>
    <t>Cft</t>
  </si>
  <si>
    <t>% Cft</t>
  </si>
  <si>
    <t>Dismantling cement concrete plain 1:2:4 (s.i.No.19-C page 10)</t>
  </si>
  <si>
    <t>% Sft</t>
  </si>
  <si>
    <t>Sft</t>
  </si>
  <si>
    <t>Cement plaster 1:4 upto 12" height (b) 1/2" thick. (S.I.No.11-C P-52)</t>
  </si>
  <si>
    <t>% Sft.</t>
  </si>
  <si>
    <t>Wahite Washing  three coats. (S.I No26-b /P-60)</t>
  </si>
  <si>
    <t>Preparing the surface and painting with matt finish including rubbing the surface with bathy (slicon carbide rubbing brick) filling the voids with zink / chalk / plaster of paris mixture, applying first coat premix making the surface smooth and then painting three coats with matt finish of approved make etc complete (old surface) (S.I.No.37-b page 55)</t>
  </si>
  <si>
    <t>Painting old surface preparing surface and painting of doors and windows any type three coats</t>
  </si>
  <si>
    <t>WATER SUPPLY &amp; SANITORY FITTIG</t>
  </si>
  <si>
    <t>Providing and fixing squating type white glazed earthen ware w.c pan with front flush inletr &amp; complete with  including the cost of flushing cistern with internal fitting and flush Pipe with bend and making requisite number of holes in walls plinth &amp; floor for Pipe connection &amp; making good in cement concrete  1: 2: 4: (Foreign Equivalant). W.C.pan 23" &amp; low level earthen ware flush tank 3 gallons. (i) With 4" dia C.I Trap. (s.i.nO.2-A PAGE 1)</t>
  </si>
  <si>
    <t>Nos</t>
  </si>
  <si>
    <t>Providing &amp; fixing 22 " x16" lavatory basin in whyite glazed earthen ware complete with &amp; I/c tge cost of W.I or C.I cantilever brackets 6 inches built into wall, painted white in two coat after a primary coat of red le4ad paint, of 1/2" dia chrome plated pillar taps, 1-1/2" rubber plug &amp;  chrome brass waste of approved pattern, 1-1/4" dia.Malloable iron c.p brass traps, malloable iron or brass unions and making requisite number of holes in walls, plinth and floor for pipe connection and making good in cement concrete 1 : 2: 4. (Standard pattern). (S.I.No.12 page 4)</t>
  </si>
  <si>
    <t xml:space="preserve">(I)     1/2"   dia </t>
  </si>
  <si>
    <t>(ii)     3/4"    dia</t>
  </si>
  <si>
    <t>Supplying &amp; fixing in position C.P Bib cock. (I)  (a)  1/2" dia C.P  bib cock , Light pattern. (S.I.No.3 page 13)</t>
  </si>
  <si>
    <t>(a)  S/Fixing long bib- cock of superir quality with c.p head 1/2" dia. (S.I.No.13-a page 19)</t>
  </si>
  <si>
    <t>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4" to 12" dia 2'x2'x3'-6" (S.I.No. page of PHE)</t>
  </si>
  <si>
    <t>Providing &amp; fixing 4" dia C.I soil &amp; vent Pipe including cutting and fitting and extra painting to match the colour of building. (S.I.No.1 page 9)</t>
  </si>
  <si>
    <t>Providing &amp; fixing M.S clamps of the approved design to 4" dia C.I Pipe sockets including the cost of cutting and making good to wall or M.S bolts and nuts, 4"  into wall including Pipe distance Pieces extra painting to match the colour of the building. (S.I.No.2 page 9)</t>
  </si>
  <si>
    <t>Providing and fixing handle valves (china) (S.I.No.5 page 17)</t>
  </si>
  <si>
    <t>PIPE WORK</t>
  </si>
  <si>
    <t>Providing G.I Pipes, specials, and clamps etc, including fixing cutting &amp; fitting complete with and I/c the cost of breaking thorugh walls and roof, making good etc. painting two coats after cleaning the Pipe etc. with white zink paint with pigment to match the colour5 of the building and testing with water to a pressure head of 200 feet and handling. (S.I.No.1 page 12)</t>
  </si>
  <si>
    <t>(I)        1/2" dia  G.I Pipe</t>
  </si>
  <si>
    <t>Per Rft</t>
  </si>
  <si>
    <t>(ii)       3/4" dia  G.I Pipe</t>
  </si>
  <si>
    <t>Providing  R.C.C pipe with collars slass "B" and digging the trenches to required  depth &amp; fixing inposition including cutting , fitting &amp; jointing with maxphalt composition &amp; cement mortor 1: 1 and testing with water pressure jto a head of 4 feet a bove the top of the heghest pipe &amp; refilling with excavated staff.</t>
  </si>
  <si>
    <t>(c.)  6"  dia  R.C.C pipe class  "B"</t>
  </si>
  <si>
    <t>OFFER RATE / NON SCHEDULE ITEMS</t>
  </si>
  <si>
    <t>Supplying and fixig water pumping set 1/2 HP Mono block single face 220 volts with 1" x 1-1/4 suction and delivery 50 ft head including making cement concrete 1:3:6 plate farm of approved size and fixing with nuts and bolts local made. (RA approved)</t>
  </si>
  <si>
    <t>Providing and fixing Electric Water Cooler Metalic Body 60 gallons (National make or approval quality including filter etc complete) (RA approved)</t>
  </si>
  <si>
    <t>Civil work</t>
  </si>
  <si>
    <t>Water Supply &amp; Sanitory Fittig</t>
  </si>
  <si>
    <t>Pipe Work</t>
  </si>
  <si>
    <t>Serial # 06-A</t>
  </si>
  <si>
    <t>GGHS Sugar Mill Taluka Thatta (Civil Work)</t>
  </si>
  <si>
    <t>Providing and laying 3" thick topping cement concrete (1:2:4) including surface finishing and dividing into panels. (S.I.No.16-c P-47)</t>
  </si>
  <si>
    <t>Distempering two coats.(S.I.No.25/P.53).</t>
  </si>
  <si>
    <t>Notice Inviting Tenders No.TC/G-55/EWDT/ 1507 dated 01.03.2017</t>
  </si>
  <si>
    <t>20.03.2017 (upto 02.00pm)</t>
  </si>
  <si>
    <t>21.03.2017 (upto 02.00pm)</t>
  </si>
  <si>
    <t>21.03.2017 (at 03.00pm)</t>
  </si>
</sst>
</file>

<file path=xl/styles.xml><?xml version="1.0" encoding="utf-8"?>
<styleSheet xmlns="http://schemas.openxmlformats.org/spreadsheetml/2006/main">
  <numFmts count="7">
    <numFmt numFmtId="43" formatCode="_(* #,##0.00_);_(* \(#,##0.00\);_(* &quot;-&quot;??_);_(@_)"/>
    <numFmt numFmtId="164" formatCode="0;[Red]0"/>
    <numFmt numFmtId="165" formatCode="0.00;[Red]0.00"/>
    <numFmt numFmtId="166" formatCode="_(* #,##0_);_(* \(#,##0\);_(* &quot;-&quot;??_);_(@_)"/>
    <numFmt numFmtId="167" formatCode="_(* #,##0.000_);_(* \(#,##0.000\);_(* &quot;-&quot;??_);_(@_)"/>
    <numFmt numFmtId="168" formatCode="_(* #,##0.0000_);_(* \(#,##0.0000\);_(* &quot;-&quot;??_);_(@_)"/>
    <numFmt numFmtId="169" formatCode="0.0000"/>
  </numFmts>
  <fonts count="32">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25"/>
      <color theme="1"/>
      <name val="Times New Roman"/>
      <family val="1"/>
    </font>
    <font>
      <sz val="14"/>
      <name val="Times New Roman"/>
      <family val="1"/>
    </font>
    <font>
      <sz val="10"/>
      <color indexed="8"/>
      <name val="Times New Roman"/>
      <family val="1"/>
    </font>
    <font>
      <sz val="12"/>
      <name val="Times New Roman"/>
      <family val="1"/>
    </font>
    <font>
      <sz val="12"/>
      <color indexed="8"/>
      <name val="Times New Roman"/>
      <family val="1"/>
    </font>
    <font>
      <b/>
      <sz val="12"/>
      <name val="Times New Roman"/>
      <family val="1"/>
    </font>
    <font>
      <sz val="12"/>
      <color theme="1"/>
      <name val="Calibri"/>
      <family val="2"/>
      <scheme val="minor"/>
    </font>
    <font>
      <b/>
      <sz val="12"/>
      <color theme="1"/>
      <name val="Calibri"/>
      <family val="2"/>
      <scheme val="minor"/>
    </font>
    <font>
      <sz val="22"/>
      <color theme="1"/>
      <name val="Times New Roman"/>
      <family val="1"/>
    </font>
    <font>
      <b/>
      <i/>
      <sz val="10"/>
      <color indexed="8"/>
      <name val="Times New Roman"/>
      <family val="1"/>
    </font>
    <font>
      <i/>
      <sz val="10"/>
      <color indexed="8"/>
      <name val="Times New Roman"/>
      <family val="1"/>
    </font>
    <font>
      <b/>
      <sz val="10"/>
      <color indexed="8"/>
      <name val="Times New Roman"/>
      <family val="1"/>
    </font>
    <font>
      <b/>
      <i/>
      <sz val="10"/>
      <name val="Times New Roman"/>
      <family val="1"/>
    </font>
    <font>
      <b/>
      <i/>
      <sz val="12"/>
      <color indexed="8"/>
      <name val="Times New Roman"/>
      <family val="1"/>
    </font>
    <font>
      <b/>
      <sz val="10"/>
      <color theme="1"/>
      <name val="Times New Roman"/>
      <family val="1"/>
    </font>
  </fonts>
  <fills count="2">
    <fill>
      <patternFill patternType="none"/>
    </fill>
    <fill>
      <patternFill patternType="gray125"/>
    </fill>
  </fills>
  <borders count="7">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185">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0" fontId="9" fillId="0" borderId="0" xfId="0" applyFont="1" applyAlignment="1">
      <alignment vertical="center"/>
    </xf>
    <xf numFmtId="0" fontId="9" fillId="0" borderId="0" xfId="0" applyFont="1"/>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10" fillId="0" borderId="0" xfId="0" applyFont="1" applyAlignment="1">
      <alignment vertical="top"/>
    </xf>
    <xf numFmtId="0" fontId="10" fillId="0" borderId="0" xfId="0" applyFont="1"/>
    <xf numFmtId="0" fontId="9" fillId="0" borderId="0" xfId="0" applyFont="1" applyAlignment="1">
      <alignment vertical="top"/>
    </xf>
    <xf numFmtId="0" fontId="1" fillId="0" borderId="0" xfId="0" applyFont="1" applyAlignment="1">
      <alignment horizontal="center" vertical="top"/>
    </xf>
    <xf numFmtId="0" fontId="1" fillId="0" borderId="0" xfId="0" applyFont="1" applyAlignment="1">
      <alignment vertical="top" wrapText="1"/>
    </xf>
    <xf numFmtId="0" fontId="10" fillId="0" borderId="0" xfId="0" applyFont="1" applyBorder="1" applyAlignment="1">
      <alignment vertical="center"/>
    </xf>
    <xf numFmtId="0" fontId="20" fillId="0" borderId="0" xfId="0" applyFont="1" applyAlignment="1">
      <alignment vertical="top"/>
    </xf>
    <xf numFmtId="0" fontId="20" fillId="0" borderId="0" xfId="0" applyFont="1" applyBorder="1" applyAlignment="1">
      <alignment horizontal="center" vertical="top"/>
    </xf>
    <xf numFmtId="0" fontId="21" fillId="0" borderId="0" xfId="0" applyFont="1" applyBorder="1" applyAlignment="1">
      <alignment horizontal="justify" vertical="top" wrapText="1"/>
    </xf>
    <xf numFmtId="0" fontId="9" fillId="0" borderId="0" xfId="0" applyFont="1" applyBorder="1" applyAlignment="1">
      <alignment vertical="center"/>
    </xf>
    <xf numFmtId="0" fontId="7" fillId="0" borderId="0" xfId="0" applyFont="1" applyAlignment="1">
      <alignment horizontal="right"/>
    </xf>
    <xf numFmtId="0" fontId="17" fillId="0" borderId="0" xfId="0" applyFont="1"/>
    <xf numFmtId="0" fontId="10" fillId="0" borderId="0" xfId="0" applyFont="1" applyAlignment="1">
      <alignment horizontal="center"/>
    </xf>
    <xf numFmtId="0" fontId="9" fillId="0" borderId="0" xfId="0" applyFont="1" applyAlignment="1">
      <alignment horizontal="center" vertical="top"/>
    </xf>
    <xf numFmtId="0" fontId="20" fillId="0" borderId="0" xfId="0" applyFont="1" applyAlignment="1">
      <alignment horizontal="center" vertical="center"/>
    </xf>
    <xf numFmtId="0" fontId="20" fillId="0" borderId="0" xfId="0" applyFont="1" applyAlignment="1">
      <alignment vertical="center"/>
    </xf>
    <xf numFmtId="0" fontId="22" fillId="0" borderId="0"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20" fillId="0" borderId="0" xfId="0" applyFont="1" applyAlignment="1">
      <alignment vertical="top" wrapText="1"/>
    </xf>
    <xf numFmtId="0" fontId="20" fillId="0" borderId="0" xfId="0" applyFont="1" applyAlignment="1">
      <alignment horizontal="center" vertical="top"/>
    </xf>
    <xf numFmtId="0" fontId="21" fillId="0" borderId="0" xfId="0" applyFont="1" applyBorder="1" applyAlignment="1">
      <alignment vertical="top"/>
    </xf>
    <xf numFmtId="0" fontId="7" fillId="0" borderId="0" xfId="0" applyFont="1" applyAlignment="1">
      <alignment vertical="top"/>
    </xf>
    <xf numFmtId="0" fontId="22" fillId="0" borderId="0" xfId="0" applyFont="1" applyAlignment="1">
      <alignment vertical="top"/>
    </xf>
    <xf numFmtId="0" fontId="22" fillId="0" borderId="0" xfId="0" applyFont="1" applyBorder="1" applyAlignment="1">
      <alignment vertical="top"/>
    </xf>
    <xf numFmtId="0" fontId="7" fillId="0" borderId="0" xfId="0" applyFont="1"/>
    <xf numFmtId="0" fontId="7" fillId="0" borderId="0" xfId="0" applyFont="1" applyBorder="1" applyAlignment="1">
      <alignment vertical="center"/>
    </xf>
    <xf numFmtId="0" fontId="22" fillId="0" borderId="0" xfId="0" applyFont="1" applyBorder="1" applyAlignment="1">
      <alignment horizontal="center" vertical="top"/>
    </xf>
    <xf numFmtId="0" fontId="9" fillId="0" borderId="0" xfId="0" applyFont="1" applyAlignment="1">
      <alignment horizontal="left" vertical="top"/>
    </xf>
    <xf numFmtId="0" fontId="23" fillId="0" borderId="0" xfId="0" applyFont="1" applyAlignment="1">
      <alignment horizontal="left" vertical="top" wrapText="1"/>
    </xf>
    <xf numFmtId="0" fontId="7" fillId="0" borderId="0" xfId="0" applyFont="1" applyAlignment="1">
      <alignment horizontal="right" vertical="top"/>
    </xf>
    <xf numFmtId="0" fontId="22" fillId="0" borderId="0" xfId="0" applyFont="1" applyAlignment="1">
      <alignment horizontal="center"/>
    </xf>
    <xf numFmtId="0" fontId="9" fillId="0" borderId="0" xfId="0" applyFont="1" applyAlignment="1">
      <alignment vertical="top" wrapText="1"/>
    </xf>
    <xf numFmtId="9" fontId="7" fillId="0" borderId="0" xfId="0" applyNumberFormat="1" applyFont="1" applyAlignment="1">
      <alignment vertical="top"/>
    </xf>
    <xf numFmtId="0" fontId="7" fillId="0" borderId="0" xfId="0" applyFont="1" applyAlignment="1">
      <alignment horizontal="left" vertical="top"/>
    </xf>
    <xf numFmtId="0" fontId="7" fillId="0" borderId="0" xfId="0" applyFont="1" applyAlignment="1">
      <alignment vertical="top" wrapText="1"/>
    </xf>
    <xf numFmtId="0" fontId="24" fillId="0" borderId="0" xfId="0" applyFont="1" applyAlignment="1">
      <alignment vertical="top" wrapText="1"/>
    </xf>
    <xf numFmtId="0" fontId="9" fillId="0" borderId="0" xfId="0" applyFont="1" applyBorder="1" applyAlignment="1">
      <alignment vertical="top"/>
    </xf>
    <xf numFmtId="0" fontId="9" fillId="0" borderId="0" xfId="0" applyFont="1" applyBorder="1"/>
    <xf numFmtId="0" fontId="20" fillId="0" borderId="0" xfId="0" applyFont="1" applyBorder="1" applyAlignment="1">
      <alignment horizontal="center" vertical="center"/>
    </xf>
    <xf numFmtId="0" fontId="9" fillId="0" borderId="0" xfId="0" applyFont="1" applyBorder="1" applyAlignment="1">
      <alignment horizontal="justify" vertical="top" wrapText="1"/>
    </xf>
    <xf numFmtId="167" fontId="22" fillId="0" borderId="0" xfId="1" applyNumberFormat="1" applyFont="1" applyBorder="1" applyAlignment="1">
      <alignment horizontal="right" vertical="center"/>
    </xf>
    <xf numFmtId="167" fontId="22" fillId="0" borderId="0" xfId="0" applyNumberFormat="1" applyFont="1" applyBorder="1" applyAlignment="1">
      <alignment horizontal="center" vertical="top"/>
    </xf>
    <xf numFmtId="0" fontId="25" fillId="0" borderId="0" xfId="0" applyFont="1"/>
    <xf numFmtId="0" fontId="23" fillId="0" borderId="0" xfId="0" applyFont="1" applyAlignment="1">
      <alignment horizontal="left" vertical="top"/>
    </xf>
    <xf numFmtId="0" fontId="9" fillId="0" borderId="0" xfId="0" applyFont="1" applyAlignment="1">
      <alignment horizontal="left"/>
    </xf>
    <xf numFmtId="168" fontId="7" fillId="0" borderId="0" xfId="0" applyNumberFormat="1" applyFont="1" applyAlignment="1">
      <alignment horizontal="center" vertical="top"/>
    </xf>
    <xf numFmtId="169" fontId="7" fillId="0" borderId="0" xfId="0" applyNumberFormat="1" applyFont="1" applyAlignment="1">
      <alignment horizontal="right" vertical="top"/>
    </xf>
    <xf numFmtId="0" fontId="28" fillId="0" borderId="3" xfId="0" applyFont="1" applyBorder="1" applyAlignment="1">
      <alignment horizontal="center" vertical="top"/>
    </xf>
    <xf numFmtId="0" fontId="6" fillId="0" borderId="0" xfId="0" applyFont="1" applyAlignment="1">
      <alignment horizontal="center" vertical="center"/>
    </xf>
    <xf numFmtId="0" fontId="6" fillId="0" borderId="0" xfId="0" applyFont="1" applyAlignment="1"/>
    <xf numFmtId="0" fontId="26" fillId="0" borderId="0" xfId="0" applyFont="1" applyAlignment="1">
      <alignment vertical="top"/>
    </xf>
    <xf numFmtId="0" fontId="19" fillId="0" borderId="0" xfId="0" applyFont="1" applyAlignment="1">
      <alignment horizontal="center" vertical="top"/>
    </xf>
    <xf numFmtId="0" fontId="1" fillId="0" borderId="0" xfId="3" applyFont="1" applyAlignment="1">
      <alignment vertical="top" wrapText="1"/>
    </xf>
    <xf numFmtId="1" fontId="6" fillId="0" borderId="0" xfId="0" applyNumberFormat="1" applyFont="1" applyAlignment="1">
      <alignment vertical="top"/>
    </xf>
    <xf numFmtId="1" fontId="6" fillId="0" borderId="0" xfId="0" applyNumberFormat="1" applyFont="1" applyAlignment="1">
      <alignment vertical="top" wrapText="1"/>
    </xf>
    <xf numFmtId="0" fontId="1" fillId="0" borderId="0" xfId="0" applyFont="1" applyAlignment="1">
      <alignment horizontal="center" vertical="top" wrapText="1"/>
    </xf>
    <xf numFmtId="0" fontId="19" fillId="0" borderId="0" xfId="0" applyFont="1" applyAlignment="1">
      <alignment vertical="top" wrapText="1"/>
    </xf>
    <xf numFmtId="166" fontId="1" fillId="0" borderId="0" xfId="1" applyNumberFormat="1" applyFont="1" applyBorder="1" applyAlignment="1">
      <alignment vertical="top" wrapText="1"/>
    </xf>
    <xf numFmtId="1" fontId="1" fillId="0" borderId="0" xfId="3" applyNumberFormat="1" applyFont="1" applyAlignment="1">
      <alignment vertical="top" wrapText="1"/>
    </xf>
    <xf numFmtId="0" fontId="1" fillId="0" borderId="0" xfId="3" applyFont="1" applyAlignment="1">
      <alignment vertical="top"/>
    </xf>
    <xf numFmtId="2" fontId="1" fillId="0" borderId="0" xfId="3" applyNumberFormat="1" applyFont="1" applyAlignment="1">
      <alignment horizontal="center" vertical="top" wrapText="1"/>
    </xf>
    <xf numFmtId="0" fontId="1" fillId="0" borderId="0" xfId="3" applyFont="1" applyAlignment="1">
      <alignment horizontal="center" vertical="top" wrapText="1"/>
    </xf>
    <xf numFmtId="0" fontId="19" fillId="0" borderId="0" xfId="0" applyFont="1" applyAlignment="1">
      <alignment horizontal="right" vertical="top" wrapText="1"/>
    </xf>
    <xf numFmtId="3" fontId="1" fillId="0" borderId="0" xfId="3" applyNumberFormat="1" applyFont="1" applyAlignment="1">
      <alignment vertical="top" wrapText="1"/>
    </xf>
    <xf numFmtId="0" fontId="6" fillId="0" borderId="0" xfId="0" applyFont="1" applyAlignment="1">
      <alignment horizontal="center" vertical="top" wrapText="1"/>
    </xf>
    <xf numFmtId="0" fontId="1" fillId="0" borderId="0" xfId="0" applyFont="1" applyAlignment="1">
      <alignment vertical="top"/>
    </xf>
    <xf numFmtId="0" fontId="19" fillId="0" borderId="0" xfId="0" applyFont="1" applyAlignment="1">
      <alignment horizontal="center" vertical="top" wrapText="1"/>
    </xf>
    <xf numFmtId="0" fontId="1" fillId="0" borderId="4" xfId="0" applyFont="1" applyBorder="1" applyAlignment="1">
      <alignment horizontal="center" vertical="top" wrapText="1"/>
    </xf>
    <xf numFmtId="0" fontId="19" fillId="0" borderId="4" xfId="0" applyFont="1" applyBorder="1" applyAlignment="1">
      <alignment horizontal="right" vertical="top" wrapText="1"/>
    </xf>
    <xf numFmtId="166" fontId="1" fillId="0" borderId="4" xfId="1" applyNumberFormat="1" applyFont="1" applyBorder="1" applyAlignment="1">
      <alignment vertical="top" wrapText="1"/>
    </xf>
    <xf numFmtId="2" fontId="6" fillId="0" borderId="0" xfId="0" applyNumberFormat="1" applyFont="1" applyAlignment="1">
      <alignment horizontal="center" vertical="top" wrapText="1"/>
    </xf>
    <xf numFmtId="1" fontId="1" fillId="0" borderId="0" xfId="0" applyNumberFormat="1" applyFont="1" applyAlignment="1">
      <alignment vertical="top" wrapText="1"/>
    </xf>
    <xf numFmtId="0" fontId="29" fillId="0" borderId="0" xfId="0" applyFont="1" applyAlignment="1">
      <alignment vertical="top" wrapText="1"/>
    </xf>
    <xf numFmtId="0" fontId="9" fillId="0" borderId="0" xfId="0" applyFont="1" applyAlignment="1"/>
    <xf numFmtId="0" fontId="30" fillId="0" borderId="0" xfId="0" applyFont="1" applyAlignment="1">
      <alignment vertical="top"/>
    </xf>
    <xf numFmtId="0" fontId="21" fillId="0" borderId="0" xfId="0" applyFont="1" applyAlignment="1">
      <alignment horizontal="center" vertical="top"/>
    </xf>
    <xf numFmtId="0" fontId="30" fillId="0" borderId="0" xfId="0" applyFont="1" applyAlignment="1">
      <alignment horizontal="center" vertical="top"/>
    </xf>
    <xf numFmtId="166" fontId="9" fillId="0" borderId="0" xfId="0" applyNumberFormat="1" applyFont="1"/>
    <xf numFmtId="166" fontId="9" fillId="0" borderId="6" xfId="0" applyNumberFormat="1" applyFont="1" applyBorder="1"/>
    <xf numFmtId="0" fontId="9" fillId="0" borderId="5" xfId="0" applyFont="1" applyBorder="1"/>
    <xf numFmtId="0" fontId="20" fillId="0" borderId="0" xfId="0" applyFont="1" applyBorder="1" applyAlignment="1">
      <alignment horizontal="right" vertical="top"/>
    </xf>
    <xf numFmtId="0" fontId="21" fillId="0" borderId="0" xfId="0" applyFont="1" applyBorder="1" applyAlignment="1">
      <alignment horizontal="right" vertical="top" wrapText="1"/>
    </xf>
    <xf numFmtId="166" fontId="20" fillId="0" borderId="0" xfId="1" applyNumberFormat="1" applyFont="1" applyBorder="1" applyAlignment="1">
      <alignment vertical="top" wrapText="1"/>
    </xf>
    <xf numFmtId="0" fontId="9" fillId="0" borderId="6" xfId="0" applyFont="1" applyBorder="1"/>
    <xf numFmtId="0" fontId="18" fillId="0" borderId="0" xfId="0" applyFont="1" applyAlignment="1">
      <alignment vertical="top"/>
    </xf>
    <xf numFmtId="0" fontId="18" fillId="0" borderId="0" xfId="0" applyFont="1" applyBorder="1" applyAlignment="1">
      <alignment vertical="top"/>
    </xf>
    <xf numFmtId="0" fontId="18" fillId="0" borderId="0" xfId="0" applyFont="1" applyBorder="1" applyAlignment="1">
      <alignment horizontal="center" vertical="top"/>
    </xf>
    <xf numFmtId="0" fontId="6" fillId="0" borderId="0" xfId="0" applyFont="1" applyAlignment="1">
      <alignment horizontal="center"/>
    </xf>
    <xf numFmtId="0" fontId="1" fillId="0" borderId="0" xfId="0" applyFont="1" applyAlignment="1">
      <alignment horizontal="justify" vertical="top"/>
    </xf>
    <xf numFmtId="0" fontId="1" fillId="0" borderId="0" xfId="0" applyFont="1" applyAlignment="1"/>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right" vertical="top"/>
    </xf>
    <xf numFmtId="43" fontId="1" fillId="0" borderId="0" xfId="1" applyFont="1" applyAlignment="1">
      <alignment vertical="top"/>
    </xf>
    <xf numFmtId="2" fontId="1" fillId="0" borderId="0" xfId="0" applyNumberFormat="1" applyFont="1" applyAlignment="1">
      <alignment horizontal="center" vertical="top"/>
    </xf>
    <xf numFmtId="166" fontId="1" fillId="0" borderId="0" xfId="1" applyNumberFormat="1" applyFont="1" applyAlignment="1"/>
    <xf numFmtId="2" fontId="1" fillId="0" borderId="0" xfId="0" applyNumberFormat="1" applyFont="1" applyAlignment="1">
      <alignment horizontal="right" vertical="top"/>
    </xf>
    <xf numFmtId="2" fontId="1" fillId="0" borderId="0" xfId="0" applyNumberFormat="1" applyFont="1" applyAlignment="1">
      <alignment horizontal="right" vertical="top" wrapText="1"/>
    </xf>
    <xf numFmtId="2" fontId="1" fillId="0" borderId="0" xfId="0" applyNumberFormat="1" applyFont="1" applyAlignment="1">
      <alignment vertical="top"/>
    </xf>
    <xf numFmtId="1" fontId="1" fillId="0" borderId="0" xfId="0" applyNumberFormat="1" applyFont="1" applyAlignment="1">
      <alignment horizontal="right" vertical="top"/>
    </xf>
    <xf numFmtId="0" fontId="19" fillId="0" borderId="0" xfId="0" applyFont="1" applyAlignment="1">
      <alignment vertical="top"/>
    </xf>
    <xf numFmtId="0" fontId="1" fillId="0" borderId="0" xfId="0" applyFont="1" applyAlignment="1">
      <alignment horizontal="left" vertical="top"/>
    </xf>
    <xf numFmtId="164" fontId="19" fillId="0" borderId="0" xfId="0" applyNumberFormat="1" applyFont="1" applyAlignment="1">
      <alignment horizontal="right" vertical="center"/>
    </xf>
    <xf numFmtId="165" fontId="19" fillId="0" borderId="0" xfId="0" applyNumberFormat="1" applyFont="1" applyAlignment="1">
      <alignment horizontal="center" vertical="center"/>
    </xf>
    <xf numFmtId="0" fontId="19" fillId="0" borderId="0" xfId="0" applyFont="1" applyAlignment="1">
      <alignment horizontal="center" vertical="center"/>
    </xf>
    <xf numFmtId="166" fontId="19" fillId="0" borderId="0" xfId="1" applyNumberFormat="1" applyFont="1" applyAlignment="1">
      <alignment horizontal="center" vertical="center"/>
    </xf>
    <xf numFmtId="0" fontId="19" fillId="0" borderId="0" xfId="0" applyFont="1" applyAlignment="1">
      <alignment horizontal="left" vertical="center"/>
    </xf>
    <xf numFmtId="0" fontId="27" fillId="0" borderId="0" xfId="0" applyFont="1" applyAlignment="1">
      <alignment horizontal="center" vertical="top" wrapText="1"/>
    </xf>
    <xf numFmtId="0" fontId="28" fillId="0" borderId="3" xfId="0" applyFont="1" applyBorder="1" applyAlignment="1">
      <alignment horizontal="center" vertical="center"/>
    </xf>
    <xf numFmtId="0" fontId="1" fillId="0" borderId="0" xfId="0" applyFont="1" applyAlignment="1">
      <alignment horizontal="justify" vertical="top" wrapText="1"/>
    </xf>
    <xf numFmtId="0" fontId="1" fillId="0" borderId="0" xfId="0" applyNumberFormat="1" applyFont="1" applyAlignment="1">
      <alignment horizontal="justify" vertical="top" wrapText="1"/>
    </xf>
    <xf numFmtId="1" fontId="6" fillId="0" borderId="0" xfId="0" applyNumberFormat="1" applyFont="1" applyAlignment="1">
      <alignment horizontal="justify" vertical="top" wrapText="1"/>
    </xf>
    <xf numFmtId="1" fontId="6" fillId="0" borderId="0" xfId="0" applyNumberFormat="1" applyFont="1" applyAlignment="1">
      <alignment horizontal="right" vertical="top" wrapText="1"/>
    </xf>
    <xf numFmtId="0" fontId="1" fillId="0" borderId="0" xfId="0" applyFont="1" applyBorder="1" applyAlignment="1">
      <alignment horizontal="center" vertical="top" wrapText="1"/>
    </xf>
    <xf numFmtId="0" fontId="19" fillId="0" borderId="0" xfId="0" applyFont="1" applyBorder="1" applyAlignment="1">
      <alignment horizontal="right" vertical="top" wrapText="1"/>
    </xf>
    <xf numFmtId="0" fontId="1" fillId="0" borderId="5" xfId="0" applyFont="1" applyBorder="1" applyAlignment="1">
      <alignment horizontal="center" vertical="top" wrapText="1"/>
    </xf>
    <xf numFmtId="0" fontId="19" fillId="0" borderId="5" xfId="0" applyFont="1" applyBorder="1" applyAlignment="1">
      <alignment horizontal="right" vertical="top" wrapText="1"/>
    </xf>
    <xf numFmtId="166" fontId="1" fillId="0" borderId="5" xfId="1" applyNumberFormat="1" applyFont="1" applyBorder="1" applyAlignment="1">
      <alignment vertical="top" wrapText="1"/>
    </xf>
    <xf numFmtId="0" fontId="31" fillId="0" borderId="0" xfId="0" applyFont="1" applyAlignment="1">
      <alignment horizontal="justify" vertical="top" wrapText="1"/>
    </xf>
    <xf numFmtId="0" fontId="6" fillId="0" borderId="6" xfId="0" applyFont="1" applyBorder="1"/>
    <xf numFmtId="1" fontId="1" fillId="0" borderId="0" xfId="0" applyNumberFormat="1" applyFont="1" applyAlignment="1">
      <alignment horizontal="right" vertical="top" wrapText="1"/>
    </xf>
    <xf numFmtId="0" fontId="6" fillId="0" borderId="0" xfId="0" applyFont="1" applyBorder="1"/>
    <xf numFmtId="0" fontId="12" fillId="0" borderId="0" xfId="0" applyFont="1" applyAlignment="1">
      <alignment horizontal="center" vertical="center" wrapText="1"/>
    </xf>
    <xf numFmtId="0" fontId="13" fillId="0" borderId="0" xfId="0" applyFont="1" applyAlignment="1">
      <alignment horizontal="center" vertical="center" wrapText="1"/>
    </xf>
    <xf numFmtId="0" fontId="7" fillId="0" borderId="3" xfId="0" applyFont="1" applyBorder="1" applyAlignment="1">
      <alignment horizontal="center" vertical="center" wrapText="1"/>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7" fillId="0" borderId="0" xfId="0" applyFont="1" applyAlignment="1">
      <alignment horizontal="center" vertical="center"/>
    </xf>
    <xf numFmtId="0" fontId="25" fillId="0" borderId="0" xfId="0" applyFont="1" applyAlignment="1">
      <alignment horizontal="center" vertical="top"/>
    </xf>
    <xf numFmtId="0" fontId="17" fillId="0" borderId="0" xfId="0" applyFont="1" applyAlignment="1">
      <alignment horizontal="center" vertical="top"/>
    </xf>
    <xf numFmtId="0" fontId="10" fillId="0" borderId="0" xfId="0" applyFont="1" applyAlignment="1">
      <alignment horizontal="center" vertical="top"/>
    </xf>
    <xf numFmtId="0" fontId="10" fillId="0" borderId="0" xfId="0" applyFont="1" applyAlignment="1">
      <alignment horizontal="center" vertical="top" wrapText="1"/>
    </xf>
    <xf numFmtId="0" fontId="7" fillId="0" borderId="0" xfId="0" applyFont="1" applyAlignment="1">
      <alignment vertical="top" wrapText="1"/>
    </xf>
    <xf numFmtId="0" fontId="22" fillId="0" borderId="0" xfId="0" applyFont="1" applyBorder="1" applyAlignment="1">
      <alignment vertical="top" wrapText="1"/>
    </xf>
    <xf numFmtId="0" fontId="23" fillId="0" borderId="0" xfId="0" applyFont="1" applyAlignment="1">
      <alignment vertical="top" wrapText="1"/>
    </xf>
    <xf numFmtId="0" fontId="16" fillId="0" borderId="0" xfId="0" applyFont="1" applyAlignment="1">
      <alignment horizontal="center" vertical="top"/>
    </xf>
    <xf numFmtId="0" fontId="9" fillId="0" borderId="0" xfId="0" applyFont="1" applyAlignment="1">
      <alignment horizontal="left" vertical="top" wrapText="1"/>
    </xf>
    <xf numFmtId="0" fontId="24" fillId="0" borderId="0" xfId="0" applyFont="1" applyAlignment="1">
      <alignment vertical="top" wrapText="1"/>
    </xf>
    <xf numFmtId="0" fontId="16" fillId="0" borderId="0" xfId="0" applyFont="1" applyAlignment="1">
      <alignment horizontal="center"/>
    </xf>
    <xf numFmtId="0" fontId="27" fillId="0" borderId="0" xfId="0" applyFont="1" applyAlignment="1">
      <alignment horizontal="center" vertical="top" wrapText="1"/>
    </xf>
    <xf numFmtId="0" fontId="26" fillId="0" borderId="0" xfId="0" applyFont="1" applyAlignment="1">
      <alignment horizontal="center" vertical="top" wrapText="1"/>
    </xf>
    <xf numFmtId="0" fontId="27" fillId="0" borderId="0" xfId="0" applyFont="1" applyAlignment="1">
      <alignment vertical="top" wrapText="1"/>
    </xf>
    <xf numFmtId="0" fontId="28" fillId="0" borderId="3" xfId="0" applyFont="1" applyBorder="1" applyAlignment="1">
      <alignment horizontal="center" vertical="center"/>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0</xdr:row>
      <xdr:rowOff>38100</xdr:rowOff>
    </xdr:from>
    <xdr:to>
      <xdr:col>1</xdr:col>
      <xdr:colOff>742950</xdr:colOff>
      <xdr:row>3</xdr:row>
      <xdr:rowOff>228600</xdr:rowOff>
    </xdr:to>
    <xdr:pic>
      <xdr:nvPicPr>
        <xdr:cNvPr id="2" name="Picture 1"/>
        <xdr:cNvPicPr/>
      </xdr:nvPicPr>
      <xdr:blipFill>
        <a:blip xmlns:r="http://schemas.openxmlformats.org/officeDocument/2006/relationships" r:embed="rId1" cstate="print"/>
        <a:srcRect/>
        <a:stretch>
          <a:fillRect/>
        </a:stretch>
      </xdr:blipFill>
      <xdr:spPr bwMode="auto">
        <a:xfrm>
          <a:off x="171450" y="38100"/>
          <a:ext cx="971550" cy="9048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160" t="s">
        <v>26</v>
      </c>
      <c r="B1" s="160"/>
      <c r="C1" s="160"/>
      <c r="D1" s="160"/>
      <c r="E1" s="160"/>
      <c r="F1" s="160"/>
      <c r="G1" s="160"/>
      <c r="H1" s="160"/>
      <c r="I1" s="160"/>
    </row>
    <row r="2" spans="1:9" ht="19.5">
      <c r="A2" s="161" t="s">
        <v>67</v>
      </c>
      <c r="B2" s="161"/>
      <c r="C2" s="161"/>
      <c r="D2" s="161"/>
      <c r="E2" s="161"/>
      <c r="F2" s="161"/>
      <c r="G2" s="161"/>
      <c r="H2" s="161"/>
      <c r="I2" s="161"/>
    </row>
    <row r="3" spans="1:9" ht="6" customHeight="1">
      <c r="A3" s="2"/>
      <c r="B3" s="2"/>
      <c r="C3" s="2"/>
      <c r="D3" s="2"/>
      <c r="E3" s="2"/>
      <c r="F3" s="2"/>
      <c r="G3" s="2"/>
      <c r="H3" s="2"/>
      <c r="I3" s="2"/>
    </row>
    <row r="4" spans="1:9" ht="31.5">
      <c r="A4" s="24" t="s">
        <v>4</v>
      </c>
      <c r="B4" s="24" t="s">
        <v>14</v>
      </c>
      <c r="C4" s="162" t="s">
        <v>15</v>
      </c>
      <c r="D4" s="162"/>
      <c r="E4" s="162" t="s">
        <v>16</v>
      </c>
      <c r="F4" s="162"/>
      <c r="G4" s="24" t="s">
        <v>17</v>
      </c>
      <c r="H4" s="162" t="s">
        <v>18</v>
      </c>
      <c r="I4" s="162"/>
    </row>
    <row r="5" spans="1:9" ht="3.75" customHeight="1">
      <c r="A5" s="2"/>
      <c r="B5" s="4"/>
      <c r="C5" s="2"/>
      <c r="D5" s="2"/>
      <c r="E5" s="2"/>
      <c r="F5" s="2"/>
      <c r="G5" s="2"/>
      <c r="H5" s="2"/>
      <c r="I5" s="2"/>
    </row>
    <row r="6" spans="1:9" ht="19.5">
      <c r="A6" s="2"/>
      <c r="B6" s="4" t="s">
        <v>27</v>
      </c>
      <c r="C6" s="2"/>
      <c r="D6" s="2"/>
      <c r="E6" s="2"/>
      <c r="F6" s="2"/>
      <c r="G6" s="2"/>
      <c r="H6" s="2"/>
      <c r="I6" s="2"/>
    </row>
    <row r="7" spans="1:9" ht="127.5">
      <c r="A7" s="3" t="s">
        <v>1</v>
      </c>
      <c r="B7" s="21" t="s">
        <v>28</v>
      </c>
      <c r="C7" s="5">
        <v>18</v>
      </c>
      <c r="D7" s="6" t="s">
        <v>29</v>
      </c>
      <c r="E7" s="7" t="s">
        <v>6</v>
      </c>
      <c r="F7" s="8">
        <v>4802.6000000000004</v>
      </c>
      <c r="G7" s="23" t="s">
        <v>30</v>
      </c>
      <c r="H7" s="7" t="s">
        <v>6</v>
      </c>
      <c r="I7" s="17">
        <f>ROUND(C7*F7,0)</f>
        <v>86447</v>
      </c>
    </row>
    <row r="8" spans="1:9" ht="2.25" customHeight="1">
      <c r="A8" s="9"/>
      <c r="B8" s="10"/>
      <c r="I8" s="25"/>
    </row>
    <row r="9" spans="1:9" s="2" customFormat="1" ht="153">
      <c r="A9" s="3">
        <v>2</v>
      </c>
      <c r="B9" s="21" t="s">
        <v>31</v>
      </c>
      <c r="C9" s="5">
        <v>16</v>
      </c>
      <c r="D9" s="6" t="s">
        <v>29</v>
      </c>
      <c r="E9" s="7" t="s">
        <v>6</v>
      </c>
      <c r="F9" s="8">
        <v>4928</v>
      </c>
      <c r="G9" s="23" t="s">
        <v>30</v>
      </c>
      <c r="H9" s="7" t="s">
        <v>6</v>
      </c>
      <c r="I9" s="17">
        <f>ROUND(C9*F9,0)</f>
        <v>78848</v>
      </c>
    </row>
    <row r="10" spans="1:9" s="2" customFormat="1" ht="2.25" customHeight="1">
      <c r="A10" s="9"/>
      <c r="B10" s="12"/>
    </row>
    <row r="11" spans="1:9" s="2" customFormat="1" ht="38.25">
      <c r="A11" s="3">
        <v>3</v>
      </c>
      <c r="B11" s="21" t="s">
        <v>32</v>
      </c>
      <c r="C11" s="5">
        <v>16</v>
      </c>
      <c r="D11" s="6" t="s">
        <v>29</v>
      </c>
      <c r="E11" s="7" t="s">
        <v>6</v>
      </c>
      <c r="F11" s="8">
        <v>2533.4699999999998</v>
      </c>
      <c r="G11" s="23" t="s">
        <v>30</v>
      </c>
      <c r="H11" s="7" t="s">
        <v>6</v>
      </c>
      <c r="I11" s="17">
        <f>ROUND(C11*F11,0)</f>
        <v>40536</v>
      </c>
    </row>
    <row r="12" spans="1:9" s="2" customFormat="1" ht="1.5" customHeight="1">
      <c r="A12" s="9"/>
      <c r="B12" s="26"/>
      <c r="C12" s="27"/>
      <c r="D12" s="27"/>
    </row>
    <row r="13" spans="1:9" s="2" customFormat="1" ht="51">
      <c r="A13" s="3">
        <v>4</v>
      </c>
      <c r="B13" s="21" t="s">
        <v>33</v>
      </c>
      <c r="C13" s="5">
        <v>34</v>
      </c>
      <c r="D13" s="6" t="s">
        <v>29</v>
      </c>
      <c r="E13" s="7" t="s">
        <v>6</v>
      </c>
      <c r="F13" s="8">
        <v>447.15</v>
      </c>
      <c r="G13" s="23" t="s">
        <v>30</v>
      </c>
      <c r="H13" s="7" t="s">
        <v>6</v>
      </c>
      <c r="I13" s="17">
        <f>ROUND(C13*F13,0)</f>
        <v>15203</v>
      </c>
    </row>
    <row r="14" spans="1:9" s="2" customFormat="1" ht="2.25" customHeight="1">
      <c r="A14" s="9"/>
      <c r="B14" s="26"/>
      <c r="C14" s="27"/>
      <c r="D14" s="27"/>
    </row>
    <row r="15" spans="1:9" s="2" customFormat="1" ht="72.75" customHeight="1">
      <c r="A15" s="3">
        <v>5</v>
      </c>
      <c r="B15" s="21" t="s">
        <v>34</v>
      </c>
      <c r="C15" s="5">
        <v>16</v>
      </c>
      <c r="D15" s="6" t="s">
        <v>29</v>
      </c>
      <c r="E15" s="7" t="s">
        <v>6</v>
      </c>
      <c r="F15" s="8">
        <v>10322.4</v>
      </c>
      <c r="G15" s="23" t="s">
        <v>30</v>
      </c>
      <c r="H15" s="7" t="s">
        <v>6</v>
      </c>
      <c r="I15" s="17">
        <f>ROUND(C15*F15,0)</f>
        <v>165158</v>
      </c>
    </row>
    <row r="16" spans="1:9" s="2" customFormat="1" ht="2.25" customHeight="1">
      <c r="A16" s="9"/>
      <c r="B16" s="26"/>
      <c r="C16" s="27"/>
      <c r="D16" s="27"/>
    </row>
    <row r="17" spans="1:9" s="2" customFormat="1" ht="39.75" customHeight="1">
      <c r="A17" s="3">
        <v>6</v>
      </c>
      <c r="B17" s="21" t="s">
        <v>35</v>
      </c>
      <c r="C17" s="5">
        <v>16</v>
      </c>
      <c r="D17" s="6" t="s">
        <v>29</v>
      </c>
      <c r="E17" s="7" t="s">
        <v>6</v>
      </c>
      <c r="F17" s="8">
        <v>2047.76</v>
      </c>
      <c r="G17" s="23" t="s">
        <v>30</v>
      </c>
      <c r="H17" s="7" t="s">
        <v>6</v>
      </c>
      <c r="I17" s="17">
        <f>ROUND(C17*F17,0)</f>
        <v>32764</v>
      </c>
    </row>
    <row r="18" spans="1:9" s="2" customFormat="1" ht="3" customHeight="1">
      <c r="A18" s="9"/>
      <c r="B18" s="26"/>
      <c r="C18" s="27"/>
      <c r="D18" s="27"/>
    </row>
    <row r="19" spans="1:9" s="2" customFormat="1" ht="63.75">
      <c r="A19" s="3">
        <v>7</v>
      </c>
      <c r="B19" s="21" t="s">
        <v>36</v>
      </c>
      <c r="C19" s="5">
        <v>16</v>
      </c>
      <c r="D19" s="6" t="s">
        <v>29</v>
      </c>
      <c r="E19" s="7" t="s">
        <v>6</v>
      </c>
      <c r="F19" s="8">
        <v>1269.95</v>
      </c>
      <c r="G19" s="23" t="s">
        <v>30</v>
      </c>
      <c r="H19" s="7" t="s">
        <v>6</v>
      </c>
      <c r="I19" s="17">
        <f>ROUND(C19*F19,0)</f>
        <v>20319</v>
      </c>
    </row>
    <row r="20" spans="1:9" s="2" customFormat="1" ht="3" customHeight="1">
      <c r="A20" s="9"/>
      <c r="B20" s="26"/>
      <c r="C20" s="27"/>
      <c r="D20" s="27"/>
    </row>
    <row r="21" spans="1:9" s="2" customFormat="1" ht="89.25">
      <c r="A21" s="3">
        <v>8</v>
      </c>
      <c r="B21" s="21" t="s">
        <v>37</v>
      </c>
      <c r="C21" s="5">
        <v>25</v>
      </c>
      <c r="D21" s="6" t="s">
        <v>29</v>
      </c>
      <c r="E21" s="7" t="s">
        <v>6</v>
      </c>
      <c r="F21" s="8">
        <v>2042.43</v>
      </c>
      <c r="G21" s="23" t="s">
        <v>30</v>
      </c>
      <c r="H21" s="7" t="s">
        <v>6</v>
      </c>
      <c r="I21" s="17">
        <f>ROUND(C21*F21,0)</f>
        <v>51061</v>
      </c>
    </row>
    <row r="22" spans="1:9" s="2" customFormat="1" ht="4.5" customHeight="1">
      <c r="A22" s="9"/>
      <c r="B22" s="26"/>
      <c r="C22" s="27"/>
      <c r="D22" s="27"/>
    </row>
    <row r="23" spans="1:9" s="2" customFormat="1" ht="51">
      <c r="A23" s="3">
        <v>9</v>
      </c>
      <c r="B23" s="21" t="s">
        <v>38</v>
      </c>
      <c r="C23" s="5">
        <v>23</v>
      </c>
      <c r="D23" s="6" t="s">
        <v>29</v>
      </c>
      <c r="E23" s="7" t="s">
        <v>6</v>
      </c>
      <c r="F23" s="8">
        <v>1384.24</v>
      </c>
      <c r="G23" s="23" t="s">
        <v>30</v>
      </c>
      <c r="H23" s="7" t="s">
        <v>6</v>
      </c>
      <c r="I23" s="17">
        <f>ROUND(C23*F23,0)</f>
        <v>31838</v>
      </c>
    </row>
    <row r="24" spans="1:9" s="2" customFormat="1" ht="4.5" customHeight="1">
      <c r="A24" s="9"/>
      <c r="B24" s="26"/>
      <c r="C24" s="27"/>
      <c r="D24" s="27"/>
    </row>
    <row r="25" spans="1:9" s="2" customFormat="1" ht="51">
      <c r="A25" s="3">
        <v>10</v>
      </c>
      <c r="B25" s="21" t="s">
        <v>24</v>
      </c>
      <c r="C25" s="5">
        <v>25</v>
      </c>
      <c r="D25" s="6" t="s">
        <v>29</v>
      </c>
      <c r="E25" s="7" t="s">
        <v>6</v>
      </c>
      <c r="F25" s="8">
        <v>843.92</v>
      </c>
      <c r="G25" s="23" t="s">
        <v>30</v>
      </c>
      <c r="H25" s="7" t="s">
        <v>6</v>
      </c>
      <c r="I25" s="17">
        <f>ROUND(C25*F25,0)</f>
        <v>21098</v>
      </c>
    </row>
    <row r="26" spans="1:9" s="2" customFormat="1" ht="1.5" customHeight="1">
      <c r="A26" s="3"/>
      <c r="B26" s="26"/>
      <c r="C26" s="27"/>
      <c r="D26" s="27"/>
    </row>
    <row r="27" spans="1:9" s="2" customFormat="1" ht="51">
      <c r="A27" s="3">
        <v>11</v>
      </c>
      <c r="B27" s="21" t="s">
        <v>39</v>
      </c>
      <c r="C27" s="5">
        <v>3</v>
      </c>
      <c r="D27" s="6" t="s">
        <v>29</v>
      </c>
      <c r="E27" s="7" t="s">
        <v>6</v>
      </c>
      <c r="F27" s="8">
        <v>259.38</v>
      </c>
      <c r="G27" s="23" t="s">
        <v>30</v>
      </c>
      <c r="H27" s="7" t="s">
        <v>6</v>
      </c>
      <c r="I27" s="17">
        <f>ROUND(C27*F27,0)</f>
        <v>778</v>
      </c>
    </row>
    <row r="28" spans="1:9" s="2" customFormat="1" ht="51">
      <c r="A28" s="3">
        <v>12</v>
      </c>
      <c r="B28" s="21" t="s">
        <v>40</v>
      </c>
      <c r="C28" s="5">
        <v>16</v>
      </c>
      <c r="D28" s="6" t="s">
        <v>29</v>
      </c>
      <c r="E28" s="7" t="s">
        <v>6</v>
      </c>
      <c r="F28" s="8">
        <v>877.8</v>
      </c>
      <c r="G28" s="23" t="s">
        <v>30</v>
      </c>
      <c r="H28" s="7" t="s">
        <v>6</v>
      </c>
      <c r="I28" s="17">
        <f>ROUND(C28*F28,0)</f>
        <v>14045</v>
      </c>
    </row>
    <row r="29" spans="1:9" s="2" customFormat="1" ht="6" customHeight="1">
      <c r="A29" s="9"/>
      <c r="B29" s="21"/>
      <c r="C29" s="5"/>
      <c r="D29" s="6"/>
      <c r="E29" s="7"/>
      <c r="F29" s="8"/>
      <c r="G29" s="23"/>
      <c r="H29" s="7"/>
      <c r="I29" s="17"/>
    </row>
    <row r="30" spans="1:9" s="2" customFormat="1" ht="51">
      <c r="A30" s="3">
        <v>13</v>
      </c>
      <c r="B30" s="21" t="s">
        <v>25</v>
      </c>
      <c r="C30" s="5">
        <v>20</v>
      </c>
      <c r="D30" s="6" t="s">
        <v>29</v>
      </c>
      <c r="E30" s="7" t="s">
        <v>6</v>
      </c>
      <c r="F30" s="8">
        <v>1109.46</v>
      </c>
      <c r="G30" s="23" t="s">
        <v>30</v>
      </c>
      <c r="H30" s="7" t="s">
        <v>6</v>
      </c>
      <c r="I30" s="17">
        <f>ROUND(C30*F30,0)</f>
        <v>22189</v>
      </c>
    </row>
    <row r="31" spans="1:9" s="2" customFormat="1" ht="3.75" customHeight="1">
      <c r="A31" s="9"/>
      <c r="B31" s="26"/>
      <c r="C31" s="27"/>
      <c r="D31" s="27"/>
    </row>
    <row r="32" spans="1:9" s="2" customFormat="1" ht="25.5">
      <c r="A32" s="3">
        <v>14</v>
      </c>
      <c r="B32" s="21" t="s">
        <v>41</v>
      </c>
      <c r="C32" s="5"/>
      <c r="D32" s="6"/>
      <c r="E32" s="7"/>
      <c r="F32" s="8"/>
      <c r="G32" s="23"/>
      <c r="H32" s="7"/>
      <c r="I32" s="17"/>
    </row>
    <row r="33" spans="1:9" s="2" customFormat="1" ht="15.75">
      <c r="A33" s="3" t="s">
        <v>42</v>
      </c>
      <c r="B33" s="28" t="s">
        <v>43</v>
      </c>
      <c r="C33" s="23">
        <v>12</v>
      </c>
      <c r="D33" s="6" t="s">
        <v>29</v>
      </c>
      <c r="E33" s="7" t="s">
        <v>6</v>
      </c>
      <c r="F33" s="8">
        <v>475.42</v>
      </c>
      <c r="G33" s="23" t="s">
        <v>30</v>
      </c>
      <c r="H33" s="7" t="s">
        <v>6</v>
      </c>
      <c r="I33" s="17">
        <f>ROUND(C33*F33,0)</f>
        <v>5705</v>
      </c>
    </row>
    <row r="34" spans="1:9" s="2" customFormat="1" ht="15.75">
      <c r="A34" s="3" t="s">
        <v>44</v>
      </c>
      <c r="B34" s="28" t="s">
        <v>45</v>
      </c>
      <c r="C34" s="23">
        <v>12</v>
      </c>
      <c r="D34" s="6" t="s">
        <v>29</v>
      </c>
      <c r="E34" s="7" t="s">
        <v>6</v>
      </c>
      <c r="F34" s="8">
        <v>640.41999999999996</v>
      </c>
      <c r="G34" s="23" t="s">
        <v>30</v>
      </c>
      <c r="H34" s="7" t="s">
        <v>6</v>
      </c>
      <c r="I34" s="17">
        <f>ROUND(C34*F34,0)</f>
        <v>7685</v>
      </c>
    </row>
    <row r="35" spans="1:9" s="2" customFormat="1" ht="15.75">
      <c r="A35" s="3" t="s">
        <v>46</v>
      </c>
      <c r="B35" s="28" t="s">
        <v>47</v>
      </c>
      <c r="C35" s="23">
        <v>12</v>
      </c>
      <c r="D35" s="6" t="s">
        <v>29</v>
      </c>
      <c r="E35" s="7" t="s">
        <v>6</v>
      </c>
      <c r="F35" s="8">
        <v>1382.92</v>
      </c>
      <c r="G35" s="23" t="s">
        <v>30</v>
      </c>
      <c r="H35" s="7" t="s">
        <v>6</v>
      </c>
      <c r="I35" s="17">
        <f>ROUND(C35*F35,0)</f>
        <v>16595</v>
      </c>
    </row>
    <row r="36" spans="1:9" s="2" customFormat="1" ht="4.5" customHeight="1">
      <c r="A36" s="3"/>
      <c r="B36" s="21"/>
      <c r="C36" s="5"/>
      <c r="D36" s="6"/>
      <c r="E36" s="7"/>
      <c r="F36" s="8"/>
      <c r="G36" s="23"/>
      <c r="H36" s="7"/>
      <c r="I36" s="17"/>
    </row>
    <row r="37" spans="1:9" s="2" customFormat="1" ht="102">
      <c r="A37" s="3">
        <v>15</v>
      </c>
      <c r="B37" s="21" t="s">
        <v>48</v>
      </c>
      <c r="C37" s="5">
        <v>12</v>
      </c>
      <c r="D37" s="6" t="s">
        <v>29</v>
      </c>
      <c r="E37" s="7" t="s">
        <v>6</v>
      </c>
      <c r="F37" s="8">
        <v>14748</v>
      </c>
      <c r="G37" s="23" t="s">
        <v>30</v>
      </c>
      <c r="H37" s="7" t="s">
        <v>6</v>
      </c>
      <c r="I37" s="17">
        <f>ROUND(C37*F37,0)</f>
        <v>176976</v>
      </c>
    </row>
    <row r="38" spans="1:9" s="2" customFormat="1" ht="4.5" customHeight="1">
      <c r="A38" s="3"/>
      <c r="B38" s="21"/>
      <c r="C38" s="5"/>
      <c r="D38" s="6"/>
      <c r="E38" s="7"/>
      <c r="F38" s="8"/>
      <c r="G38" s="23"/>
      <c r="H38" s="7"/>
      <c r="I38" s="17"/>
    </row>
    <row r="39" spans="1:9" s="2" customFormat="1" ht="89.25">
      <c r="A39" s="3">
        <v>16</v>
      </c>
      <c r="B39" s="21" t="s">
        <v>49</v>
      </c>
      <c r="C39" s="5">
        <v>5</v>
      </c>
      <c r="D39" s="6" t="s">
        <v>29</v>
      </c>
      <c r="E39" s="7" t="s">
        <v>6</v>
      </c>
      <c r="F39" s="8">
        <v>37505.42</v>
      </c>
      <c r="G39" s="23" t="s">
        <v>30</v>
      </c>
      <c r="H39" s="7" t="s">
        <v>6</v>
      </c>
      <c r="I39" s="17">
        <f>ROUND(C39*F39,0)</f>
        <v>187527</v>
      </c>
    </row>
    <row r="40" spans="1:9" s="2" customFormat="1" ht="4.5" customHeight="1" thickBot="1">
      <c r="A40" s="3"/>
      <c r="B40" s="21"/>
      <c r="C40" s="5"/>
      <c r="D40" s="6"/>
      <c r="E40" s="7"/>
      <c r="F40" s="8"/>
      <c r="G40" s="23"/>
      <c r="H40" s="7"/>
      <c r="I40" s="17"/>
    </row>
    <row r="41" spans="1:9" ht="21.75" customHeight="1" thickBot="1">
      <c r="C41" s="166" t="s">
        <v>20</v>
      </c>
      <c r="D41" s="166"/>
      <c r="E41" s="166"/>
      <c r="F41" s="166"/>
      <c r="G41" s="166"/>
      <c r="H41" s="11" t="s">
        <v>6</v>
      </c>
      <c r="I41" s="18">
        <f>SUM(I7:I40)</f>
        <v>974772</v>
      </c>
    </row>
    <row r="42" spans="1:9" ht="21.75" customHeight="1" thickBot="1">
      <c r="C42" s="167" t="s">
        <v>50</v>
      </c>
      <c r="D42" s="167"/>
      <c r="E42" s="167"/>
      <c r="F42" s="167"/>
      <c r="G42" s="167"/>
      <c r="H42" s="11" t="s">
        <v>6</v>
      </c>
      <c r="I42" s="18">
        <f>ROUND(I41*20%,0)</f>
        <v>194954</v>
      </c>
    </row>
    <row r="43" spans="1:9" ht="21.75" customHeight="1" thickBot="1">
      <c r="C43" s="166" t="s">
        <v>20</v>
      </c>
      <c r="D43" s="166"/>
      <c r="E43" s="166"/>
      <c r="F43" s="166"/>
      <c r="G43" s="166"/>
      <c r="H43" s="11" t="s">
        <v>6</v>
      </c>
      <c r="I43" s="18">
        <f>SUM(I41-I42)</f>
        <v>779818</v>
      </c>
    </row>
    <row r="44" spans="1:9" ht="21.75" customHeight="1">
      <c r="C44" s="29"/>
      <c r="D44" s="29"/>
      <c r="E44" s="29"/>
      <c r="F44" s="29"/>
      <c r="G44" s="29"/>
      <c r="H44" s="30"/>
      <c r="I44" s="31"/>
    </row>
    <row r="45" spans="1:9" ht="6" customHeight="1">
      <c r="C45" s="29"/>
      <c r="D45" s="29"/>
      <c r="E45" s="29"/>
      <c r="F45" s="29"/>
      <c r="G45" s="29"/>
      <c r="H45" s="30"/>
      <c r="I45" s="32"/>
    </row>
    <row r="46" spans="1:9" s="2" customFormat="1" ht="6" customHeight="1"/>
    <row r="47" spans="1:9" s="2" customFormat="1" ht="6" customHeight="1"/>
    <row r="48" spans="1:9" s="2" customFormat="1" ht="6" customHeight="1"/>
    <row r="49" spans="1:9" ht="19.5">
      <c r="B49" s="4" t="s">
        <v>51</v>
      </c>
    </row>
    <row r="50" spans="1:9" ht="63.75">
      <c r="A50" s="3" t="s">
        <v>1</v>
      </c>
      <c r="B50" s="19" t="s">
        <v>52</v>
      </c>
      <c r="C50" s="5">
        <v>260</v>
      </c>
      <c r="D50" s="6" t="s">
        <v>53</v>
      </c>
      <c r="E50" s="7" t="s">
        <v>6</v>
      </c>
      <c r="F50" s="8">
        <v>75</v>
      </c>
      <c r="G50" s="23" t="s">
        <v>54</v>
      </c>
      <c r="H50" s="7" t="s">
        <v>6</v>
      </c>
      <c r="I50" s="17">
        <f>ROUND(C50*F50,0)</f>
        <v>19500</v>
      </c>
    </row>
    <row r="51" spans="1:9" ht="3" customHeight="1">
      <c r="A51" s="9"/>
      <c r="B51" s="10"/>
      <c r="I51" s="25"/>
    </row>
    <row r="52" spans="1:9" ht="25.5">
      <c r="A52" s="3" t="s">
        <v>2</v>
      </c>
      <c r="B52" s="33" t="s">
        <v>55</v>
      </c>
      <c r="C52" s="5">
        <v>12</v>
      </c>
      <c r="D52" s="6" t="s">
        <v>22</v>
      </c>
      <c r="E52" s="7" t="s">
        <v>6</v>
      </c>
      <c r="F52" s="8">
        <v>146</v>
      </c>
      <c r="G52" s="23" t="s">
        <v>23</v>
      </c>
      <c r="H52" s="7" t="s">
        <v>6</v>
      </c>
      <c r="I52" s="17">
        <f>ROUND(C52*F52,0)</f>
        <v>1752</v>
      </c>
    </row>
    <row r="53" spans="1:9" ht="3.75" customHeight="1">
      <c r="A53" s="9"/>
      <c r="B53" s="12"/>
      <c r="C53" s="2"/>
      <c r="D53" s="2"/>
      <c r="E53" s="2"/>
      <c r="F53" s="2"/>
      <c r="G53" s="2"/>
      <c r="H53" s="2"/>
      <c r="I53" s="2"/>
    </row>
    <row r="54" spans="1:9" ht="63.75">
      <c r="A54" s="3" t="s">
        <v>3</v>
      </c>
      <c r="B54" s="19" t="s">
        <v>56</v>
      </c>
      <c r="C54" s="5">
        <v>250</v>
      </c>
      <c r="D54" s="6" t="s">
        <v>53</v>
      </c>
      <c r="E54" s="7" t="s">
        <v>6</v>
      </c>
      <c r="F54" s="8">
        <v>83</v>
      </c>
      <c r="G54" s="23" t="s">
        <v>54</v>
      </c>
      <c r="H54" s="7" t="s">
        <v>6</v>
      </c>
      <c r="I54" s="17">
        <f>ROUND(C54*F54,0)</f>
        <v>20750</v>
      </c>
    </row>
    <row r="55" spans="1:9" ht="3.75" customHeight="1">
      <c r="F55" s="8"/>
    </row>
    <row r="56" spans="1:9" ht="63.75">
      <c r="A56" s="3" t="s">
        <v>5</v>
      </c>
      <c r="B56" s="19" t="s">
        <v>57</v>
      </c>
      <c r="C56" s="5">
        <v>12</v>
      </c>
      <c r="D56" s="6" t="s">
        <v>22</v>
      </c>
      <c r="E56" s="7" t="s">
        <v>6</v>
      </c>
      <c r="F56" s="8">
        <v>241</v>
      </c>
      <c r="G56" s="23" t="s">
        <v>23</v>
      </c>
      <c r="H56" s="7" t="s">
        <v>6</v>
      </c>
      <c r="I56" s="17">
        <f>ROUND(C56*F56,0)</f>
        <v>2892</v>
      </c>
    </row>
    <row r="57" spans="1:9" ht="6" customHeight="1">
      <c r="A57" s="3"/>
      <c r="B57" s="21"/>
      <c r="C57" s="5"/>
      <c r="D57" s="6"/>
      <c r="E57" s="7"/>
      <c r="F57" s="8"/>
      <c r="G57" s="23"/>
      <c r="H57" s="7"/>
      <c r="I57" s="5"/>
    </row>
    <row r="58" spans="1:9" ht="63.75">
      <c r="A58" s="3" t="s">
        <v>7</v>
      </c>
      <c r="B58" s="19" t="s">
        <v>58</v>
      </c>
      <c r="C58" s="5">
        <v>210</v>
      </c>
      <c r="D58" s="6" t="s">
        <v>53</v>
      </c>
      <c r="E58" s="7" t="s">
        <v>6</v>
      </c>
      <c r="F58" s="8">
        <v>91</v>
      </c>
      <c r="G58" s="23" t="s">
        <v>54</v>
      </c>
      <c r="H58" s="7" t="s">
        <v>6</v>
      </c>
      <c r="I58" s="17">
        <f>ROUND(C58*F58,0)</f>
        <v>19110</v>
      </c>
    </row>
    <row r="59" spans="1:9" ht="5.25" customHeight="1">
      <c r="A59" s="3"/>
      <c r="B59" s="21"/>
      <c r="C59" s="5"/>
      <c r="D59" s="6"/>
      <c r="E59" s="7"/>
      <c r="F59" s="8"/>
      <c r="G59" s="23"/>
      <c r="H59" s="7"/>
      <c r="I59" s="5"/>
    </row>
    <row r="60" spans="1:9" ht="63.75">
      <c r="A60" s="3" t="s">
        <v>8</v>
      </c>
      <c r="B60" s="19" t="s">
        <v>59</v>
      </c>
      <c r="C60" s="5">
        <v>360</v>
      </c>
      <c r="D60" s="6" t="s">
        <v>53</v>
      </c>
      <c r="E60" s="7" t="s">
        <v>6</v>
      </c>
      <c r="F60" s="8">
        <v>290</v>
      </c>
      <c r="G60" s="23" t="s">
        <v>54</v>
      </c>
      <c r="H60" s="7" t="s">
        <v>6</v>
      </c>
      <c r="I60" s="17">
        <f>ROUND(C60*F60,0)</f>
        <v>104400</v>
      </c>
    </row>
    <row r="61" spans="1:9" ht="5.25" customHeight="1">
      <c r="A61" s="3"/>
      <c r="B61" s="21"/>
      <c r="C61" s="5"/>
      <c r="D61" s="6"/>
      <c r="E61" s="7"/>
      <c r="F61" s="8"/>
      <c r="G61" s="23"/>
      <c r="H61" s="7"/>
      <c r="I61" s="5"/>
    </row>
    <row r="62" spans="1:9" ht="63.75">
      <c r="A62" s="3" t="s">
        <v>9</v>
      </c>
      <c r="B62" s="19" t="s">
        <v>60</v>
      </c>
      <c r="C62" s="5">
        <v>23</v>
      </c>
      <c r="D62" s="6" t="s">
        <v>22</v>
      </c>
      <c r="E62" s="7" t="s">
        <v>6</v>
      </c>
      <c r="F62" s="8">
        <v>774</v>
      </c>
      <c r="G62" s="23" t="s">
        <v>23</v>
      </c>
      <c r="H62" s="7" t="s">
        <v>6</v>
      </c>
      <c r="I62" s="17">
        <f>ROUND(C62*F62,0)</f>
        <v>17802</v>
      </c>
    </row>
    <row r="63" spans="1:9" ht="4.5" customHeight="1">
      <c r="A63" s="3"/>
      <c r="B63" s="21"/>
      <c r="C63" s="5"/>
      <c r="D63" s="6"/>
      <c r="E63" s="7"/>
      <c r="F63" s="8"/>
      <c r="G63" s="23"/>
      <c r="H63" s="7"/>
      <c r="I63" s="5"/>
    </row>
    <row r="64" spans="1:9" ht="51">
      <c r="A64" s="3" t="s">
        <v>10</v>
      </c>
      <c r="B64" s="19" t="s">
        <v>61</v>
      </c>
      <c r="C64" s="5">
        <v>25</v>
      </c>
      <c r="D64" s="6" t="s">
        <v>22</v>
      </c>
      <c r="E64" s="7" t="s">
        <v>6</v>
      </c>
      <c r="F64" s="8">
        <v>1021</v>
      </c>
      <c r="G64" s="23" t="s">
        <v>23</v>
      </c>
      <c r="H64" s="7" t="s">
        <v>6</v>
      </c>
      <c r="I64" s="17">
        <f>ROUND(C64*F64,0)</f>
        <v>25525</v>
      </c>
    </row>
    <row r="65" spans="1:9" ht="4.5" customHeight="1">
      <c r="A65" s="3"/>
      <c r="B65" s="21"/>
      <c r="C65" s="5"/>
      <c r="D65" s="6"/>
      <c r="E65" s="7"/>
      <c r="F65" s="8"/>
      <c r="G65" s="23"/>
      <c r="H65" s="7"/>
      <c r="I65" s="5"/>
    </row>
    <row r="66" spans="1:9" ht="165.75">
      <c r="A66" s="3" t="s">
        <v>19</v>
      </c>
      <c r="B66" s="21" t="s">
        <v>62</v>
      </c>
      <c r="C66" s="5">
        <v>22</v>
      </c>
      <c r="D66" s="6" t="s">
        <v>22</v>
      </c>
      <c r="E66" s="7" t="s">
        <v>6</v>
      </c>
      <c r="F66" s="8">
        <v>306</v>
      </c>
      <c r="G66" s="23" t="s">
        <v>23</v>
      </c>
      <c r="H66" s="7" t="s">
        <v>6</v>
      </c>
      <c r="I66" s="17">
        <f>ROUND(C66*F66,0)</f>
        <v>6732</v>
      </c>
    </row>
    <row r="67" spans="1:9" ht="8.25" customHeight="1">
      <c r="A67" s="3"/>
      <c r="B67" s="21"/>
      <c r="C67" s="5"/>
      <c r="D67" s="6"/>
      <c r="E67" s="7"/>
      <c r="F67" s="8"/>
      <c r="G67" s="23"/>
      <c r="H67" s="7"/>
      <c r="I67" s="5"/>
    </row>
    <row r="68" spans="1:9" ht="51">
      <c r="A68" s="3" t="s">
        <v>21</v>
      </c>
      <c r="B68" s="21" t="s">
        <v>63</v>
      </c>
      <c r="C68" s="5">
        <v>18</v>
      </c>
      <c r="D68" s="6" t="s">
        <v>22</v>
      </c>
      <c r="E68" s="7" t="s">
        <v>6</v>
      </c>
      <c r="F68" s="8">
        <v>674</v>
      </c>
      <c r="G68" s="23" t="s">
        <v>23</v>
      </c>
      <c r="H68" s="7"/>
      <c r="I68" s="17">
        <f>ROUND(C68*F68,0)</f>
        <v>12132</v>
      </c>
    </row>
    <row r="69" spans="1:9" ht="3.75" customHeight="1" thickBot="1">
      <c r="C69" s="20"/>
      <c r="D69" s="20"/>
      <c r="E69" s="20"/>
      <c r="F69" s="20"/>
      <c r="G69" s="20"/>
      <c r="H69" s="20"/>
      <c r="I69" s="20"/>
    </row>
    <row r="70" spans="1:9" ht="27" customHeight="1" thickBot="1">
      <c r="C70" s="166" t="s">
        <v>20</v>
      </c>
      <c r="D70" s="166"/>
      <c r="E70" s="166"/>
      <c r="F70" s="166"/>
      <c r="G70" s="166"/>
      <c r="H70" s="11" t="s">
        <v>6</v>
      </c>
      <c r="I70" s="18">
        <f>SUM(I50:I69)</f>
        <v>230595</v>
      </c>
    </row>
    <row r="71" spans="1:9" ht="9" customHeight="1"/>
    <row r="73" spans="1:9" ht="26.25" customHeight="1">
      <c r="B73" s="168" t="s">
        <v>64</v>
      </c>
      <c r="C73" s="168"/>
      <c r="D73" s="168"/>
      <c r="E73" s="168"/>
      <c r="F73" s="168"/>
      <c r="G73" s="168"/>
      <c r="H73" s="168"/>
    </row>
    <row r="74" spans="1:9" ht="4.5" customHeight="1">
      <c r="B74" s="2"/>
      <c r="C74" s="2"/>
      <c r="D74" s="2"/>
      <c r="E74" s="2"/>
      <c r="F74" s="2"/>
      <c r="G74" s="2"/>
      <c r="H74" s="2"/>
    </row>
    <row r="75" spans="1:9" ht="27.75" customHeight="1">
      <c r="B75" s="13" t="s">
        <v>65</v>
      </c>
      <c r="C75" s="2"/>
      <c r="D75" s="2"/>
      <c r="E75" s="14" t="s">
        <v>6</v>
      </c>
      <c r="F75" s="163">
        <f>I43</f>
        <v>779818</v>
      </c>
      <c r="G75" s="163"/>
      <c r="H75" s="2"/>
    </row>
    <row r="76" spans="1:9" ht="3.75" customHeight="1"/>
    <row r="77" spans="1:9" ht="34.5" customHeight="1">
      <c r="B77" s="13" t="s">
        <v>66</v>
      </c>
      <c r="C77" s="2"/>
      <c r="D77" s="2"/>
      <c r="E77" s="14" t="s">
        <v>6</v>
      </c>
      <c r="F77" s="163">
        <f>I70</f>
        <v>230595</v>
      </c>
      <c r="G77" s="163"/>
    </row>
    <row r="78" spans="1:9" ht="5.25" customHeight="1" thickBot="1"/>
    <row r="79" spans="1:9" ht="19.5" thickBot="1">
      <c r="C79" s="164" t="s">
        <v>20</v>
      </c>
      <c r="D79" s="164"/>
      <c r="E79" s="22" t="s">
        <v>6</v>
      </c>
      <c r="F79" s="165">
        <f>SUM(F75:G78)</f>
        <v>1010413</v>
      </c>
      <c r="G79" s="165"/>
    </row>
    <row r="80" spans="1:9" ht="8.25" customHeight="1"/>
    <row r="84" spans="2:6">
      <c r="B84" s="34"/>
    </row>
    <row r="85" spans="2:6">
      <c r="F85" s="35"/>
    </row>
    <row r="86" spans="2:6">
      <c r="B86" s="36"/>
    </row>
    <row r="87" spans="2:6">
      <c r="B87" s="36"/>
    </row>
    <row r="88" spans="2:6">
      <c r="B88" s="36"/>
    </row>
  </sheetData>
  <mergeCells count="14">
    <mergeCell ref="F77:G77"/>
    <mergeCell ref="C79:D79"/>
    <mergeCell ref="F79:G79"/>
    <mergeCell ref="H4:I4"/>
    <mergeCell ref="C41:G41"/>
    <mergeCell ref="C42:G42"/>
    <mergeCell ref="C43:G43"/>
    <mergeCell ref="C70:G70"/>
    <mergeCell ref="B73:H73"/>
    <mergeCell ref="A1:I1"/>
    <mergeCell ref="A2:I2"/>
    <mergeCell ref="C4:D4"/>
    <mergeCell ref="E4:F4"/>
    <mergeCell ref="F75:G75"/>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S268"/>
  <sheetViews>
    <sheetView tabSelected="1" topLeftCell="A12" workbookViewId="0">
      <selection activeCell="D31" sqref="D31:D33"/>
    </sheetView>
  </sheetViews>
  <sheetFormatPr defaultRowHeight="15"/>
  <cols>
    <col min="1" max="1" width="6" style="1" customWidth="1"/>
    <col min="2" max="2" width="40.7109375" style="1" customWidth="1"/>
    <col min="3" max="3" width="3.7109375" style="1" customWidth="1"/>
    <col min="4" max="4" width="5.7109375" style="1" customWidth="1"/>
    <col min="5" max="5" width="10.7109375" style="1" customWidth="1"/>
    <col min="6" max="6" width="9.7109375" style="1" customWidth="1"/>
    <col min="7" max="7" width="4.5703125" style="1" customWidth="1"/>
    <col min="8" max="8" width="13.7109375" style="1" customWidth="1"/>
    <col min="9" max="9" width="9.140625" style="1" customWidth="1"/>
    <col min="10" max="16384" width="9.140625" style="1"/>
  </cols>
  <sheetData>
    <row r="1" spans="1:19" ht="18.75">
      <c r="D1" s="49" t="s">
        <v>122</v>
      </c>
      <c r="E1" s="38"/>
      <c r="F1" s="38"/>
      <c r="G1" s="38"/>
      <c r="H1" s="38"/>
      <c r="I1" s="38"/>
      <c r="J1" s="38"/>
    </row>
    <row r="2" spans="1:19" ht="18.75">
      <c r="D2" s="49" t="s">
        <v>123</v>
      </c>
      <c r="E2" s="38"/>
      <c r="F2" s="38"/>
      <c r="G2" s="38"/>
      <c r="H2" s="38"/>
      <c r="I2" s="38"/>
      <c r="J2" s="38"/>
    </row>
    <row r="3" spans="1:19" ht="18.75">
      <c r="D3" s="49" t="s">
        <v>124</v>
      </c>
      <c r="E3" s="38"/>
      <c r="F3" s="38"/>
      <c r="G3" s="38"/>
      <c r="H3" s="38"/>
      <c r="I3" s="38"/>
      <c r="J3" s="38"/>
    </row>
    <row r="4" spans="1:19" ht="18.75">
      <c r="D4" s="49" t="s">
        <v>125</v>
      </c>
      <c r="E4" s="38"/>
      <c r="F4" s="38"/>
      <c r="G4" s="38"/>
      <c r="H4" s="38"/>
      <c r="I4" s="38"/>
      <c r="J4" s="38"/>
    </row>
    <row r="5" spans="1:19" ht="15.75">
      <c r="A5" s="16"/>
      <c r="B5" s="16"/>
      <c r="C5" s="16"/>
      <c r="D5" s="16"/>
      <c r="E5" s="16"/>
      <c r="F5" s="16"/>
      <c r="G5" s="16"/>
      <c r="H5" s="47" t="s">
        <v>212</v>
      </c>
      <c r="I5" s="16"/>
      <c r="J5" s="16"/>
      <c r="K5" s="16"/>
    </row>
    <row r="6" spans="1:19" ht="31.5">
      <c r="A6" s="169" t="s">
        <v>11</v>
      </c>
      <c r="B6" s="169"/>
      <c r="C6" s="169"/>
      <c r="D6" s="169"/>
      <c r="E6" s="169"/>
      <c r="F6" s="169"/>
      <c r="G6" s="169"/>
      <c r="H6" s="169"/>
      <c r="I6" s="48"/>
    </row>
    <row r="7" spans="1:19" ht="27.75">
      <c r="A7" s="170" t="s">
        <v>126</v>
      </c>
      <c r="B7" s="170"/>
      <c r="C7" s="170"/>
      <c r="D7" s="170"/>
      <c r="E7" s="170"/>
      <c r="F7" s="170"/>
      <c r="G7" s="170"/>
      <c r="H7" s="170"/>
      <c r="I7" s="80"/>
    </row>
    <row r="8" spans="1:19" ht="31.5">
      <c r="A8" s="171" t="s">
        <v>68</v>
      </c>
      <c r="B8" s="171"/>
      <c r="C8" s="171"/>
      <c r="D8" s="171"/>
      <c r="E8" s="171"/>
      <c r="F8" s="171"/>
      <c r="G8" s="171"/>
      <c r="H8" s="171"/>
      <c r="I8" s="48"/>
    </row>
    <row r="9" spans="1:19" ht="18.75">
      <c r="A9" s="172" t="s">
        <v>97</v>
      </c>
      <c r="B9" s="172"/>
      <c r="C9" s="172"/>
      <c r="D9" s="172"/>
      <c r="E9" s="172"/>
      <c r="F9" s="172"/>
      <c r="G9" s="172"/>
      <c r="H9" s="172"/>
      <c r="I9" s="38"/>
      <c r="J9" s="38"/>
      <c r="K9" s="38"/>
      <c r="L9" s="38"/>
      <c r="M9" s="38"/>
      <c r="N9" s="38"/>
      <c r="O9" s="38"/>
      <c r="P9" s="38"/>
      <c r="Q9" s="38"/>
      <c r="R9" s="38"/>
      <c r="S9" s="38"/>
    </row>
    <row r="10" spans="1:19" ht="18.75">
      <c r="A10" s="173" t="s">
        <v>98</v>
      </c>
      <c r="B10" s="173"/>
      <c r="C10" s="173"/>
      <c r="D10" s="173"/>
      <c r="E10" s="173"/>
      <c r="F10" s="173"/>
      <c r="G10" s="173"/>
      <c r="H10" s="173"/>
      <c r="I10" s="38"/>
    </row>
    <row r="11" spans="1:19" ht="18.75">
      <c r="A11" s="173"/>
      <c r="B11" s="173"/>
      <c r="C11" s="173"/>
      <c r="D11" s="173"/>
      <c r="E11" s="173"/>
      <c r="F11" s="173"/>
      <c r="G11" s="173"/>
      <c r="H11" s="173"/>
      <c r="I11" s="38"/>
    </row>
    <row r="12" spans="1:19" ht="18.75">
      <c r="A12" s="173"/>
      <c r="B12" s="173"/>
      <c r="C12" s="173"/>
      <c r="D12" s="173"/>
      <c r="E12" s="173"/>
      <c r="F12" s="173"/>
      <c r="G12" s="173"/>
      <c r="H12" s="173"/>
      <c r="I12" s="38"/>
    </row>
    <row r="13" spans="1:19" ht="15.75">
      <c r="A13" s="39"/>
      <c r="B13" s="39"/>
      <c r="C13" s="39"/>
      <c r="D13" s="39"/>
      <c r="E13" s="39"/>
      <c r="F13" s="39"/>
      <c r="G13" s="39"/>
      <c r="H13" s="39"/>
      <c r="I13" s="16"/>
      <c r="J13" s="16"/>
      <c r="K13" s="16"/>
      <c r="L13" s="16"/>
      <c r="M13" s="16"/>
      <c r="N13" s="16"/>
      <c r="O13" s="16"/>
      <c r="P13" s="16"/>
    </row>
    <row r="14" spans="1:19" ht="15.75" customHeight="1">
      <c r="A14" s="39"/>
      <c r="B14" s="16" t="s">
        <v>127</v>
      </c>
      <c r="C14" s="51" t="s">
        <v>0</v>
      </c>
      <c r="D14" s="174" t="s">
        <v>216</v>
      </c>
      <c r="E14" s="174"/>
      <c r="F14" s="174"/>
      <c r="G14" s="174"/>
      <c r="H14" s="174"/>
      <c r="I14" s="16"/>
    </row>
    <row r="15" spans="1:19" ht="15.75">
      <c r="A15" s="39"/>
      <c r="B15" s="39"/>
      <c r="C15" s="39"/>
      <c r="D15" s="174"/>
      <c r="E15" s="174"/>
      <c r="F15" s="174"/>
      <c r="G15" s="174"/>
      <c r="H15" s="174"/>
      <c r="I15" s="16"/>
    </row>
    <row r="16" spans="1:19" ht="15.75">
      <c r="A16" s="39"/>
      <c r="B16" s="39"/>
      <c r="C16" s="39"/>
      <c r="D16" s="39"/>
      <c r="E16" s="39"/>
      <c r="F16" s="39"/>
      <c r="G16" s="39"/>
      <c r="H16" s="39"/>
      <c r="I16" s="16"/>
    </row>
    <row r="17" spans="1:9" ht="15.75">
      <c r="A17" s="39"/>
      <c r="B17" s="52" t="s">
        <v>93</v>
      </c>
      <c r="C17" s="51" t="s">
        <v>0</v>
      </c>
      <c r="D17" s="175" t="s">
        <v>94</v>
      </c>
      <c r="E17" s="176"/>
      <c r="F17" s="176"/>
      <c r="G17" s="176"/>
      <c r="H17" s="176"/>
      <c r="I17" s="16"/>
    </row>
    <row r="18" spans="1:9" ht="15.75">
      <c r="A18" s="39"/>
      <c r="B18" s="39"/>
      <c r="C18" s="50"/>
      <c r="D18" s="176"/>
      <c r="E18" s="176"/>
      <c r="F18" s="176"/>
      <c r="G18" s="176"/>
      <c r="H18" s="176"/>
      <c r="I18" s="16"/>
    </row>
    <row r="19" spans="1:9" ht="15.75">
      <c r="A19" s="39"/>
      <c r="B19" s="39"/>
      <c r="C19" s="50"/>
      <c r="D19" s="175" t="s">
        <v>213</v>
      </c>
      <c r="E19" s="176"/>
      <c r="F19" s="176"/>
      <c r="G19" s="176"/>
      <c r="H19" s="176"/>
      <c r="I19" s="16"/>
    </row>
    <row r="20" spans="1:9" ht="15.75">
      <c r="A20" s="39"/>
      <c r="B20" s="39"/>
      <c r="C20" s="50"/>
      <c r="D20" s="176"/>
      <c r="E20" s="176"/>
      <c r="F20" s="176"/>
      <c r="G20" s="176"/>
      <c r="H20" s="176"/>
      <c r="I20" s="16"/>
    </row>
    <row r="21" spans="1:9" ht="15.75">
      <c r="A21" s="39"/>
      <c r="B21" s="39"/>
      <c r="C21" s="50"/>
      <c r="D21" s="39"/>
      <c r="E21" s="39"/>
      <c r="F21" s="39"/>
      <c r="G21" s="39"/>
      <c r="H21" s="39"/>
      <c r="I21" s="16"/>
    </row>
    <row r="22" spans="1:9" ht="15.75">
      <c r="A22" s="39"/>
      <c r="B22" s="52" t="s">
        <v>80</v>
      </c>
      <c r="C22" s="51" t="s">
        <v>0</v>
      </c>
      <c r="D22" s="53" t="s">
        <v>6</v>
      </c>
      <c r="E22" s="78">
        <v>0.34899999999999998</v>
      </c>
      <c r="F22" s="53" t="s">
        <v>96</v>
      </c>
      <c r="G22" s="15"/>
      <c r="H22" s="15"/>
      <c r="I22" s="15"/>
    </row>
    <row r="23" spans="1:9" ht="15.75">
      <c r="A23" s="39"/>
      <c r="B23" s="52" t="s">
        <v>81</v>
      </c>
      <c r="C23" s="51" t="s">
        <v>0</v>
      </c>
      <c r="D23" s="53" t="s">
        <v>163</v>
      </c>
      <c r="E23" s="15"/>
      <c r="F23" s="15"/>
      <c r="G23" s="15"/>
      <c r="H23" s="15"/>
      <c r="I23" s="15"/>
    </row>
    <row r="24" spans="1:9" ht="15.75">
      <c r="A24" s="39"/>
      <c r="B24" s="52"/>
      <c r="C24" s="51"/>
      <c r="D24" s="54"/>
      <c r="E24" s="15"/>
      <c r="F24" s="15"/>
      <c r="G24" s="15"/>
      <c r="H24" s="15"/>
      <c r="I24" s="15"/>
    </row>
    <row r="25" spans="1:9" ht="15.75">
      <c r="A25" s="39"/>
      <c r="B25" s="52" t="s">
        <v>82</v>
      </c>
      <c r="C25" s="51" t="s">
        <v>0</v>
      </c>
      <c r="D25" s="53" t="s">
        <v>131</v>
      </c>
      <c r="E25" s="15"/>
      <c r="F25" s="15"/>
      <c r="G25" s="15"/>
      <c r="H25" s="15"/>
      <c r="I25" s="15"/>
    </row>
    <row r="26" spans="1:9" ht="15.75">
      <c r="A26" s="39"/>
      <c r="B26" s="52" t="s">
        <v>88</v>
      </c>
      <c r="C26" s="51" t="s">
        <v>0</v>
      </c>
      <c r="D26" s="53" t="s">
        <v>159</v>
      </c>
      <c r="E26" s="15"/>
      <c r="F26" s="15"/>
      <c r="G26" s="15"/>
      <c r="H26" s="15"/>
      <c r="I26" s="15"/>
    </row>
    <row r="27" spans="1:9" ht="15.75">
      <c r="A27" s="39"/>
      <c r="B27" s="52" t="s">
        <v>85</v>
      </c>
      <c r="C27" s="51" t="s">
        <v>0</v>
      </c>
      <c r="D27" s="53" t="s">
        <v>159</v>
      </c>
      <c r="E27" s="15"/>
      <c r="F27" s="15"/>
      <c r="G27" s="15"/>
      <c r="H27" s="15"/>
      <c r="I27" s="15"/>
    </row>
    <row r="28" spans="1:9" ht="15.75">
      <c r="A28" s="39"/>
      <c r="B28" s="52" t="s">
        <v>89</v>
      </c>
      <c r="C28" s="51" t="s">
        <v>0</v>
      </c>
      <c r="D28" s="53" t="s">
        <v>159</v>
      </c>
      <c r="E28" s="15"/>
      <c r="F28" s="15"/>
      <c r="G28" s="15"/>
      <c r="H28" s="15"/>
      <c r="I28" s="15"/>
    </row>
    <row r="29" spans="1:9" ht="15.75">
      <c r="A29" s="39"/>
      <c r="B29" s="52" t="s">
        <v>83</v>
      </c>
      <c r="C29" s="51" t="s">
        <v>0</v>
      </c>
      <c r="D29" s="53" t="s">
        <v>160</v>
      </c>
      <c r="E29" s="15"/>
      <c r="F29" s="15"/>
      <c r="G29" s="15"/>
      <c r="H29" s="15"/>
      <c r="I29" s="15"/>
    </row>
    <row r="30" spans="1:9" ht="15.75">
      <c r="A30" s="39"/>
      <c r="B30" s="52"/>
      <c r="C30" s="51"/>
      <c r="D30" s="54"/>
      <c r="E30" s="15"/>
      <c r="F30" s="15"/>
      <c r="G30" s="15"/>
      <c r="H30" s="15"/>
      <c r="I30" s="15"/>
    </row>
    <row r="31" spans="1:9" ht="15.75">
      <c r="A31" s="39"/>
      <c r="B31" s="75" t="s">
        <v>128</v>
      </c>
      <c r="C31" s="76" t="s">
        <v>0</v>
      </c>
      <c r="D31" s="53" t="s">
        <v>217</v>
      </c>
      <c r="E31" s="15"/>
      <c r="F31" s="15"/>
      <c r="G31" s="15"/>
      <c r="H31" s="15"/>
      <c r="I31" s="15"/>
    </row>
    <row r="32" spans="1:9" ht="15.75">
      <c r="A32" s="39"/>
      <c r="B32" s="77" t="s">
        <v>129</v>
      </c>
      <c r="C32" s="76" t="s">
        <v>0</v>
      </c>
      <c r="D32" s="53" t="s">
        <v>218</v>
      </c>
      <c r="E32" s="15"/>
      <c r="F32" s="15"/>
      <c r="G32" s="15"/>
      <c r="H32" s="15"/>
      <c r="I32" s="15"/>
    </row>
    <row r="33" spans="1:10" ht="15.75">
      <c r="A33" s="39"/>
      <c r="B33" s="75" t="s">
        <v>130</v>
      </c>
      <c r="C33" s="76" t="s">
        <v>0</v>
      </c>
      <c r="D33" s="53" t="s">
        <v>219</v>
      </c>
      <c r="E33" s="15"/>
      <c r="F33" s="15"/>
      <c r="G33" s="15"/>
      <c r="H33" s="15"/>
      <c r="I33" s="15"/>
    </row>
    <row r="34" spans="1:10" ht="15.75">
      <c r="A34" s="39"/>
      <c r="B34" s="52"/>
      <c r="C34" s="51"/>
      <c r="D34" s="54"/>
      <c r="E34" s="15"/>
      <c r="F34" s="15"/>
      <c r="G34" s="15"/>
      <c r="H34" s="15"/>
      <c r="I34" s="15"/>
    </row>
    <row r="35" spans="1:10" ht="15.75">
      <c r="A35" s="39"/>
      <c r="B35" s="52" t="s">
        <v>84</v>
      </c>
      <c r="C35" s="51" t="s">
        <v>0</v>
      </c>
      <c r="D35" s="53" t="s">
        <v>159</v>
      </c>
      <c r="E35" s="55"/>
      <c r="F35" s="55"/>
      <c r="G35" s="55"/>
      <c r="H35" s="55"/>
      <c r="I35" s="15"/>
    </row>
    <row r="36" spans="1:10" ht="15.75">
      <c r="A36" s="39"/>
      <c r="B36" s="52" t="s">
        <v>69</v>
      </c>
      <c r="C36" s="51" t="s">
        <v>0</v>
      </c>
      <c r="D36" s="53" t="s">
        <v>159</v>
      </c>
      <c r="E36" s="55"/>
      <c r="F36" s="55"/>
      <c r="G36" s="55"/>
      <c r="H36" s="55"/>
      <c r="I36" s="15"/>
    </row>
    <row r="37" spans="1:10" ht="15.75">
      <c r="A37" s="39"/>
      <c r="B37" s="52" t="s">
        <v>85</v>
      </c>
      <c r="C37" s="51" t="s">
        <v>0</v>
      </c>
      <c r="D37" s="53" t="s">
        <v>159</v>
      </c>
      <c r="E37" s="15"/>
      <c r="F37" s="15"/>
      <c r="G37" s="15"/>
      <c r="H37" s="15"/>
      <c r="I37" s="15"/>
    </row>
    <row r="38" spans="1:10" ht="15.75">
      <c r="A38" s="39"/>
      <c r="B38" s="52" t="s">
        <v>86</v>
      </c>
      <c r="C38" s="51" t="s">
        <v>0</v>
      </c>
      <c r="D38" s="53" t="s">
        <v>161</v>
      </c>
      <c r="E38" s="15"/>
      <c r="F38" s="15"/>
      <c r="G38" s="15"/>
      <c r="H38" s="15"/>
      <c r="I38" s="15"/>
    </row>
    <row r="39" spans="1:10" ht="15.75">
      <c r="A39" s="39"/>
      <c r="B39" s="56"/>
      <c r="C39" s="57"/>
      <c r="D39" s="58"/>
      <c r="E39" s="15"/>
      <c r="F39" s="15"/>
      <c r="G39" s="15"/>
      <c r="H39" s="15"/>
      <c r="I39" s="15"/>
    </row>
    <row r="40" spans="1:10" ht="15.75">
      <c r="A40" s="39"/>
      <c r="B40" s="43"/>
      <c r="C40" s="43"/>
      <c r="D40" s="43"/>
      <c r="E40" s="15"/>
      <c r="F40" s="15"/>
      <c r="G40" s="15"/>
      <c r="H40" s="15"/>
      <c r="I40" s="15"/>
      <c r="J40" s="16"/>
    </row>
    <row r="41" spans="1:10" ht="15.75">
      <c r="A41" s="39"/>
      <c r="B41" s="43"/>
      <c r="C41" s="43"/>
      <c r="D41" s="43"/>
      <c r="E41" s="15"/>
      <c r="F41" s="15"/>
      <c r="G41" s="15"/>
      <c r="H41" s="15"/>
      <c r="I41" s="15"/>
      <c r="J41" s="16"/>
    </row>
    <row r="42" spans="1:10" ht="15.75">
      <c r="A42" s="39"/>
      <c r="B42" s="43"/>
      <c r="C42" s="44"/>
      <c r="D42" s="45"/>
      <c r="E42" s="46"/>
      <c r="F42" s="46"/>
      <c r="G42" s="46"/>
      <c r="H42" s="46"/>
      <c r="I42" s="46"/>
      <c r="J42" s="16"/>
    </row>
    <row r="43" spans="1:10" ht="18.75">
      <c r="A43" s="59"/>
      <c r="B43" s="60" t="s">
        <v>87</v>
      </c>
      <c r="C43" s="61"/>
      <c r="D43" s="62"/>
      <c r="E43" s="16"/>
      <c r="F43" s="64" t="s">
        <v>79</v>
      </c>
      <c r="G43" s="63"/>
      <c r="H43" s="63"/>
      <c r="I43" s="46"/>
      <c r="J43" s="38"/>
    </row>
    <row r="44" spans="1:10" ht="18.75">
      <c r="A44" s="59"/>
      <c r="B44" s="60"/>
      <c r="C44" s="61"/>
      <c r="D44" s="62"/>
      <c r="E44" s="16"/>
      <c r="F44" s="64" t="s">
        <v>90</v>
      </c>
      <c r="G44" s="63"/>
      <c r="H44" s="63"/>
      <c r="I44" s="46"/>
      <c r="J44" s="38"/>
    </row>
    <row r="45" spans="1:10" ht="18.75">
      <c r="A45" s="59"/>
      <c r="B45" s="60"/>
      <c r="C45" s="61"/>
      <c r="D45" s="62"/>
      <c r="E45" s="16"/>
      <c r="F45" s="64" t="s">
        <v>91</v>
      </c>
      <c r="G45" s="63"/>
      <c r="H45" s="63"/>
      <c r="I45" s="46"/>
      <c r="J45" s="38"/>
    </row>
    <row r="46" spans="1:10" ht="15.75">
      <c r="A46" s="39"/>
      <c r="B46" s="15"/>
      <c r="C46" s="15"/>
      <c r="D46" s="15"/>
      <c r="E46" s="15"/>
      <c r="F46" s="15"/>
      <c r="G46" s="15"/>
      <c r="H46" s="15"/>
      <c r="I46" s="15"/>
      <c r="J46" s="16"/>
    </row>
    <row r="47" spans="1:10" ht="15.75">
      <c r="A47" s="39"/>
      <c r="B47" s="15"/>
      <c r="C47" s="15"/>
      <c r="D47" s="15"/>
      <c r="E47" s="15"/>
      <c r="F47" s="15"/>
      <c r="G47" s="15"/>
      <c r="H47" s="15"/>
      <c r="I47" s="15"/>
      <c r="J47" s="16"/>
    </row>
    <row r="48" spans="1:10" ht="26.25">
      <c r="A48" s="177" t="s">
        <v>75</v>
      </c>
      <c r="B48" s="177"/>
      <c r="C48" s="177"/>
      <c r="D48" s="177"/>
      <c r="E48" s="177"/>
      <c r="F48" s="177"/>
      <c r="G48" s="177"/>
      <c r="H48" s="177"/>
      <c r="I48" s="16"/>
    </row>
    <row r="49" spans="1:9" ht="26.25">
      <c r="A49" s="177" t="s">
        <v>78</v>
      </c>
      <c r="B49" s="177"/>
      <c r="C49" s="177"/>
      <c r="D49" s="177"/>
      <c r="E49" s="177"/>
      <c r="F49" s="177"/>
      <c r="G49" s="177"/>
      <c r="H49" s="177"/>
      <c r="I49" s="16"/>
    </row>
    <row r="50" spans="1:9" ht="15.75">
      <c r="A50" s="39"/>
      <c r="B50" s="39"/>
      <c r="C50" s="39"/>
      <c r="D50" s="39"/>
      <c r="E50" s="39"/>
      <c r="F50" s="39"/>
      <c r="G50" s="39"/>
      <c r="H50" s="16"/>
      <c r="I50" s="16"/>
    </row>
    <row r="51" spans="1:9" ht="15.75">
      <c r="A51" s="50" t="s">
        <v>132</v>
      </c>
      <c r="B51" s="178" t="s">
        <v>133</v>
      </c>
      <c r="C51" s="178"/>
      <c r="D51" s="178"/>
      <c r="E51" s="178"/>
      <c r="F51" s="178"/>
      <c r="G51" s="178"/>
      <c r="H51" s="178"/>
      <c r="I51" s="16"/>
    </row>
    <row r="52" spans="1:9" ht="15.75">
      <c r="A52" s="50"/>
      <c r="B52" s="178"/>
      <c r="C52" s="178"/>
      <c r="D52" s="178"/>
      <c r="E52" s="178"/>
      <c r="F52" s="178"/>
      <c r="G52" s="178"/>
      <c r="H52" s="178"/>
      <c r="I52" s="16"/>
    </row>
    <row r="53" spans="1:9" ht="15.75">
      <c r="A53" s="50"/>
      <c r="B53" s="65"/>
      <c r="C53" s="81"/>
      <c r="D53" s="65"/>
      <c r="E53" s="65"/>
      <c r="F53" s="65"/>
      <c r="G53" s="65"/>
      <c r="H53" s="82"/>
      <c r="I53" s="16"/>
    </row>
    <row r="54" spans="1:9" ht="15.75">
      <c r="A54" s="50" t="s">
        <v>134</v>
      </c>
      <c r="B54" s="178" t="s">
        <v>135</v>
      </c>
      <c r="C54" s="178"/>
      <c r="D54" s="178"/>
      <c r="E54" s="178"/>
      <c r="F54" s="178"/>
      <c r="G54" s="178"/>
      <c r="H54" s="178"/>
      <c r="I54" s="16"/>
    </row>
    <row r="55" spans="1:9" ht="15.75">
      <c r="A55" s="50"/>
      <c r="B55" s="178"/>
      <c r="C55" s="178"/>
      <c r="D55" s="178"/>
      <c r="E55" s="178"/>
      <c r="F55" s="178"/>
      <c r="G55" s="178"/>
      <c r="H55" s="178"/>
      <c r="I55" s="16"/>
    </row>
    <row r="56" spans="1:9" ht="15.75">
      <c r="A56" s="50"/>
      <c r="B56" s="65"/>
      <c r="C56" s="82"/>
      <c r="D56" s="81"/>
      <c r="E56" s="81"/>
      <c r="F56" s="81"/>
      <c r="G56" s="81"/>
      <c r="H56" s="82"/>
      <c r="I56" s="16"/>
    </row>
    <row r="57" spans="1:9" ht="15.75">
      <c r="A57" s="50" t="s">
        <v>136</v>
      </c>
      <c r="B57" s="178" t="s">
        <v>137</v>
      </c>
      <c r="C57" s="178"/>
      <c r="D57" s="178"/>
      <c r="E57" s="178"/>
      <c r="F57" s="178"/>
      <c r="G57" s="178"/>
      <c r="H57" s="178"/>
      <c r="I57" s="16"/>
    </row>
    <row r="58" spans="1:9" ht="15.75">
      <c r="A58" s="50"/>
      <c r="B58" s="178"/>
      <c r="C58" s="178"/>
      <c r="D58" s="178"/>
      <c r="E58" s="178"/>
      <c r="F58" s="178"/>
      <c r="G58" s="178"/>
      <c r="H58" s="178"/>
      <c r="I58" s="16"/>
    </row>
    <row r="59" spans="1:9" ht="15.75">
      <c r="A59" s="50"/>
      <c r="B59" s="65"/>
      <c r="C59" s="82"/>
      <c r="D59" s="81"/>
      <c r="E59" s="81"/>
      <c r="F59" s="81"/>
      <c r="G59" s="81"/>
      <c r="H59" s="82"/>
      <c r="I59" s="16"/>
    </row>
    <row r="60" spans="1:9" ht="15.75">
      <c r="A60" s="50" t="s">
        <v>138</v>
      </c>
      <c r="B60" s="178" t="s">
        <v>139</v>
      </c>
      <c r="C60" s="178"/>
      <c r="D60" s="178"/>
      <c r="E60" s="178"/>
      <c r="F60" s="178"/>
      <c r="G60" s="178"/>
      <c r="H60" s="178"/>
      <c r="I60" s="16"/>
    </row>
    <row r="61" spans="1:9" ht="15.75">
      <c r="A61" s="50"/>
      <c r="B61" s="65"/>
      <c r="C61" s="82"/>
      <c r="D61" s="65"/>
      <c r="E61" s="65"/>
      <c r="F61" s="65"/>
      <c r="G61" s="65"/>
      <c r="H61" s="82"/>
      <c r="I61" s="16"/>
    </row>
    <row r="62" spans="1:9" ht="15.75">
      <c r="A62" s="50" t="s">
        <v>140</v>
      </c>
      <c r="B62" s="65" t="s">
        <v>141</v>
      </c>
      <c r="C62" s="82"/>
      <c r="D62" s="65"/>
      <c r="E62" s="65"/>
      <c r="F62" s="65"/>
      <c r="G62" s="65"/>
      <c r="H62" s="82"/>
      <c r="I62" s="16"/>
    </row>
    <row r="63" spans="1:9" ht="15.75">
      <c r="A63" s="50"/>
      <c r="B63" s="65"/>
      <c r="C63" s="82"/>
      <c r="D63" s="65"/>
      <c r="E63" s="65"/>
      <c r="F63" s="65"/>
      <c r="G63" s="65"/>
      <c r="H63" s="82"/>
      <c r="I63" s="16"/>
    </row>
    <row r="64" spans="1:9" ht="15.75">
      <c r="A64" s="50" t="s">
        <v>142</v>
      </c>
      <c r="B64" s="65" t="s">
        <v>143</v>
      </c>
      <c r="C64" s="82"/>
      <c r="D64" s="65"/>
      <c r="E64" s="65"/>
      <c r="F64" s="65"/>
      <c r="G64" s="65"/>
      <c r="H64" s="82"/>
      <c r="I64" s="16"/>
    </row>
    <row r="65" spans="1:9" ht="15.75">
      <c r="A65" s="50"/>
      <c r="B65" s="65"/>
      <c r="C65" s="82"/>
      <c r="D65" s="65"/>
      <c r="E65" s="65"/>
      <c r="F65" s="65"/>
      <c r="G65" s="65"/>
      <c r="H65" s="82"/>
      <c r="I65" s="16"/>
    </row>
    <row r="66" spans="1:9" ht="15.75">
      <c r="A66" s="50" t="s">
        <v>144</v>
      </c>
      <c r="B66" s="178" t="s">
        <v>145</v>
      </c>
      <c r="C66" s="178"/>
      <c r="D66" s="178"/>
      <c r="E66" s="178"/>
      <c r="F66" s="178"/>
      <c r="G66" s="178"/>
      <c r="H66" s="178"/>
      <c r="I66" s="16"/>
    </row>
    <row r="67" spans="1:9" ht="15.75">
      <c r="A67" s="50"/>
      <c r="B67" s="178"/>
      <c r="C67" s="178"/>
      <c r="D67" s="178"/>
      <c r="E67" s="178"/>
      <c r="F67" s="178"/>
      <c r="G67" s="178"/>
      <c r="H67" s="178"/>
      <c r="I67" s="16"/>
    </row>
    <row r="68" spans="1:9" ht="15.75">
      <c r="A68" s="50"/>
      <c r="B68" s="178"/>
      <c r="C68" s="178"/>
      <c r="D68" s="178"/>
      <c r="E68" s="178"/>
      <c r="F68" s="178"/>
      <c r="G68" s="178"/>
      <c r="H68" s="178"/>
      <c r="I68" s="16"/>
    </row>
    <row r="69" spans="1:9" ht="15.75">
      <c r="A69" s="50"/>
      <c r="B69" s="65"/>
      <c r="C69" s="82"/>
      <c r="D69" s="65"/>
      <c r="E69" s="65"/>
      <c r="F69" s="65"/>
      <c r="G69" s="65"/>
      <c r="H69" s="82"/>
      <c r="I69" s="16"/>
    </row>
    <row r="70" spans="1:9" ht="15.75">
      <c r="A70" s="50" t="s">
        <v>146</v>
      </c>
      <c r="B70" s="178" t="s">
        <v>76</v>
      </c>
      <c r="C70" s="178"/>
      <c r="D70" s="178"/>
      <c r="E70" s="178"/>
      <c r="F70" s="178"/>
      <c r="G70" s="178"/>
      <c r="H70" s="178"/>
      <c r="I70" s="16"/>
    </row>
    <row r="71" spans="1:9" ht="15.75">
      <c r="A71" s="50"/>
      <c r="B71" s="178"/>
      <c r="C71" s="178"/>
      <c r="D71" s="178"/>
      <c r="E71" s="178"/>
      <c r="F71" s="178"/>
      <c r="G71" s="178"/>
      <c r="H71" s="178"/>
      <c r="I71" s="16"/>
    </row>
    <row r="72" spans="1:9" ht="15.75">
      <c r="A72" s="50"/>
      <c r="B72" s="66"/>
      <c r="C72" s="66"/>
      <c r="D72" s="66"/>
      <c r="E72" s="66"/>
      <c r="F72" s="66"/>
      <c r="G72" s="66"/>
      <c r="H72" s="82"/>
      <c r="I72" s="16"/>
    </row>
    <row r="73" spans="1:9" ht="15.75">
      <c r="A73" s="50" t="s">
        <v>147</v>
      </c>
      <c r="B73" s="65" t="s">
        <v>77</v>
      </c>
      <c r="C73" s="82"/>
      <c r="D73" s="65"/>
      <c r="E73" s="65"/>
      <c r="F73" s="65"/>
      <c r="G73" s="65"/>
      <c r="H73" s="82"/>
      <c r="I73" s="16"/>
    </row>
    <row r="74" spans="1:9" ht="15.75">
      <c r="A74" s="50"/>
      <c r="B74" s="65"/>
      <c r="C74" s="82"/>
      <c r="D74" s="65"/>
      <c r="E74" s="65"/>
      <c r="F74" s="65"/>
      <c r="G74" s="65"/>
      <c r="H74" s="82"/>
      <c r="I74" s="16"/>
    </row>
    <row r="75" spans="1:9" ht="15.75">
      <c r="A75" s="50" t="s">
        <v>148</v>
      </c>
      <c r="B75" s="65" t="s">
        <v>92</v>
      </c>
      <c r="C75" s="82"/>
      <c r="D75" s="65"/>
      <c r="E75" s="65"/>
      <c r="F75" s="65"/>
      <c r="G75" s="65"/>
      <c r="H75" s="82"/>
      <c r="I75" s="16"/>
    </row>
    <row r="76" spans="1:9" ht="15.75">
      <c r="A76" s="50"/>
      <c r="B76" s="65"/>
      <c r="C76" s="82"/>
      <c r="D76" s="65"/>
      <c r="E76" s="65"/>
      <c r="F76" s="65"/>
      <c r="G76" s="65"/>
      <c r="H76" s="82"/>
      <c r="I76" s="16"/>
    </row>
    <row r="77" spans="1:9" ht="15.75">
      <c r="A77" s="50" t="s">
        <v>149</v>
      </c>
      <c r="B77" s="178" t="s">
        <v>150</v>
      </c>
      <c r="C77" s="178"/>
      <c r="D77" s="178"/>
      <c r="E77" s="178"/>
      <c r="F77" s="178"/>
      <c r="G77" s="178"/>
      <c r="H77" s="178"/>
      <c r="I77" s="16"/>
    </row>
    <row r="78" spans="1:9" ht="15.75">
      <c r="A78" s="50"/>
      <c r="B78" s="178"/>
      <c r="C78" s="178"/>
      <c r="D78" s="178"/>
      <c r="E78" s="178"/>
      <c r="F78" s="178"/>
      <c r="G78" s="178"/>
      <c r="H78" s="178"/>
      <c r="I78" s="16"/>
    </row>
    <row r="79" spans="1:9" ht="15.75">
      <c r="A79" s="50"/>
      <c r="B79" s="65"/>
      <c r="C79" s="82"/>
      <c r="D79" s="65"/>
      <c r="E79" s="65"/>
      <c r="F79" s="65"/>
      <c r="G79" s="65"/>
      <c r="H79" s="82"/>
      <c r="I79" s="16"/>
    </row>
    <row r="80" spans="1:9" ht="15.75">
      <c r="A80" s="50" t="s">
        <v>151</v>
      </c>
      <c r="B80" s="178" t="s">
        <v>152</v>
      </c>
      <c r="C80" s="178"/>
      <c r="D80" s="178"/>
      <c r="E80" s="178"/>
      <c r="F80" s="178"/>
      <c r="G80" s="178"/>
      <c r="H80" s="178"/>
      <c r="I80" s="16"/>
    </row>
    <row r="81" spans="1:9" ht="15.75">
      <c r="A81" s="50"/>
      <c r="B81" s="178"/>
      <c r="C81" s="178"/>
      <c r="D81" s="178"/>
      <c r="E81" s="178"/>
      <c r="F81" s="178"/>
      <c r="G81" s="178"/>
      <c r="H81" s="178"/>
      <c r="I81" s="16"/>
    </row>
    <row r="82" spans="1:9" ht="15.75">
      <c r="A82" s="50"/>
      <c r="B82" s="65"/>
      <c r="C82" s="82"/>
      <c r="D82" s="65"/>
      <c r="E82" s="65"/>
      <c r="F82" s="65"/>
      <c r="G82" s="65"/>
      <c r="H82" s="82"/>
      <c r="I82" s="16"/>
    </row>
    <row r="83" spans="1:9" ht="15.75">
      <c r="A83" s="50" t="s">
        <v>153</v>
      </c>
      <c r="B83" s="178" t="s">
        <v>154</v>
      </c>
      <c r="C83" s="178"/>
      <c r="D83" s="178"/>
      <c r="E83" s="178"/>
      <c r="F83" s="178"/>
      <c r="G83" s="178"/>
      <c r="H83" s="178"/>
      <c r="I83" s="16"/>
    </row>
    <row r="84" spans="1:9" ht="15.75">
      <c r="A84" s="50"/>
      <c r="B84" s="178"/>
      <c r="C84" s="178"/>
      <c r="D84" s="178"/>
      <c r="E84" s="178"/>
      <c r="F84" s="178"/>
      <c r="G84" s="178"/>
      <c r="H84" s="178"/>
      <c r="I84" s="16"/>
    </row>
    <row r="85" spans="1:9" ht="15.75">
      <c r="A85" s="50"/>
      <c r="B85" s="65"/>
      <c r="C85" s="82"/>
      <c r="D85" s="65"/>
      <c r="E85" s="65"/>
      <c r="F85" s="65"/>
      <c r="G85" s="65"/>
      <c r="H85" s="82"/>
      <c r="I85" s="16"/>
    </row>
    <row r="86" spans="1:9" ht="15.75">
      <c r="A86" s="50" t="s">
        <v>155</v>
      </c>
      <c r="B86" s="65" t="s">
        <v>156</v>
      </c>
      <c r="C86" s="82"/>
      <c r="D86" s="65"/>
      <c r="E86" s="65"/>
      <c r="F86" s="65"/>
      <c r="G86" s="65"/>
      <c r="H86" s="82"/>
      <c r="I86" s="16"/>
    </row>
    <row r="87" spans="1:9" ht="15.75">
      <c r="A87" s="50"/>
      <c r="B87" s="65"/>
      <c r="C87" s="82"/>
      <c r="D87" s="65"/>
      <c r="E87" s="65"/>
      <c r="F87" s="65"/>
      <c r="G87" s="65"/>
      <c r="H87" s="82"/>
      <c r="I87" s="16"/>
    </row>
    <row r="88" spans="1:9" ht="15.75">
      <c r="A88" s="50" t="s">
        <v>157</v>
      </c>
      <c r="B88" s="65" t="s">
        <v>158</v>
      </c>
      <c r="C88" s="82"/>
      <c r="D88" s="81"/>
      <c r="E88" s="81"/>
      <c r="F88" s="81"/>
      <c r="G88" s="81"/>
      <c r="H88" s="82"/>
      <c r="I88" s="16"/>
    </row>
    <row r="89" spans="1:9" ht="15.75">
      <c r="A89" s="39"/>
      <c r="B89" s="39"/>
      <c r="C89" s="39"/>
      <c r="D89" s="39"/>
      <c r="E89" s="39"/>
      <c r="F89" s="39"/>
      <c r="G89" s="39"/>
      <c r="H89" s="39"/>
      <c r="I89" s="16"/>
    </row>
    <row r="90" spans="1:9" ht="15.75">
      <c r="A90" s="39"/>
      <c r="B90" s="39"/>
      <c r="C90" s="39"/>
      <c r="D90" s="39"/>
      <c r="E90" s="39"/>
      <c r="F90" s="39"/>
      <c r="G90" s="39"/>
      <c r="H90" s="39"/>
      <c r="I90" s="16"/>
    </row>
    <row r="91" spans="1:9" ht="15.75">
      <c r="A91" s="39"/>
      <c r="B91" s="39"/>
      <c r="C91" s="39"/>
      <c r="D91" s="39"/>
      <c r="E91" s="39"/>
      <c r="F91" s="39"/>
      <c r="G91" s="39"/>
      <c r="H91" s="39"/>
      <c r="I91" s="16"/>
    </row>
    <row r="92" spans="1:9" ht="15.75">
      <c r="A92" s="39"/>
      <c r="B92" s="39"/>
      <c r="C92" s="39"/>
      <c r="D92" s="39"/>
      <c r="E92" s="39"/>
      <c r="F92" s="39"/>
      <c r="G92" s="39"/>
      <c r="H92" s="39"/>
      <c r="I92" s="16"/>
    </row>
    <row r="93" spans="1:9" ht="15.75">
      <c r="A93" s="39"/>
      <c r="B93" s="39"/>
      <c r="C93" s="39"/>
      <c r="D93" s="39"/>
      <c r="E93" s="39"/>
      <c r="F93" s="39"/>
      <c r="G93" s="39"/>
      <c r="H93" s="39"/>
      <c r="I93" s="16"/>
    </row>
    <row r="94" spans="1:9" ht="15.75">
      <c r="A94" s="39"/>
      <c r="B94" s="39"/>
      <c r="C94" s="39"/>
      <c r="D94" s="39"/>
      <c r="E94" s="39"/>
      <c r="F94" s="39"/>
      <c r="G94" s="39"/>
      <c r="H94" s="39"/>
      <c r="I94" s="16"/>
    </row>
    <row r="95" spans="1:9" ht="15.75">
      <c r="A95" s="39"/>
      <c r="B95" s="39"/>
      <c r="C95" s="39"/>
      <c r="D95" s="39"/>
      <c r="E95" s="39"/>
      <c r="F95" s="39"/>
      <c r="G95" s="39"/>
      <c r="H95" s="39"/>
      <c r="I95" s="16"/>
    </row>
    <row r="96" spans="1:9" ht="15.75">
      <c r="A96" s="39"/>
      <c r="B96" s="39"/>
      <c r="C96" s="39"/>
      <c r="D96" s="39"/>
      <c r="E96" s="39"/>
      <c r="F96" s="39"/>
      <c r="G96" s="39"/>
      <c r="H96" s="39"/>
      <c r="I96" s="16"/>
    </row>
    <row r="97" spans="1:9" ht="15.75">
      <c r="A97" s="39"/>
      <c r="B97" s="39"/>
      <c r="C97" s="39"/>
      <c r="D97" s="39"/>
      <c r="E97" s="39"/>
      <c r="F97" s="39"/>
      <c r="G97" s="39"/>
      <c r="H97" s="67" t="str">
        <f>H5</f>
        <v>Serial # 06-A</v>
      </c>
      <c r="I97" s="16"/>
    </row>
    <row r="98" spans="1:9" ht="26.25">
      <c r="A98" s="177" t="s">
        <v>12</v>
      </c>
      <c r="B98" s="177"/>
      <c r="C98" s="177"/>
      <c r="D98" s="177"/>
      <c r="E98" s="177"/>
      <c r="F98" s="177"/>
      <c r="G98" s="177"/>
      <c r="H98" s="177"/>
      <c r="I98" s="16"/>
    </row>
    <row r="99" spans="1:9" ht="15.75">
      <c r="A99" s="39"/>
      <c r="B99" s="39"/>
      <c r="C99" s="39"/>
      <c r="D99" s="39"/>
      <c r="E99" s="39"/>
      <c r="F99" s="39"/>
      <c r="G99" s="39"/>
      <c r="H99" s="39"/>
      <c r="I99" s="16"/>
    </row>
    <row r="100" spans="1:9" ht="15.75">
      <c r="A100" s="50" t="s">
        <v>42</v>
      </c>
      <c r="B100" s="39" t="s">
        <v>70</v>
      </c>
      <c r="C100" s="50" t="s">
        <v>0</v>
      </c>
      <c r="D100" s="174" t="s">
        <v>95</v>
      </c>
      <c r="E100" s="174"/>
      <c r="F100" s="174"/>
      <c r="G100" s="174"/>
      <c r="H100" s="174"/>
      <c r="I100" s="16"/>
    </row>
    <row r="101" spans="1:9" ht="15.75">
      <c r="A101" s="50"/>
      <c r="B101" s="39"/>
      <c r="C101" s="39"/>
      <c r="D101" s="174"/>
      <c r="E101" s="174"/>
      <c r="F101" s="174"/>
      <c r="G101" s="174"/>
      <c r="H101" s="174"/>
      <c r="I101" s="16"/>
    </row>
    <row r="102" spans="1:9" ht="15.75">
      <c r="A102" s="50"/>
      <c r="B102" s="39"/>
      <c r="C102" s="39"/>
      <c r="D102" s="59"/>
      <c r="E102" s="59"/>
      <c r="F102" s="59"/>
      <c r="G102" s="59"/>
      <c r="H102" s="59"/>
      <c r="I102" s="16"/>
    </row>
    <row r="103" spans="1:9" ht="15.75">
      <c r="A103" s="50" t="s">
        <v>44</v>
      </c>
      <c r="B103" s="39" t="s">
        <v>71</v>
      </c>
      <c r="C103" s="50" t="s">
        <v>0</v>
      </c>
      <c r="D103" s="174" t="str">
        <f>D17</f>
        <v>ADP # 460 of 2016-17 Repair &amp; Maintenance of 21 adopted Schools of District Thatta</v>
      </c>
      <c r="E103" s="174"/>
      <c r="F103" s="174"/>
      <c r="G103" s="174"/>
      <c r="H103" s="174"/>
      <c r="I103" s="16"/>
    </row>
    <row r="104" spans="1:9" ht="15.75">
      <c r="A104" s="50"/>
      <c r="B104" s="39"/>
      <c r="C104" s="39"/>
      <c r="D104" s="174"/>
      <c r="E104" s="174"/>
      <c r="F104" s="174"/>
      <c r="G104" s="174"/>
      <c r="H104" s="174"/>
      <c r="I104" s="16"/>
    </row>
    <row r="105" spans="1:9" ht="15.75">
      <c r="A105" s="50"/>
      <c r="B105" s="39"/>
      <c r="C105" s="39"/>
      <c r="D105" s="174" t="str">
        <f>D19</f>
        <v>GGHS Sugar Mill Taluka Thatta (Civil Work)</v>
      </c>
      <c r="E105" s="174"/>
      <c r="F105" s="174"/>
      <c r="G105" s="174"/>
      <c r="H105" s="174"/>
      <c r="I105" s="16"/>
    </row>
    <row r="106" spans="1:9" ht="15.75">
      <c r="A106" s="50"/>
      <c r="B106" s="39"/>
      <c r="C106" s="39"/>
      <c r="D106" s="174"/>
      <c r="E106" s="174"/>
      <c r="F106" s="174"/>
      <c r="G106" s="174"/>
      <c r="H106" s="174"/>
      <c r="I106" s="16"/>
    </row>
    <row r="107" spans="1:9" ht="15.75">
      <c r="A107" s="50"/>
      <c r="B107" s="39"/>
      <c r="C107" s="39"/>
      <c r="D107" s="59"/>
      <c r="E107" s="59"/>
      <c r="F107" s="59"/>
      <c r="G107" s="59"/>
      <c r="H107" s="59"/>
      <c r="I107" s="16"/>
    </row>
    <row r="108" spans="1:9" ht="15.75">
      <c r="A108" s="50" t="s">
        <v>46</v>
      </c>
      <c r="B108" s="39" t="s">
        <v>72</v>
      </c>
      <c r="C108" s="50" t="s">
        <v>0</v>
      </c>
      <c r="D108" s="174" t="s">
        <v>120</v>
      </c>
      <c r="E108" s="174"/>
      <c r="F108" s="174"/>
      <c r="G108" s="174"/>
      <c r="H108" s="174"/>
      <c r="I108" s="16"/>
    </row>
    <row r="109" spans="1:9" ht="15.75">
      <c r="A109" s="50"/>
      <c r="B109" s="39"/>
      <c r="C109" s="39"/>
      <c r="D109" s="174"/>
      <c r="E109" s="174"/>
      <c r="F109" s="174"/>
      <c r="G109" s="174"/>
      <c r="H109" s="174"/>
      <c r="I109" s="16"/>
    </row>
    <row r="110" spans="1:9" ht="15.75">
      <c r="A110" s="50"/>
      <c r="B110" s="39"/>
      <c r="C110" s="39"/>
      <c r="D110" s="59"/>
      <c r="E110" s="59"/>
      <c r="F110" s="59"/>
      <c r="G110" s="59"/>
      <c r="H110" s="59"/>
      <c r="I110" s="16"/>
    </row>
    <row r="111" spans="1:9" ht="15.75">
      <c r="A111" s="50" t="s">
        <v>99</v>
      </c>
      <c r="B111" s="39" t="s">
        <v>100</v>
      </c>
      <c r="C111" s="50" t="s">
        <v>0</v>
      </c>
      <c r="D111" s="61" t="s">
        <v>6</v>
      </c>
      <c r="E111" s="79">
        <f>E22</f>
        <v>0.34899999999999998</v>
      </c>
      <c r="F111" s="68" t="s">
        <v>96</v>
      </c>
      <c r="G111" s="59"/>
      <c r="H111" s="59"/>
      <c r="I111" s="16"/>
    </row>
    <row r="112" spans="1:9" ht="15.75">
      <c r="A112" s="50"/>
      <c r="B112" s="39"/>
      <c r="C112" s="39"/>
      <c r="D112" s="59"/>
      <c r="E112" s="59"/>
      <c r="F112" s="59"/>
      <c r="G112" s="59"/>
      <c r="H112" s="59"/>
      <c r="I112" s="16"/>
    </row>
    <row r="113" spans="1:9" ht="15.75">
      <c r="A113" s="50" t="s">
        <v>101</v>
      </c>
      <c r="B113" s="39" t="s">
        <v>13</v>
      </c>
      <c r="C113" s="50" t="s">
        <v>0</v>
      </c>
      <c r="D113" s="67" t="s">
        <v>6</v>
      </c>
      <c r="E113" s="84">
        <f>E111*5/100</f>
        <v>1.745E-2</v>
      </c>
      <c r="F113" s="59" t="s">
        <v>96</v>
      </c>
      <c r="G113" s="59"/>
      <c r="H113" s="59"/>
      <c r="I113" s="16"/>
    </row>
    <row r="114" spans="1:9" ht="47.25">
      <c r="A114" s="50"/>
      <c r="B114" s="69" t="s">
        <v>102</v>
      </c>
      <c r="C114" s="39"/>
      <c r="D114" s="59"/>
      <c r="E114" s="59"/>
      <c r="F114" s="59"/>
      <c r="G114" s="59"/>
      <c r="H114" s="59"/>
      <c r="I114" s="16"/>
    </row>
    <row r="115" spans="1:9" ht="15.75">
      <c r="A115" s="50"/>
      <c r="B115" s="39"/>
      <c r="C115" s="39"/>
      <c r="D115" s="59"/>
      <c r="E115" s="59"/>
      <c r="F115" s="59"/>
      <c r="G115" s="59"/>
      <c r="H115" s="59"/>
      <c r="I115" s="16"/>
    </row>
    <row r="116" spans="1:9" ht="15.75">
      <c r="A116" s="50" t="s">
        <v>103</v>
      </c>
      <c r="B116" s="39" t="s">
        <v>104</v>
      </c>
      <c r="C116" s="50" t="s">
        <v>0</v>
      </c>
      <c r="D116" s="59">
        <v>90</v>
      </c>
      <c r="E116" s="59" t="s">
        <v>162</v>
      </c>
      <c r="F116" s="59"/>
      <c r="G116" s="59"/>
      <c r="H116" s="59"/>
      <c r="I116" s="16"/>
    </row>
    <row r="117" spans="1:9" ht="15.75">
      <c r="A117" s="50"/>
      <c r="B117" s="39"/>
      <c r="C117" s="39"/>
      <c r="D117" s="59"/>
      <c r="E117" s="59"/>
      <c r="F117" s="59"/>
      <c r="G117" s="59"/>
      <c r="H117" s="59"/>
      <c r="I117" s="16"/>
    </row>
    <row r="118" spans="1:9" ht="15.75">
      <c r="A118" s="50" t="s">
        <v>105</v>
      </c>
      <c r="B118" s="69" t="s">
        <v>106</v>
      </c>
      <c r="C118" s="50" t="s">
        <v>0</v>
      </c>
      <c r="D118" s="67" t="s">
        <v>6</v>
      </c>
      <c r="E118" s="83">
        <f>E111*10/100</f>
        <v>3.49E-2</v>
      </c>
      <c r="F118" s="59" t="s">
        <v>96</v>
      </c>
      <c r="G118" s="59"/>
      <c r="H118" s="59"/>
      <c r="I118" s="16"/>
    </row>
    <row r="119" spans="1:9" ht="15.75">
      <c r="A119" s="50"/>
      <c r="B119" s="39" t="s">
        <v>107</v>
      </c>
      <c r="C119" s="39"/>
      <c r="D119" s="59"/>
      <c r="E119" s="59"/>
      <c r="F119" s="59"/>
      <c r="G119" s="59"/>
      <c r="H119" s="59"/>
      <c r="I119" s="16"/>
    </row>
    <row r="120" spans="1:9" ht="15.75">
      <c r="A120" s="50"/>
      <c r="B120" s="39"/>
      <c r="C120" s="39"/>
      <c r="D120" s="59"/>
      <c r="E120" s="59"/>
      <c r="F120" s="59"/>
      <c r="G120" s="59"/>
      <c r="H120" s="59"/>
      <c r="I120" s="16"/>
    </row>
    <row r="121" spans="1:9" ht="15.75">
      <c r="A121" s="50" t="s">
        <v>108</v>
      </c>
      <c r="B121" s="69" t="s">
        <v>109</v>
      </c>
      <c r="C121" s="50" t="s">
        <v>0</v>
      </c>
      <c r="D121" s="70">
        <v>0.05</v>
      </c>
      <c r="E121" s="59"/>
      <c r="F121" s="59"/>
      <c r="G121" s="59"/>
      <c r="H121" s="59"/>
      <c r="I121" s="16"/>
    </row>
    <row r="122" spans="1:9" ht="15.75">
      <c r="A122" s="50"/>
      <c r="B122" s="69"/>
      <c r="C122" s="39"/>
      <c r="D122" s="59"/>
      <c r="E122" s="59"/>
      <c r="F122" s="59"/>
      <c r="G122" s="59"/>
      <c r="H122" s="59"/>
      <c r="I122" s="16"/>
    </row>
    <row r="123" spans="1:9" ht="31.5">
      <c r="A123" s="50" t="s">
        <v>74</v>
      </c>
      <c r="B123" s="69" t="s">
        <v>110</v>
      </c>
      <c r="C123" s="50" t="s">
        <v>0</v>
      </c>
      <c r="D123" s="71" t="str">
        <f>D32</f>
        <v>21.03.2017 (upto 02.00pm)</v>
      </c>
      <c r="E123" s="71"/>
      <c r="F123" s="71"/>
      <c r="G123" s="59"/>
      <c r="H123" s="59"/>
      <c r="I123" s="16"/>
    </row>
    <row r="124" spans="1:9" ht="15.75">
      <c r="A124" s="50"/>
      <c r="B124" s="69"/>
      <c r="C124" s="39"/>
      <c r="D124" s="59"/>
      <c r="E124" s="59"/>
      <c r="F124" s="59"/>
      <c r="G124" s="59"/>
      <c r="H124" s="59"/>
      <c r="I124" s="16"/>
    </row>
    <row r="125" spans="1:9" ht="15.75">
      <c r="A125" s="50" t="s">
        <v>111</v>
      </c>
      <c r="B125" s="39" t="s">
        <v>73</v>
      </c>
      <c r="C125" s="50" t="s">
        <v>0</v>
      </c>
      <c r="D125" s="71" t="str">
        <f>D33</f>
        <v>21.03.2017 (at 03.00pm)</v>
      </c>
      <c r="E125" s="71"/>
      <c r="F125" s="71"/>
      <c r="G125" s="59"/>
      <c r="H125" s="59"/>
      <c r="I125" s="16"/>
    </row>
    <row r="126" spans="1:9" ht="15.75">
      <c r="A126" s="50"/>
      <c r="B126" s="39"/>
      <c r="C126" s="50"/>
      <c r="D126" s="71" t="s">
        <v>121</v>
      </c>
      <c r="E126" s="71"/>
      <c r="F126" s="71"/>
      <c r="G126" s="59"/>
      <c r="H126" s="59"/>
      <c r="I126" s="16"/>
    </row>
    <row r="127" spans="1:9" ht="15.75">
      <c r="A127" s="50"/>
      <c r="B127" s="69"/>
      <c r="C127" s="39"/>
      <c r="D127" s="174" t="str">
        <f>D100</f>
        <v>Executive Engineer, Education Works Division, Thatta</v>
      </c>
      <c r="E127" s="174"/>
      <c r="F127" s="174"/>
      <c r="G127" s="174"/>
      <c r="H127" s="179"/>
      <c r="I127" s="16"/>
    </row>
    <row r="128" spans="1:9" ht="15.75">
      <c r="A128" s="50"/>
      <c r="B128" s="69"/>
      <c r="C128" s="39"/>
      <c r="D128" s="174"/>
      <c r="E128" s="174"/>
      <c r="F128" s="174"/>
      <c r="G128" s="174"/>
      <c r="H128" s="179"/>
      <c r="I128" s="16"/>
    </row>
    <row r="129" spans="1:13" ht="15.75">
      <c r="A129" s="50"/>
      <c r="B129" s="69"/>
      <c r="C129" s="39"/>
      <c r="D129" s="174" t="str">
        <f>D108</f>
        <v>Opposite Makli Graveyard, Junghshai Road, Makli Thatta</v>
      </c>
      <c r="E129" s="174"/>
      <c r="F129" s="174"/>
      <c r="G129" s="174"/>
      <c r="H129" s="179"/>
      <c r="I129" s="16"/>
    </row>
    <row r="130" spans="1:13" ht="15.75">
      <c r="A130" s="50"/>
      <c r="B130" s="69"/>
      <c r="C130" s="39"/>
      <c r="D130" s="174"/>
      <c r="E130" s="174"/>
      <c r="F130" s="174"/>
      <c r="G130" s="174"/>
      <c r="H130" s="179"/>
      <c r="I130" s="16"/>
    </row>
    <row r="131" spans="1:13" ht="15.75">
      <c r="A131" s="50"/>
      <c r="B131" s="69"/>
      <c r="C131" s="39"/>
      <c r="D131" s="72"/>
      <c r="E131" s="72"/>
      <c r="F131" s="72"/>
      <c r="G131" s="72"/>
      <c r="H131" s="73"/>
      <c r="I131" s="16"/>
    </row>
    <row r="132" spans="1:13" ht="31.5">
      <c r="A132" s="50" t="s">
        <v>112</v>
      </c>
      <c r="B132" s="69" t="s">
        <v>113</v>
      </c>
      <c r="C132" s="50" t="s">
        <v>0</v>
      </c>
      <c r="D132" s="59" t="str">
        <f>D23</f>
        <v>12 (twelive) months</v>
      </c>
      <c r="E132" s="59"/>
      <c r="F132" s="59"/>
      <c r="G132" s="59"/>
      <c r="H132" s="59"/>
      <c r="I132" s="16"/>
    </row>
    <row r="133" spans="1:13" ht="15.75">
      <c r="A133" s="50" t="s">
        <v>114</v>
      </c>
      <c r="B133" s="69" t="s">
        <v>115</v>
      </c>
      <c r="C133" s="39"/>
      <c r="D133" s="59"/>
      <c r="E133" s="59"/>
      <c r="F133" s="59"/>
      <c r="G133" s="59"/>
      <c r="H133" s="59"/>
      <c r="I133" s="16"/>
    </row>
    <row r="134" spans="1:13" ht="15.75">
      <c r="A134" s="50"/>
      <c r="B134" s="39" t="s">
        <v>116</v>
      </c>
      <c r="C134" s="39"/>
      <c r="D134" s="59"/>
      <c r="E134" s="59"/>
      <c r="F134" s="59"/>
      <c r="G134" s="59"/>
      <c r="H134" s="59"/>
      <c r="I134" s="16"/>
    </row>
    <row r="135" spans="1:13" ht="15.75">
      <c r="A135" s="50"/>
      <c r="B135" s="69"/>
      <c r="C135" s="39"/>
      <c r="D135" s="59"/>
      <c r="E135" s="59"/>
      <c r="F135" s="59"/>
      <c r="G135" s="59"/>
      <c r="H135" s="59"/>
      <c r="I135" s="16"/>
    </row>
    <row r="136" spans="1:13" ht="15.75">
      <c r="A136" s="50" t="s">
        <v>117</v>
      </c>
      <c r="B136" s="69" t="s">
        <v>118</v>
      </c>
      <c r="C136" s="74"/>
      <c r="D136" s="53" t="s">
        <v>159</v>
      </c>
      <c r="E136" s="74"/>
      <c r="F136" s="74"/>
      <c r="G136" s="74"/>
      <c r="H136" s="39"/>
      <c r="I136" s="16"/>
    </row>
    <row r="137" spans="1:13" ht="15.75">
      <c r="A137" s="50"/>
      <c r="B137" s="69" t="s">
        <v>119</v>
      </c>
      <c r="C137" s="39"/>
      <c r="D137" s="53" t="s">
        <v>159</v>
      </c>
      <c r="E137" s="39"/>
      <c r="F137" s="39"/>
      <c r="G137" s="39"/>
      <c r="H137" s="39"/>
      <c r="I137" s="16"/>
    </row>
    <row r="138" spans="1:13">
      <c r="A138" s="2"/>
      <c r="B138" s="2"/>
      <c r="C138" s="2"/>
      <c r="D138" s="2"/>
      <c r="E138" s="2"/>
      <c r="F138" s="2"/>
      <c r="G138" s="2"/>
      <c r="H138" s="2"/>
      <c r="I138" s="2"/>
      <c r="J138" s="2"/>
      <c r="K138" s="2"/>
      <c r="L138" s="2"/>
      <c r="M138" s="2"/>
    </row>
    <row r="139" spans="1:13">
      <c r="A139" s="2"/>
      <c r="B139" s="2"/>
      <c r="C139" s="2"/>
      <c r="D139" s="2"/>
      <c r="E139" s="2"/>
      <c r="F139" s="2"/>
      <c r="G139" s="2"/>
      <c r="H139" s="2"/>
      <c r="I139" s="2"/>
      <c r="J139" s="2"/>
      <c r="K139" s="2"/>
      <c r="L139" s="2"/>
      <c r="M139" s="2"/>
    </row>
    <row r="140" spans="1:13">
      <c r="A140" s="2"/>
      <c r="B140" s="2"/>
      <c r="C140" s="2"/>
      <c r="D140" s="2"/>
      <c r="E140" s="2"/>
      <c r="F140" s="2"/>
      <c r="G140" s="2"/>
      <c r="H140" s="2"/>
      <c r="I140" s="2"/>
      <c r="J140" s="2"/>
      <c r="K140" s="2"/>
      <c r="L140" s="2"/>
      <c r="M140" s="2"/>
    </row>
    <row r="141" spans="1:13" ht="15.75">
      <c r="A141" s="59"/>
      <c r="B141" s="60" t="s">
        <v>87</v>
      </c>
      <c r="C141" s="61"/>
      <c r="D141" s="62"/>
      <c r="E141" s="16"/>
      <c r="F141" s="64" t="s">
        <v>79</v>
      </c>
      <c r="G141" s="63"/>
      <c r="H141" s="63"/>
      <c r="I141" s="16"/>
    </row>
    <row r="142" spans="1:13" ht="15.75">
      <c r="A142" s="59"/>
      <c r="B142" s="60"/>
      <c r="C142" s="61"/>
      <c r="D142" s="62"/>
      <c r="E142" s="16"/>
      <c r="F142" s="64" t="s">
        <v>90</v>
      </c>
      <c r="G142" s="63"/>
      <c r="H142" s="63"/>
      <c r="I142" s="16"/>
    </row>
    <row r="143" spans="1:13" ht="15.75">
      <c r="A143" s="59"/>
      <c r="B143" s="60"/>
      <c r="C143" s="61"/>
      <c r="D143" s="62"/>
      <c r="E143" s="16"/>
      <c r="F143" s="64" t="s">
        <v>91</v>
      </c>
      <c r="G143" s="63"/>
      <c r="H143" s="63"/>
      <c r="I143" s="16"/>
    </row>
    <row r="145" spans="1:10">
      <c r="A145" s="182" t="s">
        <v>164</v>
      </c>
      <c r="B145" s="182"/>
      <c r="C145" s="182"/>
      <c r="D145" s="182"/>
      <c r="E145" s="182"/>
      <c r="F145" s="182"/>
      <c r="G145" s="182"/>
      <c r="H145" s="182"/>
      <c r="I145" s="2"/>
    </row>
    <row r="146" spans="1:10">
      <c r="A146" s="181" t="str">
        <f>D103</f>
        <v>ADP # 460 of 2016-17 Repair &amp; Maintenance of 21 adopted Schools of District Thatta</v>
      </c>
      <c r="B146" s="181"/>
      <c r="C146" s="181"/>
      <c r="D146" s="181"/>
      <c r="E146" s="181"/>
      <c r="F146" s="181"/>
      <c r="G146" s="181"/>
      <c r="H146" s="181"/>
      <c r="I146" s="2"/>
    </row>
    <row r="147" spans="1:10">
      <c r="A147" s="181" t="str">
        <f>D105</f>
        <v>GGHS Sugar Mill Taluka Thatta (Civil Work)</v>
      </c>
      <c r="B147" s="181"/>
      <c r="C147" s="181"/>
      <c r="D147" s="181"/>
      <c r="E147" s="181"/>
      <c r="F147" s="181"/>
      <c r="G147" s="181"/>
      <c r="H147" s="181"/>
      <c r="I147" s="2"/>
    </row>
    <row r="148" spans="1:10">
      <c r="A148" s="145"/>
      <c r="B148" s="183"/>
      <c r="C148" s="183"/>
      <c r="D148" s="183"/>
      <c r="E148" s="183"/>
      <c r="F148" s="183"/>
      <c r="G148" s="183"/>
      <c r="H148" s="9"/>
      <c r="I148" s="2"/>
    </row>
    <row r="149" spans="1:10">
      <c r="A149" s="85" t="s">
        <v>165</v>
      </c>
      <c r="B149" s="146" t="s">
        <v>166</v>
      </c>
      <c r="C149" s="184" t="s">
        <v>167</v>
      </c>
      <c r="D149" s="184"/>
      <c r="E149" s="146" t="s">
        <v>168</v>
      </c>
      <c r="F149" s="146" t="s">
        <v>169</v>
      </c>
      <c r="G149" s="184" t="s">
        <v>170</v>
      </c>
      <c r="H149" s="184"/>
      <c r="I149" s="2"/>
    </row>
    <row r="150" spans="1:10">
      <c r="A150" s="2"/>
      <c r="B150" s="86"/>
      <c r="C150" s="86"/>
      <c r="D150" s="86"/>
      <c r="E150" s="86"/>
      <c r="F150" s="86"/>
      <c r="G150" s="86"/>
      <c r="H150" s="2"/>
      <c r="I150" s="2"/>
    </row>
    <row r="151" spans="1:10">
      <c r="A151" s="89"/>
      <c r="B151" s="88" t="s">
        <v>171</v>
      </c>
      <c r="C151" s="88"/>
      <c r="D151" s="88"/>
      <c r="E151" s="88"/>
      <c r="F151" s="88"/>
      <c r="G151" s="88"/>
      <c r="H151" s="2"/>
      <c r="I151" s="2"/>
    </row>
    <row r="152" spans="1:10" ht="25.5">
      <c r="A152" s="40">
        <v>1</v>
      </c>
      <c r="B152" s="126" t="s">
        <v>179</v>
      </c>
      <c r="C152" s="127"/>
      <c r="D152" s="127"/>
      <c r="E152" s="128"/>
      <c r="F152" s="129"/>
      <c r="G152" s="127"/>
      <c r="H152" s="95"/>
      <c r="I152" s="94"/>
    </row>
    <row r="153" spans="1:10">
      <c r="A153" s="40"/>
      <c r="B153" s="130">
        <v>192</v>
      </c>
      <c r="C153" s="103" t="s">
        <v>177</v>
      </c>
      <c r="D153" s="103"/>
      <c r="E153" s="131">
        <v>3327.5</v>
      </c>
      <c r="F153" s="132" t="s">
        <v>178</v>
      </c>
      <c r="G153" s="129" t="s">
        <v>6</v>
      </c>
      <c r="H153" s="133">
        <f>SUM(B153*E153)/100</f>
        <v>6388.8</v>
      </c>
      <c r="I153" s="101"/>
      <c r="J153" s="94"/>
    </row>
    <row r="154" spans="1:10">
      <c r="A154" s="40"/>
      <c r="B154" s="27"/>
      <c r="C154" s="97"/>
      <c r="D154" s="90"/>
      <c r="E154" s="99"/>
      <c r="F154" s="99"/>
      <c r="G154" s="94"/>
      <c r="H154" s="101"/>
      <c r="I154" s="94"/>
    </row>
    <row r="155" spans="1:10" ht="25.5">
      <c r="A155" s="40">
        <v>2</v>
      </c>
      <c r="B155" s="126" t="s">
        <v>182</v>
      </c>
      <c r="C155" s="135"/>
      <c r="D155" s="135"/>
      <c r="E155" s="136"/>
      <c r="F155" s="40"/>
      <c r="G155" s="129"/>
      <c r="H155" s="127"/>
      <c r="I155" s="94"/>
    </row>
    <row r="156" spans="1:10">
      <c r="A156" s="40"/>
      <c r="B156" s="137">
        <v>550</v>
      </c>
      <c r="C156" s="103" t="s">
        <v>181</v>
      </c>
      <c r="D156" s="103"/>
      <c r="E156" s="131">
        <v>2283.9299999999998</v>
      </c>
      <c r="F156" s="132" t="s">
        <v>180</v>
      </c>
      <c r="G156" s="129" t="s">
        <v>6</v>
      </c>
      <c r="H156" s="133">
        <f>SUM(B156*E156)/100</f>
        <v>12561.615</v>
      </c>
      <c r="I156" s="94"/>
    </row>
    <row r="157" spans="1:10">
      <c r="A157" s="40"/>
      <c r="B157" s="27"/>
      <c r="C157" s="97"/>
      <c r="D157" s="90"/>
      <c r="E157" s="99"/>
      <c r="F157" s="99"/>
      <c r="G157" s="94"/>
      <c r="H157" s="101"/>
      <c r="I157" s="94"/>
    </row>
    <row r="158" spans="1:10" ht="38.25">
      <c r="A158" s="40">
        <v>3</v>
      </c>
      <c r="B158" s="126" t="s">
        <v>214</v>
      </c>
      <c r="C158" s="138"/>
      <c r="D158" s="138"/>
      <c r="E158" s="138"/>
      <c r="F158" s="138"/>
      <c r="G158" s="138"/>
      <c r="H158" s="127"/>
      <c r="I158" s="2"/>
    </row>
    <row r="159" spans="1:10">
      <c r="A159" s="40"/>
      <c r="B159" s="158">
        <v>766</v>
      </c>
      <c r="C159" s="139" t="s">
        <v>181</v>
      </c>
      <c r="D159" s="138"/>
      <c r="E159" s="134">
        <v>4411.82</v>
      </c>
      <c r="F159" s="132" t="s">
        <v>180</v>
      </c>
      <c r="G159" s="134" t="s">
        <v>6</v>
      </c>
      <c r="H159" s="133">
        <f>SUM(B159*E159)/100</f>
        <v>33794.5412</v>
      </c>
      <c r="I159" s="2"/>
    </row>
    <row r="160" spans="1:10">
      <c r="A160" s="40"/>
      <c r="B160" s="27"/>
      <c r="C160" s="97"/>
      <c r="D160" s="90"/>
      <c r="E160" s="99"/>
      <c r="F160" s="99"/>
      <c r="G160" s="94"/>
      <c r="H160" s="101"/>
      <c r="I160" s="94"/>
    </row>
    <row r="161" spans="1:9">
      <c r="A161" s="89">
        <v>4</v>
      </c>
      <c r="B161" s="94" t="s">
        <v>184</v>
      </c>
      <c r="C161" s="140"/>
      <c r="D161" s="140"/>
      <c r="E161" s="141"/>
      <c r="F161" s="142"/>
      <c r="G161" s="142"/>
      <c r="H161" s="143"/>
      <c r="I161" s="138"/>
    </row>
    <row r="162" spans="1:9">
      <c r="A162" s="89"/>
      <c r="B162" s="140">
        <v>3156</v>
      </c>
      <c r="C162" s="144" t="s">
        <v>181</v>
      </c>
      <c r="D162" s="144"/>
      <c r="E162" s="141">
        <v>829.95</v>
      </c>
      <c r="F162" s="142" t="s">
        <v>183</v>
      </c>
      <c r="G162" s="142" t="s">
        <v>6</v>
      </c>
      <c r="H162" s="143">
        <f>ROUND(B162*E162/100,0)</f>
        <v>26193</v>
      </c>
      <c r="I162" s="138"/>
    </row>
    <row r="163" spans="1:9">
      <c r="A163" s="40"/>
      <c r="B163" s="27"/>
      <c r="C163" s="97"/>
      <c r="D163" s="90"/>
      <c r="E163" s="99"/>
      <c r="F163" s="99"/>
      <c r="G163" s="94"/>
      <c r="H163" s="101"/>
      <c r="I163" s="94"/>
    </row>
    <row r="164" spans="1:9">
      <c r="A164" s="89">
        <v>5</v>
      </c>
      <c r="B164" s="94" t="s">
        <v>215</v>
      </c>
      <c r="C164" s="140"/>
      <c r="D164" s="140"/>
      <c r="E164" s="141"/>
      <c r="F164" s="142"/>
      <c r="G164" s="142"/>
      <c r="H164" s="143"/>
      <c r="I164" s="138"/>
    </row>
    <row r="165" spans="1:9">
      <c r="A165" s="89"/>
      <c r="B165" s="140">
        <v>5663</v>
      </c>
      <c r="C165" s="144" t="s">
        <v>181</v>
      </c>
      <c r="D165" s="144"/>
      <c r="E165" s="141">
        <v>1043.9000000000001</v>
      </c>
      <c r="F165" s="142" t="s">
        <v>183</v>
      </c>
      <c r="G165" s="142" t="s">
        <v>6</v>
      </c>
      <c r="H165" s="143">
        <f>ROUND(B165*E165/100,0)</f>
        <v>59116</v>
      </c>
      <c r="I165" s="138"/>
    </row>
    <row r="166" spans="1:9">
      <c r="A166" s="40"/>
      <c r="B166" s="96"/>
      <c r="C166" s="97"/>
      <c r="D166" s="90"/>
      <c r="E166" s="98"/>
      <c r="F166" s="99"/>
      <c r="G166" s="100"/>
      <c r="H166" s="101"/>
      <c r="I166" s="2"/>
    </row>
    <row r="167" spans="1:9" ht="102">
      <c r="A167" s="89">
        <v>6</v>
      </c>
      <c r="B167" s="94" t="s">
        <v>185</v>
      </c>
      <c r="C167" s="140"/>
      <c r="D167" s="140"/>
      <c r="E167" s="141"/>
      <c r="F167" s="142"/>
      <c r="G167" s="142"/>
      <c r="H167" s="143"/>
      <c r="I167" s="2"/>
    </row>
    <row r="168" spans="1:9">
      <c r="A168" s="89"/>
      <c r="B168" s="140">
        <v>1832</v>
      </c>
      <c r="C168" s="144" t="s">
        <v>181</v>
      </c>
      <c r="D168" s="144"/>
      <c r="E168" s="141">
        <v>2499.7600000000002</v>
      </c>
      <c r="F168" s="142" t="s">
        <v>183</v>
      </c>
      <c r="G168" s="142" t="s">
        <v>6</v>
      </c>
      <c r="H168" s="143">
        <f>ROUND(B168*E168/100,0)</f>
        <v>45796</v>
      </c>
      <c r="I168" s="2"/>
    </row>
    <row r="169" spans="1:9">
      <c r="A169" s="40"/>
      <c r="B169" s="27"/>
      <c r="C169" s="97"/>
      <c r="D169" s="90"/>
      <c r="E169" s="99"/>
      <c r="F169" s="99"/>
      <c r="G169" s="94"/>
      <c r="H169" s="101"/>
      <c r="I169" s="94"/>
    </row>
    <row r="170" spans="1:9" ht="38.25">
      <c r="A170" s="89">
        <v>7</v>
      </c>
      <c r="B170" s="94" t="s">
        <v>186</v>
      </c>
      <c r="C170" s="140"/>
      <c r="D170" s="140"/>
      <c r="E170" s="141"/>
      <c r="F170" s="142"/>
      <c r="G170" s="142"/>
      <c r="H170" s="143"/>
      <c r="I170" s="2"/>
    </row>
    <row r="171" spans="1:9">
      <c r="A171" s="89"/>
      <c r="B171" s="140">
        <v>912</v>
      </c>
      <c r="C171" s="144" t="s">
        <v>181</v>
      </c>
      <c r="D171" s="144"/>
      <c r="E171" s="141">
        <v>1160.06</v>
      </c>
      <c r="F171" s="142" t="s">
        <v>183</v>
      </c>
      <c r="G171" s="142" t="s">
        <v>6</v>
      </c>
      <c r="H171" s="143">
        <f>ROUND(B171*E171/100,0)</f>
        <v>10580</v>
      </c>
      <c r="I171" s="2"/>
    </row>
    <row r="172" spans="1:9">
      <c r="A172" s="40"/>
      <c r="B172" s="96"/>
      <c r="C172" s="97"/>
      <c r="D172" s="90"/>
      <c r="E172" s="98"/>
      <c r="F172" s="99"/>
      <c r="G172" s="94"/>
      <c r="H172" s="101"/>
      <c r="I172" s="94"/>
    </row>
    <row r="173" spans="1:9">
      <c r="A173" s="40"/>
      <c r="B173" s="41"/>
      <c r="C173" s="103"/>
      <c r="D173" s="41"/>
      <c r="E173" s="104"/>
      <c r="F173" s="105" t="s">
        <v>172</v>
      </c>
      <c r="G173" s="106" t="s">
        <v>6</v>
      </c>
      <c r="H173" s="107">
        <v>194413</v>
      </c>
      <c r="I173" s="94"/>
    </row>
    <row r="174" spans="1:9">
      <c r="A174" s="40"/>
      <c r="B174" s="110" t="s">
        <v>187</v>
      </c>
      <c r="C174" s="103"/>
      <c r="D174" s="41"/>
      <c r="E174" s="93"/>
      <c r="F174" s="93"/>
      <c r="G174" s="94"/>
      <c r="H174" s="109"/>
      <c r="I174" s="2"/>
    </row>
    <row r="175" spans="1:9" ht="127.5">
      <c r="A175" s="40">
        <v>1</v>
      </c>
      <c r="B175" s="148" t="s">
        <v>188</v>
      </c>
      <c r="C175" s="91"/>
      <c r="D175" s="27"/>
      <c r="E175" s="108"/>
      <c r="F175" s="102"/>
      <c r="G175" s="94"/>
      <c r="H175" s="92"/>
      <c r="I175" s="2"/>
    </row>
    <row r="176" spans="1:9">
      <c r="A176" s="40"/>
      <c r="B176" s="150">
        <v>1</v>
      </c>
      <c r="C176" s="144" t="s">
        <v>189</v>
      </c>
      <c r="D176" s="144"/>
      <c r="E176" s="141">
        <v>5728.8</v>
      </c>
      <c r="F176" s="142" t="s">
        <v>30</v>
      </c>
      <c r="G176" s="142" t="s">
        <v>6</v>
      </c>
      <c r="H176" s="143">
        <f>(B176*E176)</f>
        <v>5728.8</v>
      </c>
      <c r="I176" s="2"/>
    </row>
    <row r="177" spans="1:9">
      <c r="A177" s="40"/>
      <c r="B177" s="149"/>
      <c r="C177" s="9"/>
      <c r="D177" s="94"/>
      <c r="E177" s="108"/>
      <c r="F177" s="102"/>
      <c r="G177" s="100"/>
      <c r="H177" s="109"/>
      <c r="I177" s="2"/>
    </row>
    <row r="178" spans="1:9" ht="153">
      <c r="A178" s="40">
        <v>2</v>
      </c>
      <c r="B178" s="148" t="s">
        <v>190</v>
      </c>
      <c r="C178" s="91"/>
      <c r="D178" s="27"/>
      <c r="E178" s="108"/>
      <c r="F178" s="102"/>
      <c r="G178" s="94"/>
      <c r="H178" s="92"/>
      <c r="I178" s="2"/>
    </row>
    <row r="179" spans="1:9">
      <c r="A179" s="40"/>
      <c r="B179" s="150">
        <v>1</v>
      </c>
      <c r="C179" s="144" t="s">
        <v>189</v>
      </c>
      <c r="D179" s="144"/>
      <c r="E179" s="141">
        <v>4694.8</v>
      </c>
      <c r="F179" s="142" t="s">
        <v>30</v>
      </c>
      <c r="G179" s="142" t="s">
        <v>6</v>
      </c>
      <c r="H179" s="143">
        <f>(B179*E179)</f>
        <v>4694.8</v>
      </c>
      <c r="I179" s="2"/>
    </row>
    <row r="180" spans="1:9">
      <c r="A180" s="40"/>
      <c r="B180" s="149"/>
      <c r="C180" s="144"/>
      <c r="D180" s="144"/>
      <c r="E180" s="141"/>
      <c r="F180" s="142"/>
      <c r="G180" s="142"/>
      <c r="H180" s="143"/>
      <c r="I180" s="2"/>
    </row>
    <row r="181" spans="1:9" ht="38.25">
      <c r="A181" s="40">
        <v>3</v>
      </c>
      <c r="B181" s="149" t="s">
        <v>196</v>
      </c>
      <c r="C181" s="144"/>
      <c r="D181" s="144"/>
      <c r="E181" s="141"/>
      <c r="F181" s="142"/>
      <c r="G181" s="142"/>
      <c r="H181" s="143"/>
      <c r="I181" s="2"/>
    </row>
    <row r="182" spans="1:9">
      <c r="A182" s="40"/>
      <c r="B182" s="150">
        <v>1</v>
      </c>
      <c r="C182" s="144" t="s">
        <v>189</v>
      </c>
      <c r="D182" s="144"/>
      <c r="E182" s="141">
        <v>333.29</v>
      </c>
      <c r="F182" s="142" t="s">
        <v>30</v>
      </c>
      <c r="G182" s="142" t="s">
        <v>6</v>
      </c>
      <c r="H182" s="143">
        <f>(B182*E182)</f>
        <v>333.29</v>
      </c>
      <c r="I182" s="2"/>
    </row>
    <row r="183" spans="1:9">
      <c r="A183" s="40"/>
      <c r="B183" s="149"/>
      <c r="C183" s="144"/>
      <c r="D183" s="144"/>
      <c r="E183" s="141"/>
      <c r="F183" s="142"/>
      <c r="G183" s="142"/>
      <c r="H183" s="143"/>
      <c r="I183" s="2"/>
    </row>
    <row r="184" spans="1:9" ht="76.5">
      <c r="A184" s="40">
        <v>4</v>
      </c>
      <c r="B184" s="149" t="s">
        <v>197</v>
      </c>
      <c r="C184" s="144"/>
      <c r="D184" s="144"/>
      <c r="E184" s="141"/>
      <c r="F184" s="142"/>
      <c r="G184" s="142"/>
      <c r="H184" s="143"/>
      <c r="I184" s="2"/>
    </row>
    <row r="185" spans="1:9">
      <c r="A185" s="40"/>
      <c r="B185" s="150">
        <v>1</v>
      </c>
      <c r="C185" s="144" t="s">
        <v>189</v>
      </c>
      <c r="D185" s="144"/>
      <c r="E185" s="141">
        <v>72.16</v>
      </c>
      <c r="F185" s="142" t="s">
        <v>30</v>
      </c>
      <c r="G185" s="142" t="s">
        <v>6</v>
      </c>
      <c r="H185" s="143">
        <f>(B185*E185)</f>
        <v>72.16</v>
      </c>
      <c r="I185" s="2"/>
    </row>
    <row r="186" spans="1:9">
      <c r="A186" s="40"/>
      <c r="B186" s="150"/>
      <c r="C186" s="144"/>
      <c r="D186" s="144"/>
      <c r="E186" s="141"/>
      <c r="F186" s="142"/>
      <c r="G186" s="142"/>
      <c r="H186" s="143"/>
      <c r="I186" s="2"/>
    </row>
    <row r="187" spans="1:9" ht="25.5">
      <c r="A187" s="40">
        <v>5</v>
      </c>
      <c r="B187" s="147" t="s">
        <v>198</v>
      </c>
      <c r="C187" s="144"/>
      <c r="D187" s="144"/>
      <c r="E187" s="141"/>
      <c r="F187" s="142"/>
      <c r="G187" s="142"/>
      <c r="H187" s="143"/>
      <c r="I187" s="2"/>
    </row>
    <row r="188" spans="1:9">
      <c r="A188" s="40"/>
      <c r="B188" s="147" t="s">
        <v>191</v>
      </c>
      <c r="C188" s="144"/>
      <c r="D188" s="144"/>
      <c r="E188" s="141"/>
      <c r="F188" s="142"/>
      <c r="G188" s="142"/>
      <c r="H188" s="143"/>
      <c r="I188" s="2"/>
    </row>
    <row r="189" spans="1:9">
      <c r="A189" s="40"/>
      <c r="B189" s="150">
        <v>1</v>
      </c>
      <c r="C189" s="144" t="s">
        <v>189</v>
      </c>
      <c r="D189" s="144"/>
      <c r="E189" s="141">
        <v>200.42</v>
      </c>
      <c r="F189" s="142" t="s">
        <v>30</v>
      </c>
      <c r="G189" s="142" t="s">
        <v>6</v>
      </c>
      <c r="H189" s="143">
        <f>(B189*E189)</f>
        <v>200.42</v>
      </c>
      <c r="I189" s="2"/>
    </row>
    <row r="190" spans="1:9">
      <c r="A190" s="40"/>
      <c r="B190" s="147"/>
      <c r="C190" s="144"/>
      <c r="D190" s="144"/>
      <c r="E190" s="141"/>
      <c r="F190" s="142"/>
      <c r="G190" s="142"/>
      <c r="H190" s="143"/>
      <c r="I190" s="2"/>
    </row>
    <row r="191" spans="1:9">
      <c r="A191" s="40"/>
      <c r="B191" s="147" t="s">
        <v>192</v>
      </c>
      <c r="C191" s="144"/>
      <c r="D191" s="144"/>
      <c r="E191" s="141"/>
      <c r="F191" s="142"/>
      <c r="G191" s="142"/>
      <c r="H191" s="143"/>
      <c r="I191" s="2"/>
    </row>
    <row r="192" spans="1:9">
      <c r="A192" s="40"/>
      <c r="B192" s="150">
        <v>1</v>
      </c>
      <c r="C192" s="144" t="s">
        <v>189</v>
      </c>
      <c r="D192" s="144"/>
      <c r="E192" s="141">
        <v>271.92</v>
      </c>
      <c r="F192" s="142" t="s">
        <v>30</v>
      </c>
      <c r="G192" s="142" t="s">
        <v>6</v>
      </c>
      <c r="H192" s="143">
        <f>(B192*E192)</f>
        <v>271.92</v>
      </c>
      <c r="I192" s="2"/>
    </row>
    <row r="193" spans="1:9">
      <c r="A193" s="40"/>
      <c r="B193" s="147"/>
      <c r="C193" s="144"/>
      <c r="D193" s="144"/>
      <c r="E193" s="141"/>
      <c r="F193" s="142"/>
      <c r="G193" s="142"/>
      <c r="H193" s="143"/>
      <c r="I193" s="2"/>
    </row>
    <row r="194" spans="1:9" ht="38.25">
      <c r="A194" s="40">
        <v>6</v>
      </c>
      <c r="B194" s="147" t="s">
        <v>193</v>
      </c>
      <c r="C194" s="144"/>
      <c r="D194" s="144"/>
      <c r="E194" s="141"/>
      <c r="F194" s="142"/>
      <c r="G194" s="142"/>
      <c r="H194" s="143"/>
      <c r="I194" s="2"/>
    </row>
    <row r="195" spans="1:9">
      <c r="A195" s="40"/>
      <c r="B195" s="150">
        <v>1</v>
      </c>
      <c r="C195" s="144" t="s">
        <v>189</v>
      </c>
      <c r="D195" s="144"/>
      <c r="E195" s="141">
        <v>145.41999999999999</v>
      </c>
      <c r="F195" s="142" t="s">
        <v>30</v>
      </c>
      <c r="G195" s="142" t="s">
        <v>6</v>
      </c>
      <c r="H195" s="143">
        <f>(B195*E195)</f>
        <v>145.41999999999999</v>
      </c>
      <c r="I195" s="2"/>
    </row>
    <row r="196" spans="1:9">
      <c r="A196" s="40"/>
      <c r="B196" s="147"/>
      <c r="C196" s="144"/>
      <c r="D196" s="144"/>
      <c r="E196" s="141"/>
      <c r="F196" s="142"/>
      <c r="G196" s="142"/>
      <c r="H196" s="143"/>
      <c r="I196" s="2"/>
    </row>
    <row r="197" spans="1:9" ht="25.5">
      <c r="A197" s="40">
        <v>7</v>
      </c>
      <c r="B197" s="147" t="s">
        <v>194</v>
      </c>
      <c r="C197" s="144"/>
      <c r="D197" s="144"/>
      <c r="E197" s="141"/>
      <c r="F197" s="142"/>
      <c r="G197" s="142"/>
      <c r="H197" s="143"/>
      <c r="I197" s="2"/>
    </row>
    <row r="198" spans="1:9">
      <c r="A198" s="40"/>
      <c r="B198" s="150">
        <v>1</v>
      </c>
      <c r="C198" s="144" t="s">
        <v>189</v>
      </c>
      <c r="D198" s="144"/>
      <c r="E198" s="141">
        <v>1109.46</v>
      </c>
      <c r="F198" s="142" t="s">
        <v>30</v>
      </c>
      <c r="G198" s="142" t="s">
        <v>6</v>
      </c>
      <c r="H198" s="143">
        <f>(B198*E198)</f>
        <v>1109.46</v>
      </c>
      <c r="I198" s="2"/>
    </row>
    <row r="199" spans="1:9">
      <c r="A199" s="40"/>
      <c r="B199" s="149"/>
      <c r="C199" s="144"/>
      <c r="D199" s="144"/>
      <c r="E199" s="141"/>
      <c r="F199" s="142"/>
      <c r="G199" s="142"/>
      <c r="H199" s="143"/>
      <c r="I199" s="2"/>
    </row>
    <row r="200" spans="1:9" ht="165.75">
      <c r="A200" s="40">
        <v>8</v>
      </c>
      <c r="B200" s="149" t="s">
        <v>195</v>
      </c>
      <c r="C200" s="144"/>
      <c r="D200" s="144"/>
      <c r="E200" s="141"/>
      <c r="F200" s="142"/>
      <c r="G200" s="142"/>
      <c r="H200" s="143"/>
      <c r="I200" s="2"/>
    </row>
    <row r="201" spans="1:9">
      <c r="A201" s="40"/>
      <c r="B201" s="150">
        <v>1</v>
      </c>
      <c r="C201" s="144" t="s">
        <v>189</v>
      </c>
      <c r="D201" s="144"/>
      <c r="E201" s="141">
        <v>14748</v>
      </c>
      <c r="F201" s="142" t="s">
        <v>30</v>
      </c>
      <c r="G201" s="142" t="s">
        <v>6</v>
      </c>
      <c r="H201" s="143">
        <f>(B201*E201)</f>
        <v>14748</v>
      </c>
      <c r="I201" s="2"/>
    </row>
    <row r="202" spans="1:9">
      <c r="A202" s="87"/>
      <c r="B202" s="21"/>
      <c r="C202" s="87"/>
      <c r="D202" s="2"/>
      <c r="E202" s="2"/>
      <c r="F202" s="2"/>
      <c r="G202" s="2"/>
      <c r="H202" s="2"/>
      <c r="I202" s="2"/>
    </row>
    <row r="203" spans="1:9">
      <c r="A203" s="87"/>
      <c r="B203" s="21"/>
      <c r="C203" s="87"/>
      <c r="D203" s="2"/>
      <c r="E203" s="2"/>
      <c r="F203" s="105" t="s">
        <v>172</v>
      </c>
      <c r="G203" s="106" t="s">
        <v>6</v>
      </c>
      <c r="H203" s="107">
        <f>SUM(H175:H202)</f>
        <v>27304.27</v>
      </c>
      <c r="I203" s="2"/>
    </row>
    <row r="204" spans="1:9">
      <c r="A204" s="87"/>
      <c r="B204" s="156" t="s">
        <v>199</v>
      </c>
      <c r="C204" s="87"/>
      <c r="D204" s="2"/>
      <c r="E204" s="2"/>
      <c r="I204" s="2"/>
    </row>
    <row r="205" spans="1:9" ht="102">
      <c r="A205" s="40">
        <v>1</v>
      </c>
      <c r="B205" s="149" t="s">
        <v>200</v>
      </c>
      <c r="C205" s="144"/>
      <c r="D205" s="144"/>
      <c r="E205" s="141"/>
      <c r="F205" s="142"/>
      <c r="G205" s="142"/>
      <c r="H205" s="143"/>
      <c r="I205" s="2"/>
    </row>
    <row r="206" spans="1:9">
      <c r="A206" s="40"/>
      <c r="B206" s="2" t="s">
        <v>201</v>
      </c>
      <c r="C206" s="144"/>
      <c r="D206" s="144"/>
      <c r="E206" s="141"/>
      <c r="F206" s="142"/>
      <c r="G206" s="142"/>
      <c r="H206" s="143"/>
      <c r="I206" s="2"/>
    </row>
    <row r="207" spans="1:9">
      <c r="A207" s="40"/>
      <c r="B207" s="150">
        <v>40</v>
      </c>
      <c r="C207" s="144" t="s">
        <v>53</v>
      </c>
      <c r="D207" s="144"/>
      <c r="E207" s="141">
        <v>73.209999999999994</v>
      </c>
      <c r="F207" s="142" t="s">
        <v>202</v>
      </c>
      <c r="G207" s="142" t="s">
        <v>6</v>
      </c>
      <c r="H207" s="143">
        <f>(B207*E207)</f>
        <v>2928.3999999999996</v>
      </c>
      <c r="I207" s="2"/>
    </row>
    <row r="208" spans="1:9">
      <c r="A208" s="40"/>
      <c r="B208" s="103" t="s">
        <v>203</v>
      </c>
      <c r="C208" s="144"/>
      <c r="D208" s="144"/>
      <c r="E208" s="141"/>
      <c r="F208" s="142"/>
      <c r="G208" s="142"/>
      <c r="H208" s="143"/>
      <c r="I208" s="2"/>
    </row>
    <row r="209" spans="1:9">
      <c r="A209" s="40"/>
      <c r="B209" s="150">
        <v>100</v>
      </c>
      <c r="C209" s="144" t="s">
        <v>53</v>
      </c>
      <c r="D209" s="144"/>
      <c r="E209" s="141">
        <v>95.79</v>
      </c>
      <c r="F209" s="142" t="s">
        <v>202</v>
      </c>
      <c r="G209" s="142" t="s">
        <v>6</v>
      </c>
      <c r="H209" s="143">
        <f>(B209*E209)</f>
        <v>9579</v>
      </c>
      <c r="I209" s="2"/>
    </row>
    <row r="210" spans="1:9">
      <c r="A210" s="40"/>
      <c r="B210" s="150"/>
      <c r="C210" s="144"/>
      <c r="D210" s="144"/>
      <c r="E210" s="141"/>
      <c r="F210" s="142"/>
      <c r="G210" s="142"/>
      <c r="H210" s="143"/>
      <c r="I210" s="2"/>
    </row>
    <row r="211" spans="1:9" ht="89.25">
      <c r="A211" s="40">
        <v>2</v>
      </c>
      <c r="B211" s="149" t="s">
        <v>204</v>
      </c>
      <c r="C211" s="144"/>
      <c r="D211" s="144"/>
      <c r="E211" s="141"/>
      <c r="F211" s="142"/>
      <c r="G211" s="142"/>
      <c r="H211" s="143"/>
      <c r="I211" s="2"/>
    </row>
    <row r="212" spans="1:9">
      <c r="A212" s="40"/>
      <c r="B212" s="103" t="s">
        <v>205</v>
      </c>
      <c r="C212" s="144"/>
      <c r="D212" s="144"/>
      <c r="E212" s="141"/>
      <c r="F212" s="142"/>
      <c r="G212" s="142"/>
      <c r="H212" s="143"/>
      <c r="I212" s="2"/>
    </row>
    <row r="213" spans="1:9">
      <c r="A213" s="40"/>
      <c r="B213" s="150">
        <v>30</v>
      </c>
      <c r="C213" s="144" t="s">
        <v>53</v>
      </c>
      <c r="D213" s="144"/>
      <c r="E213" s="141">
        <v>199.25</v>
      </c>
      <c r="F213" s="142" t="s">
        <v>202</v>
      </c>
      <c r="G213" s="142" t="s">
        <v>6</v>
      </c>
      <c r="H213" s="143">
        <f>(B213*E213)</f>
        <v>5977.5</v>
      </c>
      <c r="I213" s="2"/>
    </row>
    <row r="214" spans="1:9">
      <c r="A214" s="87"/>
      <c r="B214" s="21"/>
      <c r="C214" s="87"/>
      <c r="D214" s="2"/>
      <c r="E214" s="2"/>
      <c r="F214" s="2"/>
      <c r="G214" s="2"/>
      <c r="H214" s="2"/>
      <c r="I214" s="2"/>
    </row>
    <row r="215" spans="1:9">
      <c r="A215" s="87"/>
      <c r="B215" s="21"/>
      <c r="C215" s="87"/>
      <c r="D215" s="2"/>
      <c r="E215" s="2"/>
      <c r="F215" s="105" t="s">
        <v>172</v>
      </c>
      <c r="G215" s="106" t="s">
        <v>6</v>
      </c>
      <c r="H215" s="107">
        <f>SUM(H206:H214)</f>
        <v>18484.900000000001</v>
      </c>
      <c r="I215" s="2"/>
    </row>
    <row r="216" spans="1:9">
      <c r="A216" s="40"/>
      <c r="B216" s="110" t="s">
        <v>206</v>
      </c>
      <c r="C216" s="103"/>
      <c r="D216" s="41"/>
      <c r="E216" s="93"/>
      <c r="F216" s="93"/>
      <c r="G216" s="94"/>
      <c r="H216" s="109"/>
      <c r="I216" s="2"/>
    </row>
    <row r="217" spans="1:9" ht="76.5">
      <c r="A217" s="40">
        <v>1</v>
      </c>
      <c r="B217" s="41" t="s">
        <v>207</v>
      </c>
      <c r="C217" s="91"/>
      <c r="D217" s="27"/>
      <c r="E217" s="108"/>
      <c r="F217" s="102"/>
      <c r="G217" s="94"/>
      <c r="H217" s="92"/>
      <c r="I217" s="2"/>
    </row>
    <row r="218" spans="1:9">
      <c r="A218" s="40"/>
      <c r="B218" s="92">
        <v>1</v>
      </c>
      <c r="C218" s="144" t="s">
        <v>29</v>
      </c>
      <c r="D218" s="144"/>
      <c r="E218" s="141"/>
      <c r="F218" s="142" t="s">
        <v>30</v>
      </c>
      <c r="G218" s="142" t="s">
        <v>6</v>
      </c>
      <c r="H218" s="143"/>
      <c r="I218" s="2"/>
    </row>
    <row r="219" spans="1:9">
      <c r="A219" s="40"/>
      <c r="B219" s="92"/>
      <c r="C219" s="9"/>
      <c r="D219" s="94"/>
      <c r="E219" s="108"/>
      <c r="F219" s="102"/>
      <c r="G219" s="100"/>
      <c r="H219" s="109"/>
      <c r="I219" s="2"/>
    </row>
    <row r="220" spans="1:9" ht="51">
      <c r="A220" s="40">
        <v>2</v>
      </c>
      <c r="B220" s="41" t="s">
        <v>208</v>
      </c>
      <c r="C220" s="91"/>
      <c r="D220" s="27"/>
      <c r="E220" s="108"/>
      <c r="F220" s="102"/>
      <c r="G220" s="94"/>
      <c r="H220" s="92"/>
      <c r="I220" s="2"/>
    </row>
    <row r="221" spans="1:9">
      <c r="A221" s="40"/>
      <c r="B221" s="92">
        <v>1</v>
      </c>
      <c r="C221" s="144" t="s">
        <v>29</v>
      </c>
      <c r="D221" s="144"/>
      <c r="E221" s="141"/>
      <c r="F221" s="142" t="s">
        <v>30</v>
      </c>
      <c r="G221" s="142" t="s">
        <v>6</v>
      </c>
      <c r="H221" s="143"/>
      <c r="I221" s="2"/>
    </row>
    <row r="222" spans="1:9">
      <c r="A222" s="87"/>
      <c r="B222" s="2"/>
      <c r="C222" s="87"/>
      <c r="D222" s="2"/>
      <c r="E222" s="2"/>
      <c r="F222" s="2"/>
      <c r="G222" s="2"/>
      <c r="H222" s="2"/>
      <c r="I222" s="2"/>
    </row>
    <row r="223" spans="1:9">
      <c r="A223" s="87"/>
      <c r="B223" s="2"/>
      <c r="C223" s="87"/>
      <c r="D223" s="2"/>
      <c r="E223" s="2"/>
      <c r="F223" s="153"/>
      <c r="G223" s="154"/>
      <c r="H223" s="155"/>
      <c r="I223" s="2"/>
    </row>
    <row r="224" spans="1:9">
      <c r="A224" s="87"/>
      <c r="B224" s="2"/>
      <c r="C224" s="87"/>
      <c r="D224" s="2"/>
      <c r="E224" s="2"/>
      <c r="F224" s="151" t="s">
        <v>172</v>
      </c>
      <c r="G224" s="152" t="s">
        <v>6</v>
      </c>
      <c r="H224" s="95"/>
      <c r="I224" s="2"/>
    </row>
    <row r="225" spans="1:9">
      <c r="A225" s="87"/>
      <c r="B225" s="2"/>
      <c r="C225" s="87"/>
      <c r="D225" s="2"/>
      <c r="E225" s="2"/>
      <c r="F225" s="157"/>
      <c r="G225" s="157"/>
      <c r="H225" s="157"/>
      <c r="I225" s="2"/>
    </row>
    <row r="226" spans="1:9">
      <c r="A226" s="87"/>
      <c r="B226" s="2"/>
      <c r="C226" s="87"/>
      <c r="D226" s="2"/>
      <c r="E226" s="2"/>
      <c r="F226" s="159"/>
      <c r="G226" s="159"/>
      <c r="H226" s="159"/>
      <c r="I226" s="2"/>
    </row>
    <row r="227" spans="1:9">
      <c r="A227" s="87"/>
      <c r="B227" s="2"/>
      <c r="C227" s="87"/>
      <c r="D227" s="2"/>
      <c r="E227" s="2"/>
      <c r="F227" s="159"/>
      <c r="G227" s="159"/>
      <c r="H227" s="159"/>
      <c r="I227" s="2"/>
    </row>
    <row r="228" spans="1:9">
      <c r="A228" s="87"/>
      <c r="B228" s="2"/>
      <c r="C228" s="87"/>
      <c r="D228" s="2"/>
      <c r="E228" s="2"/>
      <c r="F228" s="159"/>
      <c r="G228" s="159"/>
      <c r="H228" s="159"/>
      <c r="I228" s="2"/>
    </row>
    <row r="229" spans="1:9">
      <c r="A229" s="87"/>
      <c r="B229" s="2"/>
      <c r="C229" s="87"/>
      <c r="D229" s="2"/>
      <c r="E229" s="2"/>
      <c r="F229" s="159"/>
      <c r="G229" s="159"/>
      <c r="H229" s="159"/>
      <c r="I229" s="2"/>
    </row>
    <row r="230" spans="1:9">
      <c r="A230" s="87"/>
      <c r="B230" s="2"/>
      <c r="C230" s="87"/>
      <c r="D230" s="2"/>
      <c r="E230" s="2"/>
      <c r="F230" s="159"/>
      <c r="G230" s="159"/>
      <c r="H230" s="159"/>
      <c r="I230" s="2"/>
    </row>
    <row r="231" spans="1:9">
      <c r="A231" s="87"/>
      <c r="B231" s="2"/>
      <c r="C231" s="87"/>
      <c r="D231" s="2"/>
      <c r="E231" s="2"/>
      <c r="F231" s="159"/>
      <c r="G231" s="159"/>
      <c r="H231" s="159"/>
      <c r="I231" s="2"/>
    </row>
    <row r="232" spans="1:9">
      <c r="A232" s="87"/>
      <c r="B232" s="2"/>
      <c r="C232" s="87"/>
      <c r="D232" s="2"/>
      <c r="E232" s="2"/>
      <c r="F232" s="159"/>
      <c r="G232" s="159"/>
      <c r="H232" s="159"/>
      <c r="I232" s="2"/>
    </row>
    <row r="233" spans="1:9">
      <c r="A233" s="87"/>
      <c r="B233" s="2"/>
      <c r="C233" s="87"/>
      <c r="D233" s="2"/>
      <c r="E233" s="2"/>
      <c r="F233" s="159"/>
      <c r="G233" s="159"/>
      <c r="H233" s="159"/>
      <c r="I233" s="2"/>
    </row>
    <row r="234" spans="1:9">
      <c r="A234" s="87"/>
      <c r="B234" s="2"/>
      <c r="C234" s="87"/>
      <c r="D234" s="2"/>
      <c r="E234" s="2"/>
      <c r="F234" s="159"/>
      <c r="G234" s="159"/>
      <c r="H234" s="159"/>
      <c r="I234" s="2"/>
    </row>
    <row r="235" spans="1:9">
      <c r="A235" s="87"/>
      <c r="B235" s="2"/>
      <c r="C235" s="87"/>
      <c r="D235" s="2"/>
      <c r="E235" s="2"/>
      <c r="F235" s="159"/>
      <c r="G235" s="159"/>
      <c r="H235" s="159"/>
      <c r="I235" s="2"/>
    </row>
    <row r="236" spans="1:9">
      <c r="A236" s="87"/>
      <c r="B236" s="2"/>
      <c r="C236" s="87"/>
      <c r="D236" s="2"/>
      <c r="E236" s="2"/>
      <c r="F236" s="159"/>
      <c r="G236" s="159"/>
      <c r="H236" s="159"/>
      <c r="I236" s="2"/>
    </row>
    <row r="237" spans="1:9">
      <c r="A237" s="87"/>
      <c r="B237" s="2"/>
      <c r="C237" s="87"/>
      <c r="D237" s="2"/>
      <c r="E237" s="2"/>
      <c r="F237" s="159"/>
      <c r="G237" s="159"/>
      <c r="H237" s="159"/>
      <c r="I237" s="2"/>
    </row>
    <row r="238" spans="1:9">
      <c r="A238" s="87"/>
      <c r="B238" s="2"/>
      <c r="C238" s="87"/>
      <c r="D238" s="2"/>
      <c r="E238" s="2"/>
      <c r="F238" s="159"/>
      <c r="G238" s="159"/>
      <c r="H238" s="159"/>
      <c r="I238" s="2"/>
    </row>
    <row r="239" spans="1:9">
      <c r="A239" s="87"/>
      <c r="B239" s="2"/>
      <c r="C239" s="87"/>
      <c r="D239" s="2"/>
      <c r="E239" s="2"/>
      <c r="F239" s="159"/>
      <c r="G239" s="159"/>
      <c r="H239" s="159"/>
      <c r="I239" s="2"/>
    </row>
    <row r="240" spans="1:9">
      <c r="A240" s="87"/>
      <c r="B240" s="2"/>
      <c r="C240" s="87"/>
      <c r="D240" s="2"/>
      <c r="E240" s="2"/>
      <c r="F240" s="159"/>
      <c r="G240" s="159"/>
      <c r="H240" s="159"/>
      <c r="I240" s="2"/>
    </row>
    <row r="241" spans="1:10" ht="26.25">
      <c r="A241" s="180" t="s">
        <v>173</v>
      </c>
      <c r="B241" s="180"/>
      <c r="C241" s="180"/>
      <c r="D241" s="180"/>
      <c r="E241" s="180"/>
      <c r="F241" s="180"/>
      <c r="G241" s="180"/>
      <c r="H241" s="180"/>
    </row>
    <row r="242" spans="1:10">
      <c r="A242" s="125"/>
      <c r="B242" s="125"/>
      <c r="C242" s="125"/>
      <c r="D242" s="125"/>
      <c r="E242" s="125"/>
      <c r="F242" s="125"/>
      <c r="G242" s="125"/>
      <c r="H242" s="125"/>
      <c r="I242" s="2"/>
      <c r="J242" s="2"/>
    </row>
    <row r="243" spans="1:10" ht="15.75">
      <c r="A243" s="113"/>
      <c r="B243" s="112" t="s">
        <v>171</v>
      </c>
      <c r="C243" s="111"/>
      <c r="D243" s="16"/>
      <c r="E243" s="16"/>
      <c r="F243" s="16"/>
      <c r="G243" s="16"/>
      <c r="H243" s="16"/>
      <c r="I243" s="16"/>
    </row>
    <row r="244" spans="1:10" ht="15.75">
      <c r="A244" s="114"/>
      <c r="B244" s="112" t="s">
        <v>209</v>
      </c>
      <c r="C244" s="111"/>
      <c r="D244" s="16"/>
      <c r="E244" s="16"/>
      <c r="F244" s="16"/>
      <c r="G244" s="16" t="s">
        <v>6</v>
      </c>
      <c r="H244" s="115">
        <f>H173</f>
        <v>194413</v>
      </c>
      <c r="I244" s="16"/>
    </row>
    <row r="245" spans="1:10" ht="15.75">
      <c r="A245" s="114"/>
      <c r="B245" s="112"/>
      <c r="C245" s="111"/>
      <c r="D245" s="16"/>
      <c r="E245" s="16"/>
      <c r="F245" s="16"/>
      <c r="G245" s="16"/>
      <c r="H245" s="115"/>
      <c r="I245" s="16"/>
    </row>
    <row r="246" spans="1:10" ht="15.75">
      <c r="A246" s="16"/>
      <c r="B246" s="16"/>
      <c r="C246" s="111"/>
      <c r="D246" s="16"/>
      <c r="E246" s="16"/>
      <c r="F246" s="153" t="s">
        <v>172</v>
      </c>
      <c r="G246" s="154" t="s">
        <v>6</v>
      </c>
      <c r="H246" s="155">
        <f>SUM(H244:H245)</f>
        <v>194413</v>
      </c>
      <c r="I246" s="16"/>
    </row>
    <row r="247" spans="1:10" ht="15.75">
      <c r="A247" s="16"/>
      <c r="B247" s="16"/>
      <c r="C247" s="111"/>
      <c r="D247" s="16"/>
      <c r="E247" s="16"/>
      <c r="F247" s="151"/>
      <c r="G247" s="152"/>
      <c r="H247" s="95"/>
      <c r="I247" s="16"/>
    </row>
    <row r="248" spans="1:10" ht="15.75">
      <c r="A248" s="16"/>
      <c r="B248" s="16" t="s">
        <v>174</v>
      </c>
      <c r="C248" s="111"/>
      <c r="D248" s="16"/>
      <c r="E248" s="16"/>
      <c r="F248" s="16"/>
      <c r="G248" s="16" t="s">
        <v>6</v>
      </c>
      <c r="H248" s="116"/>
      <c r="I248" s="16"/>
    </row>
    <row r="249" spans="1:10" ht="15.75">
      <c r="A249" s="16"/>
      <c r="B249" s="16"/>
      <c r="C249" s="16"/>
      <c r="D249" s="16"/>
      <c r="E249" s="16"/>
      <c r="F249" s="16"/>
      <c r="G249" s="16"/>
      <c r="H249" s="16"/>
      <c r="I249" s="16"/>
    </row>
    <row r="250" spans="1:10" ht="15.75">
      <c r="A250" s="114"/>
      <c r="B250" s="112" t="s">
        <v>210</v>
      </c>
      <c r="C250" s="111"/>
      <c r="D250" s="16"/>
      <c r="E250" s="16"/>
      <c r="F250" s="16"/>
      <c r="G250" s="16" t="s">
        <v>6</v>
      </c>
      <c r="H250" s="115">
        <f>H203</f>
        <v>27304.27</v>
      </c>
      <c r="I250" s="16"/>
    </row>
    <row r="251" spans="1:10" ht="15.75">
      <c r="A251" s="114"/>
      <c r="B251" s="112" t="s">
        <v>211</v>
      </c>
      <c r="C251" s="111"/>
      <c r="D251" s="16"/>
      <c r="E251" s="16"/>
      <c r="F251" s="16"/>
      <c r="G251" s="16" t="s">
        <v>6</v>
      </c>
      <c r="H251" s="115">
        <f>H215</f>
        <v>18484.900000000001</v>
      </c>
      <c r="I251" s="16"/>
    </row>
    <row r="252" spans="1:10" ht="15.75">
      <c r="A252" s="114"/>
      <c r="B252" s="112"/>
      <c r="C252" s="111"/>
      <c r="D252" s="16"/>
      <c r="E252" s="16"/>
      <c r="F252" s="16"/>
      <c r="G252" s="16"/>
      <c r="H252" s="115"/>
      <c r="I252" s="16"/>
    </row>
    <row r="253" spans="1:10" ht="15.75">
      <c r="A253" s="16"/>
      <c r="B253" s="16"/>
      <c r="C253" s="111"/>
      <c r="D253" s="16"/>
      <c r="E253" s="16"/>
      <c r="F253" s="153" t="s">
        <v>172</v>
      </c>
      <c r="G253" s="154" t="s">
        <v>6</v>
      </c>
      <c r="H253" s="155">
        <f>SUM(H250:H252)</f>
        <v>45789.17</v>
      </c>
      <c r="I253" s="16"/>
    </row>
    <row r="254" spans="1:10" ht="15.75">
      <c r="A254" s="16"/>
      <c r="B254" s="16"/>
      <c r="C254" s="111"/>
      <c r="D254" s="16"/>
      <c r="E254" s="16"/>
      <c r="F254" s="151"/>
      <c r="G254" s="152"/>
      <c r="H254" s="95"/>
      <c r="I254" s="16"/>
    </row>
    <row r="255" spans="1:10" ht="15.75">
      <c r="A255" s="16"/>
      <c r="B255" s="16" t="s">
        <v>174</v>
      </c>
      <c r="C255" s="111"/>
      <c r="D255" s="16"/>
      <c r="E255" s="16"/>
      <c r="F255" s="16"/>
      <c r="G255" s="16" t="s">
        <v>6</v>
      </c>
      <c r="H255" s="116"/>
      <c r="I255" s="16"/>
    </row>
    <row r="256" spans="1:10" ht="15.75">
      <c r="A256" s="16"/>
      <c r="B256" s="16"/>
      <c r="C256" s="16"/>
      <c r="D256" s="16"/>
      <c r="E256" s="16"/>
      <c r="F256" s="16"/>
      <c r="G256" s="16"/>
      <c r="H256" s="16"/>
      <c r="I256" s="16"/>
    </row>
    <row r="257" spans="1:9" ht="15.75">
      <c r="A257" s="16"/>
      <c r="B257" s="16" t="s">
        <v>175</v>
      </c>
      <c r="C257" s="16"/>
      <c r="D257" s="16"/>
      <c r="E257" s="16"/>
      <c r="F257" s="16"/>
      <c r="G257" s="16" t="s">
        <v>6</v>
      </c>
      <c r="H257" s="116"/>
      <c r="I257" s="16"/>
    </row>
    <row r="258" spans="1:9" ht="15.75">
      <c r="A258" s="16"/>
      <c r="B258" s="16"/>
      <c r="C258" s="16"/>
      <c r="D258" s="16"/>
      <c r="E258" s="16"/>
      <c r="F258" s="16"/>
      <c r="G258" s="16"/>
      <c r="H258" s="16"/>
      <c r="I258" s="16"/>
    </row>
    <row r="259" spans="1:9" ht="15.75">
      <c r="A259" s="16"/>
      <c r="B259" s="16"/>
      <c r="C259" s="16"/>
      <c r="D259" s="16"/>
      <c r="E259" s="16"/>
      <c r="F259" s="117"/>
      <c r="G259" s="117"/>
      <c r="H259" s="117"/>
      <c r="I259" s="16"/>
    </row>
    <row r="260" spans="1:9" ht="15.75">
      <c r="A260" s="16"/>
      <c r="B260" s="16"/>
      <c r="C260" s="16"/>
      <c r="D260" s="16"/>
      <c r="E260" s="16"/>
      <c r="F260" s="118" t="s">
        <v>176</v>
      </c>
      <c r="G260" s="119" t="s">
        <v>6</v>
      </c>
      <c r="H260" s="120"/>
      <c r="I260" s="16"/>
    </row>
    <row r="261" spans="1:9" ht="15.75">
      <c r="A261" s="16"/>
      <c r="B261" s="16"/>
      <c r="C261" s="16"/>
      <c r="D261" s="16"/>
      <c r="E261" s="16"/>
      <c r="F261" s="121"/>
      <c r="G261" s="121"/>
      <c r="H261" s="121"/>
      <c r="I261" s="16"/>
    </row>
    <row r="262" spans="1:9" ht="15.75">
      <c r="A262" s="16"/>
      <c r="B262" s="16"/>
      <c r="C262" s="16"/>
      <c r="D262" s="16"/>
      <c r="E262" s="16"/>
      <c r="F262" s="16"/>
      <c r="G262" s="16"/>
      <c r="H262" s="16"/>
      <c r="I262" s="16"/>
    </row>
    <row r="263" spans="1:9" ht="15.75">
      <c r="A263" s="16"/>
      <c r="B263" s="16"/>
      <c r="C263" s="16"/>
      <c r="D263" s="16"/>
      <c r="E263" s="16"/>
      <c r="F263" s="16"/>
      <c r="G263" s="16"/>
      <c r="H263" s="16"/>
      <c r="I263" s="16"/>
    </row>
    <row r="264" spans="1:9" ht="15.75">
      <c r="A264" s="16"/>
      <c r="B264" s="16"/>
      <c r="C264" s="16"/>
      <c r="D264" s="16"/>
      <c r="E264" s="16"/>
      <c r="F264" s="16"/>
      <c r="G264" s="16"/>
      <c r="H264" s="16"/>
      <c r="I264" s="16"/>
    </row>
    <row r="265" spans="1:9" ht="15.75">
      <c r="A265" s="16"/>
      <c r="B265" s="16"/>
      <c r="C265" s="16"/>
      <c r="D265" s="16"/>
      <c r="E265" s="16"/>
      <c r="F265" s="16"/>
      <c r="G265" s="16"/>
      <c r="H265" s="16"/>
      <c r="I265" s="16"/>
    </row>
    <row r="266" spans="1:9" ht="18.75">
      <c r="A266" s="37"/>
      <c r="B266" s="122" t="s">
        <v>87</v>
      </c>
      <c r="C266" s="123"/>
      <c r="D266" s="38"/>
      <c r="E266" s="124" t="s">
        <v>79</v>
      </c>
      <c r="F266" s="42"/>
      <c r="G266" s="42"/>
      <c r="H266" s="42"/>
    </row>
    <row r="267" spans="1:9" ht="18.75">
      <c r="A267" s="37"/>
      <c r="B267" s="122"/>
      <c r="C267" s="123"/>
      <c r="D267" s="38"/>
      <c r="E267" s="124" t="s">
        <v>90</v>
      </c>
      <c r="F267" s="42"/>
      <c r="G267" s="42"/>
      <c r="H267" s="42"/>
    </row>
    <row r="268" spans="1:9" ht="18.75">
      <c r="A268" s="37"/>
      <c r="B268" s="122"/>
      <c r="C268" s="123"/>
      <c r="D268" s="38"/>
      <c r="E268" s="124" t="s">
        <v>91</v>
      </c>
      <c r="F268" s="42"/>
      <c r="G268" s="42"/>
      <c r="H268" s="42"/>
    </row>
  </sheetData>
  <mergeCells count="33">
    <mergeCell ref="A241:H241"/>
    <mergeCell ref="A147:H147"/>
    <mergeCell ref="A145:H145"/>
    <mergeCell ref="A146:H146"/>
    <mergeCell ref="B148:G148"/>
    <mergeCell ref="C149:D149"/>
    <mergeCell ref="G149:H149"/>
    <mergeCell ref="D14:H15"/>
    <mergeCell ref="D127:H128"/>
    <mergeCell ref="D129:H130"/>
    <mergeCell ref="D105:H106"/>
    <mergeCell ref="B60:H60"/>
    <mergeCell ref="B66:H68"/>
    <mergeCell ref="B70:H71"/>
    <mergeCell ref="B77:H78"/>
    <mergeCell ref="B80:H81"/>
    <mergeCell ref="A48:H48"/>
    <mergeCell ref="A49:H49"/>
    <mergeCell ref="B51:H52"/>
    <mergeCell ref="B54:H55"/>
    <mergeCell ref="B57:H58"/>
    <mergeCell ref="D100:H101"/>
    <mergeCell ref="D103:H104"/>
    <mergeCell ref="D108:H109"/>
    <mergeCell ref="D17:H18"/>
    <mergeCell ref="D19:H20"/>
    <mergeCell ref="A98:H98"/>
    <mergeCell ref="B83:H84"/>
    <mergeCell ref="A6:H6"/>
    <mergeCell ref="A7:H7"/>
    <mergeCell ref="A8:H8"/>
    <mergeCell ref="A9:H9"/>
    <mergeCell ref="A10:H12"/>
  </mergeCells>
  <pageMargins left="0.5" right="0.25" top="0.5" bottom="0.25" header="0.5" footer="0.5"/>
  <pageSetup paperSize="9"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Estimate</vt:lpstr>
      <vt:lpstr>BOQ</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Compaq</cp:lastModifiedBy>
  <cp:lastPrinted>2017-03-01T09:36:03Z</cp:lastPrinted>
  <dcterms:created xsi:type="dcterms:W3CDTF">2014-04-01T08:57:52Z</dcterms:created>
  <dcterms:modified xsi:type="dcterms:W3CDTF">2017-03-01T21:08:32Z</dcterms:modified>
</cp:coreProperties>
</file>