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AK85" i="5"/>
  <c r="AK106" l="1"/>
  <c r="AK70" l="1"/>
  <c r="AO70" s="1"/>
  <c r="AK9" l="1"/>
  <c r="AK100"/>
  <c r="AK52"/>
  <c r="AK36"/>
  <c r="AK21" l="1"/>
  <c r="AK91" l="1"/>
  <c r="AK88"/>
  <c r="AK49" l="1"/>
  <c r="AK33" l="1"/>
  <c r="AK6" l="1"/>
  <c r="AK67" l="1"/>
  <c r="AK82"/>
  <c r="AK30" l="1"/>
  <c r="AK24"/>
  <c r="AB129" l="1"/>
  <c r="AK39" l="1"/>
  <c r="AB130"/>
  <c r="AK12"/>
  <c r="AK27"/>
  <c r="AK64"/>
  <c r="AK79"/>
  <c r="AK94"/>
  <c r="AK109"/>
  <c r="AK18"/>
  <c r="AK55"/>
  <c r="AK15"/>
  <c r="AK103" l="1"/>
  <c r="AK61"/>
  <c r="AK46"/>
  <c r="AK43"/>
  <c r="AK73"/>
  <c r="AK58" l="1"/>
  <c r="AO55" s="1"/>
  <c r="AK97"/>
  <c r="AK76"/>
  <c r="AK111" l="1"/>
  <c r="AO111"/>
</calcChain>
</file>

<file path=xl/sharedStrings.xml><?xml version="1.0" encoding="utf-8"?>
<sst xmlns="http://schemas.openxmlformats.org/spreadsheetml/2006/main" count="274" uniqueCount="105">
  <si>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</si>
  <si>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</si>
  <si>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</si>
  <si>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</si>
  <si>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</si>
  <si>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</si>
  <si>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</si>
  <si>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</si>
  <si>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</si>
  <si>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</si>
  <si>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</si>
  <si>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</si>
  <si>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</si>
  <si>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</si>
  <si>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</si>
  <si>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</si>
  <si>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</si>
  <si>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</si>
  <si>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</si>
  <si>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</si>
  <si>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</si>
  <si>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</si>
  <si>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</si>
  <si>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</si>
  <si>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</si>
  <si>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</si>
  <si>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</si>
  <si>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</si>
  <si>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</si>
  <si>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</si>
  <si>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</si>
  <si>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</si>
  <si>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</si>
  <si>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</si>
  <si>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</si>
  <si>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</si>
  <si>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</si>
  <si>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</si>
  <si>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</si>
  <si>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</si>
  <si>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</si>
  <si>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</si>
  <si>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</si>
  <si>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</si>
  <si>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</si>
  <si>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</si>
  <si>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</si>
  <si>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</si>
  <si>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</si>
  <si>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</si>
  <si>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</si>
  <si>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</si>
  <si>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</si>
  <si>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</si>
  <si>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</si>
  <si>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</si>
  <si>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</si>
  <si>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</si>
  <si>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</si>
  <si>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</si>
  <si>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</si>
  <si>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</si>
  <si>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</si>
  <si>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</si>
  <si>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</si>
  <si>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</si>
  <si>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</si>
  <si>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</si>
  <si>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</si>
  <si>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</si>
  <si>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</si>
  <si>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</si>
  <si>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</si>
  <si>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</si>
  <si>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</si>
  <si>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</si>
  <si>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</si>
  <si>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</si>
  <si>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</si>
  <si>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</si>
  <si>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</si>
  <si>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</si>
  <si>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</si>
  <si>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</si>
  <si>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</si>
  <si>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</si>
  <si>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</si>
  <si>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</si>
  <si>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</si>
  <si>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Dismantling brick or flagged flooring without concrete foundation (S.I.No: 30-P-12)</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</si>
  <si>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</si>
  <si>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</si>
  <si>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</si>
  <si>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</si>
  <si>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</si>
  <si>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</si>
  <si>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r>
      <t xml:space="preserve">Rehabilitation of School Building in Taluka Chachro &amp; Dahili District Tharparkar (09-Units) </t>
    </r>
    <r>
      <rPr>
        <b/>
        <u/>
        <sz val="14"/>
        <rFont val="Times New Roman"/>
        <family val="1"/>
      </rPr>
      <t>@ GBPS Kakarao U/C Gadhro, Taluka Dahili</t>
    </r>
    <r>
      <rPr>
        <u/>
        <sz val="14"/>
        <rFont val="Times New Roman"/>
        <family val="1"/>
      </rPr>
      <t>.</t>
    </r>
  </si>
  <si>
    <t>Dismantling Pacca brick work in lime or cement morter (S.I.No: 13-P-10)</t>
  </si>
  <si>
    <t>(Rs. One Thousand Two Hundred Eighty Five &amp; Sixty Three Paisa only)</t>
  </si>
  <si>
    <t>Making and Fixing steel greated door with 1/16” thick sheeting i/c angle iron frame 2”x2” 3/8” and 3/4” square bars 4” Center of center with locking arrangement (S.I.No:24-P-92)</t>
  </si>
  <si>
    <t>(Rs. Seven Hundred Twenty Six and Seventy Two Paisa only)</t>
  </si>
  <si>
    <t>Painting old surface doors and windows any type, (including edges)  two coats.(S.I.No: 4-c, P.No: 68)</t>
  </si>
  <si>
    <t>(Rs. One Thousand One Hundred Sixty &amp; Six Paisa only)</t>
  </si>
  <si>
    <t>Cement tiles (8"x8"x3/4") laid in 1:2 cement mortar over a bed of 3/4" thick cement mortar 1:2. (S.I.No. 13, P.No.41).</t>
  </si>
  <si>
    <t>(Rs. Ten Thousand Nine Hundred Sixteen &amp; Sixty Five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</si>
</sst>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Fill="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7" fillId="0" borderId="0" xfId="1" applyFont="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6" fillId="0" borderId="0" xfId="1" applyFont="1" applyBorder="1" applyAlignment="1">
      <alignment horizontal="center" vertical="top"/>
    </xf>
    <xf numFmtId="0" fontId="1" fillId="0" borderId="0" xfId="1" applyFont="1" applyBorder="1" applyAlignment="1">
      <alignment horizontal="center"/>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5" fillId="0" borderId="0" xfId="0" applyFont="1" applyBorder="1" applyAlignment="1">
      <alignment horizontal="center"/>
    </xf>
    <xf numFmtId="0" fontId="16" fillId="0" borderId="0" xfId="1" applyFont="1" applyBorder="1" applyAlignment="1">
      <alignment horizontal="justify" vertical="top"/>
    </xf>
    <xf numFmtId="0" fontId="22" fillId="0" borderId="0" xfId="1" applyFont="1" applyBorder="1" applyAlignment="1">
      <alignment horizontal="center" vertical="top"/>
    </xf>
    <xf numFmtId="0" fontId="1" fillId="0" borderId="0" xfId="1" applyFont="1" applyBorder="1" applyAlignment="1">
      <alignment horizontal="right"/>
    </xf>
    <xf numFmtId="0" fontId="1" fillId="0" borderId="0" xfId="1" applyFont="1" applyFill="1" applyBorder="1" applyAlignment="1">
      <alignment horizontal="right" vertical="center"/>
    </xf>
    <xf numFmtId="0" fontId="22" fillId="0" borderId="0" xfId="0" applyFont="1" applyBorder="1" applyAlignment="1">
      <alignment horizontal="center" vertical="top"/>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0" fontId="1"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0"/>
  <sheetViews>
    <sheetView tabSelected="1" view="pageBreakPreview" zoomScaleSheetLayoutView="100" workbookViewId="0">
      <selection activeCell="AD11" sqref="AD1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41.25" customHeight="1">
      <c r="A2" s="124" t="s">
        <v>40</v>
      </c>
      <c r="B2" s="124"/>
      <c r="C2" s="124"/>
      <c r="D2" s="124"/>
      <c r="E2" s="125" t="s">
        <v>96</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6" customHeight="1" thickBot="1"/>
    <row r="4" spans="1:40" s="83" customFormat="1" ht="17.25" customHeight="1" thickTop="1" thickBot="1">
      <c r="A4" s="82"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22" customFormat="1" ht="14.25" customHeight="1" thickTop="1">
      <c r="A5" s="86">
        <v>1</v>
      </c>
      <c r="B5" s="20" t="s">
        <v>76</v>
      </c>
      <c r="C5" s="21"/>
      <c r="D5" s="21"/>
      <c r="E5" s="21"/>
      <c r="F5" s="21"/>
      <c r="G5" s="21"/>
      <c r="H5" s="21"/>
      <c r="I5" s="21"/>
      <c r="J5" s="21"/>
      <c r="K5" s="21"/>
      <c r="L5" s="21"/>
      <c r="AK5" s="119"/>
      <c r="AL5" s="119"/>
      <c r="AM5" s="119"/>
    </row>
    <row r="6" spans="1:40" s="23" customFormat="1" ht="12.75" customHeight="1">
      <c r="A6" s="6"/>
      <c r="N6" s="27"/>
      <c r="O6" s="108">
        <v>754</v>
      </c>
      <c r="P6" s="108"/>
      <c r="Q6" s="108"/>
      <c r="R6" s="108"/>
      <c r="S6" s="131" t="s">
        <v>7</v>
      </c>
      <c r="T6" s="131"/>
      <c r="U6" s="28"/>
      <c r="V6" s="84"/>
      <c r="W6" s="107" t="s">
        <v>8</v>
      </c>
      <c r="X6" s="107"/>
      <c r="Y6" s="107"/>
      <c r="Z6" s="122">
        <v>529.38</v>
      </c>
      <c r="AA6" s="122"/>
      <c r="AB6" s="122"/>
      <c r="AC6" s="122"/>
      <c r="AD6" s="28"/>
      <c r="AE6" s="30" t="s">
        <v>12</v>
      </c>
      <c r="AF6" s="28"/>
      <c r="AG6" s="28"/>
      <c r="AH6" s="28"/>
      <c r="AI6" s="109" t="s">
        <v>9</v>
      </c>
      <c r="AJ6" s="109"/>
      <c r="AK6" s="110">
        <f>ROUND(O6*Z6/100,0)</f>
        <v>3992</v>
      </c>
      <c r="AL6" s="110"/>
      <c r="AM6" s="110"/>
      <c r="AN6" s="31" t="s">
        <v>10</v>
      </c>
    </row>
    <row r="7" spans="1:40" s="2" customFormat="1" ht="15">
      <c r="B7" s="111" t="s">
        <v>77</v>
      </c>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3"/>
      <c r="AL7" s="3"/>
      <c r="AM7" s="3"/>
    </row>
    <row r="8" spans="1:40" s="22" customFormat="1" ht="14.25" customHeight="1">
      <c r="A8" s="101">
        <v>2</v>
      </c>
      <c r="B8" s="20" t="s">
        <v>97</v>
      </c>
      <c r="C8" s="21"/>
      <c r="D8" s="21"/>
      <c r="E8" s="21"/>
      <c r="F8" s="21"/>
      <c r="G8" s="21"/>
      <c r="H8" s="21"/>
      <c r="I8" s="21"/>
      <c r="J8" s="21"/>
      <c r="K8" s="21"/>
      <c r="L8" s="21"/>
      <c r="AK8" s="119"/>
      <c r="AL8" s="119"/>
      <c r="AM8" s="119"/>
    </row>
    <row r="9" spans="1:40" s="23" customFormat="1" ht="12.75" customHeight="1">
      <c r="A9" s="6"/>
      <c r="N9" s="27"/>
      <c r="O9" s="108">
        <v>228</v>
      </c>
      <c r="P9" s="108"/>
      <c r="Q9" s="108"/>
      <c r="R9" s="108"/>
      <c r="S9" s="131" t="s">
        <v>7</v>
      </c>
      <c r="T9" s="131"/>
      <c r="U9" s="28"/>
      <c r="V9" s="100"/>
      <c r="W9" s="107" t="s">
        <v>8</v>
      </c>
      <c r="X9" s="107"/>
      <c r="Y9" s="107"/>
      <c r="Z9" s="122">
        <v>1285.6300000000001</v>
      </c>
      <c r="AA9" s="122"/>
      <c r="AB9" s="122"/>
      <c r="AC9" s="122"/>
      <c r="AD9" s="28"/>
      <c r="AE9" s="30" t="s">
        <v>12</v>
      </c>
      <c r="AF9" s="28"/>
      <c r="AG9" s="28"/>
      <c r="AH9" s="28"/>
      <c r="AI9" s="109" t="s">
        <v>9</v>
      </c>
      <c r="AJ9" s="109"/>
      <c r="AK9" s="110">
        <f>ROUND(O9*Z9/100,0)</f>
        <v>2931</v>
      </c>
      <c r="AL9" s="110"/>
      <c r="AM9" s="110"/>
      <c r="AN9" s="31" t="s">
        <v>10</v>
      </c>
    </row>
    <row r="10" spans="1:40" s="2" customFormat="1" ht="15">
      <c r="B10" s="111" t="s">
        <v>98</v>
      </c>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3"/>
      <c r="AL10" s="3"/>
      <c r="AM10" s="3"/>
    </row>
    <row r="11" spans="1:40" s="22" customFormat="1" ht="13.5" customHeight="1">
      <c r="A11" s="19">
        <v>3</v>
      </c>
      <c r="B11" s="20" t="s">
        <v>43</v>
      </c>
      <c r="C11" s="4"/>
      <c r="D11" s="4"/>
      <c r="E11" s="4"/>
      <c r="F11" s="4"/>
      <c r="G11" s="4"/>
      <c r="H11" s="4"/>
      <c r="I11" s="4"/>
      <c r="J11" s="4"/>
      <c r="K11" s="4"/>
      <c r="L11" s="4"/>
      <c r="M11" s="4"/>
      <c r="N11" s="4"/>
      <c r="AK11" s="119"/>
      <c r="AL11" s="119"/>
      <c r="AM11" s="119"/>
    </row>
    <row r="12" spans="1:40" s="23" customFormat="1" ht="13.5" customHeight="1">
      <c r="F12" s="32"/>
      <c r="G12" s="32"/>
      <c r="H12" s="33"/>
      <c r="I12" s="6"/>
      <c r="J12" s="6"/>
      <c r="K12" s="34"/>
      <c r="L12" s="34"/>
      <c r="M12" s="34"/>
      <c r="N12" s="34"/>
      <c r="O12" s="108">
        <v>1045</v>
      </c>
      <c r="P12" s="108"/>
      <c r="Q12" s="108"/>
      <c r="R12" s="108"/>
      <c r="S12" s="35" t="s">
        <v>26</v>
      </c>
      <c r="T12" s="36"/>
      <c r="U12" s="36"/>
      <c r="V12" s="107" t="s">
        <v>8</v>
      </c>
      <c r="W12" s="107"/>
      <c r="X12" s="107"/>
      <c r="Y12" s="122">
        <v>378.13</v>
      </c>
      <c r="Z12" s="122"/>
      <c r="AA12" s="122"/>
      <c r="AB12" s="122"/>
      <c r="AC12" s="28"/>
      <c r="AD12" s="28" t="s">
        <v>27</v>
      </c>
      <c r="AE12" s="28"/>
      <c r="AF12" s="28"/>
      <c r="AG12" s="28"/>
      <c r="AH12" s="28"/>
      <c r="AI12" s="109" t="s">
        <v>9</v>
      </c>
      <c r="AJ12" s="109"/>
      <c r="AK12" s="110">
        <f>O12*Y12/100</f>
        <v>3951.4584999999997</v>
      </c>
      <c r="AL12" s="110"/>
      <c r="AM12" s="110"/>
      <c r="AN12" s="31" t="s">
        <v>10</v>
      </c>
    </row>
    <row r="13" spans="1:40" s="2" customFormat="1" ht="15">
      <c r="B13" s="111" t="s">
        <v>50</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3"/>
      <c r="AL13" s="3"/>
      <c r="AM13" s="3"/>
    </row>
    <row r="14" spans="1:40" s="22" customFormat="1" ht="13.5" customHeight="1">
      <c r="A14" s="19">
        <v>4</v>
      </c>
      <c r="B14" s="20" t="s">
        <v>44</v>
      </c>
      <c r="C14" s="4"/>
      <c r="D14" s="4"/>
      <c r="E14" s="4"/>
      <c r="F14" s="4"/>
      <c r="G14" s="4"/>
      <c r="H14" s="4"/>
      <c r="I14" s="4"/>
      <c r="J14" s="4"/>
      <c r="K14" s="4"/>
      <c r="L14" s="4"/>
      <c r="M14" s="4"/>
      <c r="N14" s="4"/>
      <c r="AK14" s="119"/>
      <c r="AL14" s="119"/>
      <c r="AM14" s="119"/>
    </row>
    <row r="15" spans="1:40" s="23" customFormat="1" ht="13.5" customHeight="1">
      <c r="F15" s="32"/>
      <c r="G15" s="32"/>
      <c r="H15" s="33"/>
      <c r="I15" s="6"/>
      <c r="J15" s="6"/>
      <c r="K15" s="34"/>
      <c r="L15" s="34"/>
      <c r="M15" s="34"/>
      <c r="N15" s="34"/>
      <c r="O15" s="108">
        <v>44.33</v>
      </c>
      <c r="P15" s="108"/>
      <c r="Q15" s="108"/>
      <c r="R15" s="108"/>
      <c r="S15" s="35" t="s">
        <v>18</v>
      </c>
      <c r="T15" s="36"/>
      <c r="U15" s="36"/>
      <c r="V15" s="107" t="s">
        <v>8</v>
      </c>
      <c r="W15" s="107"/>
      <c r="X15" s="107"/>
      <c r="Y15" s="108">
        <v>126.04</v>
      </c>
      <c r="Z15" s="108"/>
      <c r="AA15" s="108"/>
      <c r="AB15" s="108"/>
      <c r="AC15" s="28"/>
      <c r="AD15" s="28" t="s">
        <v>19</v>
      </c>
      <c r="AE15" s="28"/>
      <c r="AF15" s="28"/>
      <c r="AG15" s="28"/>
      <c r="AH15" s="28"/>
      <c r="AI15" s="109" t="s">
        <v>9</v>
      </c>
      <c r="AJ15" s="109"/>
      <c r="AK15" s="110">
        <f>ROUND(O15*Y15,0)</f>
        <v>5587</v>
      </c>
      <c r="AL15" s="110"/>
      <c r="AM15" s="110"/>
      <c r="AN15" s="31" t="s">
        <v>10</v>
      </c>
    </row>
    <row r="16" spans="1:40" s="2" customFormat="1" ht="15">
      <c r="B16" s="111" t="s">
        <v>51</v>
      </c>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3"/>
      <c r="AL16" s="3"/>
      <c r="AM16" s="3"/>
    </row>
    <row r="17" spans="1:40" s="22" customFormat="1" ht="13.5" customHeight="1">
      <c r="A17" s="19">
        <v>5</v>
      </c>
      <c r="B17" s="20" t="s">
        <v>45</v>
      </c>
      <c r="C17" s="4"/>
      <c r="D17" s="4"/>
      <c r="E17" s="4"/>
      <c r="F17" s="4"/>
      <c r="G17" s="4"/>
      <c r="H17" s="4"/>
      <c r="I17" s="4"/>
      <c r="J17" s="4"/>
      <c r="K17" s="4"/>
      <c r="L17" s="4"/>
      <c r="M17" s="4"/>
      <c r="N17" s="4"/>
      <c r="AK17" s="119"/>
      <c r="AL17" s="119"/>
      <c r="AM17" s="119"/>
      <c r="AN17" s="39"/>
    </row>
    <row r="18" spans="1:40" s="23" customFormat="1" ht="13.5" customHeight="1">
      <c r="F18" s="32"/>
      <c r="G18" s="32"/>
      <c r="H18" s="33"/>
      <c r="I18" s="6"/>
      <c r="J18" s="6"/>
      <c r="K18" s="34"/>
      <c r="L18" s="34"/>
      <c r="M18" s="34"/>
      <c r="N18" s="34"/>
      <c r="O18" s="108">
        <v>1206</v>
      </c>
      <c r="P18" s="108"/>
      <c r="Q18" s="108"/>
      <c r="R18" s="108"/>
      <c r="S18" s="35" t="s">
        <v>26</v>
      </c>
      <c r="T18" s="36"/>
      <c r="U18" s="36"/>
      <c r="V18" s="29"/>
      <c r="W18" s="107" t="s">
        <v>8</v>
      </c>
      <c r="X18" s="107"/>
      <c r="Y18" s="107"/>
      <c r="Z18" s="108">
        <v>121</v>
      </c>
      <c r="AA18" s="108"/>
      <c r="AB18" s="108"/>
      <c r="AC18" s="108"/>
      <c r="AE18" s="28" t="s">
        <v>27</v>
      </c>
      <c r="AF18" s="28"/>
      <c r="AG18" s="28"/>
      <c r="AH18" s="28"/>
      <c r="AI18" s="109" t="s">
        <v>9</v>
      </c>
      <c r="AJ18" s="109"/>
      <c r="AK18" s="110">
        <f>ROUND(O18*Z18/100,0)</f>
        <v>1459</v>
      </c>
      <c r="AL18" s="110"/>
      <c r="AM18" s="110"/>
      <c r="AN18" s="31" t="s">
        <v>10</v>
      </c>
    </row>
    <row r="19" spans="1:40" s="2" customFormat="1" ht="15">
      <c r="B19" s="111" t="s">
        <v>52</v>
      </c>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3"/>
      <c r="AL19" s="3"/>
      <c r="AM19" s="3"/>
    </row>
    <row r="20" spans="1:40" s="22" customFormat="1" ht="13.5" customHeight="1">
      <c r="A20" s="95">
        <v>6</v>
      </c>
      <c r="B20" s="20" t="s">
        <v>89</v>
      </c>
      <c r="C20" s="4"/>
      <c r="D20" s="4"/>
      <c r="E20" s="4"/>
      <c r="F20" s="4"/>
      <c r="G20" s="4"/>
      <c r="H20" s="4"/>
      <c r="I20" s="4"/>
      <c r="J20" s="4"/>
      <c r="K20" s="4"/>
      <c r="L20" s="4"/>
      <c r="M20" s="4"/>
      <c r="N20" s="4"/>
      <c r="AK20" s="119"/>
      <c r="AL20" s="119"/>
      <c r="AM20" s="119"/>
    </row>
    <row r="21" spans="1:40" s="23" customFormat="1" ht="13.5" customHeight="1">
      <c r="F21" s="32"/>
      <c r="G21" s="32"/>
      <c r="H21" s="33"/>
      <c r="I21" s="6"/>
      <c r="J21" s="6"/>
      <c r="K21" s="34"/>
      <c r="L21" s="34"/>
      <c r="M21" s="34"/>
      <c r="N21" s="34"/>
      <c r="O21" s="108">
        <v>919</v>
      </c>
      <c r="P21" s="108"/>
      <c r="Q21" s="108"/>
      <c r="R21" s="108"/>
      <c r="S21" s="94" t="s">
        <v>18</v>
      </c>
      <c r="T21" s="36"/>
      <c r="U21" s="36"/>
      <c r="V21" s="107" t="s">
        <v>8</v>
      </c>
      <c r="W21" s="107"/>
      <c r="X21" s="107"/>
      <c r="Y21" s="108">
        <v>257.13</v>
      </c>
      <c r="Z21" s="108"/>
      <c r="AA21" s="108"/>
      <c r="AB21" s="108"/>
      <c r="AC21" s="28"/>
      <c r="AD21" s="28" t="s">
        <v>27</v>
      </c>
      <c r="AE21" s="28"/>
      <c r="AF21" s="28"/>
      <c r="AG21" s="28"/>
      <c r="AH21" s="28"/>
      <c r="AI21" s="109" t="s">
        <v>9</v>
      </c>
      <c r="AJ21" s="109"/>
      <c r="AK21" s="110">
        <f>ROUND(O21*Y21,0)/100</f>
        <v>2363.02</v>
      </c>
      <c r="AL21" s="110"/>
      <c r="AM21" s="110"/>
      <c r="AN21" s="31" t="s">
        <v>10</v>
      </c>
    </row>
    <row r="22" spans="1:40" s="2" customFormat="1" ht="15">
      <c r="B22" s="111" t="s">
        <v>51</v>
      </c>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3"/>
      <c r="AL22" s="3"/>
      <c r="AM22" s="3"/>
    </row>
    <row r="23" spans="1:40" s="81" customFormat="1" ht="16.5" customHeight="1">
      <c r="A23" s="80">
        <v>7</v>
      </c>
      <c r="B23" s="20" t="s">
        <v>67</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8"/>
      <c r="AL23" s="118"/>
      <c r="AM23" s="118"/>
    </row>
    <row r="24" spans="1:40" s="23" customFormat="1" ht="13.5" customHeight="1">
      <c r="F24" s="32"/>
      <c r="G24" s="32"/>
      <c r="H24" s="33"/>
      <c r="I24" s="6"/>
      <c r="J24" s="6"/>
      <c r="K24" s="34"/>
      <c r="L24" s="34"/>
      <c r="M24" s="34"/>
      <c r="N24" s="34"/>
      <c r="O24" s="108">
        <v>163</v>
      </c>
      <c r="P24" s="108"/>
      <c r="Q24" s="108"/>
      <c r="R24" s="108"/>
      <c r="S24" s="79" t="s">
        <v>7</v>
      </c>
      <c r="T24" s="36"/>
      <c r="U24" s="36"/>
      <c r="V24" s="77"/>
      <c r="W24" s="107" t="s">
        <v>8</v>
      </c>
      <c r="X24" s="107"/>
      <c r="Y24" s="107"/>
      <c r="Z24" s="108">
        <v>3176.25</v>
      </c>
      <c r="AA24" s="108"/>
      <c r="AB24" s="108"/>
      <c r="AC24" s="108"/>
      <c r="AE24" s="28" t="s">
        <v>68</v>
      </c>
      <c r="AF24" s="28"/>
      <c r="AG24" s="28"/>
      <c r="AH24" s="28"/>
      <c r="AI24" s="109" t="s">
        <v>9</v>
      </c>
      <c r="AJ24" s="109"/>
      <c r="AK24" s="110">
        <f>ROUND(O24*Z24/1000,0)</f>
        <v>518</v>
      </c>
      <c r="AL24" s="110"/>
      <c r="AM24" s="110"/>
      <c r="AN24" s="31" t="s">
        <v>10</v>
      </c>
    </row>
    <row r="25" spans="1:40" s="2" customFormat="1" ht="15">
      <c r="B25" s="111" t="s">
        <v>69</v>
      </c>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3"/>
      <c r="AL25" s="3"/>
      <c r="AM25" s="3"/>
    </row>
    <row r="26" spans="1:40" s="47" customFormat="1" ht="13.5" customHeight="1">
      <c r="A26" s="45">
        <v>8</v>
      </c>
      <c r="B26" s="46" t="s">
        <v>11</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132"/>
      <c r="AL26" s="132"/>
      <c r="AM26" s="132"/>
    </row>
    <row r="27" spans="1:40" s="6" customFormat="1" ht="13.5" customHeight="1">
      <c r="N27" s="27"/>
      <c r="O27" s="108">
        <v>144</v>
      </c>
      <c r="P27" s="108"/>
      <c r="Q27" s="108"/>
      <c r="R27" s="108"/>
      <c r="S27" s="107" t="s">
        <v>7</v>
      </c>
      <c r="T27" s="107"/>
      <c r="U27" s="28"/>
      <c r="V27" s="29"/>
      <c r="W27" s="107" t="s">
        <v>8</v>
      </c>
      <c r="X27" s="107"/>
      <c r="Y27" s="107"/>
      <c r="Z27" s="108">
        <v>8694.9500000000007</v>
      </c>
      <c r="AA27" s="108"/>
      <c r="AB27" s="108"/>
      <c r="AC27" s="108"/>
      <c r="AD27" s="28"/>
      <c r="AE27" s="28" t="s">
        <v>12</v>
      </c>
      <c r="AF27" s="28"/>
      <c r="AG27" s="28"/>
      <c r="AH27" s="28"/>
      <c r="AI27" s="109" t="s">
        <v>9</v>
      </c>
      <c r="AJ27" s="109"/>
      <c r="AK27" s="110">
        <f>ROUND(O27*Z27/100,0)</f>
        <v>12521</v>
      </c>
      <c r="AL27" s="110"/>
      <c r="AM27" s="110"/>
      <c r="AN27" s="31" t="s">
        <v>10</v>
      </c>
    </row>
    <row r="28" spans="1:40" s="2" customFormat="1" ht="15">
      <c r="B28" s="111" t="s">
        <v>53</v>
      </c>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3"/>
      <c r="AL28" s="3"/>
      <c r="AM28" s="3"/>
    </row>
    <row r="29" spans="1:40" s="81" customFormat="1" ht="16.5" customHeight="1">
      <c r="A29" s="80">
        <v>9</v>
      </c>
      <c r="B29" s="20" t="s">
        <v>70</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8"/>
      <c r="AL29" s="118"/>
      <c r="AM29" s="118"/>
    </row>
    <row r="30" spans="1:40" s="23" customFormat="1" ht="13.5" customHeight="1">
      <c r="F30" s="32"/>
      <c r="G30" s="32"/>
      <c r="H30" s="33"/>
      <c r="I30" s="6"/>
      <c r="J30" s="6"/>
      <c r="K30" s="34"/>
      <c r="L30" s="34"/>
      <c r="M30" s="34"/>
      <c r="N30" s="34"/>
      <c r="O30" s="108">
        <v>439</v>
      </c>
      <c r="P30" s="108"/>
      <c r="Q30" s="108"/>
      <c r="R30" s="108"/>
      <c r="S30" s="79" t="s">
        <v>7</v>
      </c>
      <c r="T30" s="36"/>
      <c r="U30" s="36"/>
      <c r="V30" s="77"/>
      <c r="W30" s="107" t="s">
        <v>8</v>
      </c>
      <c r="X30" s="107"/>
      <c r="Y30" s="107"/>
      <c r="Z30" s="108">
        <v>11948.36</v>
      </c>
      <c r="AA30" s="108"/>
      <c r="AB30" s="108"/>
      <c r="AC30" s="108"/>
      <c r="AE30" s="28" t="s">
        <v>12</v>
      </c>
      <c r="AF30" s="28"/>
      <c r="AG30" s="28"/>
      <c r="AH30" s="28"/>
      <c r="AI30" s="109" t="s">
        <v>9</v>
      </c>
      <c r="AJ30" s="109"/>
      <c r="AK30" s="110">
        <f>ROUND(O30*Z30/100,0)</f>
        <v>52453</v>
      </c>
      <c r="AL30" s="110"/>
      <c r="AM30" s="110"/>
      <c r="AN30" s="31" t="s">
        <v>10</v>
      </c>
    </row>
    <row r="31" spans="1:40" s="2" customFormat="1" ht="15">
      <c r="B31" s="111" t="s">
        <v>71</v>
      </c>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3"/>
      <c r="AL31" s="3"/>
      <c r="AM31" s="3"/>
    </row>
    <row r="32" spans="1:40" s="91" customFormat="1" ht="16.5" customHeight="1">
      <c r="A32" s="85">
        <v>10</v>
      </c>
      <c r="B32" s="20" t="s">
        <v>78</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121"/>
      <c r="AL32" s="121"/>
      <c r="AM32" s="121"/>
    </row>
    <row r="33" spans="1:40" s="92" customFormat="1">
      <c r="N33" s="93"/>
      <c r="O33" s="108">
        <v>103</v>
      </c>
      <c r="P33" s="108"/>
      <c r="Q33" s="108"/>
      <c r="R33" s="108"/>
      <c r="S33" s="87" t="s">
        <v>7</v>
      </c>
      <c r="T33" s="36"/>
      <c r="U33" s="36"/>
      <c r="V33" s="84"/>
      <c r="W33" s="107" t="s">
        <v>8</v>
      </c>
      <c r="X33" s="107"/>
      <c r="Y33" s="107"/>
      <c r="Z33" s="108">
        <v>3912.85</v>
      </c>
      <c r="AA33" s="108"/>
      <c r="AB33" s="108"/>
      <c r="AC33" s="108"/>
      <c r="AD33" s="23"/>
      <c r="AE33" s="28" t="s">
        <v>12</v>
      </c>
      <c r="AF33" s="28"/>
      <c r="AG33" s="28"/>
      <c r="AH33" s="28"/>
      <c r="AI33" s="109" t="s">
        <v>9</v>
      </c>
      <c r="AJ33" s="109"/>
      <c r="AK33" s="110">
        <f>ROUND(O33*Z33/100,0)</f>
        <v>4030</v>
      </c>
      <c r="AL33" s="110"/>
      <c r="AM33" s="110"/>
      <c r="AN33" s="31" t="s">
        <v>10</v>
      </c>
    </row>
    <row r="34" spans="1:40" s="92" customFormat="1">
      <c r="B34" s="116" t="s">
        <v>79</v>
      </c>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6"/>
      <c r="AN34" s="116"/>
    </row>
    <row r="35" spans="1:40" s="81" customFormat="1" ht="16.5" customHeight="1">
      <c r="A35" s="98">
        <v>11</v>
      </c>
      <c r="B35" s="20" t="s">
        <v>90</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118"/>
      <c r="AL35" s="118"/>
      <c r="AM35" s="118"/>
    </row>
    <row r="36" spans="1:40" s="23" customFormat="1" ht="13.5" customHeight="1">
      <c r="F36" s="32"/>
      <c r="G36" s="32"/>
      <c r="H36" s="33"/>
      <c r="I36" s="6"/>
      <c r="J36" s="6"/>
      <c r="K36" s="34"/>
      <c r="L36" s="34"/>
      <c r="M36" s="34"/>
      <c r="N36" s="34"/>
      <c r="O36" s="108">
        <v>144</v>
      </c>
      <c r="P36" s="108"/>
      <c r="Q36" s="108"/>
      <c r="R36" s="108"/>
      <c r="S36" s="99" t="s">
        <v>7</v>
      </c>
      <c r="T36" s="36"/>
      <c r="U36" s="36"/>
      <c r="V36" s="96"/>
      <c r="W36" s="107" t="s">
        <v>8</v>
      </c>
      <c r="X36" s="107"/>
      <c r="Y36" s="107"/>
      <c r="Z36" s="108">
        <v>3630</v>
      </c>
      <c r="AA36" s="108"/>
      <c r="AB36" s="108"/>
      <c r="AC36" s="108"/>
      <c r="AE36" s="28" t="s">
        <v>68</v>
      </c>
      <c r="AF36" s="28"/>
      <c r="AG36" s="28"/>
      <c r="AH36" s="28"/>
      <c r="AI36" s="109" t="s">
        <v>9</v>
      </c>
      <c r="AJ36" s="109"/>
      <c r="AK36" s="110">
        <f>ROUND(O36*Z36/1000,0)</f>
        <v>523</v>
      </c>
      <c r="AL36" s="110"/>
      <c r="AM36" s="110"/>
      <c r="AN36" s="31" t="s">
        <v>10</v>
      </c>
    </row>
    <row r="37" spans="1:40" s="2" customFormat="1" ht="15">
      <c r="B37" s="111" t="s">
        <v>91</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3"/>
      <c r="AL37" s="3"/>
      <c r="AM37" s="3"/>
    </row>
    <row r="38" spans="1:40" s="22" customFormat="1" ht="76.5" customHeight="1">
      <c r="A38" s="48">
        <v>12</v>
      </c>
      <c r="B38" s="117" t="s">
        <v>13</v>
      </c>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05"/>
      <c r="AL38" s="105"/>
      <c r="AM38" s="105"/>
    </row>
    <row r="39" spans="1:40" s="6" customFormat="1" ht="14.25" customHeight="1">
      <c r="N39" s="27"/>
      <c r="O39" s="108">
        <v>155</v>
      </c>
      <c r="P39" s="108"/>
      <c r="Q39" s="108"/>
      <c r="R39" s="108"/>
      <c r="S39" s="107" t="s">
        <v>7</v>
      </c>
      <c r="T39" s="107"/>
      <c r="U39" s="28"/>
      <c r="V39" s="29"/>
      <c r="W39" s="107" t="s">
        <v>8</v>
      </c>
      <c r="X39" s="107"/>
      <c r="Y39" s="107"/>
      <c r="Z39" s="108">
        <v>337</v>
      </c>
      <c r="AA39" s="108"/>
      <c r="AB39" s="108"/>
      <c r="AC39" s="108"/>
      <c r="AD39" s="28"/>
      <c r="AE39" s="28" t="s">
        <v>14</v>
      </c>
      <c r="AF39" s="28"/>
      <c r="AG39" s="28"/>
      <c r="AH39" s="28"/>
      <c r="AI39" s="109" t="s">
        <v>9</v>
      </c>
      <c r="AJ39" s="109"/>
      <c r="AK39" s="110">
        <f>O39*Z39</f>
        <v>52235</v>
      </c>
      <c r="AL39" s="110"/>
      <c r="AM39" s="110"/>
      <c r="AN39" s="31" t="s">
        <v>10</v>
      </c>
    </row>
    <row r="40" spans="1:40" s="2" customFormat="1" ht="15">
      <c r="B40" s="111" t="s">
        <v>54</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3"/>
      <c r="AL40" s="3"/>
      <c r="AM40" s="3"/>
    </row>
    <row r="41" spans="1:40" s="22" customFormat="1" ht="30" customHeight="1">
      <c r="A41" s="48">
        <v>13</v>
      </c>
      <c r="B41" s="117" t="s">
        <v>15</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05"/>
      <c r="AL41" s="105"/>
      <c r="AM41" s="105"/>
    </row>
    <row r="42" spans="1:40" s="23" customFormat="1" ht="13.5" customHeight="1">
      <c r="A42" s="49" t="s">
        <v>16</v>
      </c>
      <c r="B42" s="50" t="s">
        <v>17</v>
      </c>
      <c r="L42" s="24"/>
      <c r="M42" s="25"/>
      <c r="N42" s="134"/>
      <c r="O42" s="134"/>
      <c r="P42" s="26"/>
      <c r="Q42" s="135"/>
      <c r="R42" s="135"/>
      <c r="S42" s="25"/>
      <c r="T42" s="136"/>
      <c r="U42" s="136"/>
      <c r="V42" s="136"/>
      <c r="AB42" s="137"/>
      <c r="AC42" s="137"/>
      <c r="AD42" s="137"/>
      <c r="AE42" s="137"/>
      <c r="AF42" s="134"/>
      <c r="AG42" s="134"/>
      <c r="AK42" s="119"/>
      <c r="AL42" s="119"/>
      <c r="AM42" s="119"/>
      <c r="AN42" s="40"/>
    </row>
    <row r="43" spans="1:40" s="23" customFormat="1" ht="13.5" customHeight="1">
      <c r="F43" s="32"/>
      <c r="G43" s="32"/>
      <c r="H43" s="33"/>
      <c r="I43" s="6"/>
      <c r="J43" s="45"/>
      <c r="K43" s="51"/>
      <c r="L43" s="34"/>
      <c r="M43" s="34"/>
      <c r="N43" s="34"/>
      <c r="O43" s="24"/>
      <c r="P43" s="108">
        <v>6.23</v>
      </c>
      <c r="Q43" s="108"/>
      <c r="R43" s="108"/>
      <c r="S43" s="30" t="s">
        <v>18</v>
      </c>
      <c r="T43" s="36"/>
      <c r="U43" s="36"/>
      <c r="V43" s="107" t="s">
        <v>8</v>
      </c>
      <c r="W43" s="107"/>
      <c r="X43" s="107"/>
      <c r="Y43" s="108">
        <v>5001.7</v>
      </c>
      <c r="Z43" s="108"/>
      <c r="AA43" s="108"/>
      <c r="AB43" s="108"/>
      <c r="AC43" s="28"/>
      <c r="AD43" s="28" t="s">
        <v>19</v>
      </c>
      <c r="AE43" s="28"/>
      <c r="AF43" s="28"/>
      <c r="AG43" s="28"/>
      <c r="AH43" s="28"/>
      <c r="AI43" s="109" t="s">
        <v>9</v>
      </c>
      <c r="AJ43" s="109"/>
      <c r="AK43" s="110">
        <f>ROUND(P43*Y43,0)</f>
        <v>31161</v>
      </c>
      <c r="AL43" s="110"/>
      <c r="AM43" s="110"/>
      <c r="AN43" s="31" t="s">
        <v>10</v>
      </c>
    </row>
    <row r="44" spans="1:40" s="2" customFormat="1" ht="15">
      <c r="B44" s="111" t="s">
        <v>55</v>
      </c>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3"/>
      <c r="AL44" s="3"/>
      <c r="AM44" s="3"/>
    </row>
    <row r="45" spans="1:40" s="23" customFormat="1" ht="13.5" customHeight="1">
      <c r="A45" s="49" t="s">
        <v>20</v>
      </c>
      <c r="B45" s="50" t="s">
        <v>21</v>
      </c>
      <c r="J45" s="45"/>
      <c r="K45" s="45"/>
      <c r="L45" s="24"/>
      <c r="M45" s="25"/>
      <c r="N45" s="134"/>
      <c r="O45" s="134"/>
      <c r="P45" s="26"/>
      <c r="Q45" s="135"/>
      <c r="R45" s="135"/>
      <c r="S45" s="25"/>
      <c r="T45" s="136"/>
      <c r="U45" s="136"/>
      <c r="V45" s="136"/>
      <c r="AB45" s="137"/>
      <c r="AC45" s="137"/>
      <c r="AD45" s="137"/>
      <c r="AE45" s="137"/>
      <c r="AF45" s="134"/>
      <c r="AG45" s="134"/>
      <c r="AK45" s="119"/>
      <c r="AL45" s="119"/>
      <c r="AM45" s="119"/>
      <c r="AN45" s="40"/>
    </row>
    <row r="46" spans="1:40" s="6" customFormat="1" ht="13.5" customHeight="1">
      <c r="H46" s="37"/>
      <c r="K46" s="34"/>
      <c r="L46" s="34"/>
      <c r="M46" s="34"/>
      <c r="N46" s="34"/>
      <c r="O46" s="24"/>
      <c r="P46" s="108">
        <v>0.69</v>
      </c>
      <c r="Q46" s="108"/>
      <c r="R46" s="108"/>
      <c r="S46" s="28" t="s">
        <v>18</v>
      </c>
      <c r="T46" s="52"/>
      <c r="U46" s="52"/>
      <c r="V46" s="107" t="s">
        <v>8</v>
      </c>
      <c r="W46" s="107"/>
      <c r="X46" s="107"/>
      <c r="Y46" s="108">
        <v>4820.2</v>
      </c>
      <c r="Z46" s="108"/>
      <c r="AA46" s="108"/>
      <c r="AB46" s="108"/>
      <c r="AC46" s="28"/>
      <c r="AD46" s="28" t="s">
        <v>19</v>
      </c>
      <c r="AE46" s="28"/>
      <c r="AF46" s="28"/>
      <c r="AG46" s="28"/>
      <c r="AH46" s="28"/>
      <c r="AI46" s="109" t="s">
        <v>9</v>
      </c>
      <c r="AJ46" s="109"/>
      <c r="AK46" s="110">
        <f>ROUND(P46*Y46,0)</f>
        <v>3326</v>
      </c>
      <c r="AL46" s="110"/>
      <c r="AM46" s="110"/>
      <c r="AN46" s="31" t="s">
        <v>10</v>
      </c>
    </row>
    <row r="47" spans="1:40" s="2" customFormat="1" ht="15">
      <c r="B47" s="111" t="s">
        <v>56</v>
      </c>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3"/>
      <c r="AL47" s="3"/>
      <c r="AM47" s="3"/>
    </row>
    <row r="48" spans="1:40" s="56" customFormat="1" ht="13.5" customHeight="1">
      <c r="A48" s="53">
        <v>14</v>
      </c>
      <c r="B48" s="54" t="s">
        <v>80</v>
      </c>
      <c r="C48" s="55"/>
      <c r="D48" s="55"/>
      <c r="E48" s="55"/>
      <c r="F48" s="55"/>
      <c r="G48" s="55"/>
      <c r="H48" s="55"/>
      <c r="I48" s="55"/>
      <c r="J48" s="55"/>
      <c r="K48" s="55"/>
      <c r="L48" s="55"/>
      <c r="AK48" s="120"/>
      <c r="AL48" s="120"/>
      <c r="AM48" s="120"/>
    </row>
    <row r="49" spans="1:41" s="41" customFormat="1" ht="13.5" customHeight="1">
      <c r="N49" s="42"/>
      <c r="O49" s="112">
        <v>928</v>
      </c>
      <c r="P49" s="112"/>
      <c r="Q49" s="112"/>
      <c r="R49" s="112"/>
      <c r="S49" s="113" t="s">
        <v>7</v>
      </c>
      <c r="T49" s="113"/>
      <c r="U49" s="43"/>
      <c r="V49" s="89"/>
      <c r="W49" s="113" t="s">
        <v>8</v>
      </c>
      <c r="X49" s="113"/>
      <c r="Y49" s="113"/>
      <c r="Z49" s="112">
        <v>9954.31</v>
      </c>
      <c r="AA49" s="112"/>
      <c r="AB49" s="112"/>
      <c r="AC49" s="112"/>
      <c r="AD49" s="43"/>
      <c r="AE49" s="43" t="s">
        <v>12</v>
      </c>
      <c r="AF49" s="43"/>
      <c r="AG49" s="43"/>
      <c r="AH49" s="43"/>
      <c r="AI49" s="114" t="s">
        <v>9</v>
      </c>
      <c r="AJ49" s="114"/>
      <c r="AK49" s="115">
        <f>ROUND(O49*Z49/100,0)</f>
        <v>92376</v>
      </c>
      <c r="AL49" s="115"/>
      <c r="AM49" s="115"/>
      <c r="AN49" s="44" t="s">
        <v>10</v>
      </c>
    </row>
    <row r="50" spans="1:41" s="2" customFormat="1" ht="15">
      <c r="B50" s="111" t="s">
        <v>81</v>
      </c>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3"/>
      <c r="AL50" s="3"/>
      <c r="AM50" s="3"/>
    </row>
    <row r="51" spans="1:41" s="56" customFormat="1" ht="13.5" customHeight="1">
      <c r="A51" s="53">
        <v>15</v>
      </c>
      <c r="B51" s="54" t="s">
        <v>92</v>
      </c>
      <c r="C51" s="55"/>
      <c r="D51" s="55"/>
      <c r="E51" s="55"/>
      <c r="F51" s="55"/>
      <c r="G51" s="55"/>
      <c r="H51" s="55"/>
      <c r="I51" s="55"/>
      <c r="J51" s="55"/>
      <c r="K51" s="55"/>
      <c r="L51" s="55"/>
      <c r="AK51" s="120"/>
      <c r="AL51" s="120"/>
      <c r="AM51" s="120"/>
    </row>
    <row r="52" spans="1:41" s="41" customFormat="1" ht="13.5" customHeight="1">
      <c r="N52" s="42"/>
      <c r="O52" s="112">
        <v>311</v>
      </c>
      <c r="P52" s="112"/>
      <c r="Q52" s="112"/>
      <c r="R52" s="112"/>
      <c r="S52" s="113" t="s">
        <v>7</v>
      </c>
      <c r="T52" s="113"/>
      <c r="U52" s="43"/>
      <c r="V52" s="97"/>
      <c r="W52" s="113" t="s">
        <v>8</v>
      </c>
      <c r="X52" s="113"/>
      <c r="Y52" s="113"/>
      <c r="Z52" s="112">
        <v>12346.65</v>
      </c>
      <c r="AA52" s="112"/>
      <c r="AB52" s="112"/>
      <c r="AC52" s="112"/>
      <c r="AD52" s="43"/>
      <c r="AE52" s="43" t="s">
        <v>12</v>
      </c>
      <c r="AF52" s="43"/>
      <c r="AG52" s="43"/>
      <c r="AH52" s="43"/>
      <c r="AI52" s="114" t="s">
        <v>9</v>
      </c>
      <c r="AJ52" s="114"/>
      <c r="AK52" s="115">
        <f>ROUND(O52*Z52/100,0)</f>
        <v>38398</v>
      </c>
      <c r="AL52" s="115"/>
      <c r="AM52" s="115"/>
      <c r="AN52" s="44" t="s">
        <v>10</v>
      </c>
    </row>
    <row r="53" spans="1:41" s="2" customFormat="1" ht="15">
      <c r="B53" s="111" t="s">
        <v>93</v>
      </c>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3"/>
      <c r="AL53" s="3"/>
      <c r="AM53" s="3"/>
    </row>
    <row r="54" spans="1:41" s="5" customFormat="1" ht="15" customHeight="1">
      <c r="A54" s="19">
        <v>16</v>
      </c>
      <c r="B54" s="20" t="s">
        <v>22</v>
      </c>
      <c r="C54" s="20"/>
      <c r="D54" s="20"/>
      <c r="E54" s="20"/>
      <c r="F54" s="20"/>
      <c r="G54" s="20"/>
      <c r="H54" s="20"/>
      <c r="I54" s="20"/>
      <c r="J54" s="20"/>
      <c r="K54" s="20"/>
      <c r="L54" s="20"/>
      <c r="M54" s="20"/>
      <c r="N54" s="20"/>
      <c r="O54" s="20"/>
      <c r="P54" s="20"/>
      <c r="Q54" s="20"/>
      <c r="R54" s="20"/>
      <c r="S54" s="20"/>
      <c r="T54" s="20"/>
      <c r="U54" s="20"/>
      <c r="V54" s="20"/>
      <c r="W54" s="20"/>
      <c r="AK54" s="156"/>
      <c r="AL54" s="156"/>
      <c r="AM54" s="156"/>
    </row>
    <row r="55" spans="1:41" s="6" customFormat="1" ht="12.75">
      <c r="H55" s="37"/>
      <c r="K55" s="34"/>
      <c r="L55" s="34"/>
      <c r="M55" s="34"/>
      <c r="N55" s="34"/>
      <c r="O55" s="24"/>
      <c r="P55" s="108">
        <v>10.61</v>
      </c>
      <c r="Q55" s="108"/>
      <c r="R55" s="108"/>
      <c r="S55" s="28" t="s">
        <v>18</v>
      </c>
      <c r="T55" s="52"/>
      <c r="U55" s="52"/>
      <c r="V55" s="107" t="s">
        <v>8</v>
      </c>
      <c r="W55" s="107"/>
      <c r="X55" s="107"/>
      <c r="Y55" s="133">
        <v>3850</v>
      </c>
      <c r="Z55" s="133"/>
      <c r="AA55" s="133"/>
      <c r="AB55" s="133"/>
      <c r="AC55" s="28"/>
      <c r="AD55" s="28" t="s">
        <v>19</v>
      </c>
      <c r="AE55" s="28"/>
      <c r="AF55" s="28"/>
      <c r="AG55" s="28"/>
      <c r="AH55" s="109" t="s">
        <v>9</v>
      </c>
      <c r="AI55" s="109"/>
      <c r="AK55" s="110">
        <f>ROUND(P55*Y55,0)</f>
        <v>40849</v>
      </c>
      <c r="AL55" s="110"/>
      <c r="AM55" s="110"/>
      <c r="AN55" s="31" t="s">
        <v>10</v>
      </c>
      <c r="AO55" s="34">
        <f>AK39+AK43+AK46+AK58+AK55</f>
        <v>178694</v>
      </c>
    </row>
    <row r="56" spans="1:41" s="2" customFormat="1" ht="15">
      <c r="B56" s="111" t="s">
        <v>57</v>
      </c>
      <c r="C56" s="111"/>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c r="AK56" s="3"/>
      <c r="AL56" s="3"/>
      <c r="AM56" s="3"/>
    </row>
    <row r="57" spans="1:41" s="22" customFormat="1" ht="15" customHeight="1">
      <c r="A57" s="78">
        <v>17</v>
      </c>
      <c r="B57" s="20" t="s">
        <v>23</v>
      </c>
      <c r="C57" s="20"/>
      <c r="D57" s="20"/>
      <c r="E57" s="20"/>
      <c r="F57" s="20"/>
      <c r="G57" s="20"/>
      <c r="H57" s="20"/>
      <c r="I57" s="20"/>
      <c r="J57" s="20"/>
      <c r="K57" s="20"/>
      <c r="L57" s="20"/>
      <c r="M57" s="20"/>
      <c r="N57" s="20"/>
      <c r="O57" s="20"/>
      <c r="P57" s="20"/>
      <c r="Q57" s="20"/>
      <c r="R57" s="20"/>
      <c r="S57" s="20"/>
      <c r="T57" s="20"/>
      <c r="U57" s="20"/>
      <c r="V57" s="20"/>
      <c r="W57" s="20"/>
      <c r="AK57" s="119"/>
      <c r="AL57" s="119"/>
      <c r="AM57" s="119"/>
    </row>
    <row r="58" spans="1:41" s="6" customFormat="1" ht="12.75">
      <c r="H58" s="37"/>
      <c r="K58" s="34"/>
      <c r="L58" s="34"/>
      <c r="M58" s="34"/>
      <c r="N58" s="34"/>
      <c r="O58" s="24"/>
      <c r="P58" s="133">
        <v>14.3</v>
      </c>
      <c r="Q58" s="133"/>
      <c r="R58" s="133"/>
      <c r="S58" s="28" t="s">
        <v>18</v>
      </c>
      <c r="T58" s="52"/>
      <c r="U58" s="52"/>
      <c r="V58" s="107" t="s">
        <v>8</v>
      </c>
      <c r="W58" s="107"/>
      <c r="X58" s="107"/>
      <c r="Y58" s="133">
        <v>3575</v>
      </c>
      <c r="Z58" s="133"/>
      <c r="AA58" s="133"/>
      <c r="AB58" s="133"/>
      <c r="AC58" s="28"/>
      <c r="AD58" s="28" t="s">
        <v>19</v>
      </c>
      <c r="AE58" s="28"/>
      <c r="AF58" s="28"/>
      <c r="AG58" s="28"/>
      <c r="AH58" s="109" t="s">
        <v>9</v>
      </c>
      <c r="AI58" s="109"/>
      <c r="AK58" s="110">
        <f>ROUND(P58*Y58,0)</f>
        <v>51123</v>
      </c>
      <c r="AL58" s="110"/>
      <c r="AM58" s="110"/>
      <c r="AN58" s="31" t="s">
        <v>10</v>
      </c>
    </row>
    <row r="59" spans="1:41" s="2" customFormat="1" ht="15">
      <c r="B59" s="111" t="s">
        <v>57</v>
      </c>
      <c r="C59" s="111"/>
      <c r="D59" s="111"/>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3"/>
      <c r="AL59" s="3"/>
      <c r="AM59" s="3"/>
    </row>
    <row r="60" spans="1:41" s="5" customFormat="1" ht="15">
      <c r="A60" s="19">
        <v>18</v>
      </c>
      <c r="B60" s="117" t="s">
        <v>24</v>
      </c>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56"/>
      <c r="AL60" s="156"/>
      <c r="AM60" s="156"/>
    </row>
    <row r="61" spans="1:41" s="6" customFormat="1" ht="12.75">
      <c r="H61" s="37"/>
      <c r="K61" s="34"/>
      <c r="L61" s="34"/>
      <c r="M61" s="34"/>
      <c r="N61" s="34"/>
      <c r="O61" s="24"/>
      <c r="P61" s="108">
        <v>43.61</v>
      </c>
      <c r="Q61" s="108"/>
      <c r="R61" s="108"/>
      <c r="S61" s="28" t="s">
        <v>18</v>
      </c>
      <c r="T61" s="52"/>
      <c r="U61" s="52"/>
      <c r="V61" s="107" t="s">
        <v>8</v>
      </c>
      <c r="W61" s="107"/>
      <c r="X61" s="107"/>
      <c r="Y61" s="108">
        <v>186.34</v>
      </c>
      <c r="Z61" s="108"/>
      <c r="AA61" s="108"/>
      <c r="AB61" s="108"/>
      <c r="AC61" s="28"/>
      <c r="AD61" s="28" t="s">
        <v>19</v>
      </c>
      <c r="AE61" s="28"/>
      <c r="AF61" s="28"/>
      <c r="AG61" s="28"/>
      <c r="AH61" s="109" t="s">
        <v>9</v>
      </c>
      <c r="AI61" s="109"/>
      <c r="AK61" s="110">
        <f>ROUND(P61*Y61,0)</f>
        <v>8126</v>
      </c>
      <c r="AL61" s="110"/>
      <c r="AM61" s="110"/>
      <c r="AN61" s="31" t="s">
        <v>10</v>
      </c>
    </row>
    <row r="62" spans="1:41" s="2" customFormat="1" ht="15">
      <c r="B62" s="111" t="s">
        <v>58</v>
      </c>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3"/>
      <c r="AL62" s="3"/>
      <c r="AM62" s="3"/>
    </row>
    <row r="63" spans="1:41" s="22" customFormat="1" ht="60" customHeight="1">
      <c r="A63" s="48">
        <v>19</v>
      </c>
      <c r="B63" s="117" t="s">
        <v>25</v>
      </c>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05"/>
      <c r="AL63" s="105"/>
      <c r="AM63" s="105"/>
    </row>
    <row r="64" spans="1:41" s="6" customFormat="1" ht="12.75">
      <c r="H64" s="37"/>
      <c r="K64" s="34"/>
      <c r="L64" s="34"/>
      <c r="M64" s="34"/>
      <c r="N64" s="34"/>
      <c r="O64" s="108">
        <v>1027</v>
      </c>
      <c r="P64" s="108"/>
      <c r="Q64" s="108"/>
      <c r="R64" s="108"/>
      <c r="S64" s="28" t="s">
        <v>26</v>
      </c>
      <c r="T64" s="52"/>
      <c r="U64" s="52"/>
      <c r="V64" s="107" t="s">
        <v>8</v>
      </c>
      <c r="W64" s="107"/>
      <c r="X64" s="107"/>
      <c r="Y64" s="108">
        <v>11443.1</v>
      </c>
      <c r="Z64" s="108"/>
      <c r="AA64" s="108"/>
      <c r="AB64" s="108"/>
      <c r="AC64" s="28"/>
      <c r="AD64" s="28" t="s">
        <v>27</v>
      </c>
      <c r="AE64" s="28"/>
      <c r="AF64" s="28"/>
      <c r="AG64" s="28"/>
      <c r="AH64" s="109" t="s">
        <v>9</v>
      </c>
      <c r="AI64" s="109"/>
      <c r="AK64" s="110">
        <f>ROUND(O64*Y64/100,0)</f>
        <v>117521</v>
      </c>
      <c r="AL64" s="110"/>
      <c r="AM64" s="110"/>
      <c r="AN64" s="31" t="s">
        <v>10</v>
      </c>
    </row>
    <row r="65" spans="1:41" s="2" customFormat="1" ht="15">
      <c r="B65" s="111" t="s">
        <v>59</v>
      </c>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3"/>
      <c r="AL65" s="3"/>
      <c r="AM65" s="3"/>
    </row>
    <row r="66" spans="1:41" s="5" customFormat="1" ht="15.75" customHeight="1">
      <c r="A66" s="78">
        <v>20</v>
      </c>
      <c r="B66" s="20" t="s">
        <v>74</v>
      </c>
      <c r="C66" s="4"/>
      <c r="D66" s="4"/>
      <c r="E66" s="4"/>
      <c r="F66" s="4"/>
      <c r="G66" s="4"/>
      <c r="H66" s="4"/>
      <c r="I66" s="4"/>
      <c r="J66" s="4"/>
      <c r="K66" s="4"/>
      <c r="L66" s="4"/>
      <c r="M66" s="4"/>
      <c r="N66" s="4"/>
      <c r="AK66" s="156"/>
      <c r="AL66" s="156"/>
      <c r="AM66" s="156"/>
    </row>
    <row r="67" spans="1:41" s="6" customFormat="1" ht="12.75">
      <c r="H67" s="37"/>
      <c r="K67" s="34"/>
      <c r="L67" s="34"/>
      <c r="M67" s="34"/>
      <c r="N67" s="34"/>
      <c r="O67" s="108">
        <v>134</v>
      </c>
      <c r="P67" s="108">
        <v>164</v>
      </c>
      <c r="Q67" s="108"/>
      <c r="R67" s="108"/>
      <c r="S67" s="28" t="s">
        <v>28</v>
      </c>
      <c r="T67" s="52"/>
      <c r="U67" s="52"/>
      <c r="V67" s="107" t="s">
        <v>8</v>
      </c>
      <c r="W67" s="107"/>
      <c r="X67" s="107"/>
      <c r="Y67" s="108">
        <v>231.6</v>
      </c>
      <c r="Z67" s="108"/>
      <c r="AA67" s="108"/>
      <c r="AB67" s="108"/>
      <c r="AC67" s="28"/>
      <c r="AD67" s="28" t="s">
        <v>29</v>
      </c>
      <c r="AE67" s="28"/>
      <c r="AF67" s="28"/>
      <c r="AG67" s="28"/>
      <c r="AH67" s="109" t="s">
        <v>9</v>
      </c>
      <c r="AI67" s="109"/>
      <c r="AK67" s="110">
        <f>O67*Y67</f>
        <v>31034.399999999998</v>
      </c>
      <c r="AL67" s="110"/>
      <c r="AM67" s="110"/>
      <c r="AN67" s="31" t="s">
        <v>10</v>
      </c>
    </row>
    <row r="68" spans="1:41" s="2" customFormat="1" ht="15">
      <c r="B68" s="111" t="s">
        <v>75</v>
      </c>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11"/>
      <c r="AJ68" s="111"/>
      <c r="AK68" s="3"/>
      <c r="AL68" s="3"/>
      <c r="AM68" s="3"/>
    </row>
    <row r="69" spans="1:41" s="5" customFormat="1" ht="15" customHeight="1">
      <c r="A69" s="101">
        <v>21</v>
      </c>
      <c r="B69" s="20" t="s">
        <v>99</v>
      </c>
      <c r="C69" s="20"/>
      <c r="D69" s="20"/>
      <c r="E69" s="20"/>
      <c r="F69" s="20"/>
      <c r="G69" s="20"/>
      <c r="H69" s="20"/>
      <c r="I69" s="20"/>
      <c r="J69" s="20"/>
      <c r="K69" s="20"/>
      <c r="L69" s="20"/>
      <c r="M69" s="20"/>
      <c r="N69" s="20"/>
      <c r="O69" s="20"/>
      <c r="P69" s="20"/>
      <c r="Q69" s="20"/>
      <c r="R69" s="20"/>
      <c r="S69" s="20"/>
      <c r="T69" s="20"/>
      <c r="U69" s="20"/>
      <c r="V69" s="20"/>
      <c r="W69" s="20"/>
      <c r="AK69" s="156"/>
      <c r="AL69" s="156"/>
      <c r="AM69" s="156"/>
    </row>
    <row r="70" spans="1:41" s="6" customFormat="1" ht="12.75">
      <c r="H70" s="37"/>
      <c r="K70" s="34"/>
      <c r="L70" s="34"/>
      <c r="M70" s="34"/>
      <c r="N70" s="34"/>
      <c r="O70" s="102"/>
      <c r="P70" s="108">
        <v>24</v>
      </c>
      <c r="Q70" s="108"/>
      <c r="R70" s="108"/>
      <c r="S70" s="28" t="s">
        <v>28</v>
      </c>
      <c r="T70" s="52"/>
      <c r="U70" s="52"/>
      <c r="V70" s="107" t="s">
        <v>8</v>
      </c>
      <c r="W70" s="107"/>
      <c r="X70" s="107"/>
      <c r="Y70" s="133">
        <v>726.72</v>
      </c>
      <c r="Z70" s="133"/>
      <c r="AA70" s="133"/>
      <c r="AB70" s="133"/>
      <c r="AC70" s="28"/>
      <c r="AD70" s="28" t="s">
        <v>29</v>
      </c>
      <c r="AE70" s="28"/>
      <c r="AF70" s="28"/>
      <c r="AG70" s="28"/>
      <c r="AH70" s="109" t="s">
        <v>9</v>
      </c>
      <c r="AI70" s="109"/>
      <c r="AK70" s="110">
        <f>ROUND(P70*Y70,0)</f>
        <v>17441</v>
      </c>
      <c r="AL70" s="110"/>
      <c r="AM70" s="110"/>
      <c r="AN70" s="31" t="s">
        <v>10</v>
      </c>
      <c r="AO70" s="34" t="e">
        <f>#REF!+#REF!+#REF!+#REF!+AK70</f>
        <v>#REF!</v>
      </c>
    </row>
    <row r="71" spans="1:41" s="2" customFormat="1" ht="15">
      <c r="B71" s="111" t="s">
        <v>100</v>
      </c>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3"/>
      <c r="AL71" s="3"/>
      <c r="AM71" s="3"/>
    </row>
    <row r="72" spans="1:41" s="5" customFormat="1" ht="15.75" customHeight="1">
      <c r="A72" s="19">
        <v>22</v>
      </c>
      <c r="B72" s="20" t="s">
        <v>30</v>
      </c>
      <c r="C72" s="4"/>
      <c r="D72" s="4"/>
      <c r="E72" s="4"/>
      <c r="F72" s="4"/>
      <c r="G72" s="4"/>
      <c r="H72" s="4"/>
      <c r="I72" s="4"/>
      <c r="J72" s="4"/>
      <c r="K72" s="4"/>
      <c r="L72" s="4"/>
      <c r="M72" s="4"/>
      <c r="N72" s="4"/>
      <c r="AK72" s="156"/>
      <c r="AL72" s="156"/>
      <c r="AM72" s="156"/>
    </row>
    <row r="73" spans="1:41" s="6" customFormat="1" ht="12.75">
      <c r="H73" s="37"/>
      <c r="K73" s="34"/>
      <c r="L73" s="34"/>
      <c r="M73" s="34"/>
      <c r="N73" s="34"/>
      <c r="O73" s="108">
        <v>5667</v>
      </c>
      <c r="P73" s="108"/>
      <c r="Q73" s="108"/>
      <c r="R73" s="108"/>
      <c r="S73" s="28" t="s">
        <v>26</v>
      </c>
      <c r="T73" s="52"/>
      <c r="U73" s="52"/>
      <c r="V73" s="107" t="s">
        <v>8</v>
      </c>
      <c r="W73" s="107"/>
      <c r="X73" s="107"/>
      <c r="Y73" s="108">
        <v>2206.6</v>
      </c>
      <c r="Z73" s="108"/>
      <c r="AA73" s="108"/>
      <c r="AB73" s="108"/>
      <c r="AC73" s="28"/>
      <c r="AD73" s="28" t="s">
        <v>27</v>
      </c>
      <c r="AE73" s="28"/>
      <c r="AF73" s="28"/>
      <c r="AG73" s="28"/>
      <c r="AH73" s="109" t="s">
        <v>9</v>
      </c>
      <c r="AI73" s="109"/>
      <c r="AK73" s="110">
        <f>ROUND(O73*Y73/100,0)</f>
        <v>125048</v>
      </c>
      <c r="AL73" s="110"/>
      <c r="AM73" s="110"/>
      <c r="AN73" s="31" t="s">
        <v>10</v>
      </c>
    </row>
    <row r="74" spans="1:41" s="2" customFormat="1" ht="15">
      <c r="B74" s="111" t="s">
        <v>60</v>
      </c>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3"/>
      <c r="AL74" s="3"/>
      <c r="AM74" s="3"/>
    </row>
    <row r="75" spans="1:41" s="5" customFormat="1" ht="15.75" customHeight="1">
      <c r="A75" s="19">
        <v>23</v>
      </c>
      <c r="B75" s="20" t="s">
        <v>31</v>
      </c>
      <c r="C75" s="4"/>
      <c r="D75" s="4"/>
      <c r="E75" s="4"/>
      <c r="F75" s="4"/>
      <c r="G75" s="4"/>
      <c r="H75" s="4"/>
      <c r="I75" s="4"/>
      <c r="J75" s="4"/>
      <c r="K75" s="4"/>
      <c r="L75" s="4"/>
      <c r="M75" s="4"/>
      <c r="N75" s="4"/>
      <c r="AK75" s="156"/>
      <c r="AL75" s="156"/>
      <c r="AM75" s="156"/>
    </row>
    <row r="76" spans="1:41" s="6" customFormat="1" ht="12.75">
      <c r="H76" s="37"/>
      <c r="K76" s="34"/>
      <c r="L76" s="34"/>
      <c r="M76" s="34"/>
      <c r="N76" s="34"/>
      <c r="O76" s="108">
        <v>6047</v>
      </c>
      <c r="P76" s="108"/>
      <c r="Q76" s="108"/>
      <c r="R76" s="108"/>
      <c r="S76" s="28" t="s">
        <v>26</v>
      </c>
      <c r="T76" s="52"/>
      <c r="U76" s="52"/>
      <c r="V76" s="107" t="s">
        <v>8</v>
      </c>
      <c r="W76" s="107"/>
      <c r="X76" s="107"/>
      <c r="Y76" s="108">
        <v>2197.52</v>
      </c>
      <c r="Z76" s="108"/>
      <c r="AA76" s="108"/>
      <c r="AB76" s="108"/>
      <c r="AC76" s="28"/>
      <c r="AD76" s="28" t="s">
        <v>27</v>
      </c>
      <c r="AE76" s="28"/>
      <c r="AF76" s="28"/>
      <c r="AG76" s="28"/>
      <c r="AH76" s="109" t="s">
        <v>9</v>
      </c>
      <c r="AI76" s="109"/>
      <c r="AK76" s="110">
        <f>ROUND(O76*Y76/100,0)</f>
        <v>132884</v>
      </c>
      <c r="AL76" s="110"/>
      <c r="AM76" s="110"/>
      <c r="AN76" s="31" t="s">
        <v>10</v>
      </c>
    </row>
    <row r="77" spans="1:41" s="2" customFormat="1" ht="15">
      <c r="B77" s="111" t="s">
        <v>61</v>
      </c>
      <c r="C77" s="111"/>
      <c r="D77" s="111"/>
      <c r="E77" s="111"/>
      <c r="F77" s="111"/>
      <c r="G77" s="111"/>
      <c r="H77" s="111"/>
      <c r="I77" s="111"/>
      <c r="J77" s="111"/>
      <c r="K77" s="11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3"/>
      <c r="AL77" s="3"/>
      <c r="AM77" s="3"/>
    </row>
    <row r="78" spans="1:41" s="57" customFormat="1" ht="13.5" customHeight="1">
      <c r="A78" s="58">
        <v>24</v>
      </c>
      <c r="B78" s="117" t="s">
        <v>47</v>
      </c>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7"/>
      <c r="AJ78" s="117"/>
      <c r="AK78" s="105"/>
      <c r="AL78" s="105"/>
      <c r="AM78" s="105"/>
    </row>
    <row r="79" spans="1:41" s="6" customFormat="1" ht="12.75">
      <c r="H79" s="37"/>
      <c r="K79" s="34"/>
      <c r="L79" s="34"/>
      <c r="M79" s="34"/>
      <c r="N79" s="34"/>
      <c r="O79" s="24"/>
      <c r="P79" s="106">
        <v>39</v>
      </c>
      <c r="Q79" s="106"/>
      <c r="R79" s="106"/>
      <c r="S79" s="28" t="s">
        <v>26</v>
      </c>
      <c r="T79" s="52"/>
      <c r="U79" s="52"/>
      <c r="V79" s="107" t="s">
        <v>8</v>
      </c>
      <c r="W79" s="107"/>
      <c r="X79" s="107"/>
      <c r="Y79" s="108">
        <v>27678.86</v>
      </c>
      <c r="Z79" s="108"/>
      <c r="AA79" s="108"/>
      <c r="AB79" s="108"/>
      <c r="AC79" s="28"/>
      <c r="AD79" s="28" t="s">
        <v>27</v>
      </c>
      <c r="AE79" s="28"/>
      <c r="AF79" s="28"/>
      <c r="AG79" s="28"/>
      <c r="AH79" s="109" t="s">
        <v>9</v>
      </c>
      <c r="AI79" s="109"/>
      <c r="AK79" s="110">
        <f>ROUND(P79*Y79/100,0)</f>
        <v>10795</v>
      </c>
      <c r="AL79" s="110"/>
      <c r="AM79" s="110"/>
      <c r="AN79" s="31" t="s">
        <v>10</v>
      </c>
    </row>
    <row r="80" spans="1:41" s="2" customFormat="1" ht="15">
      <c r="B80" s="111" t="s">
        <v>62</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3"/>
      <c r="AL80" s="3"/>
      <c r="AM80" s="3"/>
    </row>
    <row r="81" spans="1:40" s="5" customFormat="1" ht="15.75" customHeight="1">
      <c r="A81" s="78">
        <v>25</v>
      </c>
      <c r="B81" s="20" t="s">
        <v>72</v>
      </c>
      <c r="C81" s="4"/>
      <c r="D81" s="4"/>
      <c r="E81" s="4"/>
      <c r="F81" s="4"/>
      <c r="G81" s="4"/>
      <c r="H81" s="4"/>
      <c r="I81" s="4"/>
      <c r="J81" s="4"/>
      <c r="K81" s="4"/>
      <c r="L81" s="4"/>
      <c r="M81" s="4"/>
      <c r="N81" s="4"/>
      <c r="AK81" s="156"/>
      <c r="AL81" s="156"/>
      <c r="AM81" s="156"/>
    </row>
    <row r="82" spans="1:40" s="6" customFormat="1" ht="12.75">
      <c r="H82" s="37"/>
      <c r="K82" s="34"/>
      <c r="L82" s="34"/>
      <c r="M82" s="34"/>
      <c r="N82" s="34"/>
      <c r="O82" s="108">
        <v>461</v>
      </c>
      <c r="P82" s="108"/>
      <c r="Q82" s="108"/>
      <c r="R82" s="108"/>
      <c r="S82" s="28" t="s">
        <v>26</v>
      </c>
      <c r="T82" s="52"/>
      <c r="U82" s="52"/>
      <c r="V82" s="107" t="s">
        <v>8</v>
      </c>
      <c r="W82" s="107"/>
      <c r="X82" s="107"/>
      <c r="Y82" s="108">
        <v>3056.35</v>
      </c>
      <c r="Z82" s="108"/>
      <c r="AA82" s="108"/>
      <c r="AB82" s="108"/>
      <c r="AC82" s="28"/>
      <c r="AD82" s="28" t="s">
        <v>27</v>
      </c>
      <c r="AE82" s="28"/>
      <c r="AF82" s="28"/>
      <c r="AG82" s="28"/>
      <c r="AH82" s="109" t="s">
        <v>9</v>
      </c>
      <c r="AI82" s="109"/>
      <c r="AK82" s="110">
        <f>ROUND(O82*Y82/100,0)</f>
        <v>14090</v>
      </c>
      <c r="AL82" s="110"/>
      <c r="AM82" s="110"/>
      <c r="AN82" s="31" t="s">
        <v>10</v>
      </c>
    </row>
    <row r="83" spans="1:40" s="2" customFormat="1" ht="15">
      <c r="B83" s="111" t="s">
        <v>73</v>
      </c>
      <c r="C83" s="111"/>
      <c r="D83" s="111"/>
      <c r="E83" s="111"/>
      <c r="F83" s="111"/>
      <c r="G83" s="111"/>
      <c r="H83" s="11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c r="AI83" s="111"/>
      <c r="AJ83" s="111"/>
      <c r="AK83" s="3"/>
      <c r="AL83" s="3"/>
      <c r="AM83" s="3"/>
    </row>
    <row r="84" spans="1:40" s="57" customFormat="1" ht="13.5" customHeight="1">
      <c r="A84" s="103">
        <v>25</v>
      </c>
      <c r="B84" s="117" t="s">
        <v>103</v>
      </c>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05"/>
      <c r="AL84" s="105"/>
      <c r="AM84" s="105"/>
    </row>
    <row r="85" spans="1:40" s="6" customFormat="1" ht="12.75">
      <c r="H85" s="37"/>
      <c r="K85" s="34"/>
      <c r="L85" s="34"/>
      <c r="M85" s="34"/>
      <c r="N85" s="34"/>
      <c r="O85" s="104"/>
      <c r="P85" s="106">
        <v>919</v>
      </c>
      <c r="Q85" s="106"/>
      <c r="R85" s="106"/>
      <c r="S85" s="28" t="s">
        <v>26</v>
      </c>
      <c r="T85" s="52"/>
      <c r="U85" s="52"/>
      <c r="V85" s="107" t="s">
        <v>8</v>
      </c>
      <c r="W85" s="107"/>
      <c r="X85" s="107"/>
      <c r="Y85" s="108">
        <v>10916.65</v>
      </c>
      <c r="Z85" s="108"/>
      <c r="AA85" s="108"/>
      <c r="AB85" s="108"/>
      <c r="AC85" s="28"/>
      <c r="AD85" s="28" t="s">
        <v>27</v>
      </c>
      <c r="AE85" s="28"/>
      <c r="AF85" s="28"/>
      <c r="AG85" s="28"/>
      <c r="AH85" s="109" t="s">
        <v>9</v>
      </c>
      <c r="AI85" s="109"/>
      <c r="AK85" s="110">
        <f>ROUND(P85*Y85/100,0)</f>
        <v>100324</v>
      </c>
      <c r="AL85" s="110"/>
      <c r="AM85" s="110"/>
      <c r="AN85" s="31" t="s">
        <v>10</v>
      </c>
    </row>
    <row r="86" spans="1:40" s="2" customFormat="1" ht="15">
      <c r="B86" s="111" t="s">
        <v>104</v>
      </c>
      <c r="C86" s="111"/>
      <c r="D86" s="111"/>
      <c r="E86" s="111"/>
      <c r="F86" s="111"/>
      <c r="G86" s="111"/>
      <c r="H86" s="11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3"/>
      <c r="AL86" s="3"/>
      <c r="AM86" s="3"/>
    </row>
    <row r="87" spans="1:40" s="57" customFormat="1" ht="13.5" customHeight="1">
      <c r="A87" s="88">
        <v>26</v>
      </c>
      <c r="B87" s="117" t="s">
        <v>82</v>
      </c>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c r="AI87" s="117"/>
      <c r="AJ87" s="117"/>
      <c r="AK87" s="105"/>
      <c r="AL87" s="105"/>
      <c r="AM87" s="105"/>
    </row>
    <row r="88" spans="1:40" s="6" customFormat="1" ht="12.75">
      <c r="H88" s="37"/>
      <c r="K88" s="34"/>
      <c r="L88" s="34"/>
      <c r="M88" s="34"/>
      <c r="N88" s="34"/>
      <c r="O88" s="90"/>
      <c r="P88" s="106">
        <v>32</v>
      </c>
      <c r="Q88" s="106"/>
      <c r="R88" s="106"/>
      <c r="S88" s="28" t="s">
        <v>26</v>
      </c>
      <c r="T88" s="52"/>
      <c r="U88" s="52"/>
      <c r="V88" s="107" t="s">
        <v>8</v>
      </c>
      <c r="W88" s="107"/>
      <c r="X88" s="107"/>
      <c r="Y88" s="108">
        <v>58.11</v>
      </c>
      <c r="Z88" s="108"/>
      <c r="AA88" s="108"/>
      <c r="AB88" s="108"/>
      <c r="AC88" s="28"/>
      <c r="AD88" s="28" t="s">
        <v>83</v>
      </c>
      <c r="AE88" s="28"/>
      <c r="AF88" s="28"/>
      <c r="AG88" s="28"/>
      <c r="AH88" s="109" t="s">
        <v>9</v>
      </c>
      <c r="AI88" s="109"/>
      <c r="AK88" s="110">
        <f>ROUND(P88*Y88,0)</f>
        <v>1860</v>
      </c>
      <c r="AL88" s="110"/>
      <c r="AM88" s="110"/>
      <c r="AN88" s="31" t="s">
        <v>10</v>
      </c>
    </row>
    <row r="89" spans="1:40" s="2" customFormat="1" ht="15">
      <c r="B89" s="111" t="s">
        <v>84</v>
      </c>
      <c r="C89" s="111"/>
      <c r="D89" s="111"/>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3"/>
      <c r="AL89" s="3"/>
      <c r="AM89" s="3"/>
    </row>
    <row r="90" spans="1:40" s="57" customFormat="1" ht="13.5" customHeight="1">
      <c r="A90" s="88">
        <v>27</v>
      </c>
      <c r="B90" s="117" t="s">
        <v>85</v>
      </c>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05"/>
      <c r="AL90" s="105"/>
      <c r="AM90" s="105"/>
    </row>
    <row r="91" spans="1:40" s="6" customFormat="1" ht="12.75">
      <c r="H91" s="37"/>
      <c r="K91" s="34"/>
      <c r="L91" s="34"/>
      <c r="M91" s="34"/>
      <c r="N91" s="34"/>
      <c r="O91" s="90"/>
      <c r="P91" s="106">
        <v>36</v>
      </c>
      <c r="Q91" s="106"/>
      <c r="R91" s="106"/>
      <c r="S91" s="28" t="s">
        <v>86</v>
      </c>
      <c r="T91" s="52"/>
      <c r="U91" s="52"/>
      <c r="V91" s="107" t="s">
        <v>8</v>
      </c>
      <c r="W91" s="107"/>
      <c r="X91" s="107"/>
      <c r="Y91" s="108">
        <v>70.34</v>
      </c>
      <c r="Z91" s="108"/>
      <c r="AA91" s="108"/>
      <c r="AB91" s="108"/>
      <c r="AC91" s="28"/>
      <c r="AD91" s="28" t="s">
        <v>87</v>
      </c>
      <c r="AE91" s="28"/>
      <c r="AF91" s="28"/>
      <c r="AG91" s="28"/>
      <c r="AH91" s="109" t="s">
        <v>9</v>
      </c>
      <c r="AI91" s="109"/>
      <c r="AK91" s="110">
        <f>ROUND(P91*Y91,0)</f>
        <v>2532</v>
      </c>
      <c r="AL91" s="110"/>
      <c r="AM91" s="110"/>
      <c r="AN91" s="31" t="s">
        <v>10</v>
      </c>
    </row>
    <row r="92" spans="1:40" s="2" customFormat="1" ht="15">
      <c r="B92" s="111" t="s">
        <v>88</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3"/>
      <c r="AL92" s="3"/>
      <c r="AM92" s="3"/>
    </row>
    <row r="93" spans="1:40" s="5" customFormat="1" ht="13.5" customHeight="1">
      <c r="A93" s="19">
        <v>28</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48"/>
      <c r="AL93" s="148"/>
      <c r="AM93" s="148"/>
    </row>
    <row r="94" spans="1:40" s="6" customFormat="1" ht="13.5" customHeight="1">
      <c r="K94" s="34"/>
      <c r="L94" s="34"/>
      <c r="M94" s="34"/>
      <c r="N94" s="34"/>
      <c r="O94" s="108">
        <v>950</v>
      </c>
      <c r="P94" s="108"/>
      <c r="Q94" s="108"/>
      <c r="R94" s="108"/>
      <c r="S94" s="28" t="s">
        <v>26</v>
      </c>
      <c r="T94" s="52"/>
      <c r="U94" s="52"/>
      <c r="V94" s="107" t="s">
        <v>8</v>
      </c>
      <c r="W94" s="107"/>
      <c r="X94" s="107"/>
      <c r="Y94" s="108">
        <v>829.95</v>
      </c>
      <c r="Z94" s="108"/>
      <c r="AA94" s="108"/>
      <c r="AB94" s="108"/>
      <c r="AC94" s="28"/>
      <c r="AD94" s="28" t="s">
        <v>27</v>
      </c>
      <c r="AE94" s="28"/>
      <c r="AF94" s="28"/>
      <c r="AG94" s="28"/>
      <c r="AH94" s="109" t="s">
        <v>9</v>
      </c>
      <c r="AI94" s="109"/>
      <c r="AK94" s="110">
        <f>ROUND(O94*Y94/100,0)</f>
        <v>7885</v>
      </c>
      <c r="AL94" s="110"/>
      <c r="AM94" s="110"/>
      <c r="AN94" s="31" t="s">
        <v>10</v>
      </c>
    </row>
    <row r="95" spans="1:40" s="2" customFormat="1" ht="15">
      <c r="B95" s="111" t="s">
        <v>63</v>
      </c>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3"/>
      <c r="AL95" s="3"/>
      <c r="AM95" s="3"/>
    </row>
    <row r="96" spans="1:40" s="57" customFormat="1" ht="13.5" customHeight="1">
      <c r="A96" s="48">
        <v>29</v>
      </c>
      <c r="B96" s="59" t="s">
        <v>33</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05"/>
      <c r="AL96" s="105"/>
      <c r="AM96" s="105"/>
    </row>
    <row r="97" spans="1:42" s="6" customFormat="1" ht="13.5" customHeight="1">
      <c r="K97" s="34"/>
      <c r="L97" s="34"/>
      <c r="M97" s="34"/>
      <c r="N97" s="34"/>
      <c r="O97" s="108">
        <v>5627</v>
      </c>
      <c r="P97" s="108"/>
      <c r="Q97" s="108"/>
      <c r="R97" s="108"/>
      <c r="S97" s="28" t="s">
        <v>26</v>
      </c>
      <c r="T97" s="52"/>
      <c r="U97" s="52"/>
      <c r="V97" s="107" t="s">
        <v>8</v>
      </c>
      <c r="W97" s="107"/>
      <c r="X97" s="107"/>
      <c r="Y97" s="108">
        <v>1276.53</v>
      </c>
      <c r="Z97" s="108"/>
      <c r="AA97" s="108"/>
      <c r="AB97" s="108"/>
      <c r="AC97" s="28"/>
      <c r="AD97" s="28" t="s">
        <v>27</v>
      </c>
      <c r="AE97" s="28"/>
      <c r="AF97" s="28"/>
      <c r="AG97" s="28"/>
      <c r="AH97" s="109" t="s">
        <v>9</v>
      </c>
      <c r="AI97" s="109"/>
      <c r="AK97" s="110">
        <f>ROUND(O97*Y97/100,0)</f>
        <v>71830</v>
      </c>
      <c r="AL97" s="110"/>
      <c r="AM97" s="110"/>
      <c r="AN97" s="31" t="s">
        <v>10</v>
      </c>
    </row>
    <row r="98" spans="1:42" s="2" customFormat="1" ht="15">
      <c r="B98" s="111" t="s">
        <v>64</v>
      </c>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3"/>
      <c r="AL98" s="3"/>
      <c r="AM98" s="3"/>
    </row>
    <row r="99" spans="1:42" s="57" customFormat="1" ht="13.5" customHeight="1">
      <c r="A99" s="48">
        <v>30</v>
      </c>
      <c r="B99" s="59" t="s">
        <v>94</v>
      </c>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105"/>
      <c r="AL99" s="105"/>
      <c r="AM99" s="105"/>
    </row>
    <row r="100" spans="1:42" s="6" customFormat="1" ht="13.5" customHeight="1">
      <c r="K100" s="34"/>
      <c r="L100" s="34"/>
      <c r="M100" s="34"/>
      <c r="N100" s="34"/>
      <c r="O100" s="108">
        <v>1093</v>
      </c>
      <c r="P100" s="108"/>
      <c r="Q100" s="108"/>
      <c r="R100" s="108"/>
      <c r="S100" s="28" t="s">
        <v>26</v>
      </c>
      <c r="T100" s="52"/>
      <c r="U100" s="52"/>
      <c r="V100" s="107" t="s">
        <v>8</v>
      </c>
      <c r="W100" s="107"/>
      <c r="X100" s="107"/>
      <c r="Y100" s="108">
        <v>859.9</v>
      </c>
      <c r="Z100" s="108"/>
      <c r="AA100" s="108"/>
      <c r="AB100" s="108"/>
      <c r="AC100" s="28"/>
      <c r="AD100" s="28" t="s">
        <v>27</v>
      </c>
      <c r="AE100" s="28"/>
      <c r="AF100" s="28"/>
      <c r="AG100" s="28"/>
      <c r="AH100" s="109" t="s">
        <v>9</v>
      </c>
      <c r="AI100" s="109"/>
      <c r="AK100" s="110">
        <f>ROUND(O100*Y100/100,0)</f>
        <v>9399</v>
      </c>
      <c r="AL100" s="110"/>
      <c r="AM100" s="110"/>
      <c r="AN100" s="31" t="s">
        <v>10</v>
      </c>
    </row>
    <row r="101" spans="1:42" s="2" customFormat="1" ht="15">
      <c r="B101" s="111" t="s">
        <v>95</v>
      </c>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c r="AG101" s="111"/>
      <c r="AH101" s="111"/>
      <c r="AI101" s="111"/>
      <c r="AJ101" s="111"/>
      <c r="AK101" s="3"/>
      <c r="AL101" s="3"/>
      <c r="AM101" s="3"/>
    </row>
    <row r="102" spans="1:42" s="5" customFormat="1" ht="31.5" customHeight="1">
      <c r="A102" s="19">
        <v>31</v>
      </c>
      <c r="B102" s="117" t="s">
        <v>34</v>
      </c>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48"/>
      <c r="AL102" s="148"/>
      <c r="AM102" s="148"/>
    </row>
    <row r="103" spans="1:42" s="6" customFormat="1" ht="13.5" customHeight="1">
      <c r="H103" s="37"/>
      <c r="K103" s="34"/>
      <c r="L103" s="34"/>
      <c r="M103" s="34"/>
      <c r="N103" s="34"/>
      <c r="O103" s="108">
        <v>656</v>
      </c>
      <c r="P103" s="108"/>
      <c r="Q103" s="108"/>
      <c r="R103" s="108"/>
      <c r="S103" s="28" t="s">
        <v>26</v>
      </c>
      <c r="T103" s="52"/>
      <c r="U103" s="52"/>
      <c r="V103" s="107" t="s">
        <v>8</v>
      </c>
      <c r="W103" s="107"/>
      <c r="X103" s="107"/>
      <c r="Y103" s="133">
        <v>1270.83</v>
      </c>
      <c r="Z103" s="133"/>
      <c r="AA103" s="133"/>
      <c r="AB103" s="133"/>
      <c r="AC103" s="28"/>
      <c r="AD103" s="28" t="s">
        <v>27</v>
      </c>
      <c r="AE103" s="28"/>
      <c r="AF103" s="28"/>
      <c r="AG103" s="28"/>
      <c r="AH103" s="109" t="s">
        <v>9</v>
      </c>
      <c r="AI103" s="109"/>
      <c r="AK103" s="110">
        <f>ROUND(O103*Y103/100,0)</f>
        <v>8337</v>
      </c>
      <c r="AL103" s="110"/>
      <c r="AM103" s="110"/>
      <c r="AN103" s="31" t="s">
        <v>10</v>
      </c>
    </row>
    <row r="104" spans="1:42" s="2" customFormat="1" ht="15">
      <c r="B104" s="111" t="s">
        <v>65</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3"/>
      <c r="AL104" s="3"/>
      <c r="AM104" s="3"/>
    </row>
    <row r="105" spans="1:42" s="57" customFormat="1" ht="20.25" customHeight="1">
      <c r="A105" s="48">
        <v>32</v>
      </c>
      <c r="B105" s="155" t="s">
        <v>101</v>
      </c>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155"/>
      <c r="AJ105" s="155"/>
      <c r="AK105" s="59"/>
      <c r="AL105" s="59"/>
      <c r="AM105" s="59"/>
      <c r="AN105" s="59"/>
    </row>
    <row r="106" spans="1:42" s="23" customFormat="1" ht="12.75">
      <c r="F106" s="32"/>
      <c r="G106" s="32"/>
      <c r="H106" s="33"/>
      <c r="I106" s="6"/>
      <c r="J106" s="6"/>
      <c r="K106" s="34"/>
      <c r="L106" s="34"/>
      <c r="M106" s="34"/>
      <c r="N106" s="34"/>
      <c r="O106" s="108">
        <v>72</v>
      </c>
      <c r="P106" s="108"/>
      <c r="Q106" s="108"/>
      <c r="R106" s="108"/>
      <c r="S106" s="30" t="s">
        <v>26</v>
      </c>
      <c r="T106" s="36"/>
      <c r="U106" s="36"/>
      <c r="V106" s="100"/>
      <c r="W106" s="107" t="s">
        <v>8</v>
      </c>
      <c r="X106" s="107"/>
      <c r="Y106" s="107"/>
      <c r="Z106" s="108">
        <v>1160.06</v>
      </c>
      <c r="AA106" s="108"/>
      <c r="AB106" s="108"/>
      <c r="AC106" s="108"/>
      <c r="AE106" s="28" t="s">
        <v>27</v>
      </c>
      <c r="AF106" s="28"/>
      <c r="AG106" s="28"/>
      <c r="AH106" s="28"/>
      <c r="AI106" s="109" t="s">
        <v>9</v>
      </c>
      <c r="AJ106" s="109"/>
      <c r="AK106" s="110">
        <f>ROUND(O106*Z106/100,0)</f>
        <v>835</v>
      </c>
      <c r="AL106" s="110"/>
      <c r="AM106" s="110"/>
      <c r="AN106" s="31" t="s">
        <v>10</v>
      </c>
    </row>
    <row r="107" spans="1:42" s="2" customFormat="1" ht="15">
      <c r="B107" s="111" t="s">
        <v>102</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c r="AG107" s="111"/>
      <c r="AH107" s="111"/>
      <c r="AI107" s="111"/>
      <c r="AJ107" s="111"/>
      <c r="AK107" s="3"/>
      <c r="AL107" s="3"/>
      <c r="AM107" s="3"/>
    </row>
    <row r="108" spans="1:42" s="5" customFormat="1" ht="31.5" customHeight="1">
      <c r="A108" s="48">
        <v>33</v>
      </c>
      <c r="B108" s="117" t="s">
        <v>48</v>
      </c>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48"/>
      <c r="AL108" s="148"/>
      <c r="AM108" s="148"/>
    </row>
    <row r="109" spans="1:42" s="6" customFormat="1" ht="15" customHeight="1">
      <c r="H109" s="37"/>
      <c r="K109" s="34"/>
      <c r="L109" s="34"/>
      <c r="M109" s="34"/>
      <c r="N109" s="34"/>
      <c r="O109" s="108">
        <v>306</v>
      </c>
      <c r="P109" s="108"/>
      <c r="Q109" s="108"/>
      <c r="R109" s="108"/>
      <c r="S109" s="28" t="s">
        <v>26</v>
      </c>
      <c r="T109" s="52"/>
      <c r="U109" s="52"/>
      <c r="V109" s="107" t="s">
        <v>8</v>
      </c>
      <c r="W109" s="107"/>
      <c r="X109" s="107"/>
      <c r="Y109" s="108">
        <v>674.6</v>
      </c>
      <c r="Z109" s="108"/>
      <c r="AA109" s="108"/>
      <c r="AB109" s="108"/>
      <c r="AC109" s="28"/>
      <c r="AD109" s="28" t="s">
        <v>27</v>
      </c>
      <c r="AE109" s="28"/>
      <c r="AF109" s="28"/>
      <c r="AG109" s="28"/>
      <c r="AH109" s="109" t="s">
        <v>9</v>
      </c>
      <c r="AI109" s="109"/>
      <c r="AK109" s="110">
        <f>ROUND(O109*Y109/100,0)</f>
        <v>2064</v>
      </c>
      <c r="AL109" s="110"/>
      <c r="AM109" s="110"/>
      <c r="AN109" s="31" t="s">
        <v>10</v>
      </c>
    </row>
    <row r="110" spans="1:42" s="2" customFormat="1" ht="15">
      <c r="B110" s="111" t="s">
        <v>66</v>
      </c>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3"/>
      <c r="AL110" s="3"/>
      <c r="AM110" s="3"/>
    </row>
    <row r="111" spans="1:42" s="32" customFormat="1" ht="15" customHeight="1">
      <c r="AC111" s="140" t="s">
        <v>35</v>
      </c>
      <c r="AD111" s="140"/>
      <c r="AE111" s="140"/>
      <c r="AF111" s="140"/>
      <c r="AG111" s="140"/>
      <c r="AH111" s="38" t="s">
        <v>9</v>
      </c>
      <c r="AI111" s="38"/>
      <c r="AJ111" s="60"/>
      <c r="AK111" s="141">
        <f>SUM(AK5:AM109)</f>
        <v>1061801.8785000001</v>
      </c>
      <c r="AL111" s="141"/>
      <c r="AM111" s="141"/>
      <c r="AN111" s="76" t="s">
        <v>10</v>
      </c>
      <c r="AO111" s="138" t="e">
        <f>#REF!+AK12+AK15+AK18+#REF!+AK27+AK39+AK43+AK46+#REF!+AK58+AK55+AK61+AK64+#REF!+#REF!+AK73+AK76+AK79+#REF!+AK94+AK97+#REF!+AK103+#REF!+AK109</f>
        <v>#REF!</v>
      </c>
      <c r="AP111" s="138"/>
    </row>
    <row r="114" spans="1:41" ht="42" customHeight="1">
      <c r="A114" s="7" t="s">
        <v>36</v>
      </c>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9"/>
      <c r="AG114" s="9"/>
      <c r="AH114" s="9"/>
      <c r="AI114" s="9"/>
      <c r="AJ114" s="9"/>
      <c r="AK114" s="9"/>
      <c r="AL114" s="9"/>
      <c r="AM114" s="9"/>
      <c r="AN114" s="10"/>
      <c r="AO114" s="10"/>
    </row>
    <row r="115" spans="1:41" ht="13.5" thickBo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row>
    <row r="116" spans="1:41" ht="15.7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42" t="s">
        <v>35</v>
      </c>
      <c r="AD116" s="142"/>
      <c r="AE116" s="142"/>
      <c r="AF116" s="142"/>
      <c r="AG116" s="142"/>
      <c r="AH116" s="12" t="s">
        <v>9</v>
      </c>
      <c r="AI116" s="12"/>
      <c r="AJ116" s="143"/>
      <c r="AK116" s="143"/>
      <c r="AL116" s="143"/>
      <c r="AM116" s="143"/>
      <c r="AN116" s="139"/>
      <c r="AO116" s="139"/>
    </row>
    <row r="117" spans="1:41" ht="1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0"/>
      <c r="AF117" s="10"/>
      <c r="AG117" s="10"/>
      <c r="AH117" s="10"/>
      <c r="AI117" s="10"/>
      <c r="AJ117" s="10"/>
      <c r="AK117" s="10"/>
      <c r="AL117" s="10"/>
      <c r="AM117" s="10"/>
      <c r="AN117" s="10"/>
      <c r="AO117" s="10"/>
    </row>
    <row r="118" spans="1:41" ht="15.75">
      <c r="A118" s="8"/>
      <c r="B118" s="7" t="s">
        <v>37</v>
      </c>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9"/>
      <c r="AF118" s="9"/>
      <c r="AG118" s="9"/>
      <c r="AH118" s="9"/>
      <c r="AI118" s="9"/>
      <c r="AJ118" s="9"/>
      <c r="AK118" s="9"/>
      <c r="AL118" s="10"/>
      <c r="AM118" s="10"/>
      <c r="AN118" s="10"/>
      <c r="AO118" s="10"/>
    </row>
    <row r="119" spans="1:41" ht="15.7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9"/>
      <c r="AK119" s="9"/>
      <c r="AL119" s="10"/>
      <c r="AM119" s="10"/>
      <c r="AN119" s="10"/>
      <c r="AO119" s="10"/>
    </row>
    <row r="120" spans="1:41" ht="15.75">
      <c r="A120" s="8"/>
      <c r="B120" s="7" t="s">
        <v>38</v>
      </c>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1" ht="15.75">
      <c r="A121" s="14"/>
      <c r="B121" s="14"/>
      <c r="C121" s="14"/>
      <c r="D121" s="14"/>
      <c r="E121" s="14"/>
      <c r="F121" s="14"/>
      <c r="G121" s="14"/>
      <c r="H121" s="14"/>
      <c r="I121" s="14"/>
      <c r="J121" s="14"/>
      <c r="K121" s="14"/>
      <c r="L121" s="14"/>
      <c r="M121" s="14"/>
      <c r="N121" s="15"/>
      <c r="O121" s="15"/>
      <c r="P121" s="15"/>
      <c r="Q121" s="15"/>
      <c r="R121" s="15"/>
      <c r="S121" s="14"/>
      <c r="T121" s="14"/>
      <c r="U121" s="14"/>
      <c r="V121" s="14"/>
      <c r="W121" s="14"/>
      <c r="X121" s="14"/>
      <c r="Y121" s="14"/>
      <c r="Z121" s="14"/>
      <c r="AA121" s="14"/>
      <c r="AB121" s="14"/>
      <c r="AC121" s="14"/>
      <c r="AD121" s="14"/>
      <c r="AE121" s="16"/>
      <c r="AF121" s="16"/>
      <c r="AG121" s="16"/>
      <c r="AH121" s="16"/>
      <c r="AI121" s="16"/>
      <c r="AJ121" s="16"/>
      <c r="AK121" s="16"/>
    </row>
    <row r="122" spans="1:41" ht="15.75">
      <c r="A122" s="14"/>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16"/>
      <c r="AK122" s="16"/>
    </row>
    <row r="123" spans="1:41" ht="12.75">
      <c r="A123" s="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row>
    <row r="124" spans="1:41">
      <c r="A124" s="1"/>
      <c r="B124" s="149" t="s">
        <v>39</v>
      </c>
      <c r="C124" s="149"/>
      <c r="D124" s="149"/>
      <c r="E124" s="149"/>
      <c r="F124" s="149"/>
      <c r="G124" s="149"/>
      <c r="H124" s="149"/>
      <c r="I124" s="149"/>
      <c r="J124" s="149"/>
      <c r="K124" s="149"/>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row>
    <row r="125" spans="1:41" ht="15">
      <c r="A125" s="1"/>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7" spans="1:41" ht="15">
      <c r="A127" s="1"/>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row>
    <row r="128" spans="1:41" ht="15">
      <c r="A128" s="1"/>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0"/>
    </row>
    <row r="129" spans="1:40" s="65" customFormat="1" ht="15">
      <c r="A129" s="61"/>
      <c r="B129" s="150" t="s">
        <v>49</v>
      </c>
      <c r="C129" s="150"/>
      <c r="D129" s="150"/>
      <c r="E129" s="150"/>
      <c r="F129" s="150"/>
      <c r="G129" s="150"/>
      <c r="H129" s="150"/>
      <c r="I129" s="150"/>
      <c r="J129" s="62"/>
      <c r="K129" s="63"/>
      <c r="L129" s="62">
        <v>1</v>
      </c>
      <c r="M129" s="63" t="s">
        <v>41</v>
      </c>
      <c r="N129" s="151">
        <v>41.12</v>
      </c>
      <c r="O129" s="151"/>
      <c r="P129" s="64" t="s">
        <v>41</v>
      </c>
      <c r="Q129" s="152">
        <v>5.92</v>
      </c>
      <c r="R129" s="152"/>
      <c r="S129" s="62"/>
      <c r="T129" s="152"/>
      <c r="U129" s="152"/>
      <c r="AA129" s="65" t="s">
        <v>42</v>
      </c>
      <c r="AB129" s="152">
        <f>ROUND(L129*N129*Q129,0)</f>
        <v>243</v>
      </c>
      <c r="AC129" s="152"/>
      <c r="AD129" s="152"/>
      <c r="AE129" s="152"/>
      <c r="AF129" s="153" t="s">
        <v>26</v>
      </c>
      <c r="AG129" s="153"/>
      <c r="AK129" s="154"/>
      <c r="AL129" s="154"/>
      <c r="AM129" s="154"/>
      <c r="AN129" s="66"/>
    </row>
    <row r="130" spans="1:40" s="67" customFormat="1" ht="15">
      <c r="I130" s="68"/>
      <c r="J130" s="69"/>
      <c r="K130" s="68"/>
      <c r="M130" s="70"/>
      <c r="N130" s="71"/>
      <c r="O130" s="71"/>
      <c r="P130" s="68"/>
      <c r="Q130" s="72"/>
      <c r="R130" s="72"/>
      <c r="S130" s="73"/>
      <c r="T130" s="72"/>
      <c r="U130" s="72"/>
      <c r="V130" s="144" t="s">
        <v>46</v>
      </c>
      <c r="W130" s="144"/>
      <c r="X130" s="144"/>
      <c r="Y130" s="144"/>
      <c r="Z130" s="144"/>
      <c r="AA130" s="74" t="s">
        <v>42</v>
      </c>
      <c r="AB130" s="145">
        <f>SUM(AB127:AB129)</f>
        <v>243</v>
      </c>
      <c r="AC130" s="145"/>
      <c r="AD130" s="145"/>
      <c r="AE130" s="145"/>
      <c r="AF130" s="146" t="s">
        <v>26</v>
      </c>
      <c r="AG130" s="146"/>
      <c r="AH130" s="73"/>
      <c r="AI130" s="75"/>
      <c r="AJ130" s="75"/>
      <c r="AK130" s="147"/>
      <c r="AL130" s="147"/>
      <c r="AM130" s="147"/>
      <c r="AN130" s="75"/>
    </row>
  </sheetData>
  <mergeCells count="298">
    <mergeCell ref="O106:R106"/>
    <mergeCell ref="W106:Y106"/>
    <mergeCell ref="Z106:AC106"/>
    <mergeCell ref="AI106:AJ106"/>
    <mergeCell ref="AK106:AM106"/>
    <mergeCell ref="B107:AJ107"/>
    <mergeCell ref="AK8:AM8"/>
    <mergeCell ref="O9:R9"/>
    <mergeCell ref="S9:T9"/>
    <mergeCell ref="W9:Y9"/>
    <mergeCell ref="Z9:AC9"/>
    <mergeCell ref="AI9:AJ9"/>
    <mergeCell ref="AK9:AM9"/>
    <mergeCell ref="B10:AJ10"/>
    <mergeCell ref="AK69:AM69"/>
    <mergeCell ref="B101:AJ101"/>
    <mergeCell ref="AK99:AM99"/>
    <mergeCell ref="O100:R100"/>
    <mergeCell ref="V100:X100"/>
    <mergeCell ref="Y100:AB100"/>
    <mergeCell ref="AH100:AI100"/>
    <mergeCell ref="AK100:AM100"/>
    <mergeCell ref="AK97:AM97"/>
    <mergeCell ref="AK96:AM96"/>
    <mergeCell ref="B98:AJ98"/>
    <mergeCell ref="AK87:AM87"/>
    <mergeCell ref="V88:X88"/>
    <mergeCell ref="Y88:AB88"/>
    <mergeCell ref="AH88:AI88"/>
    <mergeCell ref="AK88:AM88"/>
    <mergeCell ref="B89:AJ89"/>
    <mergeCell ref="AK58:AM58"/>
    <mergeCell ref="AK90:AM90"/>
    <mergeCell ref="AK91:AM91"/>
    <mergeCell ref="B92:AJ92"/>
    <mergeCell ref="P91:R91"/>
    <mergeCell ref="AK81:AM81"/>
    <mergeCell ref="P70:R70"/>
    <mergeCell ref="V70:X70"/>
    <mergeCell ref="Y70:AB70"/>
    <mergeCell ref="AH70:AI70"/>
    <mergeCell ref="AK70:AM70"/>
    <mergeCell ref="B71:AJ71"/>
    <mergeCell ref="AK94:AM94"/>
    <mergeCell ref="AK93:AM93"/>
    <mergeCell ref="AK79:AM79"/>
    <mergeCell ref="AK76:AM76"/>
    <mergeCell ref="AK78:AM78"/>
    <mergeCell ref="AK54:AM54"/>
    <mergeCell ref="AK57:AM57"/>
    <mergeCell ref="B59:AJ59"/>
    <mergeCell ref="P55:R55"/>
    <mergeCell ref="AK75:AM75"/>
    <mergeCell ref="B77:AJ77"/>
    <mergeCell ref="O76:R76"/>
    <mergeCell ref="V76:X76"/>
    <mergeCell ref="V67:X67"/>
    <mergeCell ref="Y67:AB67"/>
    <mergeCell ref="B68:AJ68"/>
    <mergeCell ref="O64:R64"/>
    <mergeCell ref="V64:X64"/>
    <mergeCell ref="Y64:AB64"/>
    <mergeCell ref="AK72:AM72"/>
    <mergeCell ref="Y73:AB73"/>
    <mergeCell ref="AH73:AI73"/>
    <mergeCell ref="AK73:AM73"/>
    <mergeCell ref="B65:AJ65"/>
    <mergeCell ref="AH64:AI64"/>
    <mergeCell ref="AK64:AM64"/>
    <mergeCell ref="AH67:AI67"/>
    <mergeCell ref="O67:R67"/>
    <mergeCell ref="AK67:AM67"/>
    <mergeCell ref="AK48:AM48"/>
    <mergeCell ref="AK66:AM66"/>
    <mergeCell ref="B63:AJ63"/>
    <mergeCell ref="AK63:AM63"/>
    <mergeCell ref="P61:R61"/>
    <mergeCell ref="V61:X61"/>
    <mergeCell ref="Y61:AB61"/>
    <mergeCell ref="AH61:AI61"/>
    <mergeCell ref="AK61:AM61"/>
    <mergeCell ref="B62:AJ62"/>
    <mergeCell ref="O49:R49"/>
    <mergeCell ref="S49:T49"/>
    <mergeCell ref="W49:Y49"/>
    <mergeCell ref="Z49:AC49"/>
    <mergeCell ref="AI49:AJ49"/>
    <mergeCell ref="AK49:AM49"/>
    <mergeCell ref="B50:AJ50"/>
    <mergeCell ref="B56:AJ56"/>
    <mergeCell ref="B60:AJ60"/>
    <mergeCell ref="AK60:AM60"/>
    <mergeCell ref="P58:R58"/>
    <mergeCell ref="V58:X58"/>
    <mergeCell ref="Y58:AB58"/>
    <mergeCell ref="AH58:AI58"/>
    <mergeCell ref="B74:AJ74"/>
    <mergeCell ref="B78:AJ78"/>
    <mergeCell ref="V43:X43"/>
    <mergeCell ref="Y43:AB43"/>
    <mergeCell ref="O36:R36"/>
    <mergeCell ref="W36:Y36"/>
    <mergeCell ref="Z36:AC36"/>
    <mergeCell ref="AI36:AJ36"/>
    <mergeCell ref="B37:AJ37"/>
    <mergeCell ref="S39:T39"/>
    <mergeCell ref="W39:Y39"/>
    <mergeCell ref="Z39:AC39"/>
    <mergeCell ref="AI39:AJ39"/>
    <mergeCell ref="B95:AJ95"/>
    <mergeCell ref="V94:X94"/>
    <mergeCell ref="Y94:AB94"/>
    <mergeCell ref="AH94:AI94"/>
    <mergeCell ref="O82:R82"/>
    <mergeCell ref="P88:R88"/>
    <mergeCell ref="B90:AJ90"/>
    <mergeCell ref="O94:R94"/>
    <mergeCell ref="B84:AJ84"/>
    <mergeCell ref="V82:X82"/>
    <mergeCell ref="Y82:AB82"/>
    <mergeCell ref="AH82:AI82"/>
    <mergeCell ref="B83:AJ83"/>
    <mergeCell ref="V130:Z130"/>
    <mergeCell ref="AB130:AE130"/>
    <mergeCell ref="AF130:AG130"/>
    <mergeCell ref="AK130:AM130"/>
    <mergeCell ref="B102:AJ102"/>
    <mergeCell ref="AK102:AM102"/>
    <mergeCell ref="B108:AJ108"/>
    <mergeCell ref="AK108:AM108"/>
    <mergeCell ref="O103:R103"/>
    <mergeCell ref="V103:X103"/>
    <mergeCell ref="Y103:AB103"/>
    <mergeCell ref="AH103:AI103"/>
    <mergeCell ref="AK103:AM103"/>
    <mergeCell ref="B124:K124"/>
    <mergeCell ref="B129:I129"/>
    <mergeCell ref="N129:O129"/>
    <mergeCell ref="Q129:R129"/>
    <mergeCell ref="T129:U129"/>
    <mergeCell ref="AB129:AE129"/>
    <mergeCell ref="AF129:AG129"/>
    <mergeCell ref="AK129:AM129"/>
    <mergeCell ref="B104:AJ104"/>
    <mergeCell ref="B110:AJ110"/>
    <mergeCell ref="B105:AJ105"/>
    <mergeCell ref="AK45:AM45"/>
    <mergeCell ref="AO111:AP111"/>
    <mergeCell ref="AN116:AO116"/>
    <mergeCell ref="O109:R109"/>
    <mergeCell ref="V109:X109"/>
    <mergeCell ref="Y109:AB109"/>
    <mergeCell ref="AH109:AI109"/>
    <mergeCell ref="AK109:AM109"/>
    <mergeCell ref="AC111:AG111"/>
    <mergeCell ref="AK111:AM111"/>
    <mergeCell ref="AC116:AG116"/>
    <mergeCell ref="AJ116:AM116"/>
    <mergeCell ref="B87:AJ87"/>
    <mergeCell ref="O97:R97"/>
    <mergeCell ref="V97:X97"/>
    <mergeCell ref="Y97:AB97"/>
    <mergeCell ref="AH97:AI97"/>
    <mergeCell ref="P79:R79"/>
    <mergeCell ref="V79:X79"/>
    <mergeCell ref="Y79:AB79"/>
    <mergeCell ref="AH79:AI79"/>
    <mergeCell ref="V91:X91"/>
    <mergeCell ref="Y91:AB91"/>
    <mergeCell ref="AH91:AI91"/>
    <mergeCell ref="O6:R6"/>
    <mergeCell ref="S6:T6"/>
    <mergeCell ref="W6:Y6"/>
    <mergeCell ref="Z6:AC6"/>
    <mergeCell ref="AI6:AJ6"/>
    <mergeCell ref="AK6:AM6"/>
    <mergeCell ref="B7:AJ7"/>
    <mergeCell ref="AK24:AM24"/>
    <mergeCell ref="AK26:AM26"/>
    <mergeCell ref="O24:R24"/>
    <mergeCell ref="W24:Y24"/>
    <mergeCell ref="Z24:AC24"/>
    <mergeCell ref="AI24:AJ24"/>
    <mergeCell ref="AK23:AM23"/>
    <mergeCell ref="B19:AJ19"/>
    <mergeCell ref="B25:AJ25"/>
    <mergeCell ref="B16:AJ16"/>
    <mergeCell ref="O15:R15"/>
    <mergeCell ref="V15:X15"/>
    <mergeCell ref="Y15:AB15"/>
    <mergeCell ref="AI15:AJ15"/>
    <mergeCell ref="AK15:AM15"/>
    <mergeCell ref="AK11:AM11"/>
    <mergeCell ref="B13:AJ13"/>
    <mergeCell ref="A1:AM1"/>
    <mergeCell ref="A2:D2"/>
    <mergeCell ref="E2:AN2"/>
    <mergeCell ref="B4:M4"/>
    <mergeCell ref="N4:V4"/>
    <mergeCell ref="W4:AB4"/>
    <mergeCell ref="AC4:AH4"/>
    <mergeCell ref="AI4:AN4"/>
    <mergeCell ref="AK5:AM5"/>
    <mergeCell ref="O12:R12"/>
    <mergeCell ref="V12:X12"/>
    <mergeCell ref="Y12:AB12"/>
    <mergeCell ref="AI12:AJ12"/>
    <mergeCell ref="AK12:AM12"/>
    <mergeCell ref="AK14:AM14"/>
    <mergeCell ref="O18:R18"/>
    <mergeCell ref="W18:Y18"/>
    <mergeCell ref="Z18:AC18"/>
    <mergeCell ref="AI18:AJ18"/>
    <mergeCell ref="AK18:AM18"/>
    <mergeCell ref="AK17:AM17"/>
    <mergeCell ref="AK51:AM51"/>
    <mergeCell ref="O27:R27"/>
    <mergeCell ref="S27:T27"/>
    <mergeCell ref="W27:Y27"/>
    <mergeCell ref="Z27:AC27"/>
    <mergeCell ref="AI27:AJ27"/>
    <mergeCell ref="AK27:AM27"/>
    <mergeCell ref="AI30:AJ30"/>
    <mergeCell ref="B31:AJ31"/>
    <mergeCell ref="AK32:AM32"/>
    <mergeCell ref="B28:AJ28"/>
    <mergeCell ref="AK29:AM29"/>
    <mergeCell ref="AK30:AM30"/>
    <mergeCell ref="O30:R30"/>
    <mergeCell ref="W30:Y30"/>
    <mergeCell ref="Z30:AC30"/>
    <mergeCell ref="AK43:AM43"/>
    <mergeCell ref="B41:AJ41"/>
    <mergeCell ref="AK41:AM41"/>
    <mergeCell ref="N42:O42"/>
    <mergeCell ref="Q42:R42"/>
    <mergeCell ref="T42:V42"/>
    <mergeCell ref="AB42:AE42"/>
    <mergeCell ref="B40:AJ40"/>
    <mergeCell ref="B44:AJ44"/>
    <mergeCell ref="AI43:AJ43"/>
    <mergeCell ref="B47:AJ47"/>
    <mergeCell ref="P43:R43"/>
    <mergeCell ref="AK20:AM20"/>
    <mergeCell ref="O21:R21"/>
    <mergeCell ref="V21:X21"/>
    <mergeCell ref="Y21:AB21"/>
    <mergeCell ref="AI21:AJ21"/>
    <mergeCell ref="AK21:AM21"/>
    <mergeCell ref="B22:AJ22"/>
    <mergeCell ref="AF42:AG42"/>
    <mergeCell ref="AK42:AM42"/>
    <mergeCell ref="P46:R46"/>
    <mergeCell ref="V46:X46"/>
    <mergeCell ref="Y46:AB46"/>
    <mergeCell ref="AI46:AJ46"/>
    <mergeCell ref="AK46:AM46"/>
    <mergeCell ref="N45:O45"/>
    <mergeCell ref="Q45:R45"/>
    <mergeCell ref="T45:V45"/>
    <mergeCell ref="AB45:AE45"/>
    <mergeCell ref="AF45:AG45"/>
    <mergeCell ref="O33:R33"/>
    <mergeCell ref="W33:Y33"/>
    <mergeCell ref="Z33:AC33"/>
    <mergeCell ref="AI33:AJ33"/>
    <mergeCell ref="AK33:AM33"/>
    <mergeCell ref="B34:AN34"/>
    <mergeCell ref="O39:R39"/>
    <mergeCell ref="AK39:AM39"/>
    <mergeCell ref="B38:AJ38"/>
    <mergeCell ref="AK38:AM38"/>
    <mergeCell ref="AK35:AM35"/>
    <mergeCell ref="AK36:AM36"/>
    <mergeCell ref="AK84:AM84"/>
    <mergeCell ref="P85:R85"/>
    <mergeCell ref="V85:X85"/>
    <mergeCell ref="Y85:AB85"/>
    <mergeCell ref="AH85:AI85"/>
    <mergeCell ref="AK85:AM85"/>
    <mergeCell ref="B86:AJ86"/>
    <mergeCell ref="O52:R52"/>
    <mergeCell ref="S52:T52"/>
    <mergeCell ref="W52:Y52"/>
    <mergeCell ref="Z52:AC52"/>
    <mergeCell ref="AI52:AJ52"/>
    <mergeCell ref="AK52:AM52"/>
    <mergeCell ref="B53:AJ53"/>
    <mergeCell ref="V55:X55"/>
    <mergeCell ref="Y55:AB55"/>
    <mergeCell ref="AH55:AI55"/>
    <mergeCell ref="AK55:AM55"/>
    <mergeCell ref="B80:AJ80"/>
    <mergeCell ref="O73:R73"/>
    <mergeCell ref="V73:X73"/>
    <mergeCell ref="AK82:AM82"/>
    <mergeCell ref="Y76:AB76"/>
    <mergeCell ref="AH76:AI76"/>
  </mergeCells>
  <pageMargins left="0.64" right="0.1" top="0.32" bottom="0.69" header="0.16" footer="0.25"/>
  <pageSetup paperSize="5" scale="76" orientation="portrait" horizontalDpi="300" verticalDpi="300" r:id="rId1"/>
  <headerFooter alignWithMargins="0">
    <oddHeader>Page &amp;P</oddHeader>
  </headerFooter>
  <rowBreaks count="1" manualBreakCount="1">
    <brk id="7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2017-02-20T05:24:45Z</dcterms:modified>
</cp:coreProperties>
</file>