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MBldg'!$A$1:$AN$125</definedName>
    <definedName name="_xlnm.Print_Titles" localSheetId="0">'DWE MBldg'!$4:$4</definedName>
  </definedNames>
  <calcPr calcId="124519"/>
</workbook>
</file>

<file path=xl/calcChain.xml><?xml version="1.0" encoding="utf-8"?>
<calcChain xmlns="http://schemas.openxmlformats.org/spreadsheetml/2006/main">
  <c r="O73" i="5"/>
  <c r="AK103"/>
  <c r="AK49" l="1"/>
  <c r="AK18"/>
  <c r="AK21"/>
  <c r="AK91" l="1"/>
  <c r="AK88"/>
  <c r="AK76" l="1"/>
  <c r="AK67"/>
  <c r="AK46"/>
  <c r="AK33" l="1"/>
  <c r="AK6" l="1"/>
  <c r="AK79" l="1"/>
  <c r="AK64" l="1"/>
  <c r="AK85"/>
  <c r="AK30" l="1"/>
  <c r="AK24"/>
  <c r="AB126" l="1"/>
  <c r="AK36" l="1"/>
  <c r="AB127"/>
  <c r="AK9"/>
  <c r="AK27"/>
  <c r="AK61"/>
  <c r="AK82"/>
  <c r="AK94"/>
  <c r="AK106"/>
  <c r="AK12"/>
  <c r="AK52"/>
  <c r="AK15"/>
  <c r="AK100" l="1"/>
  <c r="AK58"/>
  <c r="AK43"/>
  <c r="AK40"/>
  <c r="AK70"/>
  <c r="AK55" l="1"/>
  <c r="AO52" s="1"/>
  <c r="AK97"/>
  <c r="AK73"/>
  <c r="AK108" s="1"/>
  <c r="AO108" l="1"/>
</calcChain>
</file>

<file path=xl/sharedStrings.xml><?xml version="1.0" encoding="utf-8"?>
<sst xmlns="http://schemas.openxmlformats.org/spreadsheetml/2006/main" count="267" uniqueCount="103">
  <si>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</si>
  <si>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</si>
  <si>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</si>
  <si>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</si>
  <si>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</si>
  <si>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</si>
  <si>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</si>
  <si>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</si>
  <si>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</si>
  <si>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</si>
  <si>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</si>
  <si>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</si>
  <si>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</si>
  <si>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</si>
  <si>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</si>
  <si>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</si>
  <si>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</si>
  <si>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</si>
  <si>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</si>
  <si>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</si>
  <si>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</si>
  <si>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</si>
  <si>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</si>
  <si>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</si>
  <si>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</si>
  <si>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</si>
  <si>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</si>
  <si>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</si>
  <si>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</si>
  <si>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</si>
  <si>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</si>
  <si>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</si>
  <si>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</si>
  <si>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</si>
  <si>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</si>
  <si>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</si>
  <si>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</si>
  <si>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</si>
  <si>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</si>
  <si>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</si>
  <si>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</si>
  <si>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</si>
  <si>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</si>
  <si>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</si>
  <si>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</si>
  <si>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Removing cement plaster .(S.I.No: 53,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</si>
  <si>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</si>
  <si>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</si>
  <si>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</si>
  <si>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</si>
  <si>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</si>
  <si>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</si>
  <si>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</si>
  <si>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</si>
  <si>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</si>
  <si>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</si>
  <si>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</si>
  <si>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</si>
  <si>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</si>
  <si>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</si>
  <si>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</si>
  <si>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</si>
  <si>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</si>
  <si>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</si>
  <si>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</si>
  <si>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</si>
  <si>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</si>
  <si>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</si>
  <si>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</si>
  <si>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</si>
  <si>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</si>
  <si>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</si>
  <si>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</si>
  <si>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</si>
  <si>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</si>
  <si>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</si>
  <si>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</si>
  <si>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</si>
  <si>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Dismantling brick work in mud morter .(S.I.No: 12, P.No: 10)</t>
  </si>
  <si>
    <t>(Rs. Five Hundred Twenty Nine &amp; Thirty Eight Paisa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</si>
  <si>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</si>
  <si>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</si>
  <si>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</si>
  <si>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</si>
  <si>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</si>
  <si>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</si>
  <si>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</si>
  <si>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</si>
  <si>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</si>
  <si>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</si>
  <si>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</si>
  <si>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</si>
  <si>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</si>
  <si>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</si>
  <si>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</si>
  <si>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r>
      <t xml:space="preserve">Rehabilitation of School Building in Taluka Chachro District Tharparkar (18-Units) </t>
    </r>
    <r>
      <rPr>
        <b/>
        <u/>
        <sz val="14"/>
        <rFont val="Times New Roman"/>
        <family val="1"/>
      </rPr>
      <t>@ GBPS Khamiso Paro Bhane Jo Tar U/C Hirar, Taluka Chachro</t>
    </r>
    <r>
      <rPr>
        <u/>
        <sz val="14"/>
        <rFont val="Times New Roman"/>
        <family val="1"/>
      </rPr>
      <t>.</t>
    </r>
  </si>
  <si>
    <t>Dismantling brick or flagged flooring without concrete foundation (S.I.No: 30-P-12)</t>
  </si>
  <si>
    <t>Removing window and sky light with chowkats. (S.I.No:33-b-P-12)</t>
  </si>
  <si>
    <t>No:</t>
  </si>
  <si>
    <t>P.No:</t>
  </si>
  <si>
    <t>Pacca brick work in mud mortar other than building upto 20ft Height. (S.I.No. 3-i, P.No: 20).</t>
  </si>
  <si>
    <t>Painting old surface doors and windows any type, (including edges)  two coats.(S.I.No: 4-c, P.No: 68)</t>
  </si>
  <si>
    <t>(Rs. One Thousand One Hundred Sixty &amp; Six Paisa only)</t>
  </si>
</sst>
</file>

<file path=xl/styles.xml><?xml version="1.0" encoding="utf-8"?>
<styleSheet xmlns="http://schemas.openxmlformats.org/spreadsheetml/2006/main">
  <numFmts count="2">
    <numFmt numFmtId="164" formatCode="0.0"/>
    <numFmt numFmtId="165" formatCode="0.000"/>
  </numFmts>
  <fonts count="2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54">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22" fillId="0" borderId="0" xfId="1" applyFont="1" applyBorder="1" applyAlignment="1">
      <alignment horizontal="center" vertical="top"/>
    </xf>
    <xf numFmtId="0" fontId="23" fillId="0" borderId="0" xfId="1" applyFont="1" applyBorder="1" applyAlignment="1">
      <alignment horizontal="justify" vertical="top"/>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2" fillId="0" borderId="0" xfId="1" applyFont="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7" fillId="0" borderId="0" xfId="1" applyFont="1" applyBorder="1" applyAlignment="1">
      <alignment horizontal="center"/>
    </xf>
    <xf numFmtId="0" fontId="17" fillId="0" borderId="0" xfId="1" applyFont="1" applyBorder="1" applyAlignment="1">
      <alignment horizontal="left"/>
    </xf>
    <xf numFmtId="0" fontId="17" fillId="0" borderId="0" xfId="1" applyFont="1" applyFill="1" applyBorder="1" applyAlignment="1">
      <alignment horizontal="center"/>
    </xf>
    <xf numFmtId="0" fontId="2" fillId="0" borderId="0" xfId="1" applyFont="1" applyBorder="1" applyAlignment="1">
      <alignment horizontal="center" vertical="center"/>
    </xf>
    <xf numFmtId="1" fontId="17" fillId="0" borderId="0" xfId="1" applyNumberFormat="1" applyFont="1" applyBorder="1" applyAlignment="1">
      <alignment horizontal="right"/>
    </xf>
    <xf numFmtId="0" fontId="1" fillId="0" borderId="0" xfId="1" applyFont="1" applyBorder="1" applyAlignment="1">
      <alignment horizontal="right" vertical="center"/>
    </xf>
    <xf numFmtId="0" fontId="1" fillId="0" borderId="0" xfId="1" applyFont="1" applyBorder="1" applyAlignment="1">
      <alignment horizontal="right"/>
    </xf>
    <xf numFmtId="0" fontId="6" fillId="0" borderId="0" xfId="1" applyFont="1" applyBorder="1" applyAlignment="1">
      <alignment horizontal="center" vertical="center"/>
    </xf>
    <xf numFmtId="2" fontId="17" fillId="0" borderId="0" xfId="1" applyNumberFormat="1" applyFont="1" applyBorder="1" applyAlignment="1">
      <alignment horizontal="right"/>
    </xf>
    <xf numFmtId="0" fontId="16" fillId="0" borderId="0" xfId="1" applyFont="1" applyBorder="1" applyAlignment="1">
      <alignment horizontal="justify" vertical="justify" wrapText="1"/>
    </xf>
    <xf numFmtId="0" fontId="22" fillId="0" borderId="0" xfId="1" applyFont="1" applyBorder="1" applyAlignment="1">
      <alignment horizontal="center" vertical="top"/>
    </xf>
    <xf numFmtId="0" fontId="17" fillId="0" borderId="0" xfId="1" applyFont="1" applyBorder="1" applyAlignment="1">
      <alignment horizontal="center"/>
    </xf>
    <xf numFmtId="0" fontId="17" fillId="0" borderId="0" xfId="1" applyFont="1" applyBorder="1" applyAlignment="1">
      <alignment horizontal="right"/>
    </xf>
    <xf numFmtId="0" fontId="16" fillId="0" borderId="0" xfId="1" applyFont="1" applyBorder="1" applyAlignment="1">
      <alignment horizontal="center" vertical="top"/>
    </xf>
    <xf numFmtId="0" fontId="16" fillId="0" borderId="0" xfId="1" applyFont="1" applyBorder="1" applyAlignment="1">
      <alignment horizontal="justify" vertical="top"/>
    </xf>
    <xf numFmtId="164" fontId="17" fillId="0" borderId="0" xfId="1" applyNumberFormat="1" applyFont="1" applyBorder="1" applyAlignment="1">
      <alignment horizontal="center"/>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2" fontId="17" fillId="0" borderId="0" xfId="1" applyNumberFormat="1" applyFont="1" applyBorder="1" applyAlignment="1">
      <alignment horizontal="center"/>
    </xf>
    <xf numFmtId="0" fontId="16" fillId="0" borderId="0" xfId="1" applyFont="1" applyBorder="1" applyAlignment="1">
      <alignment horizontal="center"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0" fontId="16" fillId="0" borderId="0" xfId="1" applyFont="1" applyBorder="1" applyAlignment="1">
      <alignment horizontal="left" vertical="top"/>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22" fillId="0" borderId="0" xfId="0" applyFont="1" applyBorder="1" applyAlignment="1">
      <alignment horizontal="center" vertical="top"/>
    </xf>
    <xf numFmtId="0" fontId="17" fillId="0" borderId="0" xfId="1" applyFont="1" applyBorder="1" applyAlignment="1">
      <alignment horizontal="left"/>
    </xf>
    <xf numFmtId="2" fontId="17" fillId="0" borderId="0" xfId="1" applyNumberFormat="1" applyFont="1" applyBorder="1" applyAlignment="1">
      <alignment horizontal="left"/>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5" fillId="0" borderId="0" xfId="0" applyFont="1" applyBorder="1" applyAlignment="1">
      <alignment horizont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27"/>
  <sheetViews>
    <sheetView tabSelected="1" view="pageBreakPreview" zoomScaleSheetLayoutView="100" workbookViewId="0">
      <selection activeCell="E2" sqref="E2:AN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45" t="s">
        <v>0</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row>
    <row r="2" spans="1:40" ht="46.5" customHeight="1">
      <c r="A2" s="146" t="s">
        <v>40</v>
      </c>
      <c r="B2" s="146"/>
      <c r="C2" s="146"/>
      <c r="D2" s="146"/>
      <c r="E2" s="147" t="s">
        <v>95</v>
      </c>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row>
    <row r="3" spans="1:40" ht="6" customHeight="1" thickBot="1"/>
    <row r="4" spans="1:40" s="85" customFormat="1" ht="17.25" customHeight="1" thickTop="1" thickBot="1">
      <c r="A4" s="84" t="s">
        <v>1</v>
      </c>
      <c r="B4" s="149" t="s">
        <v>2</v>
      </c>
      <c r="C4" s="149"/>
      <c r="D4" s="149"/>
      <c r="E4" s="149"/>
      <c r="F4" s="149"/>
      <c r="G4" s="149"/>
      <c r="H4" s="149"/>
      <c r="I4" s="149"/>
      <c r="J4" s="149"/>
      <c r="K4" s="149"/>
      <c r="L4" s="149"/>
      <c r="M4" s="149"/>
      <c r="N4" s="150" t="s">
        <v>3</v>
      </c>
      <c r="O4" s="151"/>
      <c r="P4" s="151"/>
      <c r="Q4" s="151"/>
      <c r="R4" s="151"/>
      <c r="S4" s="151"/>
      <c r="T4" s="151"/>
      <c r="U4" s="151"/>
      <c r="V4" s="152"/>
      <c r="W4" s="150" t="s">
        <v>4</v>
      </c>
      <c r="X4" s="151"/>
      <c r="Y4" s="151"/>
      <c r="Z4" s="151"/>
      <c r="AA4" s="151"/>
      <c r="AB4" s="152"/>
      <c r="AC4" s="151" t="s">
        <v>5</v>
      </c>
      <c r="AD4" s="151"/>
      <c r="AE4" s="151"/>
      <c r="AF4" s="151"/>
      <c r="AG4" s="151"/>
      <c r="AH4" s="151"/>
      <c r="AI4" s="150" t="s">
        <v>6</v>
      </c>
      <c r="AJ4" s="151"/>
      <c r="AK4" s="151"/>
      <c r="AL4" s="151"/>
      <c r="AM4" s="151"/>
      <c r="AN4" s="152"/>
    </row>
    <row r="5" spans="1:40" s="22" customFormat="1" ht="14.25" customHeight="1" thickTop="1">
      <c r="A5" s="88">
        <v>1</v>
      </c>
      <c r="B5" s="20" t="s">
        <v>78</v>
      </c>
      <c r="C5" s="21"/>
      <c r="D5" s="21"/>
      <c r="E5" s="21"/>
      <c r="F5" s="21"/>
      <c r="G5" s="21"/>
      <c r="H5" s="21"/>
      <c r="I5" s="21"/>
      <c r="J5" s="21"/>
      <c r="K5" s="21"/>
      <c r="L5" s="21"/>
      <c r="AK5" s="103"/>
      <c r="AL5" s="103"/>
      <c r="AM5" s="103"/>
    </row>
    <row r="6" spans="1:40" s="23" customFormat="1" ht="12.75" customHeight="1">
      <c r="A6" s="6"/>
      <c r="N6" s="27"/>
      <c r="O6" s="105">
        <v>938</v>
      </c>
      <c r="P6" s="105"/>
      <c r="Q6" s="105"/>
      <c r="R6" s="105"/>
      <c r="S6" s="142" t="s">
        <v>7</v>
      </c>
      <c r="T6" s="142"/>
      <c r="U6" s="28"/>
      <c r="V6" s="86"/>
      <c r="W6" s="108" t="s">
        <v>8</v>
      </c>
      <c r="X6" s="108"/>
      <c r="Y6" s="108"/>
      <c r="Z6" s="143">
        <v>529.38</v>
      </c>
      <c r="AA6" s="143"/>
      <c r="AB6" s="143"/>
      <c r="AC6" s="143"/>
      <c r="AD6" s="28"/>
      <c r="AE6" s="30" t="s">
        <v>12</v>
      </c>
      <c r="AF6" s="28"/>
      <c r="AG6" s="28"/>
      <c r="AH6" s="28"/>
      <c r="AI6" s="109" t="s">
        <v>9</v>
      </c>
      <c r="AJ6" s="109"/>
      <c r="AK6" s="101">
        <f>ROUND(O6*Z6/100,0)</f>
        <v>4966</v>
      </c>
      <c r="AL6" s="101"/>
      <c r="AM6" s="101"/>
      <c r="AN6" s="31" t="s">
        <v>10</v>
      </c>
    </row>
    <row r="7" spans="1:40" s="2" customFormat="1" ht="15">
      <c r="B7" s="104" t="s">
        <v>79</v>
      </c>
      <c r="C7" s="104"/>
      <c r="D7" s="104"/>
      <c r="E7" s="104"/>
      <c r="F7" s="104"/>
      <c r="G7" s="104"/>
      <c r="H7" s="104"/>
      <c r="I7" s="104"/>
      <c r="J7" s="104"/>
      <c r="K7" s="104"/>
      <c r="L7" s="104"/>
      <c r="M7" s="104"/>
      <c r="N7" s="104"/>
      <c r="O7" s="104"/>
      <c r="P7" s="104"/>
      <c r="Q7" s="104"/>
      <c r="R7" s="104"/>
      <c r="S7" s="104"/>
      <c r="T7" s="104"/>
      <c r="U7" s="104"/>
      <c r="V7" s="104"/>
      <c r="W7" s="104"/>
      <c r="X7" s="104"/>
      <c r="Y7" s="104"/>
      <c r="Z7" s="104"/>
      <c r="AA7" s="104"/>
      <c r="AB7" s="104"/>
      <c r="AC7" s="104"/>
      <c r="AD7" s="104"/>
      <c r="AE7" s="104"/>
      <c r="AF7" s="104"/>
      <c r="AG7" s="104"/>
      <c r="AH7" s="104"/>
      <c r="AI7" s="104"/>
      <c r="AJ7" s="104"/>
      <c r="AK7" s="3"/>
      <c r="AL7" s="3"/>
      <c r="AM7" s="3"/>
    </row>
    <row r="8" spans="1:40" s="22" customFormat="1" ht="13.5" customHeight="1">
      <c r="A8" s="19">
        <v>2</v>
      </c>
      <c r="B8" s="20" t="s">
        <v>43</v>
      </c>
      <c r="C8" s="4"/>
      <c r="D8" s="4"/>
      <c r="E8" s="4"/>
      <c r="F8" s="4"/>
      <c r="G8" s="4"/>
      <c r="H8" s="4"/>
      <c r="I8" s="4"/>
      <c r="J8" s="4"/>
      <c r="K8" s="4"/>
      <c r="L8" s="4"/>
      <c r="M8" s="4"/>
      <c r="N8" s="4"/>
      <c r="AK8" s="103"/>
      <c r="AL8" s="103"/>
      <c r="AM8" s="103"/>
    </row>
    <row r="9" spans="1:40" s="23" customFormat="1" ht="13.5" customHeight="1">
      <c r="F9" s="32"/>
      <c r="G9" s="32"/>
      <c r="H9" s="33"/>
      <c r="I9" s="6"/>
      <c r="J9" s="6"/>
      <c r="K9" s="34"/>
      <c r="L9" s="34"/>
      <c r="M9" s="34"/>
      <c r="N9" s="34"/>
      <c r="O9" s="105">
        <v>951</v>
      </c>
      <c r="P9" s="105"/>
      <c r="Q9" s="105"/>
      <c r="R9" s="105"/>
      <c r="S9" s="35" t="s">
        <v>26</v>
      </c>
      <c r="T9" s="36"/>
      <c r="U9" s="36"/>
      <c r="V9" s="108" t="s">
        <v>8</v>
      </c>
      <c r="W9" s="108"/>
      <c r="X9" s="108"/>
      <c r="Y9" s="143">
        <v>378.13</v>
      </c>
      <c r="Z9" s="143"/>
      <c r="AA9" s="143"/>
      <c r="AB9" s="143"/>
      <c r="AC9" s="28"/>
      <c r="AD9" s="28" t="s">
        <v>27</v>
      </c>
      <c r="AE9" s="28"/>
      <c r="AF9" s="28"/>
      <c r="AG9" s="28"/>
      <c r="AH9" s="28"/>
      <c r="AI9" s="109" t="s">
        <v>9</v>
      </c>
      <c r="AJ9" s="109"/>
      <c r="AK9" s="101">
        <f>O9*Y9/100</f>
        <v>3596.0163000000002</v>
      </c>
      <c r="AL9" s="101"/>
      <c r="AM9" s="101"/>
      <c r="AN9" s="31" t="s">
        <v>10</v>
      </c>
    </row>
    <row r="10" spans="1:40" s="2" customFormat="1" ht="15">
      <c r="B10" s="104" t="s">
        <v>50</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3"/>
      <c r="AL10" s="3"/>
      <c r="AM10" s="3"/>
    </row>
    <row r="11" spans="1:40" s="22" customFormat="1" ht="13.5" customHeight="1">
      <c r="A11" s="19">
        <v>3</v>
      </c>
      <c r="B11" s="20" t="s">
        <v>45</v>
      </c>
      <c r="C11" s="4"/>
      <c r="D11" s="4"/>
      <c r="E11" s="4"/>
      <c r="F11" s="4"/>
      <c r="G11" s="4"/>
      <c r="H11" s="4"/>
      <c r="I11" s="4"/>
      <c r="J11" s="4"/>
      <c r="K11" s="4"/>
      <c r="L11" s="4"/>
      <c r="M11" s="4"/>
      <c r="N11" s="4"/>
      <c r="AK11" s="103"/>
      <c r="AL11" s="103"/>
      <c r="AM11" s="103"/>
      <c r="AN11" s="39"/>
    </row>
    <row r="12" spans="1:40" s="23" customFormat="1" ht="13.5" customHeight="1">
      <c r="F12" s="32"/>
      <c r="G12" s="32"/>
      <c r="H12" s="33"/>
      <c r="I12" s="6"/>
      <c r="J12" s="6"/>
      <c r="K12" s="34"/>
      <c r="L12" s="34"/>
      <c r="M12" s="34"/>
      <c r="N12" s="34"/>
      <c r="O12" s="105">
        <v>2758</v>
      </c>
      <c r="P12" s="105"/>
      <c r="Q12" s="105"/>
      <c r="R12" s="105"/>
      <c r="S12" s="35" t="s">
        <v>26</v>
      </c>
      <c r="T12" s="36"/>
      <c r="U12" s="36"/>
      <c r="V12" s="29"/>
      <c r="W12" s="108" t="s">
        <v>8</v>
      </c>
      <c r="X12" s="108"/>
      <c r="Y12" s="108"/>
      <c r="Z12" s="105">
        <v>121</v>
      </c>
      <c r="AA12" s="105"/>
      <c r="AB12" s="105"/>
      <c r="AC12" s="105"/>
      <c r="AE12" s="28" t="s">
        <v>27</v>
      </c>
      <c r="AF12" s="28"/>
      <c r="AG12" s="28"/>
      <c r="AH12" s="28"/>
      <c r="AI12" s="109" t="s">
        <v>9</v>
      </c>
      <c r="AJ12" s="109"/>
      <c r="AK12" s="101">
        <f>ROUND(O12*Z12/100,0)</f>
        <v>3337</v>
      </c>
      <c r="AL12" s="101"/>
      <c r="AM12" s="101"/>
      <c r="AN12" s="31" t="s">
        <v>10</v>
      </c>
    </row>
    <row r="13" spans="1:40" s="2" customFormat="1" ht="15">
      <c r="B13" s="104" t="s">
        <v>52</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3"/>
      <c r="AL13" s="3"/>
      <c r="AM13" s="3"/>
    </row>
    <row r="14" spans="1:40" s="22" customFormat="1" ht="13.5" customHeight="1">
      <c r="A14" s="19">
        <v>4</v>
      </c>
      <c r="B14" s="20" t="s">
        <v>44</v>
      </c>
      <c r="C14" s="4"/>
      <c r="D14" s="4"/>
      <c r="E14" s="4"/>
      <c r="F14" s="4"/>
      <c r="G14" s="4"/>
      <c r="H14" s="4"/>
      <c r="I14" s="4"/>
      <c r="J14" s="4"/>
      <c r="K14" s="4"/>
      <c r="L14" s="4"/>
      <c r="M14" s="4"/>
      <c r="N14" s="4"/>
      <c r="AK14" s="103"/>
      <c r="AL14" s="103"/>
      <c r="AM14" s="103"/>
    </row>
    <row r="15" spans="1:40" s="23" customFormat="1" ht="13.5" customHeight="1">
      <c r="F15" s="32"/>
      <c r="G15" s="32"/>
      <c r="H15" s="33"/>
      <c r="I15" s="6"/>
      <c r="J15" s="6"/>
      <c r="K15" s="34"/>
      <c r="L15" s="34"/>
      <c r="M15" s="34"/>
      <c r="N15" s="34"/>
      <c r="O15" s="105">
        <v>34.86</v>
      </c>
      <c r="P15" s="105"/>
      <c r="Q15" s="105"/>
      <c r="R15" s="105"/>
      <c r="S15" s="35" t="s">
        <v>18</v>
      </c>
      <c r="T15" s="36"/>
      <c r="U15" s="36"/>
      <c r="V15" s="108" t="s">
        <v>8</v>
      </c>
      <c r="W15" s="108"/>
      <c r="X15" s="108"/>
      <c r="Y15" s="105">
        <v>126.04</v>
      </c>
      <c r="Z15" s="105"/>
      <c r="AA15" s="105"/>
      <c r="AB15" s="105"/>
      <c r="AC15" s="28"/>
      <c r="AD15" s="28" t="s">
        <v>19</v>
      </c>
      <c r="AE15" s="28"/>
      <c r="AF15" s="28"/>
      <c r="AG15" s="28"/>
      <c r="AH15" s="28"/>
      <c r="AI15" s="109" t="s">
        <v>9</v>
      </c>
      <c r="AJ15" s="109"/>
      <c r="AK15" s="101">
        <f>ROUND(O15*Y15,0)</f>
        <v>4394</v>
      </c>
      <c r="AL15" s="101"/>
      <c r="AM15" s="101"/>
      <c r="AN15" s="31" t="s">
        <v>10</v>
      </c>
    </row>
    <row r="16" spans="1:40" s="2" customFormat="1" ht="15">
      <c r="B16" s="104" t="s">
        <v>51</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3"/>
      <c r="AL16" s="3"/>
      <c r="AM16" s="3"/>
    </row>
    <row r="17" spans="1:40" s="22" customFormat="1" ht="13.5" customHeight="1">
      <c r="A17" s="100">
        <v>5</v>
      </c>
      <c r="B17" s="20" t="s">
        <v>96</v>
      </c>
      <c r="C17" s="4"/>
      <c r="D17" s="4"/>
      <c r="E17" s="4"/>
      <c r="F17" s="4"/>
      <c r="G17" s="4"/>
      <c r="H17" s="4"/>
      <c r="I17" s="4"/>
      <c r="J17" s="4"/>
      <c r="K17" s="4"/>
      <c r="L17" s="4"/>
      <c r="M17" s="4"/>
      <c r="N17" s="4"/>
      <c r="AK17" s="103"/>
      <c r="AL17" s="103"/>
      <c r="AM17" s="103"/>
    </row>
    <row r="18" spans="1:40" s="23" customFormat="1" ht="13.5" customHeight="1">
      <c r="F18" s="32"/>
      <c r="G18" s="32"/>
      <c r="H18" s="33"/>
      <c r="I18" s="6"/>
      <c r="J18" s="6"/>
      <c r="K18" s="34"/>
      <c r="L18" s="34"/>
      <c r="M18" s="34"/>
      <c r="N18" s="34"/>
      <c r="O18" s="105">
        <v>877</v>
      </c>
      <c r="P18" s="105"/>
      <c r="Q18" s="105"/>
      <c r="R18" s="105"/>
      <c r="S18" s="98" t="s">
        <v>18</v>
      </c>
      <c r="T18" s="36"/>
      <c r="U18" s="36"/>
      <c r="V18" s="108" t="s">
        <v>8</v>
      </c>
      <c r="W18" s="108"/>
      <c r="X18" s="108"/>
      <c r="Y18" s="105">
        <v>257.13</v>
      </c>
      <c r="Z18" s="105"/>
      <c r="AA18" s="105"/>
      <c r="AB18" s="105"/>
      <c r="AC18" s="28"/>
      <c r="AD18" s="28" t="s">
        <v>27</v>
      </c>
      <c r="AE18" s="28"/>
      <c r="AF18" s="28"/>
      <c r="AG18" s="28"/>
      <c r="AH18" s="28"/>
      <c r="AI18" s="109" t="s">
        <v>9</v>
      </c>
      <c r="AJ18" s="109"/>
      <c r="AK18" s="101">
        <f>ROUND(O18*Y18,0)/100</f>
        <v>2255.0300000000002</v>
      </c>
      <c r="AL18" s="101"/>
      <c r="AM18" s="101"/>
      <c r="AN18" s="31" t="s">
        <v>10</v>
      </c>
    </row>
    <row r="19" spans="1:40" s="2" customFormat="1" ht="15">
      <c r="B19" s="104" t="s">
        <v>51</v>
      </c>
      <c r="C19" s="104"/>
      <c r="D19" s="104"/>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104"/>
      <c r="AE19" s="104"/>
      <c r="AF19" s="104"/>
      <c r="AG19" s="104"/>
      <c r="AH19" s="104"/>
      <c r="AI19" s="104"/>
      <c r="AJ19" s="104"/>
      <c r="AK19" s="3"/>
      <c r="AL19" s="3"/>
      <c r="AM19" s="3"/>
    </row>
    <row r="20" spans="1:40" s="22" customFormat="1" ht="13.5" customHeight="1">
      <c r="A20" s="100">
        <v>6</v>
      </c>
      <c r="B20" s="20" t="s">
        <v>97</v>
      </c>
      <c r="C20" s="4"/>
      <c r="D20" s="4"/>
      <c r="E20" s="4"/>
      <c r="F20" s="4"/>
      <c r="G20" s="4"/>
      <c r="H20" s="4"/>
      <c r="I20" s="4"/>
      <c r="J20" s="4"/>
      <c r="K20" s="4"/>
      <c r="L20" s="4"/>
      <c r="M20" s="4"/>
      <c r="N20" s="4"/>
      <c r="AK20" s="103"/>
      <c r="AL20" s="103"/>
      <c r="AM20" s="103"/>
    </row>
    <row r="21" spans="1:40" s="23" customFormat="1" ht="13.5" customHeight="1">
      <c r="F21" s="32"/>
      <c r="G21" s="32"/>
      <c r="H21" s="33"/>
      <c r="I21" s="6"/>
      <c r="J21" s="6"/>
      <c r="K21" s="34"/>
      <c r="L21" s="34"/>
      <c r="M21" s="34"/>
      <c r="N21" s="34"/>
      <c r="O21" s="105">
        <v>6</v>
      </c>
      <c r="P21" s="105"/>
      <c r="Q21" s="105"/>
      <c r="R21" s="105"/>
      <c r="S21" s="98" t="s">
        <v>98</v>
      </c>
      <c r="T21" s="36"/>
      <c r="U21" s="36"/>
      <c r="V21" s="108" t="s">
        <v>8</v>
      </c>
      <c r="W21" s="108"/>
      <c r="X21" s="108"/>
      <c r="Y21" s="105">
        <v>102.85</v>
      </c>
      <c r="Z21" s="105"/>
      <c r="AA21" s="105"/>
      <c r="AB21" s="105"/>
      <c r="AC21" s="28"/>
      <c r="AD21" s="28" t="s">
        <v>99</v>
      </c>
      <c r="AE21" s="28"/>
      <c r="AF21" s="28"/>
      <c r="AG21" s="28"/>
      <c r="AH21" s="28"/>
      <c r="AI21" s="109" t="s">
        <v>9</v>
      </c>
      <c r="AJ21" s="109"/>
      <c r="AK21" s="101">
        <f t="shared" ref="AK21" si="0">ROUND(O21*Y21,0)</f>
        <v>617</v>
      </c>
      <c r="AL21" s="101"/>
      <c r="AM21" s="101"/>
      <c r="AN21" s="31" t="s">
        <v>10</v>
      </c>
    </row>
    <row r="22" spans="1:40" s="2" customFormat="1" ht="15">
      <c r="B22" s="104" t="s">
        <v>51</v>
      </c>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3"/>
      <c r="AL22" s="3"/>
      <c r="AM22" s="3"/>
    </row>
    <row r="23" spans="1:40" s="81" customFormat="1" ht="16.5" customHeight="1">
      <c r="A23" s="80">
        <v>7</v>
      </c>
      <c r="B23" s="20" t="s">
        <v>67</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107"/>
      <c r="AL23" s="107"/>
      <c r="AM23" s="107"/>
    </row>
    <row r="24" spans="1:40" s="23" customFormat="1" ht="13.5" customHeight="1">
      <c r="F24" s="32"/>
      <c r="G24" s="32"/>
      <c r="H24" s="33"/>
      <c r="I24" s="6"/>
      <c r="J24" s="6"/>
      <c r="K24" s="34"/>
      <c r="L24" s="34"/>
      <c r="M24" s="34"/>
      <c r="N24" s="34"/>
      <c r="O24" s="105">
        <v>355</v>
      </c>
      <c r="P24" s="105"/>
      <c r="Q24" s="105"/>
      <c r="R24" s="105"/>
      <c r="S24" s="79" t="s">
        <v>7</v>
      </c>
      <c r="T24" s="36"/>
      <c r="U24" s="36"/>
      <c r="V24" s="77"/>
      <c r="W24" s="108" t="s">
        <v>8</v>
      </c>
      <c r="X24" s="108"/>
      <c r="Y24" s="108"/>
      <c r="Z24" s="105">
        <v>3176.25</v>
      </c>
      <c r="AA24" s="105"/>
      <c r="AB24" s="105"/>
      <c r="AC24" s="105"/>
      <c r="AE24" s="28" t="s">
        <v>68</v>
      </c>
      <c r="AF24" s="28"/>
      <c r="AG24" s="28"/>
      <c r="AH24" s="28"/>
      <c r="AI24" s="109" t="s">
        <v>9</v>
      </c>
      <c r="AJ24" s="109"/>
      <c r="AK24" s="101">
        <f>ROUND(O24*Z24/1000,0)</f>
        <v>1128</v>
      </c>
      <c r="AL24" s="101"/>
      <c r="AM24" s="101"/>
      <c r="AN24" s="31" t="s">
        <v>10</v>
      </c>
    </row>
    <row r="25" spans="1:40" s="2" customFormat="1" ht="15">
      <c r="B25" s="104" t="s">
        <v>69</v>
      </c>
      <c r="C25" s="104"/>
      <c r="D25" s="104"/>
      <c r="E25" s="104"/>
      <c r="F25" s="104"/>
      <c r="G25" s="104"/>
      <c r="H25" s="104"/>
      <c r="I25" s="104"/>
      <c r="J25" s="104"/>
      <c r="K25" s="10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3"/>
      <c r="AL25" s="3"/>
      <c r="AM25" s="3"/>
    </row>
    <row r="26" spans="1:40" s="47" customFormat="1" ht="13.5" customHeight="1">
      <c r="A26" s="45">
        <v>8</v>
      </c>
      <c r="B26" s="46" t="s">
        <v>11</v>
      </c>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144"/>
      <c r="AL26" s="144"/>
      <c r="AM26" s="144"/>
    </row>
    <row r="27" spans="1:40" s="6" customFormat="1" ht="13.5" customHeight="1">
      <c r="N27" s="27"/>
      <c r="O27" s="105">
        <v>175</v>
      </c>
      <c r="P27" s="105"/>
      <c r="Q27" s="105"/>
      <c r="R27" s="105"/>
      <c r="S27" s="108" t="s">
        <v>7</v>
      </c>
      <c r="T27" s="108"/>
      <c r="U27" s="28"/>
      <c r="V27" s="29"/>
      <c r="W27" s="108" t="s">
        <v>8</v>
      </c>
      <c r="X27" s="108"/>
      <c r="Y27" s="108"/>
      <c r="Z27" s="105">
        <v>8694.9500000000007</v>
      </c>
      <c r="AA27" s="105"/>
      <c r="AB27" s="105"/>
      <c r="AC27" s="105"/>
      <c r="AD27" s="28"/>
      <c r="AE27" s="28" t="s">
        <v>12</v>
      </c>
      <c r="AF27" s="28"/>
      <c r="AG27" s="28"/>
      <c r="AH27" s="28"/>
      <c r="AI27" s="109" t="s">
        <v>9</v>
      </c>
      <c r="AJ27" s="109"/>
      <c r="AK27" s="101">
        <f>ROUND(O27*Z27/100,0)</f>
        <v>15216</v>
      </c>
      <c r="AL27" s="101"/>
      <c r="AM27" s="101"/>
      <c r="AN27" s="31" t="s">
        <v>10</v>
      </c>
    </row>
    <row r="28" spans="1:40" s="2" customFormat="1" ht="15">
      <c r="B28" s="104" t="s">
        <v>53</v>
      </c>
      <c r="C28" s="104"/>
      <c r="D28" s="104"/>
      <c r="E28" s="104"/>
      <c r="F28" s="104"/>
      <c r="G28" s="104"/>
      <c r="H28" s="104"/>
      <c r="I28" s="104"/>
      <c r="J28" s="104"/>
      <c r="K28" s="104"/>
      <c r="L28" s="104"/>
      <c r="M28" s="104"/>
      <c r="N28" s="104"/>
      <c r="O28" s="104"/>
      <c r="P28" s="104"/>
      <c r="Q28" s="104"/>
      <c r="R28" s="104"/>
      <c r="S28" s="104"/>
      <c r="T28" s="104"/>
      <c r="U28" s="104"/>
      <c r="V28" s="104"/>
      <c r="W28" s="104"/>
      <c r="X28" s="104"/>
      <c r="Y28" s="104"/>
      <c r="Z28" s="104"/>
      <c r="AA28" s="104"/>
      <c r="AB28" s="104"/>
      <c r="AC28" s="104"/>
      <c r="AD28" s="104"/>
      <c r="AE28" s="104"/>
      <c r="AF28" s="104"/>
      <c r="AG28" s="104"/>
      <c r="AH28" s="104"/>
      <c r="AI28" s="104"/>
      <c r="AJ28" s="104"/>
      <c r="AK28" s="3"/>
      <c r="AL28" s="3"/>
      <c r="AM28" s="3"/>
    </row>
    <row r="29" spans="1:40" s="81" customFormat="1" ht="16.5" customHeight="1">
      <c r="A29" s="80">
        <v>9</v>
      </c>
      <c r="B29" s="20" t="s">
        <v>70</v>
      </c>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107"/>
      <c r="AL29" s="107"/>
      <c r="AM29" s="107"/>
    </row>
    <row r="30" spans="1:40" s="23" customFormat="1" ht="13.5" customHeight="1">
      <c r="F30" s="32"/>
      <c r="G30" s="32"/>
      <c r="H30" s="33"/>
      <c r="I30" s="6"/>
      <c r="J30" s="6"/>
      <c r="K30" s="34"/>
      <c r="L30" s="34"/>
      <c r="M30" s="34"/>
      <c r="N30" s="34"/>
      <c r="O30" s="105">
        <v>268</v>
      </c>
      <c r="P30" s="105"/>
      <c r="Q30" s="105"/>
      <c r="R30" s="105"/>
      <c r="S30" s="79" t="s">
        <v>7</v>
      </c>
      <c r="T30" s="36"/>
      <c r="U30" s="36"/>
      <c r="V30" s="77"/>
      <c r="W30" s="108" t="s">
        <v>8</v>
      </c>
      <c r="X30" s="108"/>
      <c r="Y30" s="108"/>
      <c r="Z30" s="105">
        <v>11948.36</v>
      </c>
      <c r="AA30" s="105"/>
      <c r="AB30" s="105"/>
      <c r="AC30" s="105"/>
      <c r="AE30" s="28" t="s">
        <v>12</v>
      </c>
      <c r="AF30" s="28"/>
      <c r="AG30" s="28"/>
      <c r="AH30" s="28"/>
      <c r="AI30" s="109" t="s">
        <v>9</v>
      </c>
      <c r="AJ30" s="109"/>
      <c r="AK30" s="101">
        <f>ROUND(O30*Z30/100,0)</f>
        <v>32022</v>
      </c>
      <c r="AL30" s="101"/>
      <c r="AM30" s="101"/>
      <c r="AN30" s="31" t="s">
        <v>10</v>
      </c>
    </row>
    <row r="31" spans="1:40" s="2" customFormat="1" ht="15">
      <c r="B31" s="104" t="s">
        <v>71</v>
      </c>
      <c r="C31" s="104"/>
      <c r="D31" s="104"/>
      <c r="E31" s="104"/>
      <c r="F31" s="104"/>
      <c r="G31" s="104"/>
      <c r="H31" s="104"/>
      <c r="I31" s="104"/>
      <c r="J31" s="104"/>
      <c r="K31" s="104"/>
      <c r="L31" s="104"/>
      <c r="M31" s="104"/>
      <c r="N31" s="104"/>
      <c r="O31" s="104"/>
      <c r="P31" s="104"/>
      <c r="Q31" s="104"/>
      <c r="R31" s="104"/>
      <c r="S31" s="104"/>
      <c r="T31" s="104"/>
      <c r="U31" s="104"/>
      <c r="V31" s="104"/>
      <c r="W31" s="104"/>
      <c r="X31" s="104"/>
      <c r="Y31" s="104"/>
      <c r="Z31" s="104"/>
      <c r="AA31" s="104"/>
      <c r="AB31" s="104"/>
      <c r="AC31" s="104"/>
      <c r="AD31" s="104"/>
      <c r="AE31" s="104"/>
      <c r="AF31" s="104"/>
      <c r="AG31" s="104"/>
      <c r="AH31" s="104"/>
      <c r="AI31" s="104"/>
      <c r="AJ31" s="104"/>
      <c r="AK31" s="3"/>
      <c r="AL31" s="3"/>
      <c r="AM31" s="3"/>
    </row>
    <row r="32" spans="1:40" s="94" customFormat="1" ht="16.5" customHeight="1">
      <c r="A32" s="87">
        <v>10</v>
      </c>
      <c r="B32" s="20" t="s">
        <v>80</v>
      </c>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141"/>
      <c r="AL32" s="141"/>
      <c r="AM32" s="141"/>
    </row>
    <row r="33" spans="1:40" s="95" customFormat="1">
      <c r="N33" s="96"/>
      <c r="O33" s="105">
        <v>49</v>
      </c>
      <c r="P33" s="105"/>
      <c r="Q33" s="105"/>
      <c r="R33" s="105"/>
      <c r="S33" s="89" t="s">
        <v>7</v>
      </c>
      <c r="T33" s="36"/>
      <c r="U33" s="36"/>
      <c r="V33" s="86"/>
      <c r="W33" s="108" t="s">
        <v>8</v>
      </c>
      <c r="X33" s="108"/>
      <c r="Y33" s="108"/>
      <c r="Z33" s="105">
        <v>3912.85</v>
      </c>
      <c r="AA33" s="105"/>
      <c r="AB33" s="105"/>
      <c r="AC33" s="105"/>
      <c r="AD33" s="23"/>
      <c r="AE33" s="28" t="s">
        <v>12</v>
      </c>
      <c r="AF33" s="28"/>
      <c r="AG33" s="28"/>
      <c r="AH33" s="28"/>
      <c r="AI33" s="109" t="s">
        <v>9</v>
      </c>
      <c r="AJ33" s="109"/>
      <c r="AK33" s="101">
        <f>ROUND(O33*Z33/100,0)</f>
        <v>1917</v>
      </c>
      <c r="AL33" s="101"/>
      <c r="AM33" s="101"/>
      <c r="AN33" s="31" t="s">
        <v>10</v>
      </c>
    </row>
    <row r="34" spans="1:40" s="95" customFormat="1">
      <c r="B34" s="153" t="s">
        <v>81</v>
      </c>
      <c r="C34" s="153"/>
      <c r="D34" s="153"/>
      <c r="E34" s="153"/>
      <c r="F34" s="153"/>
      <c r="G34" s="153"/>
      <c r="H34" s="153"/>
      <c r="I34" s="153"/>
      <c r="J34" s="153"/>
      <c r="K34" s="153"/>
      <c r="L34" s="153"/>
      <c r="M34" s="153"/>
      <c r="N34" s="153"/>
      <c r="O34" s="153"/>
      <c r="P34" s="153"/>
      <c r="Q34" s="153"/>
      <c r="R34" s="153"/>
      <c r="S34" s="153"/>
      <c r="T34" s="153"/>
      <c r="U34" s="153"/>
      <c r="V34" s="153"/>
      <c r="W34" s="153"/>
      <c r="X34" s="153"/>
      <c r="Y34" s="153"/>
      <c r="Z34" s="153"/>
      <c r="AA34" s="153"/>
      <c r="AB34" s="153"/>
      <c r="AC34" s="153"/>
      <c r="AD34" s="153"/>
      <c r="AE34" s="153"/>
      <c r="AF34" s="153"/>
      <c r="AG34" s="153"/>
      <c r="AH34" s="153"/>
      <c r="AI34" s="153"/>
      <c r="AJ34" s="153"/>
      <c r="AK34" s="153"/>
      <c r="AL34" s="153"/>
      <c r="AM34" s="153"/>
      <c r="AN34" s="153"/>
    </row>
    <row r="35" spans="1:40" s="22" customFormat="1" ht="76.5" customHeight="1">
      <c r="A35" s="48">
        <v>11</v>
      </c>
      <c r="B35" s="111" t="s">
        <v>13</v>
      </c>
      <c r="C35" s="111"/>
      <c r="D35" s="111"/>
      <c r="E35" s="111"/>
      <c r="F35" s="111"/>
      <c r="G35" s="111"/>
      <c r="H35" s="111"/>
      <c r="I35" s="111"/>
      <c r="J35" s="111"/>
      <c r="K35" s="111"/>
      <c r="L35" s="111"/>
      <c r="M35" s="111"/>
      <c r="N35" s="111"/>
      <c r="O35" s="111"/>
      <c r="P35" s="111"/>
      <c r="Q35" s="111"/>
      <c r="R35" s="111"/>
      <c r="S35" s="111"/>
      <c r="T35" s="111"/>
      <c r="U35" s="111"/>
      <c r="V35" s="111"/>
      <c r="W35" s="111"/>
      <c r="X35" s="111"/>
      <c r="Y35" s="111"/>
      <c r="Z35" s="111"/>
      <c r="AA35" s="111"/>
      <c r="AB35" s="111"/>
      <c r="AC35" s="111"/>
      <c r="AD35" s="111"/>
      <c r="AE35" s="111"/>
      <c r="AF35" s="111"/>
      <c r="AG35" s="111"/>
      <c r="AH35" s="111"/>
      <c r="AI35" s="111"/>
      <c r="AJ35" s="111"/>
      <c r="AK35" s="110"/>
      <c r="AL35" s="110"/>
      <c r="AM35" s="110"/>
    </row>
    <row r="36" spans="1:40" s="6" customFormat="1" ht="14.25" customHeight="1">
      <c r="N36" s="27"/>
      <c r="O36" s="105">
        <v>176</v>
      </c>
      <c r="P36" s="105"/>
      <c r="Q36" s="105"/>
      <c r="R36" s="105"/>
      <c r="S36" s="108" t="s">
        <v>7</v>
      </c>
      <c r="T36" s="108"/>
      <c r="U36" s="28"/>
      <c r="V36" s="29"/>
      <c r="W36" s="108" t="s">
        <v>8</v>
      </c>
      <c r="X36" s="108"/>
      <c r="Y36" s="108"/>
      <c r="Z36" s="105">
        <v>337</v>
      </c>
      <c r="AA36" s="105"/>
      <c r="AB36" s="105"/>
      <c r="AC36" s="105"/>
      <c r="AD36" s="28"/>
      <c r="AE36" s="28" t="s">
        <v>14</v>
      </c>
      <c r="AF36" s="28"/>
      <c r="AG36" s="28"/>
      <c r="AH36" s="28"/>
      <c r="AI36" s="109" t="s">
        <v>9</v>
      </c>
      <c r="AJ36" s="109"/>
      <c r="AK36" s="101">
        <f>O36*Z36</f>
        <v>59312</v>
      </c>
      <c r="AL36" s="101"/>
      <c r="AM36" s="101"/>
      <c r="AN36" s="31" t="s">
        <v>10</v>
      </c>
    </row>
    <row r="37" spans="1:40" s="2" customFormat="1" ht="15">
      <c r="B37" s="104" t="s">
        <v>54</v>
      </c>
      <c r="C37" s="104"/>
      <c r="D37" s="104"/>
      <c r="E37" s="104"/>
      <c r="F37" s="104"/>
      <c r="G37" s="104"/>
      <c r="H37" s="104"/>
      <c r="I37" s="104"/>
      <c r="J37" s="104"/>
      <c r="K37" s="104"/>
      <c r="L37" s="104"/>
      <c r="M37" s="104"/>
      <c r="N37" s="104"/>
      <c r="O37" s="104"/>
      <c r="P37" s="104"/>
      <c r="Q37" s="104"/>
      <c r="R37" s="104"/>
      <c r="S37" s="104"/>
      <c r="T37" s="104"/>
      <c r="U37" s="104"/>
      <c r="V37" s="104"/>
      <c r="W37" s="104"/>
      <c r="X37" s="104"/>
      <c r="Y37" s="104"/>
      <c r="Z37" s="104"/>
      <c r="AA37" s="104"/>
      <c r="AB37" s="104"/>
      <c r="AC37" s="104"/>
      <c r="AD37" s="104"/>
      <c r="AE37" s="104"/>
      <c r="AF37" s="104"/>
      <c r="AG37" s="104"/>
      <c r="AH37" s="104"/>
      <c r="AI37" s="104"/>
      <c r="AJ37" s="104"/>
      <c r="AK37" s="3"/>
      <c r="AL37" s="3"/>
      <c r="AM37" s="3"/>
    </row>
    <row r="38" spans="1:40" s="22" customFormat="1" ht="30" customHeight="1">
      <c r="A38" s="48">
        <v>12</v>
      </c>
      <c r="B38" s="111" t="s">
        <v>15</v>
      </c>
      <c r="C38" s="111"/>
      <c r="D38" s="111"/>
      <c r="E38" s="111"/>
      <c r="F38" s="111"/>
      <c r="G38" s="111"/>
      <c r="H38" s="111"/>
      <c r="I38" s="111"/>
      <c r="J38" s="111"/>
      <c r="K38" s="111"/>
      <c r="L38" s="111"/>
      <c r="M38" s="111"/>
      <c r="N38" s="111"/>
      <c r="O38" s="111"/>
      <c r="P38" s="111"/>
      <c r="Q38" s="111"/>
      <c r="R38" s="111"/>
      <c r="S38" s="111"/>
      <c r="T38" s="111"/>
      <c r="U38" s="111"/>
      <c r="V38" s="111"/>
      <c r="W38" s="111"/>
      <c r="X38" s="111"/>
      <c r="Y38" s="111"/>
      <c r="Z38" s="111"/>
      <c r="AA38" s="111"/>
      <c r="AB38" s="111"/>
      <c r="AC38" s="111"/>
      <c r="AD38" s="111"/>
      <c r="AE38" s="111"/>
      <c r="AF38" s="111"/>
      <c r="AG38" s="111"/>
      <c r="AH38" s="111"/>
      <c r="AI38" s="111"/>
      <c r="AJ38" s="111"/>
      <c r="AK38" s="110"/>
      <c r="AL38" s="110"/>
      <c r="AM38" s="110"/>
    </row>
    <row r="39" spans="1:40" s="23" customFormat="1" ht="13.5" customHeight="1">
      <c r="A39" s="49" t="s">
        <v>16</v>
      </c>
      <c r="B39" s="50" t="s">
        <v>17</v>
      </c>
      <c r="L39" s="24"/>
      <c r="M39" s="25"/>
      <c r="N39" s="137"/>
      <c r="O39" s="137"/>
      <c r="P39" s="26"/>
      <c r="Q39" s="138"/>
      <c r="R39" s="138"/>
      <c r="S39" s="25"/>
      <c r="T39" s="139"/>
      <c r="U39" s="139"/>
      <c r="V39" s="139"/>
      <c r="AB39" s="140"/>
      <c r="AC39" s="140"/>
      <c r="AD39" s="140"/>
      <c r="AE39" s="140"/>
      <c r="AF39" s="137"/>
      <c r="AG39" s="137"/>
      <c r="AK39" s="103"/>
      <c r="AL39" s="103"/>
      <c r="AM39" s="103"/>
      <c r="AN39" s="40"/>
    </row>
    <row r="40" spans="1:40" s="23" customFormat="1" ht="13.5" customHeight="1">
      <c r="F40" s="32"/>
      <c r="G40" s="32"/>
      <c r="H40" s="33"/>
      <c r="I40" s="6"/>
      <c r="J40" s="45"/>
      <c r="K40" s="51"/>
      <c r="L40" s="34"/>
      <c r="M40" s="34"/>
      <c r="N40" s="34"/>
      <c r="O40" s="24"/>
      <c r="P40" s="105">
        <v>7.07</v>
      </c>
      <c r="Q40" s="105"/>
      <c r="R40" s="105"/>
      <c r="S40" s="30" t="s">
        <v>18</v>
      </c>
      <c r="T40" s="36"/>
      <c r="U40" s="36"/>
      <c r="V40" s="108" t="s">
        <v>8</v>
      </c>
      <c r="W40" s="108"/>
      <c r="X40" s="108"/>
      <c r="Y40" s="105">
        <v>5001.7</v>
      </c>
      <c r="Z40" s="105"/>
      <c r="AA40" s="105"/>
      <c r="AB40" s="105"/>
      <c r="AC40" s="28"/>
      <c r="AD40" s="28" t="s">
        <v>19</v>
      </c>
      <c r="AE40" s="28"/>
      <c r="AF40" s="28"/>
      <c r="AG40" s="28"/>
      <c r="AH40" s="28"/>
      <c r="AI40" s="109" t="s">
        <v>9</v>
      </c>
      <c r="AJ40" s="109"/>
      <c r="AK40" s="101">
        <f>ROUND(P40*Y40,0)</f>
        <v>35362</v>
      </c>
      <c r="AL40" s="101"/>
      <c r="AM40" s="101"/>
      <c r="AN40" s="31" t="s">
        <v>10</v>
      </c>
    </row>
    <row r="41" spans="1:40" s="2" customFormat="1" ht="15">
      <c r="B41" s="104" t="s">
        <v>55</v>
      </c>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3"/>
      <c r="AL41" s="3"/>
      <c r="AM41" s="3"/>
    </row>
    <row r="42" spans="1:40" s="23" customFormat="1" ht="13.5" customHeight="1">
      <c r="A42" s="49" t="s">
        <v>20</v>
      </c>
      <c r="B42" s="50" t="s">
        <v>21</v>
      </c>
      <c r="J42" s="45"/>
      <c r="K42" s="45"/>
      <c r="L42" s="24"/>
      <c r="M42" s="25"/>
      <c r="N42" s="137"/>
      <c r="O42" s="137"/>
      <c r="P42" s="26"/>
      <c r="Q42" s="138"/>
      <c r="R42" s="138"/>
      <c r="S42" s="25"/>
      <c r="T42" s="139"/>
      <c r="U42" s="139"/>
      <c r="V42" s="139"/>
      <c r="AB42" s="140"/>
      <c r="AC42" s="140"/>
      <c r="AD42" s="140"/>
      <c r="AE42" s="140"/>
      <c r="AF42" s="137"/>
      <c r="AG42" s="137"/>
      <c r="AK42" s="103"/>
      <c r="AL42" s="103"/>
      <c r="AM42" s="103"/>
      <c r="AN42" s="40"/>
    </row>
    <row r="43" spans="1:40" s="6" customFormat="1" ht="13.5" customHeight="1">
      <c r="H43" s="37"/>
      <c r="K43" s="34"/>
      <c r="L43" s="34"/>
      <c r="M43" s="34"/>
      <c r="N43" s="34"/>
      <c r="O43" s="24"/>
      <c r="P43" s="105">
        <v>0.79</v>
      </c>
      <c r="Q43" s="105"/>
      <c r="R43" s="105"/>
      <c r="S43" s="28" t="s">
        <v>18</v>
      </c>
      <c r="T43" s="52"/>
      <c r="U43" s="52"/>
      <c r="V43" s="108" t="s">
        <v>8</v>
      </c>
      <c r="W43" s="108"/>
      <c r="X43" s="108"/>
      <c r="Y43" s="105">
        <v>4820.2</v>
      </c>
      <c r="Z43" s="105"/>
      <c r="AA43" s="105"/>
      <c r="AB43" s="105"/>
      <c r="AC43" s="28"/>
      <c r="AD43" s="28" t="s">
        <v>19</v>
      </c>
      <c r="AE43" s="28"/>
      <c r="AF43" s="28"/>
      <c r="AG43" s="28"/>
      <c r="AH43" s="28"/>
      <c r="AI43" s="109" t="s">
        <v>9</v>
      </c>
      <c r="AJ43" s="109"/>
      <c r="AK43" s="101">
        <f>ROUND(P43*Y43,0)</f>
        <v>3808</v>
      </c>
      <c r="AL43" s="101"/>
      <c r="AM43" s="101"/>
      <c r="AN43" s="31" t="s">
        <v>10</v>
      </c>
    </row>
    <row r="44" spans="1:40" s="2" customFormat="1" ht="15">
      <c r="B44" s="104" t="s">
        <v>56</v>
      </c>
      <c r="C44" s="104"/>
      <c r="D44" s="104"/>
      <c r="E44" s="104"/>
      <c r="F44" s="104"/>
      <c r="G44" s="104"/>
      <c r="H44" s="104"/>
      <c r="I44" s="104"/>
      <c r="J44" s="104"/>
      <c r="K44" s="104"/>
      <c r="L44" s="104"/>
      <c r="M44" s="104"/>
      <c r="N44" s="104"/>
      <c r="O44" s="104"/>
      <c r="P44" s="104"/>
      <c r="Q44" s="104"/>
      <c r="R44" s="104"/>
      <c r="S44" s="104"/>
      <c r="T44" s="104"/>
      <c r="U44" s="104"/>
      <c r="V44" s="104"/>
      <c r="W44" s="104"/>
      <c r="X44" s="104"/>
      <c r="Y44" s="104"/>
      <c r="Z44" s="104"/>
      <c r="AA44" s="104"/>
      <c r="AB44" s="104"/>
      <c r="AC44" s="104"/>
      <c r="AD44" s="104"/>
      <c r="AE44" s="104"/>
      <c r="AF44" s="104"/>
      <c r="AG44" s="104"/>
      <c r="AH44" s="104"/>
      <c r="AI44" s="104"/>
      <c r="AJ44" s="104"/>
      <c r="AK44" s="3"/>
      <c r="AL44" s="3"/>
      <c r="AM44" s="3"/>
    </row>
    <row r="45" spans="1:40" s="56" customFormat="1" ht="13.5" customHeight="1">
      <c r="A45" s="53">
        <v>13</v>
      </c>
      <c r="B45" s="54" t="s">
        <v>82</v>
      </c>
      <c r="C45" s="55"/>
      <c r="D45" s="55"/>
      <c r="E45" s="55"/>
      <c r="F45" s="55"/>
      <c r="G45" s="55"/>
      <c r="H45" s="55"/>
      <c r="I45" s="55"/>
      <c r="J45" s="55"/>
      <c r="K45" s="55"/>
      <c r="L45" s="55"/>
      <c r="AK45" s="113"/>
      <c r="AL45" s="113"/>
      <c r="AM45" s="113"/>
    </row>
    <row r="46" spans="1:40" s="41" customFormat="1" ht="13.5" customHeight="1">
      <c r="N46" s="42"/>
      <c r="O46" s="114">
        <v>935</v>
      </c>
      <c r="P46" s="114"/>
      <c r="Q46" s="114"/>
      <c r="R46" s="114"/>
      <c r="S46" s="115" t="s">
        <v>7</v>
      </c>
      <c r="T46" s="115"/>
      <c r="U46" s="43"/>
      <c r="V46" s="91"/>
      <c r="W46" s="115" t="s">
        <v>8</v>
      </c>
      <c r="X46" s="115"/>
      <c r="Y46" s="115"/>
      <c r="Z46" s="114">
        <v>9954.31</v>
      </c>
      <c r="AA46" s="114"/>
      <c r="AB46" s="114"/>
      <c r="AC46" s="114"/>
      <c r="AD46" s="43"/>
      <c r="AE46" s="43" t="s">
        <v>12</v>
      </c>
      <c r="AF46" s="43"/>
      <c r="AG46" s="43"/>
      <c r="AH46" s="43"/>
      <c r="AI46" s="116" t="s">
        <v>9</v>
      </c>
      <c r="AJ46" s="116"/>
      <c r="AK46" s="117">
        <f>ROUND(O46*Z46/100,0)</f>
        <v>93073</v>
      </c>
      <c r="AL46" s="117"/>
      <c r="AM46" s="117"/>
      <c r="AN46" s="44" t="s">
        <v>10</v>
      </c>
    </row>
    <row r="47" spans="1:40" s="2" customFormat="1" ht="15">
      <c r="B47" s="104" t="s">
        <v>83</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3"/>
      <c r="AL47" s="3"/>
      <c r="AM47" s="3"/>
    </row>
    <row r="48" spans="1:40" s="56" customFormat="1" ht="13.5" customHeight="1">
      <c r="A48" s="53">
        <v>14</v>
      </c>
      <c r="B48" s="54" t="s">
        <v>100</v>
      </c>
      <c r="C48" s="55"/>
      <c r="D48" s="55"/>
      <c r="E48" s="55"/>
      <c r="F48" s="55"/>
      <c r="G48" s="55"/>
      <c r="H48" s="55"/>
      <c r="I48" s="55"/>
      <c r="J48" s="55"/>
      <c r="K48" s="55"/>
      <c r="L48" s="55"/>
      <c r="AK48" s="113"/>
      <c r="AL48" s="113"/>
      <c r="AM48" s="113"/>
    </row>
    <row r="49" spans="1:41" s="41" customFormat="1" ht="13.5" customHeight="1">
      <c r="N49" s="42"/>
      <c r="O49" s="114">
        <v>168</v>
      </c>
      <c r="P49" s="114"/>
      <c r="Q49" s="114"/>
      <c r="R49" s="114"/>
      <c r="S49" s="115" t="s">
        <v>7</v>
      </c>
      <c r="T49" s="115"/>
      <c r="U49" s="43"/>
      <c r="V49" s="99"/>
      <c r="W49" s="115" t="s">
        <v>8</v>
      </c>
      <c r="X49" s="115"/>
      <c r="Y49" s="115"/>
      <c r="Z49" s="114">
        <v>10017.33</v>
      </c>
      <c r="AA49" s="114"/>
      <c r="AB49" s="114"/>
      <c r="AC49" s="114"/>
      <c r="AD49" s="43"/>
      <c r="AE49" s="43" t="s">
        <v>12</v>
      </c>
      <c r="AF49" s="43"/>
      <c r="AG49" s="43"/>
      <c r="AH49" s="43"/>
      <c r="AI49" s="116" t="s">
        <v>9</v>
      </c>
      <c r="AJ49" s="116"/>
      <c r="AK49" s="117">
        <f>ROUND(O49*Z49/100,0)</f>
        <v>16829</v>
      </c>
      <c r="AL49" s="117"/>
      <c r="AM49" s="117"/>
      <c r="AN49" s="44" t="s">
        <v>10</v>
      </c>
    </row>
    <row r="50" spans="1:41" s="2" customFormat="1" ht="15">
      <c r="B50" s="104" t="s">
        <v>83</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3"/>
      <c r="AL50" s="3"/>
      <c r="AM50" s="3"/>
    </row>
    <row r="51" spans="1:41" s="5" customFormat="1" ht="15" customHeight="1">
      <c r="A51" s="19">
        <v>15</v>
      </c>
      <c r="B51" s="20" t="s">
        <v>22</v>
      </c>
      <c r="C51" s="20"/>
      <c r="D51" s="20"/>
      <c r="E51" s="20"/>
      <c r="F51" s="20"/>
      <c r="G51" s="20"/>
      <c r="H51" s="20"/>
      <c r="I51" s="20"/>
      <c r="J51" s="20"/>
      <c r="K51" s="20"/>
      <c r="L51" s="20"/>
      <c r="M51" s="20"/>
      <c r="N51" s="20"/>
      <c r="O51" s="20"/>
      <c r="P51" s="20"/>
      <c r="Q51" s="20"/>
      <c r="R51" s="20"/>
      <c r="S51" s="20"/>
      <c r="T51" s="20"/>
      <c r="U51" s="20"/>
      <c r="V51" s="20"/>
      <c r="W51" s="20"/>
      <c r="AK51" s="102"/>
      <c r="AL51" s="102"/>
      <c r="AM51" s="102"/>
    </row>
    <row r="52" spans="1:41" s="6" customFormat="1" ht="12.75">
      <c r="H52" s="37"/>
      <c r="K52" s="34"/>
      <c r="L52" s="34"/>
      <c r="M52" s="34"/>
      <c r="N52" s="34"/>
      <c r="O52" s="24"/>
      <c r="P52" s="105">
        <v>11.64</v>
      </c>
      <c r="Q52" s="105"/>
      <c r="R52" s="105"/>
      <c r="S52" s="28" t="s">
        <v>18</v>
      </c>
      <c r="T52" s="52"/>
      <c r="U52" s="52"/>
      <c r="V52" s="108" t="s">
        <v>8</v>
      </c>
      <c r="W52" s="108"/>
      <c r="X52" s="108"/>
      <c r="Y52" s="118">
        <v>3850</v>
      </c>
      <c r="Z52" s="118"/>
      <c r="AA52" s="118"/>
      <c r="AB52" s="118"/>
      <c r="AC52" s="28"/>
      <c r="AD52" s="28" t="s">
        <v>19</v>
      </c>
      <c r="AE52" s="28"/>
      <c r="AF52" s="28"/>
      <c r="AG52" s="28"/>
      <c r="AH52" s="109" t="s">
        <v>9</v>
      </c>
      <c r="AI52" s="109"/>
      <c r="AK52" s="101">
        <f>ROUND(P52*Y52,0)</f>
        <v>44814</v>
      </c>
      <c r="AL52" s="101"/>
      <c r="AM52" s="101"/>
      <c r="AN52" s="31" t="s">
        <v>10</v>
      </c>
      <c r="AO52" s="34">
        <f>AK36+AK40+AK43+AK55+AK52</f>
        <v>200460</v>
      </c>
    </row>
    <row r="53" spans="1:41" s="2" customFormat="1" ht="15">
      <c r="B53" s="104" t="s">
        <v>57</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3"/>
      <c r="AL53" s="3"/>
      <c r="AM53" s="3"/>
    </row>
    <row r="54" spans="1:41" s="22" customFormat="1" ht="15" customHeight="1">
      <c r="A54" s="78">
        <v>16</v>
      </c>
      <c r="B54" s="20" t="s">
        <v>23</v>
      </c>
      <c r="C54" s="20"/>
      <c r="D54" s="20"/>
      <c r="E54" s="20"/>
      <c r="F54" s="20"/>
      <c r="G54" s="20"/>
      <c r="H54" s="20"/>
      <c r="I54" s="20"/>
      <c r="J54" s="20"/>
      <c r="K54" s="20"/>
      <c r="L54" s="20"/>
      <c r="M54" s="20"/>
      <c r="N54" s="20"/>
      <c r="O54" s="20"/>
      <c r="P54" s="20"/>
      <c r="Q54" s="20"/>
      <c r="R54" s="20"/>
      <c r="S54" s="20"/>
      <c r="T54" s="20"/>
      <c r="U54" s="20"/>
      <c r="V54" s="20"/>
      <c r="W54" s="20"/>
      <c r="AK54" s="103"/>
      <c r="AL54" s="103"/>
      <c r="AM54" s="103"/>
    </row>
    <row r="55" spans="1:41" s="6" customFormat="1" ht="12.75">
      <c r="H55" s="37"/>
      <c r="K55" s="34"/>
      <c r="L55" s="34"/>
      <c r="M55" s="34"/>
      <c r="N55" s="34"/>
      <c r="O55" s="24"/>
      <c r="P55" s="118">
        <v>15.99</v>
      </c>
      <c r="Q55" s="118"/>
      <c r="R55" s="118"/>
      <c r="S55" s="28" t="s">
        <v>18</v>
      </c>
      <c r="T55" s="52"/>
      <c r="U55" s="52"/>
      <c r="V55" s="108" t="s">
        <v>8</v>
      </c>
      <c r="W55" s="108"/>
      <c r="X55" s="108"/>
      <c r="Y55" s="118">
        <v>3575</v>
      </c>
      <c r="Z55" s="118"/>
      <c r="AA55" s="118"/>
      <c r="AB55" s="118"/>
      <c r="AC55" s="28"/>
      <c r="AD55" s="28" t="s">
        <v>19</v>
      </c>
      <c r="AE55" s="28"/>
      <c r="AF55" s="28"/>
      <c r="AG55" s="28"/>
      <c r="AH55" s="109" t="s">
        <v>9</v>
      </c>
      <c r="AI55" s="109"/>
      <c r="AK55" s="101">
        <f>ROUND(P55*Y55,0)</f>
        <v>57164</v>
      </c>
      <c r="AL55" s="101"/>
      <c r="AM55" s="101"/>
      <c r="AN55" s="31" t="s">
        <v>10</v>
      </c>
    </row>
    <row r="56" spans="1:41" s="2" customFormat="1" ht="15">
      <c r="B56" s="104" t="s">
        <v>57</v>
      </c>
      <c r="C56" s="104"/>
      <c r="D56" s="104"/>
      <c r="E56" s="104"/>
      <c r="F56" s="104"/>
      <c r="G56" s="104"/>
      <c r="H56" s="104"/>
      <c r="I56" s="104"/>
      <c r="J56" s="104"/>
      <c r="K56" s="104"/>
      <c r="L56" s="104"/>
      <c r="M56" s="104"/>
      <c r="N56" s="104"/>
      <c r="O56" s="104"/>
      <c r="P56" s="104"/>
      <c r="Q56" s="104"/>
      <c r="R56" s="104"/>
      <c r="S56" s="104"/>
      <c r="T56" s="104"/>
      <c r="U56" s="104"/>
      <c r="V56" s="104"/>
      <c r="W56" s="104"/>
      <c r="X56" s="104"/>
      <c r="Y56" s="104"/>
      <c r="Z56" s="104"/>
      <c r="AA56" s="104"/>
      <c r="AB56" s="104"/>
      <c r="AC56" s="104"/>
      <c r="AD56" s="104"/>
      <c r="AE56" s="104"/>
      <c r="AF56" s="104"/>
      <c r="AG56" s="104"/>
      <c r="AH56" s="104"/>
      <c r="AI56" s="104"/>
      <c r="AJ56" s="104"/>
      <c r="AK56" s="3"/>
      <c r="AL56" s="3"/>
      <c r="AM56" s="3"/>
    </row>
    <row r="57" spans="1:41" s="5" customFormat="1" ht="15">
      <c r="A57" s="19">
        <v>17</v>
      </c>
      <c r="B57" s="111" t="s">
        <v>24</v>
      </c>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02"/>
      <c r="AL57" s="102"/>
      <c r="AM57" s="102"/>
    </row>
    <row r="58" spans="1:41" s="6" customFormat="1" ht="12.75">
      <c r="H58" s="37"/>
      <c r="K58" s="34"/>
      <c r="L58" s="34"/>
      <c r="M58" s="34"/>
      <c r="N58" s="34"/>
      <c r="O58" s="24"/>
      <c r="P58" s="105">
        <v>47</v>
      </c>
      <c r="Q58" s="105"/>
      <c r="R58" s="105"/>
      <c r="S58" s="28" t="s">
        <v>18</v>
      </c>
      <c r="T58" s="52"/>
      <c r="U58" s="52"/>
      <c r="V58" s="108" t="s">
        <v>8</v>
      </c>
      <c r="W58" s="108"/>
      <c r="X58" s="108"/>
      <c r="Y58" s="105">
        <v>186.34</v>
      </c>
      <c r="Z58" s="105"/>
      <c r="AA58" s="105"/>
      <c r="AB58" s="105"/>
      <c r="AC58" s="28"/>
      <c r="AD58" s="28" t="s">
        <v>19</v>
      </c>
      <c r="AE58" s="28"/>
      <c r="AF58" s="28"/>
      <c r="AG58" s="28"/>
      <c r="AH58" s="109" t="s">
        <v>9</v>
      </c>
      <c r="AI58" s="109"/>
      <c r="AK58" s="101">
        <f>ROUND(P58*Y58,0)</f>
        <v>8758</v>
      </c>
      <c r="AL58" s="101"/>
      <c r="AM58" s="101"/>
      <c r="AN58" s="31" t="s">
        <v>10</v>
      </c>
    </row>
    <row r="59" spans="1:41" s="2" customFormat="1" ht="15">
      <c r="B59" s="104" t="s">
        <v>58</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3"/>
      <c r="AL59" s="3"/>
      <c r="AM59" s="3"/>
    </row>
    <row r="60" spans="1:41" s="22" customFormat="1" ht="60" customHeight="1">
      <c r="A60" s="48">
        <v>18</v>
      </c>
      <c r="B60" s="111" t="s">
        <v>25</v>
      </c>
      <c r="C60" s="111"/>
      <c r="D60" s="111"/>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111"/>
      <c r="AE60" s="111"/>
      <c r="AF60" s="111"/>
      <c r="AG60" s="111"/>
      <c r="AH60" s="111"/>
      <c r="AI60" s="111"/>
      <c r="AJ60" s="111"/>
      <c r="AK60" s="110"/>
      <c r="AL60" s="110"/>
      <c r="AM60" s="110"/>
    </row>
    <row r="61" spans="1:41" s="6" customFormat="1" ht="12.75">
      <c r="H61" s="37"/>
      <c r="K61" s="34"/>
      <c r="L61" s="34"/>
      <c r="M61" s="34"/>
      <c r="N61" s="34"/>
      <c r="O61" s="105">
        <v>994</v>
      </c>
      <c r="P61" s="105"/>
      <c r="Q61" s="105"/>
      <c r="R61" s="105"/>
      <c r="S61" s="28" t="s">
        <v>26</v>
      </c>
      <c r="T61" s="52"/>
      <c r="U61" s="52"/>
      <c r="V61" s="108" t="s">
        <v>8</v>
      </c>
      <c r="W61" s="108"/>
      <c r="X61" s="108"/>
      <c r="Y61" s="105">
        <v>11443.1</v>
      </c>
      <c r="Z61" s="105"/>
      <c r="AA61" s="105"/>
      <c r="AB61" s="105"/>
      <c r="AC61" s="28"/>
      <c r="AD61" s="28" t="s">
        <v>27</v>
      </c>
      <c r="AE61" s="28"/>
      <c r="AF61" s="28"/>
      <c r="AG61" s="28"/>
      <c r="AH61" s="109" t="s">
        <v>9</v>
      </c>
      <c r="AI61" s="109"/>
      <c r="AK61" s="101">
        <f>ROUND(O61*Y61/100,0)</f>
        <v>113744</v>
      </c>
      <c r="AL61" s="101"/>
      <c r="AM61" s="101"/>
      <c r="AN61" s="31" t="s">
        <v>10</v>
      </c>
    </row>
    <row r="62" spans="1:41" s="2" customFormat="1" ht="15">
      <c r="B62" s="104" t="s">
        <v>59</v>
      </c>
      <c r="C62" s="104"/>
      <c r="D62" s="104"/>
      <c r="E62" s="104"/>
      <c r="F62" s="104"/>
      <c r="G62" s="104"/>
      <c r="H62" s="104"/>
      <c r="I62" s="104"/>
      <c r="J62" s="104"/>
      <c r="K62" s="104"/>
      <c r="L62" s="104"/>
      <c r="M62" s="104"/>
      <c r="N62" s="104"/>
      <c r="O62" s="104"/>
      <c r="P62" s="104"/>
      <c r="Q62" s="104"/>
      <c r="R62" s="104"/>
      <c r="S62" s="104"/>
      <c r="T62" s="104"/>
      <c r="U62" s="104"/>
      <c r="V62" s="104"/>
      <c r="W62" s="104"/>
      <c r="X62" s="104"/>
      <c r="Y62" s="104"/>
      <c r="Z62" s="104"/>
      <c r="AA62" s="104"/>
      <c r="AB62" s="104"/>
      <c r="AC62" s="104"/>
      <c r="AD62" s="104"/>
      <c r="AE62" s="104"/>
      <c r="AF62" s="104"/>
      <c r="AG62" s="104"/>
      <c r="AH62" s="104"/>
      <c r="AI62" s="104"/>
      <c r="AJ62" s="104"/>
      <c r="AK62" s="3"/>
      <c r="AL62" s="3"/>
      <c r="AM62" s="3"/>
    </row>
    <row r="63" spans="1:41" s="5" customFormat="1" ht="15.75" customHeight="1">
      <c r="A63" s="78">
        <v>19</v>
      </c>
      <c r="B63" s="20" t="s">
        <v>74</v>
      </c>
      <c r="C63" s="4"/>
      <c r="D63" s="4"/>
      <c r="E63" s="4"/>
      <c r="F63" s="4"/>
      <c r="G63" s="4"/>
      <c r="H63" s="4"/>
      <c r="I63" s="4"/>
      <c r="J63" s="4"/>
      <c r="K63" s="4"/>
      <c r="L63" s="4"/>
      <c r="M63" s="4"/>
      <c r="N63" s="4"/>
      <c r="AK63" s="102"/>
      <c r="AL63" s="102"/>
      <c r="AM63" s="102"/>
    </row>
    <row r="64" spans="1:41" s="6" customFormat="1" ht="12.75">
      <c r="H64" s="37"/>
      <c r="K64" s="34"/>
      <c r="L64" s="34"/>
      <c r="M64" s="34"/>
      <c r="N64" s="34"/>
      <c r="O64" s="105">
        <v>163</v>
      </c>
      <c r="P64" s="105">
        <v>164</v>
      </c>
      <c r="Q64" s="105"/>
      <c r="R64" s="105"/>
      <c r="S64" s="28" t="s">
        <v>28</v>
      </c>
      <c r="T64" s="52"/>
      <c r="U64" s="52"/>
      <c r="V64" s="108" t="s">
        <v>8</v>
      </c>
      <c r="W64" s="108"/>
      <c r="X64" s="108"/>
      <c r="Y64" s="105">
        <v>231.6</v>
      </c>
      <c r="Z64" s="105"/>
      <c r="AA64" s="105"/>
      <c r="AB64" s="105"/>
      <c r="AC64" s="28"/>
      <c r="AD64" s="28" t="s">
        <v>29</v>
      </c>
      <c r="AE64" s="28"/>
      <c r="AF64" s="28"/>
      <c r="AG64" s="28"/>
      <c r="AH64" s="109" t="s">
        <v>9</v>
      </c>
      <c r="AI64" s="109"/>
      <c r="AK64" s="101">
        <f>O64*Y64</f>
        <v>37750.799999999996</v>
      </c>
      <c r="AL64" s="101"/>
      <c r="AM64" s="101"/>
      <c r="AN64" s="31" t="s">
        <v>10</v>
      </c>
    </row>
    <row r="65" spans="1:40" s="2" customFormat="1" ht="15">
      <c r="B65" s="104" t="s">
        <v>75</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3"/>
      <c r="AL65" s="3"/>
      <c r="AM65" s="3"/>
    </row>
    <row r="66" spans="1:40" s="22" customFormat="1" ht="30" customHeight="1">
      <c r="A66" s="48">
        <v>20</v>
      </c>
      <c r="B66" s="111" t="s">
        <v>84</v>
      </c>
      <c r="C66" s="111"/>
      <c r="D66" s="111"/>
      <c r="E66" s="111"/>
      <c r="F66" s="111"/>
      <c r="G66" s="111"/>
      <c r="H66" s="111"/>
      <c r="I66" s="111"/>
      <c r="J66" s="111"/>
      <c r="K66" s="111"/>
      <c r="L66" s="111"/>
      <c r="M66" s="111"/>
      <c r="N66" s="111"/>
      <c r="O66" s="111"/>
      <c r="P66" s="111"/>
      <c r="Q66" s="111"/>
      <c r="R66" s="111"/>
      <c r="S66" s="111"/>
      <c r="T66" s="111"/>
      <c r="U66" s="111"/>
      <c r="V66" s="111"/>
      <c r="W66" s="111"/>
      <c r="X66" s="111"/>
      <c r="Y66" s="111"/>
      <c r="Z66" s="111"/>
      <c r="AA66" s="111"/>
      <c r="AB66" s="111"/>
      <c r="AC66" s="111"/>
      <c r="AD66" s="111"/>
      <c r="AE66" s="111"/>
      <c r="AF66" s="111"/>
      <c r="AG66" s="111"/>
      <c r="AH66" s="111"/>
      <c r="AI66" s="111"/>
      <c r="AJ66" s="111"/>
      <c r="AK66" s="110"/>
      <c r="AL66" s="110"/>
      <c r="AM66" s="110"/>
    </row>
    <row r="67" spans="1:40" s="6" customFormat="1" ht="12.75">
      <c r="H67" s="37"/>
      <c r="K67" s="34"/>
      <c r="L67" s="34"/>
      <c r="M67" s="34"/>
      <c r="N67" s="34"/>
      <c r="O67" s="105">
        <v>6</v>
      </c>
      <c r="P67" s="105"/>
      <c r="Q67" s="105"/>
      <c r="R67" s="105"/>
      <c r="S67" s="28" t="s">
        <v>28</v>
      </c>
      <c r="T67" s="52"/>
      <c r="U67" s="52"/>
      <c r="V67" s="108" t="s">
        <v>8</v>
      </c>
      <c r="W67" s="108"/>
      <c r="X67" s="108"/>
      <c r="Y67" s="105">
        <v>180.5</v>
      </c>
      <c r="Z67" s="105"/>
      <c r="AA67" s="105"/>
      <c r="AB67" s="105"/>
      <c r="AC67" s="28"/>
      <c r="AD67" s="28" t="s">
        <v>29</v>
      </c>
      <c r="AE67" s="28"/>
      <c r="AF67" s="28"/>
      <c r="AG67" s="28"/>
      <c r="AH67" s="109" t="s">
        <v>9</v>
      </c>
      <c r="AI67" s="109"/>
      <c r="AK67" s="101">
        <f>ROUND(O67*Y67,0)</f>
        <v>1083</v>
      </c>
      <c r="AL67" s="101"/>
      <c r="AM67" s="101"/>
      <c r="AN67" s="31" t="s">
        <v>10</v>
      </c>
    </row>
    <row r="68" spans="1:40" s="2" customFormat="1" ht="15">
      <c r="B68" s="104" t="s">
        <v>85</v>
      </c>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3"/>
      <c r="AL68" s="3"/>
      <c r="AM68" s="3"/>
    </row>
    <row r="69" spans="1:40" s="5" customFormat="1" ht="15.75" customHeight="1">
      <c r="A69" s="19">
        <v>21</v>
      </c>
      <c r="B69" s="20" t="s">
        <v>30</v>
      </c>
      <c r="C69" s="4"/>
      <c r="D69" s="4"/>
      <c r="E69" s="4"/>
      <c r="F69" s="4"/>
      <c r="G69" s="4"/>
      <c r="H69" s="4"/>
      <c r="I69" s="4"/>
      <c r="J69" s="4"/>
      <c r="K69" s="4"/>
      <c r="L69" s="4"/>
      <c r="M69" s="4"/>
      <c r="N69" s="4"/>
      <c r="AK69" s="102"/>
      <c r="AL69" s="102"/>
      <c r="AM69" s="102"/>
    </row>
    <row r="70" spans="1:40" s="6" customFormat="1" ht="12.75">
      <c r="H70" s="37"/>
      <c r="K70" s="34"/>
      <c r="L70" s="34"/>
      <c r="M70" s="34"/>
      <c r="N70" s="34"/>
      <c r="O70" s="105">
        <v>7249</v>
      </c>
      <c r="P70" s="105"/>
      <c r="Q70" s="105"/>
      <c r="R70" s="105"/>
      <c r="S70" s="28" t="s">
        <v>26</v>
      </c>
      <c r="T70" s="52"/>
      <c r="U70" s="52"/>
      <c r="V70" s="108" t="s">
        <v>8</v>
      </c>
      <c r="W70" s="108"/>
      <c r="X70" s="108"/>
      <c r="Y70" s="105">
        <v>2206.6</v>
      </c>
      <c r="Z70" s="105"/>
      <c r="AA70" s="105"/>
      <c r="AB70" s="105"/>
      <c r="AC70" s="28"/>
      <c r="AD70" s="28" t="s">
        <v>27</v>
      </c>
      <c r="AE70" s="28"/>
      <c r="AF70" s="28"/>
      <c r="AG70" s="28"/>
      <c r="AH70" s="109" t="s">
        <v>9</v>
      </c>
      <c r="AI70" s="109"/>
      <c r="AK70" s="101">
        <f>ROUND(O70*Y70/100,0)</f>
        <v>159956</v>
      </c>
      <c r="AL70" s="101"/>
      <c r="AM70" s="101"/>
      <c r="AN70" s="31" t="s">
        <v>10</v>
      </c>
    </row>
    <row r="71" spans="1:40" s="2" customFormat="1" ht="15">
      <c r="B71" s="104" t="s">
        <v>60</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3"/>
      <c r="AL71" s="3"/>
      <c r="AM71" s="3"/>
    </row>
    <row r="72" spans="1:40" s="5" customFormat="1" ht="15.75" customHeight="1">
      <c r="A72" s="19">
        <v>22</v>
      </c>
      <c r="B72" s="20" t="s">
        <v>31</v>
      </c>
      <c r="C72" s="4"/>
      <c r="D72" s="4"/>
      <c r="E72" s="4"/>
      <c r="F72" s="4"/>
      <c r="G72" s="4"/>
      <c r="H72" s="4"/>
      <c r="I72" s="4"/>
      <c r="J72" s="4"/>
      <c r="K72" s="4"/>
      <c r="L72" s="4"/>
      <c r="M72" s="4"/>
      <c r="N72" s="4"/>
      <c r="AK72" s="102"/>
      <c r="AL72" s="102"/>
      <c r="AM72" s="102"/>
    </row>
    <row r="73" spans="1:40" s="6" customFormat="1" ht="12.75">
      <c r="H73" s="37"/>
      <c r="K73" s="34"/>
      <c r="L73" s="34"/>
      <c r="M73" s="34"/>
      <c r="N73" s="34"/>
      <c r="O73" s="105">
        <f>O70</f>
        <v>7249</v>
      </c>
      <c r="P73" s="105"/>
      <c r="Q73" s="105"/>
      <c r="R73" s="105"/>
      <c r="S73" s="28" t="s">
        <v>26</v>
      </c>
      <c r="T73" s="52"/>
      <c r="U73" s="52"/>
      <c r="V73" s="108" t="s">
        <v>8</v>
      </c>
      <c r="W73" s="108"/>
      <c r="X73" s="108"/>
      <c r="Y73" s="105">
        <v>2197.52</v>
      </c>
      <c r="Z73" s="105"/>
      <c r="AA73" s="105"/>
      <c r="AB73" s="105"/>
      <c r="AC73" s="28"/>
      <c r="AD73" s="28" t="s">
        <v>27</v>
      </c>
      <c r="AE73" s="28"/>
      <c r="AF73" s="28"/>
      <c r="AG73" s="28"/>
      <c r="AH73" s="109" t="s">
        <v>9</v>
      </c>
      <c r="AI73" s="109"/>
      <c r="AK73" s="101">
        <f>ROUND(O73*Y73/100,0)</f>
        <v>159298</v>
      </c>
      <c r="AL73" s="101"/>
      <c r="AM73" s="101"/>
      <c r="AN73" s="31" t="s">
        <v>10</v>
      </c>
    </row>
    <row r="74" spans="1:40" s="2" customFormat="1" ht="15">
      <c r="B74" s="104" t="s">
        <v>61</v>
      </c>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3"/>
      <c r="AL74" s="3"/>
      <c r="AM74" s="3"/>
    </row>
    <row r="75" spans="1:40" s="5" customFormat="1" ht="15.75" customHeight="1">
      <c r="A75" s="92">
        <v>23</v>
      </c>
      <c r="B75" s="20" t="s">
        <v>86</v>
      </c>
      <c r="C75" s="4"/>
      <c r="D75" s="4"/>
      <c r="E75" s="4"/>
      <c r="F75" s="4"/>
      <c r="G75" s="4"/>
      <c r="H75" s="4"/>
      <c r="I75" s="4"/>
      <c r="J75" s="4"/>
      <c r="K75" s="4"/>
      <c r="L75" s="4"/>
      <c r="M75" s="4"/>
      <c r="N75" s="4"/>
      <c r="AK75" s="102"/>
      <c r="AL75" s="102"/>
      <c r="AM75" s="102"/>
    </row>
    <row r="76" spans="1:40" s="6" customFormat="1" ht="12.75">
      <c r="H76" s="37"/>
      <c r="K76" s="34"/>
      <c r="L76" s="34"/>
      <c r="M76" s="34"/>
      <c r="N76" s="34"/>
      <c r="O76" s="105">
        <v>19</v>
      </c>
      <c r="P76" s="105"/>
      <c r="Q76" s="105"/>
      <c r="R76" s="105"/>
      <c r="S76" s="28" t="s">
        <v>26</v>
      </c>
      <c r="T76" s="52"/>
      <c r="U76" s="52"/>
      <c r="V76" s="108" t="s">
        <v>8</v>
      </c>
      <c r="W76" s="108"/>
      <c r="X76" s="108"/>
      <c r="Y76" s="105">
        <v>28253.61</v>
      </c>
      <c r="Z76" s="105"/>
      <c r="AA76" s="105"/>
      <c r="AB76" s="105"/>
      <c r="AC76" s="28"/>
      <c r="AD76" s="28" t="s">
        <v>27</v>
      </c>
      <c r="AE76" s="28"/>
      <c r="AF76" s="28"/>
      <c r="AG76" s="28"/>
      <c r="AH76" s="109" t="s">
        <v>9</v>
      </c>
      <c r="AI76" s="109"/>
      <c r="AK76" s="101">
        <f>ROUND(O76*Y76/100,0)</f>
        <v>5368</v>
      </c>
      <c r="AL76" s="101"/>
      <c r="AM76" s="101"/>
      <c r="AN76" s="31" t="s">
        <v>10</v>
      </c>
    </row>
    <row r="77" spans="1:40" s="2" customFormat="1" ht="15">
      <c r="B77" s="104" t="s">
        <v>87</v>
      </c>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3"/>
      <c r="AL77" s="3"/>
      <c r="AM77" s="3"/>
    </row>
    <row r="78" spans="1:40" s="83" customFormat="1" ht="60.75" customHeight="1">
      <c r="A78" s="82">
        <v>24</v>
      </c>
      <c r="B78" s="106" t="s">
        <v>76</v>
      </c>
      <c r="C78" s="106"/>
      <c r="D78" s="106"/>
      <c r="E78" s="106"/>
      <c r="F78" s="106"/>
      <c r="G78" s="106"/>
      <c r="H78" s="106"/>
      <c r="I78" s="106"/>
      <c r="J78" s="106"/>
      <c r="K78" s="106"/>
      <c r="L78" s="106"/>
      <c r="M78" s="106"/>
      <c r="N78" s="106"/>
      <c r="O78" s="106"/>
      <c r="P78" s="106"/>
      <c r="Q78" s="106"/>
      <c r="R78" s="106"/>
      <c r="S78" s="106"/>
      <c r="T78" s="106"/>
      <c r="U78" s="106"/>
      <c r="V78" s="106"/>
      <c r="W78" s="106"/>
      <c r="X78" s="106"/>
      <c r="Y78" s="106"/>
      <c r="Z78" s="106"/>
      <c r="AA78" s="106"/>
      <c r="AB78" s="106"/>
      <c r="AC78" s="106"/>
      <c r="AD78" s="106"/>
      <c r="AE78" s="106"/>
      <c r="AF78" s="106"/>
      <c r="AG78" s="106"/>
      <c r="AH78" s="106"/>
      <c r="AI78" s="106"/>
      <c r="AJ78" s="106"/>
      <c r="AK78" s="107"/>
      <c r="AL78" s="107"/>
      <c r="AM78" s="107"/>
    </row>
    <row r="79" spans="1:40" s="6" customFormat="1" ht="12.75">
      <c r="H79" s="37"/>
      <c r="K79" s="34"/>
      <c r="L79" s="34"/>
      <c r="M79" s="34"/>
      <c r="N79" s="34"/>
      <c r="O79" s="105">
        <v>24</v>
      </c>
      <c r="P79" s="105"/>
      <c r="Q79" s="105"/>
      <c r="R79" s="105"/>
      <c r="S79" s="28" t="s">
        <v>26</v>
      </c>
      <c r="T79" s="52"/>
      <c r="U79" s="52"/>
      <c r="V79" s="108" t="s">
        <v>8</v>
      </c>
      <c r="W79" s="108"/>
      <c r="X79" s="108"/>
      <c r="Y79" s="105">
        <v>34520.31</v>
      </c>
      <c r="Z79" s="105"/>
      <c r="AA79" s="105"/>
      <c r="AB79" s="105"/>
      <c r="AC79" s="28"/>
      <c r="AD79" s="28" t="s">
        <v>27</v>
      </c>
      <c r="AE79" s="28"/>
      <c r="AF79" s="28"/>
      <c r="AG79" s="28"/>
      <c r="AH79" s="109" t="s">
        <v>9</v>
      </c>
      <c r="AI79" s="109"/>
      <c r="AK79" s="101">
        <f>ROUND(O79*Y79/100,0)</f>
        <v>8285</v>
      </c>
      <c r="AL79" s="101"/>
      <c r="AM79" s="101"/>
      <c r="AN79" s="31" t="s">
        <v>10</v>
      </c>
    </row>
    <row r="80" spans="1:40" s="2" customFormat="1" ht="15">
      <c r="B80" s="104" t="s">
        <v>77</v>
      </c>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3"/>
      <c r="AL80" s="3"/>
      <c r="AM80" s="3"/>
    </row>
    <row r="81" spans="1:40" s="57" customFormat="1" ht="13.5" customHeight="1">
      <c r="A81" s="58">
        <v>25</v>
      </c>
      <c r="B81" s="111" t="s">
        <v>47</v>
      </c>
      <c r="C81" s="111"/>
      <c r="D81" s="111"/>
      <c r="E81" s="111"/>
      <c r="F81" s="111"/>
      <c r="G81" s="111"/>
      <c r="H81" s="111"/>
      <c r="I81" s="111"/>
      <c r="J81" s="111"/>
      <c r="K81" s="111"/>
      <c r="L81" s="111"/>
      <c r="M81" s="111"/>
      <c r="N81" s="111"/>
      <c r="O81" s="111"/>
      <c r="P81" s="111"/>
      <c r="Q81" s="111"/>
      <c r="R81" s="111"/>
      <c r="S81" s="111"/>
      <c r="T81" s="111"/>
      <c r="U81" s="111"/>
      <c r="V81" s="111"/>
      <c r="W81" s="111"/>
      <c r="X81" s="111"/>
      <c r="Y81" s="111"/>
      <c r="Z81" s="111"/>
      <c r="AA81" s="111"/>
      <c r="AB81" s="111"/>
      <c r="AC81" s="111"/>
      <c r="AD81" s="111"/>
      <c r="AE81" s="111"/>
      <c r="AF81" s="111"/>
      <c r="AG81" s="111"/>
      <c r="AH81" s="111"/>
      <c r="AI81" s="111"/>
      <c r="AJ81" s="111"/>
      <c r="AK81" s="110"/>
      <c r="AL81" s="110"/>
      <c r="AM81" s="110"/>
    </row>
    <row r="82" spans="1:40" s="6" customFormat="1" ht="12.75">
      <c r="H82" s="37"/>
      <c r="K82" s="34"/>
      <c r="L82" s="34"/>
      <c r="M82" s="34"/>
      <c r="N82" s="34"/>
      <c r="O82" s="24"/>
      <c r="P82" s="112">
        <v>673</v>
      </c>
      <c r="Q82" s="112"/>
      <c r="R82" s="112"/>
      <c r="S82" s="28" t="s">
        <v>26</v>
      </c>
      <c r="T82" s="52"/>
      <c r="U82" s="52"/>
      <c r="V82" s="108" t="s">
        <v>8</v>
      </c>
      <c r="W82" s="108"/>
      <c r="X82" s="108"/>
      <c r="Y82" s="105">
        <v>27678.86</v>
      </c>
      <c r="Z82" s="105"/>
      <c r="AA82" s="105"/>
      <c r="AB82" s="105"/>
      <c r="AC82" s="28"/>
      <c r="AD82" s="28" t="s">
        <v>27</v>
      </c>
      <c r="AE82" s="28"/>
      <c r="AF82" s="28"/>
      <c r="AG82" s="28"/>
      <c r="AH82" s="109" t="s">
        <v>9</v>
      </c>
      <c r="AI82" s="109"/>
      <c r="AK82" s="101">
        <f>ROUND(P82*Y82/100,0)</f>
        <v>186279</v>
      </c>
      <c r="AL82" s="101"/>
      <c r="AM82" s="101"/>
      <c r="AN82" s="31" t="s">
        <v>10</v>
      </c>
    </row>
    <row r="83" spans="1:40" s="2" customFormat="1" ht="15">
      <c r="B83" s="104" t="s">
        <v>62</v>
      </c>
      <c r="C83" s="104"/>
      <c r="D83" s="104"/>
      <c r="E83" s="104"/>
      <c r="F83" s="104"/>
      <c r="G83" s="104"/>
      <c r="H83" s="104"/>
      <c r="I83" s="104"/>
      <c r="J83" s="104"/>
      <c r="K83" s="104"/>
      <c r="L83" s="104"/>
      <c r="M83" s="104"/>
      <c r="N83" s="104"/>
      <c r="O83" s="104"/>
      <c r="P83" s="104"/>
      <c r="Q83" s="104"/>
      <c r="R83" s="104"/>
      <c r="S83" s="104"/>
      <c r="T83" s="104"/>
      <c r="U83" s="104"/>
      <c r="V83" s="104"/>
      <c r="W83" s="104"/>
      <c r="X83" s="104"/>
      <c r="Y83" s="104"/>
      <c r="Z83" s="104"/>
      <c r="AA83" s="104"/>
      <c r="AB83" s="104"/>
      <c r="AC83" s="104"/>
      <c r="AD83" s="104"/>
      <c r="AE83" s="104"/>
      <c r="AF83" s="104"/>
      <c r="AG83" s="104"/>
      <c r="AH83" s="104"/>
      <c r="AI83" s="104"/>
      <c r="AJ83" s="104"/>
      <c r="AK83" s="3"/>
      <c r="AL83" s="3"/>
      <c r="AM83" s="3"/>
    </row>
    <row r="84" spans="1:40" s="5" customFormat="1" ht="15.75" customHeight="1">
      <c r="A84" s="78">
        <v>26</v>
      </c>
      <c r="B84" s="20" t="s">
        <v>72</v>
      </c>
      <c r="C84" s="4"/>
      <c r="D84" s="4"/>
      <c r="E84" s="4"/>
      <c r="F84" s="4"/>
      <c r="G84" s="4"/>
      <c r="H84" s="4"/>
      <c r="I84" s="4"/>
      <c r="J84" s="4"/>
      <c r="K84" s="4"/>
      <c r="L84" s="4"/>
      <c r="M84" s="4"/>
      <c r="N84" s="4"/>
      <c r="AK84" s="102"/>
      <c r="AL84" s="102"/>
      <c r="AM84" s="102"/>
    </row>
    <row r="85" spans="1:40" s="6" customFormat="1" ht="12.75">
      <c r="H85" s="37"/>
      <c r="K85" s="34"/>
      <c r="L85" s="34"/>
      <c r="M85" s="34"/>
      <c r="N85" s="34"/>
      <c r="O85" s="105">
        <v>131</v>
      </c>
      <c r="P85" s="105"/>
      <c r="Q85" s="105"/>
      <c r="R85" s="105"/>
      <c r="S85" s="28" t="s">
        <v>26</v>
      </c>
      <c r="T85" s="52"/>
      <c r="U85" s="52"/>
      <c r="V85" s="108" t="s">
        <v>8</v>
      </c>
      <c r="W85" s="108"/>
      <c r="X85" s="108"/>
      <c r="Y85" s="105">
        <v>3056.35</v>
      </c>
      <c r="Z85" s="105"/>
      <c r="AA85" s="105"/>
      <c r="AB85" s="105"/>
      <c r="AC85" s="28"/>
      <c r="AD85" s="28" t="s">
        <v>27</v>
      </c>
      <c r="AE85" s="28"/>
      <c r="AF85" s="28"/>
      <c r="AG85" s="28"/>
      <c r="AH85" s="109" t="s">
        <v>9</v>
      </c>
      <c r="AI85" s="109"/>
      <c r="AK85" s="101">
        <f>ROUND(O85*Y85/100,0)</f>
        <v>4004</v>
      </c>
      <c r="AL85" s="101"/>
      <c r="AM85" s="101"/>
      <c r="AN85" s="31" t="s">
        <v>10</v>
      </c>
    </row>
    <row r="86" spans="1:40" s="2" customFormat="1" ht="15">
      <c r="B86" s="104" t="s">
        <v>73</v>
      </c>
      <c r="C86" s="104"/>
      <c r="D86" s="104"/>
      <c r="E86" s="104"/>
      <c r="F86" s="104"/>
      <c r="G86" s="104"/>
      <c r="H86" s="104"/>
      <c r="I86" s="104"/>
      <c r="J86" s="104"/>
      <c r="K86" s="104"/>
      <c r="L86" s="104"/>
      <c r="M86" s="104"/>
      <c r="N86" s="104"/>
      <c r="O86" s="104"/>
      <c r="P86" s="104"/>
      <c r="Q86" s="104"/>
      <c r="R86" s="104"/>
      <c r="S86" s="104"/>
      <c r="T86" s="104"/>
      <c r="U86" s="104"/>
      <c r="V86" s="104"/>
      <c r="W86" s="104"/>
      <c r="X86" s="104"/>
      <c r="Y86" s="104"/>
      <c r="Z86" s="104"/>
      <c r="AA86" s="104"/>
      <c r="AB86" s="104"/>
      <c r="AC86" s="104"/>
      <c r="AD86" s="104"/>
      <c r="AE86" s="104"/>
      <c r="AF86" s="104"/>
      <c r="AG86" s="104"/>
      <c r="AH86" s="104"/>
      <c r="AI86" s="104"/>
      <c r="AJ86" s="104"/>
      <c r="AK86" s="3"/>
      <c r="AL86" s="3"/>
      <c r="AM86" s="3"/>
    </row>
    <row r="87" spans="1:40" s="57" customFormat="1" ht="13.5" customHeight="1">
      <c r="A87" s="90">
        <v>27</v>
      </c>
      <c r="B87" s="111" t="s">
        <v>88</v>
      </c>
      <c r="C87" s="111"/>
      <c r="D87" s="111"/>
      <c r="E87" s="111"/>
      <c r="F87" s="111"/>
      <c r="G87" s="111"/>
      <c r="H87" s="111"/>
      <c r="I87" s="111"/>
      <c r="J87" s="111"/>
      <c r="K87" s="111"/>
      <c r="L87" s="111"/>
      <c r="M87" s="111"/>
      <c r="N87" s="111"/>
      <c r="O87" s="111"/>
      <c r="P87" s="111"/>
      <c r="Q87" s="111"/>
      <c r="R87" s="111"/>
      <c r="S87" s="111"/>
      <c r="T87" s="111"/>
      <c r="U87" s="111"/>
      <c r="V87" s="111"/>
      <c r="W87" s="111"/>
      <c r="X87" s="111"/>
      <c r="Y87" s="111"/>
      <c r="Z87" s="111"/>
      <c r="AA87" s="111"/>
      <c r="AB87" s="111"/>
      <c r="AC87" s="111"/>
      <c r="AD87" s="111"/>
      <c r="AE87" s="111"/>
      <c r="AF87" s="111"/>
      <c r="AG87" s="111"/>
      <c r="AH87" s="111"/>
      <c r="AI87" s="111"/>
      <c r="AJ87" s="111"/>
      <c r="AK87" s="110"/>
      <c r="AL87" s="110"/>
      <c r="AM87" s="110"/>
    </row>
    <row r="88" spans="1:40" s="6" customFormat="1" ht="12.75">
      <c r="H88" s="37"/>
      <c r="K88" s="34"/>
      <c r="L88" s="34"/>
      <c r="M88" s="34"/>
      <c r="N88" s="34"/>
      <c r="O88" s="93"/>
      <c r="P88" s="112">
        <v>64</v>
      </c>
      <c r="Q88" s="112"/>
      <c r="R88" s="112"/>
      <c r="S88" s="28" t="s">
        <v>26</v>
      </c>
      <c r="T88" s="52"/>
      <c r="U88" s="52"/>
      <c r="V88" s="108" t="s">
        <v>8</v>
      </c>
      <c r="W88" s="108"/>
      <c r="X88" s="108"/>
      <c r="Y88" s="105">
        <v>58.11</v>
      </c>
      <c r="Z88" s="105"/>
      <c r="AA88" s="105"/>
      <c r="AB88" s="105"/>
      <c r="AC88" s="28"/>
      <c r="AD88" s="28" t="s">
        <v>89</v>
      </c>
      <c r="AE88" s="28"/>
      <c r="AF88" s="28"/>
      <c r="AG88" s="28"/>
      <c r="AH88" s="109" t="s">
        <v>9</v>
      </c>
      <c r="AI88" s="109"/>
      <c r="AK88" s="101">
        <f>ROUND(P88*Y88,0)</f>
        <v>3719</v>
      </c>
      <c r="AL88" s="101"/>
      <c r="AM88" s="101"/>
      <c r="AN88" s="31" t="s">
        <v>10</v>
      </c>
    </row>
    <row r="89" spans="1:40" s="2" customFormat="1" ht="15">
      <c r="B89" s="104" t="s">
        <v>90</v>
      </c>
      <c r="C89" s="104"/>
      <c r="D89" s="104"/>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3"/>
      <c r="AL89" s="3"/>
      <c r="AM89" s="3"/>
    </row>
    <row r="90" spans="1:40" s="57" customFormat="1" ht="13.5" customHeight="1">
      <c r="A90" s="90">
        <v>28</v>
      </c>
      <c r="B90" s="111" t="s">
        <v>91</v>
      </c>
      <c r="C90" s="111"/>
      <c r="D90" s="111"/>
      <c r="E90" s="111"/>
      <c r="F90" s="111"/>
      <c r="G90" s="111"/>
      <c r="H90" s="111"/>
      <c r="I90" s="111"/>
      <c r="J90" s="111"/>
      <c r="K90" s="111"/>
      <c r="L90" s="111"/>
      <c r="M90" s="111"/>
      <c r="N90" s="111"/>
      <c r="O90" s="111"/>
      <c r="P90" s="111"/>
      <c r="Q90" s="111"/>
      <c r="R90" s="111"/>
      <c r="S90" s="111"/>
      <c r="T90" s="111"/>
      <c r="U90" s="111"/>
      <c r="V90" s="111"/>
      <c r="W90" s="111"/>
      <c r="X90" s="111"/>
      <c r="Y90" s="111"/>
      <c r="Z90" s="111"/>
      <c r="AA90" s="111"/>
      <c r="AB90" s="111"/>
      <c r="AC90" s="111"/>
      <c r="AD90" s="111"/>
      <c r="AE90" s="111"/>
      <c r="AF90" s="111"/>
      <c r="AG90" s="111"/>
      <c r="AH90" s="111"/>
      <c r="AI90" s="111"/>
      <c r="AJ90" s="111"/>
      <c r="AK90" s="110"/>
      <c r="AL90" s="110"/>
      <c r="AM90" s="110"/>
    </row>
    <row r="91" spans="1:40" s="6" customFormat="1" ht="12.75">
      <c r="H91" s="37"/>
      <c r="K91" s="34"/>
      <c r="L91" s="34"/>
      <c r="M91" s="34"/>
      <c r="N91" s="34"/>
      <c r="O91" s="93"/>
      <c r="P91" s="112">
        <v>36</v>
      </c>
      <c r="Q91" s="112"/>
      <c r="R91" s="112"/>
      <c r="S91" s="28" t="s">
        <v>92</v>
      </c>
      <c r="T91" s="52"/>
      <c r="U91" s="52"/>
      <c r="V91" s="108" t="s">
        <v>8</v>
      </c>
      <c r="W91" s="108"/>
      <c r="X91" s="108"/>
      <c r="Y91" s="105">
        <v>70.34</v>
      </c>
      <c r="Z91" s="105"/>
      <c r="AA91" s="105"/>
      <c r="AB91" s="105"/>
      <c r="AC91" s="28"/>
      <c r="AD91" s="28" t="s">
        <v>93</v>
      </c>
      <c r="AE91" s="28"/>
      <c r="AF91" s="28"/>
      <c r="AG91" s="28"/>
      <c r="AH91" s="109" t="s">
        <v>9</v>
      </c>
      <c r="AI91" s="109"/>
      <c r="AK91" s="101">
        <f>ROUND(P91*Y91,0)</f>
        <v>2532</v>
      </c>
      <c r="AL91" s="101"/>
      <c r="AM91" s="101"/>
      <c r="AN91" s="31" t="s">
        <v>10</v>
      </c>
    </row>
    <row r="92" spans="1:40" s="2" customFormat="1" ht="15">
      <c r="B92" s="104" t="s">
        <v>94</v>
      </c>
      <c r="C92" s="104"/>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4"/>
      <c r="AK92" s="3"/>
      <c r="AL92" s="3"/>
      <c r="AM92" s="3"/>
    </row>
    <row r="93" spans="1:40" s="5" customFormat="1" ht="13.5" customHeight="1">
      <c r="A93" s="19">
        <v>29</v>
      </c>
      <c r="B93" s="20" t="s">
        <v>32</v>
      </c>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119"/>
      <c r="AL93" s="119"/>
      <c r="AM93" s="119"/>
    </row>
    <row r="94" spans="1:40" s="6" customFormat="1" ht="13.5" customHeight="1">
      <c r="K94" s="34"/>
      <c r="L94" s="34"/>
      <c r="M94" s="34"/>
      <c r="N94" s="34"/>
      <c r="O94" s="105">
        <v>916</v>
      </c>
      <c r="P94" s="105"/>
      <c r="Q94" s="105"/>
      <c r="R94" s="105"/>
      <c r="S94" s="28" t="s">
        <v>26</v>
      </c>
      <c r="T94" s="52"/>
      <c r="U94" s="52"/>
      <c r="V94" s="108" t="s">
        <v>8</v>
      </c>
      <c r="W94" s="108"/>
      <c r="X94" s="108"/>
      <c r="Y94" s="105">
        <v>829.95</v>
      </c>
      <c r="Z94" s="105"/>
      <c r="AA94" s="105"/>
      <c r="AB94" s="105"/>
      <c r="AC94" s="28"/>
      <c r="AD94" s="28" t="s">
        <v>27</v>
      </c>
      <c r="AE94" s="28"/>
      <c r="AF94" s="28"/>
      <c r="AG94" s="28"/>
      <c r="AH94" s="109" t="s">
        <v>9</v>
      </c>
      <c r="AI94" s="109"/>
      <c r="AK94" s="101">
        <f>ROUND(O94*Y94/100,0)</f>
        <v>7602</v>
      </c>
      <c r="AL94" s="101"/>
      <c r="AM94" s="101"/>
      <c r="AN94" s="31" t="s">
        <v>10</v>
      </c>
    </row>
    <row r="95" spans="1:40" s="2" customFormat="1" ht="15">
      <c r="B95" s="104" t="s">
        <v>63</v>
      </c>
      <c r="C95" s="104"/>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4"/>
      <c r="AH95" s="104"/>
      <c r="AI95" s="104"/>
      <c r="AJ95" s="104"/>
      <c r="AK95" s="3"/>
      <c r="AL95" s="3"/>
      <c r="AM95" s="3"/>
    </row>
    <row r="96" spans="1:40" s="57" customFormat="1" ht="13.5" customHeight="1">
      <c r="A96" s="48">
        <v>30</v>
      </c>
      <c r="B96" s="59" t="s">
        <v>33</v>
      </c>
      <c r="C96" s="59"/>
      <c r="D96" s="59"/>
      <c r="E96" s="59"/>
      <c r="F96" s="59"/>
      <c r="G96" s="59"/>
      <c r="H96" s="59"/>
      <c r="I96" s="59"/>
      <c r="J96" s="59"/>
      <c r="K96" s="59"/>
      <c r="L96" s="59"/>
      <c r="M96" s="59"/>
      <c r="N96" s="59"/>
      <c r="O96" s="59"/>
      <c r="P96" s="59"/>
      <c r="Q96" s="59"/>
      <c r="R96" s="59"/>
      <c r="S96" s="59"/>
      <c r="T96" s="59"/>
      <c r="U96" s="59"/>
      <c r="V96" s="59"/>
      <c r="W96" s="59"/>
      <c r="X96" s="59"/>
      <c r="Y96" s="59"/>
      <c r="Z96" s="59"/>
      <c r="AA96" s="59"/>
      <c r="AB96" s="59"/>
      <c r="AC96" s="59"/>
      <c r="AD96" s="59"/>
      <c r="AE96" s="59"/>
      <c r="AF96" s="59"/>
      <c r="AG96" s="59"/>
      <c r="AH96" s="59"/>
      <c r="AI96" s="59"/>
      <c r="AJ96" s="59"/>
      <c r="AK96" s="110"/>
      <c r="AL96" s="110"/>
      <c r="AM96" s="110"/>
    </row>
    <row r="97" spans="1:42" s="6" customFormat="1" ht="13.5" customHeight="1">
      <c r="K97" s="34"/>
      <c r="L97" s="34"/>
      <c r="M97" s="34"/>
      <c r="N97" s="34"/>
      <c r="O97" s="105">
        <v>6913</v>
      </c>
      <c r="P97" s="105"/>
      <c r="Q97" s="105"/>
      <c r="R97" s="105"/>
      <c r="S97" s="28" t="s">
        <v>26</v>
      </c>
      <c r="T97" s="52"/>
      <c r="U97" s="52"/>
      <c r="V97" s="108" t="s">
        <v>8</v>
      </c>
      <c r="W97" s="108"/>
      <c r="X97" s="108"/>
      <c r="Y97" s="105">
        <v>1276.53</v>
      </c>
      <c r="Z97" s="105"/>
      <c r="AA97" s="105"/>
      <c r="AB97" s="105"/>
      <c r="AC97" s="28"/>
      <c r="AD97" s="28" t="s">
        <v>27</v>
      </c>
      <c r="AE97" s="28"/>
      <c r="AF97" s="28"/>
      <c r="AG97" s="28"/>
      <c r="AH97" s="109" t="s">
        <v>9</v>
      </c>
      <c r="AI97" s="109"/>
      <c r="AK97" s="101">
        <f>ROUND(O97*Y97/100,0)</f>
        <v>88247</v>
      </c>
      <c r="AL97" s="101"/>
      <c r="AM97" s="101"/>
      <c r="AN97" s="31" t="s">
        <v>10</v>
      </c>
    </row>
    <row r="98" spans="1:42" s="2" customFormat="1" ht="15">
      <c r="B98" s="104" t="s">
        <v>64</v>
      </c>
      <c r="C98" s="104"/>
      <c r="D98" s="104"/>
      <c r="E98" s="104"/>
      <c r="F98" s="104"/>
      <c r="G98" s="104"/>
      <c r="H98" s="104"/>
      <c r="I98" s="104"/>
      <c r="J98" s="104"/>
      <c r="K98" s="104"/>
      <c r="L98" s="104"/>
      <c r="M98" s="104"/>
      <c r="N98" s="104"/>
      <c r="O98" s="104"/>
      <c r="P98" s="104"/>
      <c r="Q98" s="104"/>
      <c r="R98" s="104"/>
      <c r="S98" s="104"/>
      <c r="T98" s="104"/>
      <c r="U98" s="104"/>
      <c r="V98" s="104"/>
      <c r="W98" s="104"/>
      <c r="X98" s="104"/>
      <c r="Y98" s="104"/>
      <c r="Z98" s="104"/>
      <c r="AA98" s="104"/>
      <c r="AB98" s="104"/>
      <c r="AC98" s="104"/>
      <c r="AD98" s="104"/>
      <c r="AE98" s="104"/>
      <c r="AF98" s="104"/>
      <c r="AG98" s="104"/>
      <c r="AH98" s="104"/>
      <c r="AI98" s="104"/>
      <c r="AJ98" s="104"/>
      <c r="AK98" s="3"/>
      <c r="AL98" s="3"/>
      <c r="AM98" s="3"/>
    </row>
    <row r="99" spans="1:42" s="5" customFormat="1" ht="31.5" customHeight="1">
      <c r="A99" s="19">
        <v>31</v>
      </c>
      <c r="B99" s="111" t="s">
        <v>34</v>
      </c>
      <c r="C99" s="111"/>
      <c r="D99" s="111"/>
      <c r="E99" s="111"/>
      <c r="F99" s="111"/>
      <c r="G99" s="111"/>
      <c r="H99" s="111"/>
      <c r="I99" s="111"/>
      <c r="J99" s="111"/>
      <c r="K99" s="111"/>
      <c r="L99" s="111"/>
      <c r="M99" s="111"/>
      <c r="N99" s="111"/>
      <c r="O99" s="111"/>
      <c r="P99" s="111"/>
      <c r="Q99" s="111"/>
      <c r="R99" s="111"/>
      <c r="S99" s="111"/>
      <c r="T99" s="111"/>
      <c r="U99" s="111"/>
      <c r="V99" s="111"/>
      <c r="W99" s="111"/>
      <c r="X99" s="111"/>
      <c r="Y99" s="111"/>
      <c r="Z99" s="111"/>
      <c r="AA99" s="111"/>
      <c r="AB99" s="111"/>
      <c r="AC99" s="111"/>
      <c r="AD99" s="111"/>
      <c r="AE99" s="111"/>
      <c r="AF99" s="111"/>
      <c r="AG99" s="111"/>
      <c r="AH99" s="111"/>
      <c r="AI99" s="111"/>
      <c r="AJ99" s="111"/>
      <c r="AK99" s="119"/>
      <c r="AL99" s="119"/>
      <c r="AM99" s="119"/>
    </row>
    <row r="100" spans="1:42" s="6" customFormat="1" ht="13.5" customHeight="1">
      <c r="H100" s="37"/>
      <c r="K100" s="34"/>
      <c r="L100" s="34"/>
      <c r="M100" s="34"/>
      <c r="N100" s="34"/>
      <c r="O100" s="105">
        <v>651</v>
      </c>
      <c r="P100" s="105"/>
      <c r="Q100" s="105"/>
      <c r="R100" s="105"/>
      <c r="S100" s="28" t="s">
        <v>26</v>
      </c>
      <c r="T100" s="52"/>
      <c r="U100" s="52"/>
      <c r="V100" s="108" t="s">
        <v>8</v>
      </c>
      <c r="W100" s="108"/>
      <c r="X100" s="108"/>
      <c r="Y100" s="118">
        <v>1270.83</v>
      </c>
      <c r="Z100" s="118"/>
      <c r="AA100" s="118"/>
      <c r="AB100" s="118"/>
      <c r="AC100" s="28"/>
      <c r="AD100" s="28" t="s">
        <v>27</v>
      </c>
      <c r="AE100" s="28"/>
      <c r="AF100" s="28"/>
      <c r="AG100" s="28"/>
      <c r="AH100" s="109" t="s">
        <v>9</v>
      </c>
      <c r="AI100" s="109"/>
      <c r="AK100" s="101">
        <f>ROUND(O100*Y100/100,0)</f>
        <v>8273</v>
      </c>
      <c r="AL100" s="101"/>
      <c r="AM100" s="101"/>
      <c r="AN100" s="31" t="s">
        <v>10</v>
      </c>
    </row>
    <row r="101" spans="1:42" s="2" customFormat="1" ht="15">
      <c r="B101" s="104" t="s">
        <v>65</v>
      </c>
      <c r="C101" s="104"/>
      <c r="D101" s="104"/>
      <c r="E101" s="104"/>
      <c r="F101" s="104"/>
      <c r="G101" s="104"/>
      <c r="H101" s="104"/>
      <c r="I101" s="104"/>
      <c r="J101" s="104"/>
      <c r="K101" s="104"/>
      <c r="L101" s="104"/>
      <c r="M101" s="104"/>
      <c r="N101" s="104"/>
      <c r="O101" s="104"/>
      <c r="P101" s="104"/>
      <c r="Q101" s="104"/>
      <c r="R101" s="104"/>
      <c r="S101" s="104"/>
      <c r="T101" s="104"/>
      <c r="U101" s="104"/>
      <c r="V101" s="104"/>
      <c r="W101" s="104"/>
      <c r="X101" s="104"/>
      <c r="Y101" s="104"/>
      <c r="Z101" s="104"/>
      <c r="AA101" s="104"/>
      <c r="AB101" s="104"/>
      <c r="AC101" s="104"/>
      <c r="AD101" s="104"/>
      <c r="AE101" s="104"/>
      <c r="AF101" s="104"/>
      <c r="AG101" s="104"/>
      <c r="AH101" s="104"/>
      <c r="AI101" s="104"/>
      <c r="AJ101" s="104"/>
      <c r="AK101" s="3"/>
      <c r="AL101" s="3"/>
      <c r="AM101" s="3"/>
    </row>
    <row r="102" spans="1:42" s="57" customFormat="1" ht="20.25" customHeight="1">
      <c r="A102" s="48">
        <v>32</v>
      </c>
      <c r="B102" s="130" t="s">
        <v>101</v>
      </c>
      <c r="C102" s="130"/>
      <c r="D102" s="130"/>
      <c r="E102" s="130"/>
      <c r="F102" s="130"/>
      <c r="G102" s="130"/>
      <c r="H102" s="130"/>
      <c r="I102" s="130"/>
      <c r="J102" s="130"/>
      <c r="K102" s="130"/>
      <c r="L102" s="130"/>
      <c r="M102" s="130"/>
      <c r="N102" s="130"/>
      <c r="O102" s="130"/>
      <c r="P102" s="130"/>
      <c r="Q102" s="130"/>
      <c r="R102" s="130"/>
      <c r="S102" s="130"/>
      <c r="T102" s="130"/>
      <c r="U102" s="130"/>
      <c r="V102" s="130"/>
      <c r="W102" s="130"/>
      <c r="X102" s="130"/>
      <c r="Y102" s="130"/>
      <c r="Z102" s="130"/>
      <c r="AA102" s="130"/>
      <c r="AB102" s="130"/>
      <c r="AC102" s="130"/>
      <c r="AD102" s="130"/>
      <c r="AE102" s="130"/>
      <c r="AF102" s="130"/>
      <c r="AG102" s="130"/>
      <c r="AH102" s="130"/>
      <c r="AI102" s="130"/>
      <c r="AJ102" s="130"/>
      <c r="AK102" s="59"/>
      <c r="AL102" s="59"/>
      <c r="AM102" s="59"/>
      <c r="AN102" s="59"/>
    </row>
    <row r="103" spans="1:42" s="23" customFormat="1" ht="12.75">
      <c r="F103" s="32"/>
      <c r="G103" s="32"/>
      <c r="H103" s="33"/>
      <c r="I103" s="6"/>
      <c r="J103" s="6"/>
      <c r="K103" s="34"/>
      <c r="L103" s="34"/>
      <c r="M103" s="34"/>
      <c r="N103" s="34"/>
      <c r="O103" s="105">
        <v>72</v>
      </c>
      <c r="P103" s="105"/>
      <c r="Q103" s="105"/>
      <c r="R103" s="105"/>
      <c r="S103" s="30" t="s">
        <v>26</v>
      </c>
      <c r="T103" s="36"/>
      <c r="U103" s="36"/>
      <c r="V103" s="97"/>
      <c r="W103" s="108" t="s">
        <v>8</v>
      </c>
      <c r="X103" s="108"/>
      <c r="Y103" s="108"/>
      <c r="Z103" s="105">
        <v>1160.06</v>
      </c>
      <c r="AA103" s="105"/>
      <c r="AB103" s="105"/>
      <c r="AC103" s="105"/>
      <c r="AE103" s="28" t="s">
        <v>27</v>
      </c>
      <c r="AF103" s="28"/>
      <c r="AG103" s="28"/>
      <c r="AH103" s="28"/>
      <c r="AI103" s="109" t="s">
        <v>9</v>
      </c>
      <c r="AJ103" s="109"/>
      <c r="AK103" s="101">
        <f>ROUND(O103*Z103/100,0)</f>
        <v>835</v>
      </c>
      <c r="AL103" s="101"/>
      <c r="AM103" s="101"/>
      <c r="AN103" s="31" t="s">
        <v>10</v>
      </c>
    </row>
    <row r="104" spans="1:42" s="2" customFormat="1" ht="15">
      <c r="B104" s="104" t="s">
        <v>102</v>
      </c>
      <c r="C104" s="104"/>
      <c r="D104" s="104"/>
      <c r="E104" s="104"/>
      <c r="F104" s="104"/>
      <c r="G104" s="104"/>
      <c r="H104" s="104"/>
      <c r="I104" s="104"/>
      <c r="J104" s="104"/>
      <c r="K104" s="104"/>
      <c r="L104" s="104"/>
      <c r="M104" s="104"/>
      <c r="N104" s="104"/>
      <c r="O104" s="104"/>
      <c r="P104" s="104"/>
      <c r="Q104" s="104"/>
      <c r="R104" s="104"/>
      <c r="S104" s="104"/>
      <c r="T104" s="104"/>
      <c r="U104" s="104"/>
      <c r="V104" s="104"/>
      <c r="W104" s="104"/>
      <c r="X104" s="104"/>
      <c r="Y104" s="104"/>
      <c r="Z104" s="104"/>
      <c r="AA104" s="104"/>
      <c r="AB104" s="104"/>
      <c r="AC104" s="104"/>
      <c r="AD104" s="104"/>
      <c r="AE104" s="104"/>
      <c r="AF104" s="104"/>
      <c r="AG104" s="104"/>
      <c r="AH104" s="104"/>
      <c r="AI104" s="104"/>
      <c r="AJ104" s="104"/>
      <c r="AK104" s="3"/>
      <c r="AL104" s="3"/>
      <c r="AM104" s="3"/>
    </row>
    <row r="105" spans="1:42" s="5" customFormat="1" ht="31.5" customHeight="1">
      <c r="A105" s="48">
        <v>33</v>
      </c>
      <c r="B105" s="111" t="s">
        <v>48</v>
      </c>
      <c r="C105" s="111"/>
      <c r="D105" s="111"/>
      <c r="E105" s="111"/>
      <c r="F105" s="111"/>
      <c r="G105" s="111"/>
      <c r="H105" s="111"/>
      <c r="I105" s="111"/>
      <c r="J105" s="111"/>
      <c r="K105" s="111"/>
      <c r="L105" s="111"/>
      <c r="M105" s="111"/>
      <c r="N105" s="111"/>
      <c r="O105" s="111"/>
      <c r="P105" s="111"/>
      <c r="Q105" s="111"/>
      <c r="R105" s="111"/>
      <c r="S105" s="111"/>
      <c r="T105" s="111"/>
      <c r="U105" s="111"/>
      <c r="V105" s="111"/>
      <c r="W105" s="111"/>
      <c r="X105" s="111"/>
      <c r="Y105" s="111"/>
      <c r="Z105" s="111"/>
      <c r="AA105" s="111"/>
      <c r="AB105" s="111"/>
      <c r="AC105" s="111"/>
      <c r="AD105" s="111"/>
      <c r="AE105" s="111"/>
      <c r="AF105" s="111"/>
      <c r="AG105" s="111"/>
      <c r="AH105" s="111"/>
      <c r="AI105" s="111"/>
      <c r="AJ105" s="111"/>
      <c r="AK105" s="119"/>
      <c r="AL105" s="119"/>
      <c r="AM105" s="119"/>
    </row>
    <row r="106" spans="1:42" s="6" customFormat="1" ht="15" customHeight="1">
      <c r="H106" s="37"/>
      <c r="K106" s="34"/>
      <c r="L106" s="34"/>
      <c r="M106" s="34"/>
      <c r="N106" s="34"/>
      <c r="O106" s="105">
        <v>257</v>
      </c>
      <c r="P106" s="105"/>
      <c r="Q106" s="105"/>
      <c r="R106" s="105"/>
      <c r="S106" s="28" t="s">
        <v>26</v>
      </c>
      <c r="T106" s="52"/>
      <c r="U106" s="52"/>
      <c r="V106" s="108" t="s">
        <v>8</v>
      </c>
      <c r="W106" s="108"/>
      <c r="X106" s="108"/>
      <c r="Y106" s="105">
        <v>674.6</v>
      </c>
      <c r="Z106" s="105"/>
      <c r="AA106" s="105"/>
      <c r="AB106" s="105"/>
      <c r="AC106" s="28"/>
      <c r="AD106" s="28" t="s">
        <v>27</v>
      </c>
      <c r="AE106" s="28"/>
      <c r="AF106" s="28"/>
      <c r="AG106" s="28"/>
      <c r="AH106" s="109" t="s">
        <v>9</v>
      </c>
      <c r="AI106" s="109"/>
      <c r="AK106" s="101">
        <f>ROUND(O106*Y106/100,0)</f>
        <v>1734</v>
      </c>
      <c r="AL106" s="101"/>
      <c r="AM106" s="101"/>
      <c r="AN106" s="31" t="s">
        <v>10</v>
      </c>
    </row>
    <row r="107" spans="1:42" s="2" customFormat="1" ht="15">
      <c r="B107" s="104" t="s">
        <v>66</v>
      </c>
      <c r="C107" s="104"/>
      <c r="D107" s="104"/>
      <c r="E107" s="104"/>
      <c r="F107" s="104"/>
      <c r="G107" s="104"/>
      <c r="H107" s="104"/>
      <c r="I107" s="104"/>
      <c r="J107" s="104"/>
      <c r="K107" s="104"/>
      <c r="L107" s="104"/>
      <c r="M107" s="104"/>
      <c r="N107" s="104"/>
      <c r="O107" s="104"/>
      <c r="P107" s="104"/>
      <c r="Q107" s="104"/>
      <c r="R107" s="104"/>
      <c r="S107" s="104"/>
      <c r="T107" s="104"/>
      <c r="U107" s="104"/>
      <c r="V107" s="104"/>
      <c r="W107" s="104"/>
      <c r="X107" s="104"/>
      <c r="Y107" s="104"/>
      <c r="Z107" s="104"/>
      <c r="AA107" s="104"/>
      <c r="AB107" s="104"/>
      <c r="AC107" s="104"/>
      <c r="AD107" s="104"/>
      <c r="AE107" s="104"/>
      <c r="AF107" s="104"/>
      <c r="AG107" s="104"/>
      <c r="AH107" s="104"/>
      <c r="AI107" s="104"/>
      <c r="AJ107" s="104"/>
      <c r="AK107" s="3"/>
      <c r="AL107" s="3"/>
      <c r="AM107" s="3"/>
    </row>
    <row r="108" spans="1:42" s="32" customFormat="1" ht="15" customHeight="1">
      <c r="AC108" s="133" t="s">
        <v>35</v>
      </c>
      <c r="AD108" s="133"/>
      <c r="AE108" s="133"/>
      <c r="AF108" s="133"/>
      <c r="AG108" s="133"/>
      <c r="AH108" s="38" t="s">
        <v>9</v>
      </c>
      <c r="AI108" s="38"/>
      <c r="AJ108" s="60"/>
      <c r="AK108" s="134">
        <f>SUM(AK6:AM106)</f>
        <v>1177277.8462999999</v>
      </c>
      <c r="AL108" s="134"/>
      <c r="AM108" s="134"/>
      <c r="AN108" s="76" t="s">
        <v>10</v>
      </c>
      <c r="AO108" s="131" t="e">
        <f>#REF!+AK9+AK15+AK12+#REF!+AK27+AK36+AK40+AK43+#REF!+AK55+AK52+AK58+AK61+#REF!+#REF!+AK70+AK73+AK82+#REF!+AK94+AK97+#REF!+AK100+#REF!+AK106</f>
        <v>#REF!</v>
      </c>
      <c r="AP108" s="131"/>
    </row>
    <row r="111" spans="1:42" ht="42" customHeight="1">
      <c r="A111" s="7" t="s">
        <v>36</v>
      </c>
      <c r="B111" s="8"/>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9"/>
      <c r="AG111" s="9"/>
      <c r="AH111" s="9"/>
      <c r="AI111" s="9"/>
      <c r="AJ111" s="9"/>
      <c r="AK111" s="9"/>
      <c r="AL111" s="9"/>
      <c r="AM111" s="9"/>
      <c r="AN111" s="10"/>
      <c r="AO111" s="10"/>
    </row>
    <row r="112" spans="1:42" ht="13.5" thickBo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row>
    <row r="113" spans="1:41" ht="15.75">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c r="AB113" s="11"/>
      <c r="AC113" s="135" t="s">
        <v>35</v>
      </c>
      <c r="AD113" s="135"/>
      <c r="AE113" s="135"/>
      <c r="AF113" s="135"/>
      <c r="AG113" s="135"/>
      <c r="AH113" s="12" t="s">
        <v>9</v>
      </c>
      <c r="AI113" s="12"/>
      <c r="AJ113" s="136"/>
      <c r="AK113" s="136"/>
      <c r="AL113" s="136"/>
      <c r="AM113" s="136"/>
      <c r="AN113" s="132"/>
      <c r="AO113" s="132"/>
    </row>
    <row r="114" spans="1:41" ht="15">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c r="AD114" s="13"/>
      <c r="AE114" s="10"/>
      <c r="AF114" s="10"/>
      <c r="AG114" s="10"/>
      <c r="AH114" s="10"/>
      <c r="AI114" s="10"/>
      <c r="AJ114" s="10"/>
      <c r="AK114" s="10"/>
      <c r="AL114" s="10"/>
      <c r="AM114" s="10"/>
      <c r="AN114" s="10"/>
      <c r="AO114" s="10"/>
    </row>
    <row r="115" spans="1:41" ht="15.75">
      <c r="A115" s="8"/>
      <c r="B115" s="7" t="s">
        <v>37</v>
      </c>
      <c r="C115" s="8"/>
      <c r="D115" s="8"/>
      <c r="E115" s="8"/>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9"/>
      <c r="AF115" s="9"/>
      <c r="AG115" s="9"/>
      <c r="AH115" s="9"/>
      <c r="AI115" s="9"/>
      <c r="AJ115" s="9"/>
      <c r="AK115" s="9"/>
      <c r="AL115" s="10"/>
      <c r="AM115" s="10"/>
      <c r="AN115" s="10"/>
      <c r="AO115" s="10"/>
    </row>
    <row r="116" spans="1:41" ht="15.75">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9"/>
      <c r="AF116" s="9"/>
      <c r="AG116" s="9"/>
      <c r="AH116" s="9"/>
      <c r="AI116" s="9"/>
      <c r="AJ116" s="9"/>
      <c r="AK116" s="9"/>
      <c r="AL116" s="10"/>
      <c r="AM116" s="10"/>
      <c r="AN116" s="10"/>
      <c r="AO116" s="10"/>
    </row>
    <row r="117" spans="1:41" ht="15.75">
      <c r="A117" s="8"/>
      <c r="B117" s="7" t="s">
        <v>38</v>
      </c>
      <c r="C117" s="8"/>
      <c r="D117" s="8"/>
      <c r="E117" s="8"/>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9"/>
      <c r="AF117" s="9"/>
      <c r="AG117" s="9"/>
      <c r="AH117" s="9"/>
      <c r="AI117" s="9"/>
      <c r="AJ117" s="9"/>
      <c r="AK117" s="9"/>
      <c r="AL117" s="10"/>
      <c r="AM117" s="10"/>
      <c r="AN117" s="10"/>
      <c r="AO117" s="10"/>
    </row>
    <row r="118" spans="1:41" ht="15.75">
      <c r="A118" s="14"/>
      <c r="B118" s="14"/>
      <c r="C118" s="14"/>
      <c r="D118" s="14"/>
      <c r="E118" s="14"/>
      <c r="F118" s="14"/>
      <c r="G118" s="14"/>
      <c r="H118" s="14"/>
      <c r="I118" s="14"/>
      <c r="J118" s="14"/>
      <c r="K118" s="14"/>
      <c r="L118" s="14"/>
      <c r="M118" s="14"/>
      <c r="N118" s="15"/>
      <c r="O118" s="15"/>
      <c r="P118" s="15"/>
      <c r="Q118" s="15"/>
      <c r="R118" s="15"/>
      <c r="S118" s="14"/>
      <c r="T118" s="14"/>
      <c r="U118" s="14"/>
      <c r="V118" s="14"/>
      <c r="W118" s="14"/>
      <c r="X118" s="14"/>
      <c r="Y118" s="14"/>
      <c r="Z118" s="14"/>
      <c r="AA118" s="14"/>
      <c r="AB118" s="14"/>
      <c r="AC118" s="14"/>
      <c r="AD118" s="14"/>
      <c r="AE118" s="16"/>
      <c r="AF118" s="16"/>
      <c r="AG118" s="16"/>
      <c r="AH118" s="16"/>
      <c r="AI118" s="16"/>
      <c r="AJ118" s="16"/>
      <c r="AK118" s="16"/>
    </row>
    <row r="119" spans="1:41" ht="15.75">
      <c r="A119" s="14"/>
      <c r="B119" s="8"/>
      <c r="C119" s="8"/>
      <c r="D119" s="8"/>
      <c r="E119" s="8"/>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9"/>
      <c r="AF119" s="9"/>
      <c r="AG119" s="9"/>
      <c r="AH119" s="9"/>
      <c r="AI119" s="9"/>
      <c r="AJ119" s="16"/>
      <c r="AK119" s="16"/>
    </row>
    <row r="120" spans="1:41" ht="12.75">
      <c r="A120" s="1"/>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row>
    <row r="121" spans="1:41" ht="12.75">
      <c r="A121" s="1"/>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row>
    <row r="122" spans="1:41" ht="12.75">
      <c r="A122" s="1"/>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row>
    <row r="123" spans="1:41" ht="15">
      <c r="A123" s="1"/>
      <c r="B123" s="124" t="s">
        <v>39</v>
      </c>
      <c r="C123" s="124"/>
      <c r="D123" s="124"/>
      <c r="E123" s="124"/>
      <c r="F123" s="124"/>
      <c r="G123" s="124"/>
      <c r="H123" s="124"/>
      <c r="I123" s="124"/>
      <c r="J123" s="124"/>
      <c r="K123" s="124"/>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0"/>
    </row>
    <row r="124" spans="1:41" ht="15">
      <c r="A124" s="1"/>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row>
    <row r="125" spans="1:41" ht="15">
      <c r="A125" s="1"/>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0"/>
    </row>
    <row r="126" spans="1:41" s="65" customFormat="1" ht="15">
      <c r="A126" s="61"/>
      <c r="B126" s="125" t="s">
        <v>49</v>
      </c>
      <c r="C126" s="125"/>
      <c r="D126" s="125"/>
      <c r="E126" s="125"/>
      <c r="F126" s="125"/>
      <c r="G126" s="125"/>
      <c r="H126" s="125"/>
      <c r="I126" s="125"/>
      <c r="J126" s="62"/>
      <c r="K126" s="63"/>
      <c r="L126" s="62">
        <v>1</v>
      </c>
      <c r="M126" s="63" t="s">
        <v>41</v>
      </c>
      <c r="N126" s="126">
        <v>41.12</v>
      </c>
      <c r="O126" s="126"/>
      <c r="P126" s="64" t="s">
        <v>41</v>
      </c>
      <c r="Q126" s="127">
        <v>5.92</v>
      </c>
      <c r="R126" s="127"/>
      <c r="S126" s="62"/>
      <c r="T126" s="127"/>
      <c r="U126" s="127"/>
      <c r="AA126" s="65" t="s">
        <v>42</v>
      </c>
      <c r="AB126" s="127">
        <f>ROUND(L126*N126*Q126,0)</f>
        <v>243</v>
      </c>
      <c r="AC126" s="127"/>
      <c r="AD126" s="127"/>
      <c r="AE126" s="127"/>
      <c r="AF126" s="128" t="s">
        <v>26</v>
      </c>
      <c r="AG126" s="128"/>
      <c r="AK126" s="129"/>
      <c r="AL126" s="129"/>
      <c r="AM126" s="129"/>
      <c r="AN126" s="66"/>
    </row>
    <row r="127" spans="1:41" s="67" customFormat="1" ht="15">
      <c r="I127" s="68"/>
      <c r="J127" s="69"/>
      <c r="K127" s="68"/>
      <c r="M127" s="70"/>
      <c r="N127" s="71"/>
      <c r="O127" s="71"/>
      <c r="P127" s="68"/>
      <c r="Q127" s="72"/>
      <c r="R127" s="72"/>
      <c r="S127" s="73"/>
      <c r="T127" s="72"/>
      <c r="U127" s="72"/>
      <c r="V127" s="120" t="s">
        <v>46</v>
      </c>
      <c r="W127" s="120"/>
      <c r="X127" s="120"/>
      <c r="Y127" s="120"/>
      <c r="Z127" s="120"/>
      <c r="AA127" s="74" t="s">
        <v>42</v>
      </c>
      <c r="AB127" s="121">
        <f>SUM(AB124:AB126)</f>
        <v>243</v>
      </c>
      <c r="AC127" s="121"/>
      <c r="AD127" s="121"/>
      <c r="AE127" s="121"/>
      <c r="AF127" s="122" t="s">
        <v>26</v>
      </c>
      <c r="AG127" s="122"/>
      <c r="AH127" s="73"/>
      <c r="AI127" s="75"/>
      <c r="AJ127" s="75"/>
      <c r="AK127" s="123"/>
      <c r="AL127" s="123"/>
      <c r="AM127" s="123"/>
      <c r="AN127" s="75"/>
    </row>
  </sheetData>
  <mergeCells count="291">
    <mergeCell ref="O103:R103"/>
    <mergeCell ref="W103:Y103"/>
    <mergeCell ref="Z103:AC103"/>
    <mergeCell ref="AI103:AJ103"/>
    <mergeCell ref="AK103:AM103"/>
    <mergeCell ref="B104:AJ104"/>
    <mergeCell ref="B22:AJ22"/>
    <mergeCell ref="AK48:AM48"/>
    <mergeCell ref="O49:R49"/>
    <mergeCell ref="S49:T49"/>
    <mergeCell ref="W49:Y49"/>
    <mergeCell ref="Z49:AC49"/>
    <mergeCell ref="AI49:AJ49"/>
    <mergeCell ref="AK49:AM49"/>
    <mergeCell ref="B50:AJ50"/>
    <mergeCell ref="O33:R33"/>
    <mergeCell ref="W33:Y33"/>
    <mergeCell ref="Z33:AC33"/>
    <mergeCell ref="AI33:AJ33"/>
    <mergeCell ref="AK33:AM33"/>
    <mergeCell ref="B34:AN34"/>
    <mergeCell ref="AK29:AM29"/>
    <mergeCell ref="AK30:AM30"/>
    <mergeCell ref="O36:R36"/>
    <mergeCell ref="AK17:AM17"/>
    <mergeCell ref="O18:R18"/>
    <mergeCell ref="V18:X18"/>
    <mergeCell ref="Y18:AB18"/>
    <mergeCell ref="AI18:AJ18"/>
    <mergeCell ref="AK18:AM18"/>
    <mergeCell ref="B19:AJ19"/>
    <mergeCell ref="AK20:AM20"/>
    <mergeCell ref="O21:R21"/>
    <mergeCell ref="V21:X21"/>
    <mergeCell ref="Y21:AB21"/>
    <mergeCell ref="AI21:AJ21"/>
    <mergeCell ref="AK21:AM21"/>
    <mergeCell ref="B10:AJ10"/>
    <mergeCell ref="O9:R9"/>
    <mergeCell ref="V9:X9"/>
    <mergeCell ref="Y9:AB9"/>
    <mergeCell ref="AI9:AJ9"/>
    <mergeCell ref="AK9:AM9"/>
    <mergeCell ref="AK14:AM14"/>
    <mergeCell ref="O12:R12"/>
    <mergeCell ref="W12:Y12"/>
    <mergeCell ref="Z12:AC12"/>
    <mergeCell ref="AI12:AJ12"/>
    <mergeCell ref="AK12:AM12"/>
    <mergeCell ref="A1:AM1"/>
    <mergeCell ref="A2:D2"/>
    <mergeCell ref="E2:AN2"/>
    <mergeCell ref="B4:M4"/>
    <mergeCell ref="N4:V4"/>
    <mergeCell ref="W4:AB4"/>
    <mergeCell ref="AC4:AH4"/>
    <mergeCell ref="AI4:AN4"/>
    <mergeCell ref="AK5:AM5"/>
    <mergeCell ref="O6:R6"/>
    <mergeCell ref="S6:T6"/>
    <mergeCell ref="W6:Y6"/>
    <mergeCell ref="Z6:AC6"/>
    <mergeCell ref="AI6:AJ6"/>
    <mergeCell ref="AK6:AM6"/>
    <mergeCell ref="B7:AJ7"/>
    <mergeCell ref="AK24:AM24"/>
    <mergeCell ref="AK26:AM26"/>
    <mergeCell ref="O24:R24"/>
    <mergeCell ref="W24:Y24"/>
    <mergeCell ref="Z24:AC24"/>
    <mergeCell ref="AI24:AJ24"/>
    <mergeCell ref="AK23:AM23"/>
    <mergeCell ref="B13:AJ13"/>
    <mergeCell ref="B25:AJ25"/>
    <mergeCell ref="B16:AJ16"/>
    <mergeCell ref="AK11:AM11"/>
    <mergeCell ref="O15:R15"/>
    <mergeCell ref="V15:X15"/>
    <mergeCell ref="Y15:AB15"/>
    <mergeCell ref="AI15:AJ15"/>
    <mergeCell ref="AK15:AM15"/>
    <mergeCell ref="AK8:AM8"/>
    <mergeCell ref="AK36:AM36"/>
    <mergeCell ref="B35:AJ35"/>
    <mergeCell ref="AK35:AM35"/>
    <mergeCell ref="O27:R27"/>
    <mergeCell ref="S27:T27"/>
    <mergeCell ref="W27:Y27"/>
    <mergeCell ref="Z27:AC27"/>
    <mergeCell ref="AI27:AJ27"/>
    <mergeCell ref="AK27:AM27"/>
    <mergeCell ref="AI30:AJ30"/>
    <mergeCell ref="B31:AJ31"/>
    <mergeCell ref="AK32:AM32"/>
    <mergeCell ref="B28:AJ28"/>
    <mergeCell ref="V52:X52"/>
    <mergeCell ref="Y52:AB52"/>
    <mergeCell ref="AH52:AI52"/>
    <mergeCell ref="AK52:AM52"/>
    <mergeCell ref="AK40:AM40"/>
    <mergeCell ref="B38:AJ38"/>
    <mergeCell ref="AK38:AM38"/>
    <mergeCell ref="N39:O39"/>
    <mergeCell ref="Q39:R39"/>
    <mergeCell ref="T39:V39"/>
    <mergeCell ref="AB39:AE39"/>
    <mergeCell ref="AF39:AG39"/>
    <mergeCell ref="AK39:AM39"/>
    <mergeCell ref="P43:R43"/>
    <mergeCell ref="V43:X43"/>
    <mergeCell ref="Y43:AB43"/>
    <mergeCell ref="AI43:AJ43"/>
    <mergeCell ref="AK43:AM43"/>
    <mergeCell ref="N42:O42"/>
    <mergeCell ref="Q42:R42"/>
    <mergeCell ref="T42:V42"/>
    <mergeCell ref="AB42:AE42"/>
    <mergeCell ref="AF42:AG42"/>
    <mergeCell ref="AK42:AM42"/>
    <mergeCell ref="AO108:AP108"/>
    <mergeCell ref="AN113:AO113"/>
    <mergeCell ref="O106:R106"/>
    <mergeCell ref="V106:X106"/>
    <mergeCell ref="Y106:AB106"/>
    <mergeCell ref="AH106:AI106"/>
    <mergeCell ref="AK106:AM106"/>
    <mergeCell ref="AC108:AG108"/>
    <mergeCell ref="AK108:AM108"/>
    <mergeCell ref="AC113:AG113"/>
    <mergeCell ref="AJ113:AM113"/>
    <mergeCell ref="V127:Z127"/>
    <mergeCell ref="AB127:AE127"/>
    <mergeCell ref="AF127:AG127"/>
    <mergeCell ref="AK127:AM127"/>
    <mergeCell ref="B99:AJ99"/>
    <mergeCell ref="AK99:AM99"/>
    <mergeCell ref="B105:AJ105"/>
    <mergeCell ref="AK105:AM105"/>
    <mergeCell ref="O100:R100"/>
    <mergeCell ref="V100:X100"/>
    <mergeCell ref="Y100:AB100"/>
    <mergeCell ref="AH100:AI100"/>
    <mergeCell ref="AK100:AM100"/>
    <mergeCell ref="B123:K123"/>
    <mergeCell ref="B126:I126"/>
    <mergeCell ref="N126:O126"/>
    <mergeCell ref="Q126:R126"/>
    <mergeCell ref="T126:U126"/>
    <mergeCell ref="AB126:AE126"/>
    <mergeCell ref="AF126:AG126"/>
    <mergeCell ref="AK126:AM126"/>
    <mergeCell ref="B101:AJ101"/>
    <mergeCell ref="B107:AJ107"/>
    <mergeCell ref="B102:AJ102"/>
    <mergeCell ref="P82:R82"/>
    <mergeCell ref="V82:X82"/>
    <mergeCell ref="Y82:AB82"/>
    <mergeCell ref="AH82:AI82"/>
    <mergeCell ref="V91:X91"/>
    <mergeCell ref="Y91:AB91"/>
    <mergeCell ref="AH91:AI91"/>
    <mergeCell ref="B83:AJ83"/>
    <mergeCell ref="B95:AJ95"/>
    <mergeCell ref="V94:X94"/>
    <mergeCell ref="Y94:AB94"/>
    <mergeCell ref="AH94:AI94"/>
    <mergeCell ref="O85:R85"/>
    <mergeCell ref="AK84:AM84"/>
    <mergeCell ref="AK94:AM94"/>
    <mergeCell ref="AK93:AM93"/>
    <mergeCell ref="AK82:AM82"/>
    <mergeCell ref="AK73:AM73"/>
    <mergeCell ref="AK81:AM81"/>
    <mergeCell ref="O70:R70"/>
    <mergeCell ref="V70:X70"/>
    <mergeCell ref="V85:X85"/>
    <mergeCell ref="Y85:AB85"/>
    <mergeCell ref="AH85:AI85"/>
    <mergeCell ref="AK85:AM85"/>
    <mergeCell ref="B86:AJ86"/>
    <mergeCell ref="Y73:AB73"/>
    <mergeCell ref="AH73:AI73"/>
    <mergeCell ref="O79:R79"/>
    <mergeCell ref="V79:X79"/>
    <mergeCell ref="Y79:AB79"/>
    <mergeCell ref="AH79:AI79"/>
    <mergeCell ref="AK79:AM79"/>
    <mergeCell ref="B71:AJ71"/>
    <mergeCell ref="AK75:AM75"/>
    <mergeCell ref="B81:AJ81"/>
    <mergeCell ref="B80:AJ80"/>
    <mergeCell ref="B37:AJ37"/>
    <mergeCell ref="B41:AJ41"/>
    <mergeCell ref="O30:R30"/>
    <mergeCell ref="W30:Y30"/>
    <mergeCell ref="Z30:AC30"/>
    <mergeCell ref="AI40:AJ40"/>
    <mergeCell ref="B44:AJ44"/>
    <mergeCell ref="P40:R40"/>
    <mergeCell ref="V40:X40"/>
    <mergeCell ref="Y40:AB40"/>
    <mergeCell ref="S36:T36"/>
    <mergeCell ref="W36:Y36"/>
    <mergeCell ref="Z36:AC36"/>
    <mergeCell ref="AI36:AJ36"/>
    <mergeCell ref="AK45:AM45"/>
    <mergeCell ref="AK63:AM63"/>
    <mergeCell ref="B60:AJ60"/>
    <mergeCell ref="AK60:AM60"/>
    <mergeCell ref="P58:R58"/>
    <mergeCell ref="V58:X58"/>
    <mergeCell ref="Y58:AB58"/>
    <mergeCell ref="AH58:AI58"/>
    <mergeCell ref="AK58:AM58"/>
    <mergeCell ref="B59:AJ59"/>
    <mergeCell ref="O46:R46"/>
    <mergeCell ref="S46:T46"/>
    <mergeCell ref="W46:Y46"/>
    <mergeCell ref="Z46:AC46"/>
    <mergeCell ref="AI46:AJ46"/>
    <mergeCell ref="AK46:AM46"/>
    <mergeCell ref="B47:AJ47"/>
    <mergeCell ref="B53:AJ53"/>
    <mergeCell ref="B57:AJ57"/>
    <mergeCell ref="AK57:AM57"/>
    <mergeCell ref="P55:R55"/>
    <mergeCell ref="V55:X55"/>
    <mergeCell ref="Y55:AB55"/>
    <mergeCell ref="AH55:AI55"/>
    <mergeCell ref="O61:R61"/>
    <mergeCell ref="V61:X61"/>
    <mergeCell ref="Y61:AB61"/>
    <mergeCell ref="O67:R67"/>
    <mergeCell ref="V67:X67"/>
    <mergeCell ref="Y67:AB67"/>
    <mergeCell ref="AH67:AI67"/>
    <mergeCell ref="AK67:AM67"/>
    <mergeCell ref="B68:AJ68"/>
    <mergeCell ref="B62:AJ62"/>
    <mergeCell ref="AH61:AI61"/>
    <mergeCell ref="AK61:AM61"/>
    <mergeCell ref="B66:AJ66"/>
    <mergeCell ref="AK66:AM66"/>
    <mergeCell ref="AH64:AI64"/>
    <mergeCell ref="O64:R64"/>
    <mergeCell ref="AK64:AM64"/>
    <mergeCell ref="AK97:AM97"/>
    <mergeCell ref="AK96:AM96"/>
    <mergeCell ref="O94:R94"/>
    <mergeCell ref="B98:AJ98"/>
    <mergeCell ref="AK87:AM87"/>
    <mergeCell ref="V88:X88"/>
    <mergeCell ref="Y88:AB88"/>
    <mergeCell ref="AH88:AI88"/>
    <mergeCell ref="AK88:AM88"/>
    <mergeCell ref="B89:AJ89"/>
    <mergeCell ref="B87:AJ87"/>
    <mergeCell ref="P88:R88"/>
    <mergeCell ref="B90:AJ90"/>
    <mergeCell ref="AK90:AM90"/>
    <mergeCell ref="AK91:AM91"/>
    <mergeCell ref="B92:AJ92"/>
    <mergeCell ref="P91:R91"/>
    <mergeCell ref="O97:R97"/>
    <mergeCell ref="V97:X97"/>
    <mergeCell ref="Y97:AB97"/>
    <mergeCell ref="AH97:AI97"/>
    <mergeCell ref="AK55:AM55"/>
    <mergeCell ref="AK51:AM51"/>
    <mergeCell ref="AK54:AM54"/>
    <mergeCell ref="B56:AJ56"/>
    <mergeCell ref="P52:R52"/>
    <mergeCell ref="AK76:AM76"/>
    <mergeCell ref="B77:AJ77"/>
    <mergeCell ref="B78:AJ78"/>
    <mergeCell ref="AK78:AM78"/>
    <mergeCell ref="AK72:AM72"/>
    <mergeCell ref="B74:AJ74"/>
    <mergeCell ref="O73:R73"/>
    <mergeCell ref="V73:X73"/>
    <mergeCell ref="O76:R76"/>
    <mergeCell ref="V76:X76"/>
    <mergeCell ref="Y76:AB76"/>
    <mergeCell ref="AH76:AI76"/>
    <mergeCell ref="AK69:AM69"/>
    <mergeCell ref="Y70:AB70"/>
    <mergeCell ref="AH70:AI70"/>
    <mergeCell ref="AK70:AM70"/>
    <mergeCell ref="V64:X64"/>
    <mergeCell ref="Y64:AB64"/>
    <mergeCell ref="B65:AJ65"/>
  </mergeCells>
  <pageMargins left="0.45" right="0.1" top="0.32" bottom="0.69" header="0.26" footer="0.25"/>
  <pageSetup paperSize="5" scale="85" orientation="portrait" horizontalDpi="300" verticalDpi="300" r:id="rId1"/>
  <headerFooter alignWithMargins="0"/>
  <rowBreaks count="1" manualBreakCount="1">
    <brk id="67"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2017-02-19T06:24:42Z</dcterms:modified>
</cp:coreProperties>
</file>