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MBldg'!$A$1:$AN$114</definedName>
    <definedName name="_xlnm.Print_Titles" localSheetId="0">'DWE MBldg'!$4:$4</definedName>
  </definedNames>
  <calcPr calcId="124519"/>
</workbook>
</file>

<file path=xl/calcChain.xml><?xml version="1.0" encoding="utf-8"?>
<calcChain xmlns="http://schemas.openxmlformats.org/spreadsheetml/2006/main">
  <c r="AK68" i="5"/>
  <c r="AK40"/>
  <c r="AK95" l="1"/>
  <c r="AK89" l="1"/>
  <c r="O64"/>
  <c r="AK43"/>
  <c r="AK15" l="1"/>
  <c r="AK80" l="1"/>
  <c r="AK77"/>
  <c r="AK27" l="1"/>
  <c r="AK6" l="1"/>
  <c r="AK58" l="1"/>
  <c r="AK74"/>
  <c r="AK24" l="1"/>
  <c r="AK18"/>
  <c r="AB118" l="1"/>
  <c r="AK30" l="1"/>
  <c r="AB119"/>
  <c r="AK9"/>
  <c r="AK21"/>
  <c r="AK55"/>
  <c r="AK71"/>
  <c r="AK83"/>
  <c r="AK98"/>
  <c r="AK46"/>
  <c r="AK12"/>
  <c r="AK92" l="1"/>
  <c r="AK52"/>
  <c r="AK37"/>
  <c r="AK34"/>
  <c r="AK61"/>
  <c r="AK49" l="1"/>
  <c r="AO46" s="1"/>
  <c r="AK86"/>
  <c r="AK64"/>
  <c r="AK100" l="1"/>
  <c r="AO100"/>
</calcChain>
</file>

<file path=xl/sharedStrings.xml><?xml version="1.0" encoding="utf-8"?>
<sst xmlns="http://schemas.openxmlformats.org/spreadsheetml/2006/main" count="247" uniqueCount="98">
  <si>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</si>
  <si>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</si>
  <si>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</si>
  <si>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</si>
  <si>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</si>
  <si>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</si>
  <si>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</si>
  <si>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</si>
  <si>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</si>
  <si>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</si>
  <si>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</si>
  <si>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</si>
  <si>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</si>
  <si>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</si>
  <si>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</si>
  <si>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</si>
  <si>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</si>
  <si>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</si>
  <si>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</si>
  <si>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</si>
  <si>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</si>
  <si>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</si>
  <si>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</si>
  <si>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</si>
  <si>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</si>
  <si>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</si>
  <si>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</si>
  <si>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</si>
  <si>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</si>
  <si>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</si>
  <si>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</si>
  <si>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</si>
  <si>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</si>
  <si>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</si>
  <si>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</si>
  <si>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</si>
  <si>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</si>
  <si>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</si>
  <si>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</si>
  <si>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</si>
  <si>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</si>
  <si>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</si>
  <si>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</si>
  <si>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</si>
  <si>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</si>
  <si>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</si>
  <si>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</si>
  <si>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</si>
  <si>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</si>
  <si>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</si>
  <si>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</si>
  <si>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</si>
  <si>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</si>
  <si>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</si>
  <si>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</si>
  <si>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</si>
  <si>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</si>
  <si>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</si>
  <si>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</si>
  <si>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</si>
  <si>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</si>
  <si>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</si>
  <si>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</si>
  <si>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</si>
  <si>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</si>
  <si>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</si>
  <si>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</si>
  <si>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</si>
  <si>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</si>
  <si>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</si>
  <si>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</si>
  <si>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</si>
  <si>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</si>
  <si>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</si>
  <si>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 xml:space="preserve">                       (Rs. Thirty Four Thousand Five Hundred Twenty &amp; Ps. Thirty One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</si>
  <si>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</si>
  <si>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</si>
  <si>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</si>
  <si>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</si>
  <si>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</si>
  <si>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</si>
  <si>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</si>
  <si>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</si>
  <si>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</si>
  <si>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</si>
  <si>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</si>
  <si>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Dismantling brick or flagged flooring without concrete foundation (S.I.No: 30-P-12)</t>
  </si>
  <si>
    <t>Pacca brick work other than building including striking of joints upto 20'ft height in (1:6) ratio. (S.I.No. 7-e, P.No: --).</t>
  </si>
  <si>
    <t>(Rs. Twelve Thousand Three Hundred Fourty Six &amp; Sixty Five Paisa only)</t>
  </si>
  <si>
    <t xml:space="preserve">Colour wash two coats .(S.I.No. 25-b, P.No. 54). </t>
  </si>
  <si>
    <t>(Rs. Eight Hundred Fifty Nine &amp; Ninty Paisa only)</t>
  </si>
  <si>
    <t>Painting old surface doors and windows any type, (including edges)  two coats.(S.I.No: 4-c, P.No: 68)</t>
  </si>
  <si>
    <t>(Rs. One Thousand One Hundred Sixty &amp; Six Paisa only)</t>
  </si>
  <si>
    <r>
      <t xml:space="preserve">Rehabilitation of School Building in Taluka Chachro &amp; Dahili District Tharparkar (09-Units) </t>
    </r>
    <r>
      <rPr>
        <b/>
        <u/>
        <sz val="14"/>
        <rFont val="Times New Roman"/>
        <family val="1"/>
      </rPr>
      <t>@ GBPS Bhojani U/C G.M Rahimoon, Taluka Dahili</t>
    </r>
  </si>
  <si>
    <t>Pacca brick work in Ground floor in cement sand mortar (1:6) Ratio. (S.I.No. 5-e, P.No: 21).</t>
  </si>
  <si>
    <t>(Rs. Twelve Thousand Six Hundred Seventy Four &amp; Thirty Six Paisa only)</t>
  </si>
  <si>
    <t>White glazd tile thick 1/4" dodo jointed in white cement and laid over 1:2 cement sand morter ¾” thick included finishing (S.I.No.37, P.No.45).</t>
  </si>
  <si>
    <t>(Rs. Twenty Eight Thousand Two Hundred Fifty Three &amp; Sixty One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</si>
</sst>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17" fillId="0" borderId="0" xfId="1" applyFont="1" applyBorder="1" applyAlignment="1">
      <alignment horizont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22" fillId="0" borderId="0" xfId="0" applyFont="1" applyBorder="1" applyAlignment="1">
      <alignment horizontal="center" vertical="top"/>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left" vertical="top"/>
    </xf>
    <xf numFmtId="164" fontId="17" fillId="0" borderId="0" xfId="1" applyNumberFormat="1" applyFont="1" applyBorder="1" applyAlignment="1">
      <alignment horizontal="center"/>
    </xf>
    <xf numFmtId="0" fontId="1" fillId="0" borderId="0" xfId="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19"/>
  <sheetViews>
    <sheetView tabSelected="1" view="pageBreakPreview" topLeftCell="A61" zoomScaleSheetLayoutView="100" workbookViewId="0">
      <selection activeCell="B72" sqref="B72:AJ7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3" t="s">
        <v>0</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row>
    <row r="2" spans="1:40" ht="41.25" customHeight="1">
      <c r="A2" s="114" t="s">
        <v>40</v>
      </c>
      <c r="B2" s="114"/>
      <c r="C2" s="114"/>
      <c r="D2" s="114"/>
      <c r="E2" s="115" t="s">
        <v>93</v>
      </c>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c r="AM2" s="116"/>
      <c r="AN2" s="116"/>
    </row>
    <row r="3" spans="1:40" ht="6" customHeight="1" thickBot="1"/>
    <row r="4" spans="1:40" s="82" customFormat="1" ht="17.25" customHeight="1" thickTop="1" thickBot="1">
      <c r="A4" s="81" t="s">
        <v>1</v>
      </c>
      <c r="B4" s="117" t="s">
        <v>2</v>
      </c>
      <c r="C4" s="117"/>
      <c r="D4" s="117"/>
      <c r="E4" s="117"/>
      <c r="F4" s="117"/>
      <c r="G4" s="117"/>
      <c r="H4" s="117"/>
      <c r="I4" s="117"/>
      <c r="J4" s="117"/>
      <c r="K4" s="117"/>
      <c r="L4" s="117"/>
      <c r="M4" s="117"/>
      <c r="N4" s="118" t="s">
        <v>3</v>
      </c>
      <c r="O4" s="119"/>
      <c r="P4" s="119"/>
      <c r="Q4" s="119"/>
      <c r="R4" s="119"/>
      <c r="S4" s="119"/>
      <c r="T4" s="119"/>
      <c r="U4" s="119"/>
      <c r="V4" s="120"/>
      <c r="W4" s="118" t="s">
        <v>4</v>
      </c>
      <c r="X4" s="119"/>
      <c r="Y4" s="119"/>
      <c r="Z4" s="119"/>
      <c r="AA4" s="119"/>
      <c r="AB4" s="120"/>
      <c r="AC4" s="119" t="s">
        <v>5</v>
      </c>
      <c r="AD4" s="119"/>
      <c r="AE4" s="119"/>
      <c r="AF4" s="119"/>
      <c r="AG4" s="119"/>
      <c r="AH4" s="119"/>
      <c r="AI4" s="118" t="s">
        <v>6</v>
      </c>
      <c r="AJ4" s="119"/>
      <c r="AK4" s="119"/>
      <c r="AL4" s="119"/>
      <c r="AM4" s="119"/>
      <c r="AN4" s="120"/>
    </row>
    <row r="5" spans="1:40" s="22" customFormat="1" ht="14.25" customHeight="1" thickTop="1">
      <c r="A5" s="85">
        <v>1</v>
      </c>
      <c r="B5" s="20" t="s">
        <v>75</v>
      </c>
      <c r="C5" s="21"/>
      <c r="D5" s="21"/>
      <c r="E5" s="21"/>
      <c r="F5" s="21"/>
      <c r="G5" s="21"/>
      <c r="H5" s="21"/>
      <c r="I5" s="21"/>
      <c r="J5" s="21"/>
      <c r="K5" s="21"/>
      <c r="L5" s="21"/>
      <c r="AK5" s="110"/>
      <c r="AL5" s="110"/>
      <c r="AM5" s="110"/>
    </row>
    <row r="6" spans="1:40" s="23" customFormat="1" ht="12.75" customHeight="1">
      <c r="A6" s="6"/>
      <c r="N6" s="27"/>
      <c r="O6" s="103">
        <v>1219</v>
      </c>
      <c r="P6" s="103"/>
      <c r="Q6" s="103"/>
      <c r="R6" s="103"/>
      <c r="S6" s="121" t="s">
        <v>7</v>
      </c>
      <c r="T6" s="121"/>
      <c r="U6" s="28"/>
      <c r="V6" s="83"/>
      <c r="W6" s="104" t="s">
        <v>8</v>
      </c>
      <c r="X6" s="104"/>
      <c r="Y6" s="104"/>
      <c r="Z6" s="112">
        <v>529.38</v>
      </c>
      <c r="AA6" s="112"/>
      <c r="AB6" s="112"/>
      <c r="AC6" s="112"/>
      <c r="AD6" s="28"/>
      <c r="AE6" s="30" t="s">
        <v>12</v>
      </c>
      <c r="AF6" s="28"/>
      <c r="AG6" s="28"/>
      <c r="AH6" s="28"/>
      <c r="AI6" s="105" t="s">
        <v>9</v>
      </c>
      <c r="AJ6" s="105"/>
      <c r="AK6" s="106">
        <f>ROUND(O6*Z6/100,0)</f>
        <v>6453</v>
      </c>
      <c r="AL6" s="106"/>
      <c r="AM6" s="106"/>
      <c r="AN6" s="31" t="s">
        <v>10</v>
      </c>
    </row>
    <row r="7" spans="1:40" s="2" customFormat="1" ht="15">
      <c r="B7" s="102" t="s">
        <v>76</v>
      </c>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3"/>
      <c r="AL7" s="3"/>
      <c r="AM7" s="3"/>
    </row>
    <row r="8" spans="1:40" s="22" customFormat="1" ht="13.5" customHeight="1">
      <c r="A8" s="19">
        <v>2</v>
      </c>
      <c r="B8" s="20" t="s">
        <v>43</v>
      </c>
      <c r="C8" s="4"/>
      <c r="D8" s="4"/>
      <c r="E8" s="4"/>
      <c r="F8" s="4"/>
      <c r="G8" s="4"/>
      <c r="H8" s="4"/>
      <c r="I8" s="4"/>
      <c r="J8" s="4"/>
      <c r="K8" s="4"/>
      <c r="L8" s="4"/>
      <c r="M8" s="4"/>
      <c r="N8" s="4"/>
      <c r="AK8" s="110"/>
      <c r="AL8" s="110"/>
      <c r="AM8" s="110"/>
    </row>
    <row r="9" spans="1:40" s="23" customFormat="1" ht="13.5" customHeight="1">
      <c r="F9" s="32"/>
      <c r="G9" s="32"/>
      <c r="H9" s="33"/>
      <c r="I9" s="6"/>
      <c r="J9" s="6"/>
      <c r="K9" s="34"/>
      <c r="L9" s="34"/>
      <c r="M9" s="34"/>
      <c r="N9" s="34"/>
      <c r="O9" s="103">
        <v>1509</v>
      </c>
      <c r="P9" s="103"/>
      <c r="Q9" s="103"/>
      <c r="R9" s="103"/>
      <c r="S9" s="35" t="s">
        <v>26</v>
      </c>
      <c r="T9" s="36"/>
      <c r="U9" s="36"/>
      <c r="V9" s="104" t="s">
        <v>8</v>
      </c>
      <c r="W9" s="104"/>
      <c r="X9" s="104"/>
      <c r="Y9" s="112">
        <v>378.13</v>
      </c>
      <c r="Z9" s="112"/>
      <c r="AA9" s="112"/>
      <c r="AB9" s="112"/>
      <c r="AC9" s="28"/>
      <c r="AD9" s="28" t="s">
        <v>27</v>
      </c>
      <c r="AE9" s="28"/>
      <c r="AF9" s="28"/>
      <c r="AG9" s="28"/>
      <c r="AH9" s="28"/>
      <c r="AI9" s="105" t="s">
        <v>9</v>
      </c>
      <c r="AJ9" s="105"/>
      <c r="AK9" s="106">
        <f>O9*Y9/100</f>
        <v>5705.9817000000003</v>
      </c>
      <c r="AL9" s="106"/>
      <c r="AM9" s="106"/>
      <c r="AN9" s="31" t="s">
        <v>10</v>
      </c>
    </row>
    <row r="10" spans="1:40" s="2" customFormat="1" ht="15">
      <c r="B10" s="102" t="s">
        <v>49</v>
      </c>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3"/>
      <c r="AL10" s="3"/>
      <c r="AM10" s="3"/>
    </row>
    <row r="11" spans="1:40" s="22" customFormat="1" ht="13.5" customHeight="1">
      <c r="A11" s="19">
        <v>3</v>
      </c>
      <c r="B11" s="20" t="s">
        <v>44</v>
      </c>
      <c r="C11" s="4"/>
      <c r="D11" s="4"/>
      <c r="E11" s="4"/>
      <c r="F11" s="4"/>
      <c r="G11" s="4"/>
      <c r="H11" s="4"/>
      <c r="I11" s="4"/>
      <c r="J11" s="4"/>
      <c r="K11" s="4"/>
      <c r="L11" s="4"/>
      <c r="M11" s="4"/>
      <c r="N11" s="4"/>
      <c r="AK11" s="110"/>
      <c r="AL11" s="110"/>
      <c r="AM11" s="110"/>
    </row>
    <row r="12" spans="1:40" s="23" customFormat="1" ht="13.5" customHeight="1">
      <c r="F12" s="32"/>
      <c r="G12" s="32"/>
      <c r="H12" s="33"/>
      <c r="I12" s="6"/>
      <c r="J12" s="6"/>
      <c r="K12" s="34"/>
      <c r="L12" s="34"/>
      <c r="M12" s="34"/>
      <c r="N12" s="34"/>
      <c r="O12" s="103">
        <v>49.39</v>
      </c>
      <c r="P12" s="103"/>
      <c r="Q12" s="103"/>
      <c r="R12" s="103"/>
      <c r="S12" s="35" t="s">
        <v>18</v>
      </c>
      <c r="T12" s="36"/>
      <c r="U12" s="36"/>
      <c r="V12" s="104" t="s">
        <v>8</v>
      </c>
      <c r="W12" s="104"/>
      <c r="X12" s="104"/>
      <c r="Y12" s="103">
        <v>126.04</v>
      </c>
      <c r="Z12" s="103"/>
      <c r="AA12" s="103"/>
      <c r="AB12" s="103"/>
      <c r="AC12" s="28"/>
      <c r="AD12" s="28" t="s">
        <v>19</v>
      </c>
      <c r="AE12" s="28"/>
      <c r="AF12" s="28"/>
      <c r="AG12" s="28"/>
      <c r="AH12" s="28"/>
      <c r="AI12" s="105" t="s">
        <v>9</v>
      </c>
      <c r="AJ12" s="105"/>
      <c r="AK12" s="106">
        <f>ROUND(O12*Y12,0)</f>
        <v>6225</v>
      </c>
      <c r="AL12" s="106"/>
      <c r="AM12" s="106"/>
      <c r="AN12" s="31" t="s">
        <v>10</v>
      </c>
    </row>
    <row r="13" spans="1:40" s="2" customFormat="1" ht="15">
      <c r="B13" s="102" t="s">
        <v>50</v>
      </c>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3"/>
      <c r="AL13" s="3"/>
      <c r="AM13" s="3"/>
    </row>
    <row r="14" spans="1:40" s="22" customFormat="1" ht="13.5" customHeight="1">
      <c r="A14" s="93">
        <v>4</v>
      </c>
      <c r="B14" s="20" t="s">
        <v>86</v>
      </c>
      <c r="C14" s="4"/>
      <c r="D14" s="4"/>
      <c r="E14" s="4"/>
      <c r="F14" s="4"/>
      <c r="G14" s="4"/>
      <c r="H14" s="4"/>
      <c r="I14" s="4"/>
      <c r="J14" s="4"/>
      <c r="K14" s="4"/>
      <c r="L14" s="4"/>
      <c r="M14" s="4"/>
      <c r="N14" s="4"/>
      <c r="AK14" s="110"/>
      <c r="AL14" s="110"/>
      <c r="AM14" s="110"/>
    </row>
    <row r="15" spans="1:40" s="23" customFormat="1" ht="13.5" customHeight="1">
      <c r="F15" s="32"/>
      <c r="G15" s="32"/>
      <c r="H15" s="33"/>
      <c r="I15" s="6"/>
      <c r="J15" s="6"/>
      <c r="K15" s="34"/>
      <c r="L15" s="34"/>
      <c r="M15" s="34"/>
      <c r="N15" s="34"/>
      <c r="O15" s="103">
        <v>440</v>
      </c>
      <c r="P15" s="103"/>
      <c r="Q15" s="103"/>
      <c r="R15" s="103"/>
      <c r="S15" s="92" t="s">
        <v>18</v>
      </c>
      <c r="T15" s="36"/>
      <c r="U15" s="36"/>
      <c r="V15" s="104" t="s">
        <v>8</v>
      </c>
      <c r="W15" s="104"/>
      <c r="X15" s="104"/>
      <c r="Y15" s="103">
        <v>257.13</v>
      </c>
      <c r="Z15" s="103"/>
      <c r="AA15" s="103"/>
      <c r="AB15" s="103"/>
      <c r="AC15" s="28"/>
      <c r="AD15" s="28" t="s">
        <v>27</v>
      </c>
      <c r="AE15" s="28"/>
      <c r="AF15" s="28"/>
      <c r="AG15" s="28"/>
      <c r="AH15" s="28"/>
      <c r="AI15" s="105" t="s">
        <v>9</v>
      </c>
      <c r="AJ15" s="105"/>
      <c r="AK15" s="106">
        <f>ROUND(O15*Y15,0)/100</f>
        <v>1131.3699999999999</v>
      </c>
      <c r="AL15" s="106"/>
      <c r="AM15" s="106"/>
      <c r="AN15" s="31" t="s">
        <v>10</v>
      </c>
    </row>
    <row r="16" spans="1:40" s="2" customFormat="1" ht="15">
      <c r="B16" s="102" t="s">
        <v>50</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3"/>
      <c r="AL16" s="3"/>
      <c r="AM16" s="3"/>
    </row>
    <row r="17" spans="1:40" s="80" customFormat="1" ht="16.5" customHeight="1">
      <c r="A17" s="79">
        <v>5</v>
      </c>
      <c r="B17" s="20" t="s">
        <v>65</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23"/>
      <c r="AL17" s="123"/>
      <c r="AM17" s="123"/>
    </row>
    <row r="18" spans="1:40" s="23" customFormat="1" ht="13.5" customHeight="1">
      <c r="F18" s="32"/>
      <c r="G18" s="32"/>
      <c r="H18" s="33"/>
      <c r="I18" s="6"/>
      <c r="J18" s="6"/>
      <c r="K18" s="34"/>
      <c r="L18" s="34"/>
      <c r="M18" s="34"/>
      <c r="N18" s="34"/>
      <c r="O18" s="103">
        <v>280</v>
      </c>
      <c r="P18" s="103"/>
      <c r="Q18" s="103"/>
      <c r="R18" s="103"/>
      <c r="S18" s="78" t="s">
        <v>7</v>
      </c>
      <c r="T18" s="36"/>
      <c r="U18" s="36"/>
      <c r="V18" s="76"/>
      <c r="W18" s="104" t="s">
        <v>8</v>
      </c>
      <c r="X18" s="104"/>
      <c r="Y18" s="104"/>
      <c r="Z18" s="103">
        <v>3176.25</v>
      </c>
      <c r="AA18" s="103"/>
      <c r="AB18" s="103"/>
      <c r="AC18" s="103"/>
      <c r="AE18" s="28" t="s">
        <v>66</v>
      </c>
      <c r="AF18" s="28"/>
      <c r="AG18" s="28"/>
      <c r="AH18" s="28"/>
      <c r="AI18" s="105" t="s">
        <v>9</v>
      </c>
      <c r="AJ18" s="105"/>
      <c r="AK18" s="106">
        <f>ROUND(O18*Z18/1000,0)</f>
        <v>889</v>
      </c>
      <c r="AL18" s="106"/>
      <c r="AM18" s="106"/>
      <c r="AN18" s="31" t="s">
        <v>10</v>
      </c>
    </row>
    <row r="19" spans="1:40" s="2" customFormat="1" ht="15">
      <c r="B19" s="102" t="s">
        <v>67</v>
      </c>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3"/>
      <c r="AL19" s="3"/>
      <c r="AM19" s="3"/>
    </row>
    <row r="20" spans="1:40" s="46" customFormat="1" ht="13.5" customHeight="1">
      <c r="A20" s="44">
        <v>6</v>
      </c>
      <c r="B20" s="45" t="s">
        <v>11</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122"/>
      <c r="AL20" s="122"/>
      <c r="AM20" s="122"/>
    </row>
    <row r="21" spans="1:40" s="6" customFormat="1" ht="13.5" customHeight="1">
      <c r="N21" s="27"/>
      <c r="O21" s="103">
        <v>12</v>
      </c>
      <c r="P21" s="103"/>
      <c r="Q21" s="103"/>
      <c r="R21" s="103"/>
      <c r="S21" s="104" t="s">
        <v>7</v>
      </c>
      <c r="T21" s="104"/>
      <c r="U21" s="28"/>
      <c r="V21" s="29"/>
      <c r="W21" s="104" t="s">
        <v>8</v>
      </c>
      <c r="X21" s="104"/>
      <c r="Y21" s="104"/>
      <c r="Z21" s="103">
        <v>8694.9500000000007</v>
      </c>
      <c r="AA21" s="103"/>
      <c r="AB21" s="103"/>
      <c r="AC21" s="103"/>
      <c r="AD21" s="28"/>
      <c r="AE21" s="28" t="s">
        <v>12</v>
      </c>
      <c r="AF21" s="28"/>
      <c r="AG21" s="28"/>
      <c r="AH21" s="28"/>
      <c r="AI21" s="105" t="s">
        <v>9</v>
      </c>
      <c r="AJ21" s="105"/>
      <c r="AK21" s="106">
        <f>ROUND(O21*Z21/100,0)</f>
        <v>1043</v>
      </c>
      <c r="AL21" s="106"/>
      <c r="AM21" s="106"/>
      <c r="AN21" s="31" t="s">
        <v>10</v>
      </c>
    </row>
    <row r="22" spans="1:40" s="2" customFormat="1" ht="15">
      <c r="B22" s="102" t="s">
        <v>51</v>
      </c>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3"/>
      <c r="AL22" s="3"/>
      <c r="AM22" s="3"/>
    </row>
    <row r="23" spans="1:40" s="80" customFormat="1" ht="16.5" customHeight="1">
      <c r="A23" s="79">
        <v>7</v>
      </c>
      <c r="B23" s="20" t="s">
        <v>68</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23"/>
      <c r="AL23" s="123"/>
      <c r="AM23" s="123"/>
    </row>
    <row r="24" spans="1:40" s="23" customFormat="1" ht="13.5" customHeight="1">
      <c r="F24" s="32"/>
      <c r="G24" s="32"/>
      <c r="H24" s="33"/>
      <c r="I24" s="6"/>
      <c r="J24" s="6"/>
      <c r="K24" s="34"/>
      <c r="L24" s="34"/>
      <c r="M24" s="34"/>
      <c r="N24" s="34"/>
      <c r="O24" s="103">
        <v>383</v>
      </c>
      <c r="P24" s="103"/>
      <c r="Q24" s="103"/>
      <c r="R24" s="103"/>
      <c r="S24" s="78" t="s">
        <v>7</v>
      </c>
      <c r="T24" s="36"/>
      <c r="U24" s="36"/>
      <c r="V24" s="76"/>
      <c r="W24" s="104" t="s">
        <v>8</v>
      </c>
      <c r="X24" s="104"/>
      <c r="Y24" s="104"/>
      <c r="Z24" s="103">
        <v>11948.36</v>
      </c>
      <c r="AA24" s="103"/>
      <c r="AB24" s="103"/>
      <c r="AC24" s="103"/>
      <c r="AE24" s="28" t="s">
        <v>12</v>
      </c>
      <c r="AF24" s="28"/>
      <c r="AG24" s="28"/>
      <c r="AH24" s="28"/>
      <c r="AI24" s="105" t="s">
        <v>9</v>
      </c>
      <c r="AJ24" s="105"/>
      <c r="AK24" s="106">
        <f>ROUND(O24*Z24/100,0)</f>
        <v>45762</v>
      </c>
      <c r="AL24" s="106"/>
      <c r="AM24" s="106"/>
      <c r="AN24" s="31" t="s">
        <v>10</v>
      </c>
    </row>
    <row r="25" spans="1:40" s="2" customFormat="1" ht="15">
      <c r="B25" s="102" t="s">
        <v>69</v>
      </c>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3"/>
      <c r="AL25" s="3"/>
      <c r="AM25" s="3"/>
    </row>
    <row r="26" spans="1:40" s="89" customFormat="1" ht="16.5" customHeight="1">
      <c r="A26" s="84">
        <v>8</v>
      </c>
      <c r="B26" s="20" t="s">
        <v>77</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24"/>
      <c r="AL26" s="124"/>
      <c r="AM26" s="124"/>
    </row>
    <row r="27" spans="1:40" s="90" customFormat="1">
      <c r="N27" s="91"/>
      <c r="O27" s="103">
        <v>28</v>
      </c>
      <c r="P27" s="103"/>
      <c r="Q27" s="103"/>
      <c r="R27" s="103"/>
      <c r="S27" s="86" t="s">
        <v>7</v>
      </c>
      <c r="T27" s="36"/>
      <c r="U27" s="36"/>
      <c r="V27" s="83"/>
      <c r="W27" s="104" t="s">
        <v>8</v>
      </c>
      <c r="X27" s="104"/>
      <c r="Y27" s="104"/>
      <c r="Z27" s="103">
        <v>3912.85</v>
      </c>
      <c r="AA27" s="103"/>
      <c r="AB27" s="103"/>
      <c r="AC27" s="103"/>
      <c r="AD27" s="23"/>
      <c r="AE27" s="28" t="s">
        <v>12</v>
      </c>
      <c r="AF27" s="28"/>
      <c r="AG27" s="28"/>
      <c r="AH27" s="28"/>
      <c r="AI27" s="105" t="s">
        <v>9</v>
      </c>
      <c r="AJ27" s="105"/>
      <c r="AK27" s="106">
        <f>ROUND(O27*Z27/100,0)</f>
        <v>1096</v>
      </c>
      <c r="AL27" s="106"/>
      <c r="AM27" s="106"/>
      <c r="AN27" s="31" t="s">
        <v>10</v>
      </c>
    </row>
    <row r="28" spans="1:40" s="90" customFormat="1">
      <c r="B28" s="107" t="s">
        <v>78</v>
      </c>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row>
    <row r="29" spans="1:40" s="22" customFormat="1" ht="76.5" customHeight="1">
      <c r="A29" s="47">
        <v>9</v>
      </c>
      <c r="B29" s="108" t="s">
        <v>13</v>
      </c>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9"/>
      <c r="AL29" s="109"/>
      <c r="AM29" s="109"/>
    </row>
    <row r="30" spans="1:40" s="6" customFormat="1" ht="14.25" customHeight="1">
      <c r="N30" s="27"/>
      <c r="O30" s="103">
        <v>261</v>
      </c>
      <c r="P30" s="103"/>
      <c r="Q30" s="103"/>
      <c r="R30" s="103"/>
      <c r="S30" s="104" t="s">
        <v>7</v>
      </c>
      <c r="T30" s="104"/>
      <c r="U30" s="28"/>
      <c r="V30" s="29"/>
      <c r="W30" s="104" t="s">
        <v>8</v>
      </c>
      <c r="X30" s="104"/>
      <c r="Y30" s="104"/>
      <c r="Z30" s="103">
        <v>337</v>
      </c>
      <c r="AA30" s="103"/>
      <c r="AB30" s="103"/>
      <c r="AC30" s="103"/>
      <c r="AD30" s="28"/>
      <c r="AE30" s="28" t="s">
        <v>14</v>
      </c>
      <c r="AF30" s="28"/>
      <c r="AG30" s="28"/>
      <c r="AH30" s="28"/>
      <c r="AI30" s="105" t="s">
        <v>9</v>
      </c>
      <c r="AJ30" s="105"/>
      <c r="AK30" s="106">
        <f>O30*Z30</f>
        <v>87957</v>
      </c>
      <c r="AL30" s="106"/>
      <c r="AM30" s="106"/>
      <c r="AN30" s="31" t="s">
        <v>10</v>
      </c>
    </row>
    <row r="31" spans="1:40" s="2" customFormat="1" ht="15">
      <c r="B31" s="102" t="s">
        <v>52</v>
      </c>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3"/>
      <c r="AL31" s="3"/>
      <c r="AM31" s="3"/>
    </row>
    <row r="32" spans="1:40" s="22" customFormat="1" ht="30" customHeight="1">
      <c r="A32" s="47">
        <v>10</v>
      </c>
      <c r="B32" s="108" t="s">
        <v>15</v>
      </c>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9"/>
      <c r="AL32" s="109"/>
      <c r="AM32" s="109"/>
    </row>
    <row r="33" spans="1:41" s="23" customFormat="1" ht="13.5" customHeight="1">
      <c r="A33" s="48" t="s">
        <v>16</v>
      </c>
      <c r="B33" s="49" t="s">
        <v>17</v>
      </c>
      <c r="L33" s="24"/>
      <c r="M33" s="25"/>
      <c r="N33" s="126"/>
      <c r="O33" s="126"/>
      <c r="P33" s="26"/>
      <c r="Q33" s="127"/>
      <c r="R33" s="127"/>
      <c r="S33" s="25"/>
      <c r="T33" s="128"/>
      <c r="U33" s="128"/>
      <c r="V33" s="128"/>
      <c r="AB33" s="129"/>
      <c r="AC33" s="129"/>
      <c r="AD33" s="129"/>
      <c r="AE33" s="129"/>
      <c r="AF33" s="126"/>
      <c r="AG33" s="126"/>
      <c r="AK33" s="110"/>
      <c r="AL33" s="110"/>
      <c r="AM33" s="110"/>
      <c r="AN33" s="39"/>
    </row>
    <row r="34" spans="1:41" s="23" customFormat="1" ht="13.5" customHeight="1">
      <c r="F34" s="32"/>
      <c r="G34" s="32"/>
      <c r="H34" s="33"/>
      <c r="I34" s="6"/>
      <c r="J34" s="44"/>
      <c r="K34" s="50"/>
      <c r="L34" s="34"/>
      <c r="M34" s="34"/>
      <c r="N34" s="34"/>
      <c r="O34" s="24"/>
      <c r="P34" s="103">
        <v>10.49</v>
      </c>
      <c r="Q34" s="103"/>
      <c r="R34" s="103"/>
      <c r="S34" s="30" t="s">
        <v>18</v>
      </c>
      <c r="T34" s="36"/>
      <c r="U34" s="36"/>
      <c r="V34" s="104" t="s">
        <v>8</v>
      </c>
      <c r="W34" s="104"/>
      <c r="X34" s="104"/>
      <c r="Y34" s="103">
        <v>5001.7</v>
      </c>
      <c r="Z34" s="103"/>
      <c r="AA34" s="103"/>
      <c r="AB34" s="103"/>
      <c r="AC34" s="28"/>
      <c r="AD34" s="28" t="s">
        <v>19</v>
      </c>
      <c r="AE34" s="28"/>
      <c r="AF34" s="28"/>
      <c r="AG34" s="28"/>
      <c r="AH34" s="28"/>
      <c r="AI34" s="105" t="s">
        <v>9</v>
      </c>
      <c r="AJ34" s="105"/>
      <c r="AK34" s="106">
        <f>ROUND(P34*Y34,0)</f>
        <v>52468</v>
      </c>
      <c r="AL34" s="106"/>
      <c r="AM34" s="106"/>
      <c r="AN34" s="31" t="s">
        <v>10</v>
      </c>
    </row>
    <row r="35" spans="1:41" s="2" customFormat="1" ht="15">
      <c r="B35" s="102" t="s">
        <v>53</v>
      </c>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3"/>
      <c r="AL35" s="3"/>
      <c r="AM35" s="3"/>
    </row>
    <row r="36" spans="1:41" s="23" customFormat="1" ht="13.5" customHeight="1">
      <c r="A36" s="48" t="s">
        <v>20</v>
      </c>
      <c r="B36" s="49" t="s">
        <v>21</v>
      </c>
      <c r="J36" s="44"/>
      <c r="K36" s="44"/>
      <c r="L36" s="24"/>
      <c r="M36" s="25"/>
      <c r="N36" s="126"/>
      <c r="O36" s="126"/>
      <c r="P36" s="26"/>
      <c r="Q36" s="127"/>
      <c r="R36" s="127"/>
      <c r="S36" s="25"/>
      <c r="T36" s="128"/>
      <c r="U36" s="128"/>
      <c r="V36" s="128"/>
      <c r="AB36" s="129"/>
      <c r="AC36" s="129"/>
      <c r="AD36" s="129"/>
      <c r="AE36" s="129"/>
      <c r="AF36" s="126"/>
      <c r="AG36" s="126"/>
      <c r="AK36" s="110"/>
      <c r="AL36" s="110"/>
      <c r="AM36" s="110"/>
      <c r="AN36" s="39"/>
    </row>
    <row r="37" spans="1:41" s="6" customFormat="1" ht="13.5" customHeight="1">
      <c r="H37" s="37"/>
      <c r="K37" s="34"/>
      <c r="L37" s="34"/>
      <c r="M37" s="34"/>
      <c r="N37" s="34"/>
      <c r="O37" s="24"/>
      <c r="P37" s="103">
        <v>1.17</v>
      </c>
      <c r="Q37" s="103"/>
      <c r="R37" s="103"/>
      <c r="S37" s="28" t="s">
        <v>18</v>
      </c>
      <c r="T37" s="51"/>
      <c r="U37" s="51"/>
      <c r="V37" s="104" t="s">
        <v>8</v>
      </c>
      <c r="W37" s="104"/>
      <c r="X37" s="104"/>
      <c r="Y37" s="103">
        <v>4820.2</v>
      </c>
      <c r="Z37" s="103"/>
      <c r="AA37" s="103"/>
      <c r="AB37" s="103"/>
      <c r="AC37" s="28"/>
      <c r="AD37" s="28" t="s">
        <v>19</v>
      </c>
      <c r="AE37" s="28"/>
      <c r="AF37" s="28"/>
      <c r="AG37" s="28"/>
      <c r="AH37" s="28"/>
      <c r="AI37" s="105" t="s">
        <v>9</v>
      </c>
      <c r="AJ37" s="105"/>
      <c r="AK37" s="106">
        <f>ROUND(P37*Y37,0)</f>
        <v>5640</v>
      </c>
      <c r="AL37" s="106"/>
      <c r="AM37" s="106"/>
      <c r="AN37" s="31" t="s">
        <v>10</v>
      </c>
    </row>
    <row r="38" spans="1:41" s="2" customFormat="1" ht="15">
      <c r="B38" s="102" t="s">
        <v>54</v>
      </c>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102"/>
      <c r="AK38" s="3"/>
      <c r="AL38" s="3"/>
      <c r="AM38" s="3"/>
    </row>
    <row r="39" spans="1:41" s="55" customFormat="1" ht="13.5" customHeight="1">
      <c r="A39" s="52">
        <v>11</v>
      </c>
      <c r="B39" s="53" t="s">
        <v>94</v>
      </c>
      <c r="C39" s="54"/>
      <c r="D39" s="54"/>
      <c r="E39" s="54"/>
      <c r="F39" s="54"/>
      <c r="G39" s="54"/>
      <c r="H39" s="54"/>
      <c r="I39" s="54"/>
      <c r="J39" s="54"/>
      <c r="K39" s="54"/>
      <c r="L39" s="54"/>
      <c r="AK39" s="111"/>
      <c r="AL39" s="111"/>
      <c r="AM39" s="111"/>
    </row>
    <row r="40" spans="1:41" s="40" customFormat="1" ht="13.5" customHeight="1">
      <c r="N40" s="41"/>
      <c r="O40" s="98">
        <v>1271</v>
      </c>
      <c r="P40" s="98"/>
      <c r="Q40" s="98"/>
      <c r="R40" s="98"/>
      <c r="S40" s="99" t="s">
        <v>7</v>
      </c>
      <c r="T40" s="99"/>
      <c r="U40" s="42"/>
      <c r="V40" s="96"/>
      <c r="W40" s="99" t="s">
        <v>8</v>
      </c>
      <c r="X40" s="99"/>
      <c r="Y40" s="99"/>
      <c r="Z40" s="98">
        <v>12674.36</v>
      </c>
      <c r="AA40" s="98"/>
      <c r="AB40" s="98"/>
      <c r="AC40" s="98"/>
      <c r="AD40" s="42"/>
      <c r="AE40" s="42" t="s">
        <v>12</v>
      </c>
      <c r="AF40" s="42"/>
      <c r="AG40" s="42"/>
      <c r="AH40" s="42"/>
      <c r="AI40" s="100" t="s">
        <v>9</v>
      </c>
      <c r="AJ40" s="100"/>
      <c r="AK40" s="101">
        <f>ROUND(O40*Z40/100,0)</f>
        <v>161091</v>
      </c>
      <c r="AL40" s="101"/>
      <c r="AM40" s="101"/>
      <c r="AN40" s="43" t="s">
        <v>10</v>
      </c>
    </row>
    <row r="41" spans="1:41" s="2" customFormat="1" ht="15">
      <c r="B41" s="102" t="s">
        <v>95</v>
      </c>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3"/>
      <c r="AL41" s="3"/>
      <c r="AM41" s="3"/>
    </row>
    <row r="42" spans="1:41" s="55" customFormat="1" ht="13.5" customHeight="1">
      <c r="A42" s="52">
        <v>12</v>
      </c>
      <c r="B42" s="53" t="s">
        <v>87</v>
      </c>
      <c r="C42" s="54"/>
      <c r="D42" s="54"/>
      <c r="E42" s="54"/>
      <c r="F42" s="54"/>
      <c r="G42" s="54"/>
      <c r="H42" s="54"/>
      <c r="I42" s="54"/>
      <c r="J42" s="54"/>
      <c r="K42" s="54"/>
      <c r="L42" s="54"/>
      <c r="AK42" s="111"/>
      <c r="AL42" s="111"/>
      <c r="AM42" s="111"/>
    </row>
    <row r="43" spans="1:41" s="40" customFormat="1" ht="13.5" customHeight="1">
      <c r="N43" s="41"/>
      <c r="O43" s="98">
        <v>106</v>
      </c>
      <c r="P43" s="98"/>
      <c r="Q43" s="98"/>
      <c r="R43" s="98"/>
      <c r="S43" s="99" t="s">
        <v>7</v>
      </c>
      <c r="T43" s="99"/>
      <c r="U43" s="42"/>
      <c r="V43" s="94"/>
      <c r="W43" s="99" t="s">
        <v>8</v>
      </c>
      <c r="X43" s="99"/>
      <c r="Y43" s="99"/>
      <c r="Z43" s="98">
        <v>12346.65</v>
      </c>
      <c r="AA43" s="98"/>
      <c r="AB43" s="98"/>
      <c r="AC43" s="98"/>
      <c r="AD43" s="42"/>
      <c r="AE43" s="42" t="s">
        <v>12</v>
      </c>
      <c r="AF43" s="42"/>
      <c r="AG43" s="42"/>
      <c r="AH43" s="42"/>
      <c r="AI43" s="100" t="s">
        <v>9</v>
      </c>
      <c r="AJ43" s="100"/>
      <c r="AK43" s="101">
        <f>ROUND(O43*Z43/100,0)</f>
        <v>13087</v>
      </c>
      <c r="AL43" s="101"/>
      <c r="AM43" s="101"/>
      <c r="AN43" s="43" t="s">
        <v>10</v>
      </c>
    </row>
    <row r="44" spans="1:41" s="2" customFormat="1" ht="15">
      <c r="B44" s="102" t="s">
        <v>88</v>
      </c>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49"/>
      <c r="AL45" s="149"/>
      <c r="AM45" s="149"/>
    </row>
    <row r="46" spans="1:41" s="6" customFormat="1" ht="12.75">
      <c r="H46" s="37"/>
      <c r="K46" s="34"/>
      <c r="L46" s="34"/>
      <c r="M46" s="34"/>
      <c r="N46" s="34"/>
      <c r="O46" s="24"/>
      <c r="P46" s="103">
        <v>13.21</v>
      </c>
      <c r="Q46" s="103"/>
      <c r="R46" s="103"/>
      <c r="S46" s="28" t="s">
        <v>18</v>
      </c>
      <c r="T46" s="51"/>
      <c r="U46" s="51"/>
      <c r="V46" s="104" t="s">
        <v>8</v>
      </c>
      <c r="W46" s="104"/>
      <c r="X46" s="104"/>
      <c r="Y46" s="125">
        <v>3850</v>
      </c>
      <c r="Z46" s="125"/>
      <c r="AA46" s="125"/>
      <c r="AB46" s="125"/>
      <c r="AC46" s="28"/>
      <c r="AD46" s="28" t="s">
        <v>19</v>
      </c>
      <c r="AE46" s="28"/>
      <c r="AF46" s="28"/>
      <c r="AG46" s="28"/>
      <c r="AH46" s="105" t="s">
        <v>9</v>
      </c>
      <c r="AI46" s="105"/>
      <c r="AK46" s="106">
        <f>ROUND(P46*Y46,0)</f>
        <v>50859</v>
      </c>
      <c r="AL46" s="106"/>
      <c r="AM46" s="106"/>
      <c r="AN46" s="31" t="s">
        <v>10</v>
      </c>
      <c r="AO46" s="34">
        <f>AK30+AK34+AK37+AK49+AK46</f>
        <v>257091</v>
      </c>
    </row>
    <row r="47" spans="1:41" s="2" customFormat="1" ht="15">
      <c r="B47" s="102" t="s">
        <v>55</v>
      </c>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K47" s="3"/>
      <c r="AL47" s="3"/>
      <c r="AM47" s="3"/>
    </row>
    <row r="48" spans="1:41" s="22" customFormat="1" ht="15" customHeight="1">
      <c r="A48" s="77">
        <v>14</v>
      </c>
      <c r="B48" s="20" t="s">
        <v>23</v>
      </c>
      <c r="C48" s="20"/>
      <c r="D48" s="20"/>
      <c r="E48" s="20"/>
      <c r="F48" s="20"/>
      <c r="G48" s="20"/>
      <c r="H48" s="20"/>
      <c r="I48" s="20"/>
      <c r="J48" s="20"/>
      <c r="K48" s="20"/>
      <c r="L48" s="20"/>
      <c r="M48" s="20"/>
      <c r="N48" s="20"/>
      <c r="O48" s="20"/>
      <c r="P48" s="20"/>
      <c r="Q48" s="20"/>
      <c r="R48" s="20"/>
      <c r="S48" s="20"/>
      <c r="T48" s="20"/>
      <c r="U48" s="20"/>
      <c r="V48" s="20"/>
      <c r="W48" s="20"/>
      <c r="AK48" s="110"/>
      <c r="AL48" s="110"/>
      <c r="AM48" s="110"/>
    </row>
    <row r="49" spans="1:40" s="6" customFormat="1" ht="12.75">
      <c r="H49" s="37"/>
      <c r="K49" s="34"/>
      <c r="L49" s="34"/>
      <c r="M49" s="34"/>
      <c r="N49" s="34"/>
      <c r="O49" s="24"/>
      <c r="P49" s="125">
        <v>16.829999999999998</v>
      </c>
      <c r="Q49" s="125"/>
      <c r="R49" s="125"/>
      <c r="S49" s="28" t="s">
        <v>18</v>
      </c>
      <c r="T49" s="51"/>
      <c r="U49" s="51"/>
      <c r="V49" s="104" t="s">
        <v>8</v>
      </c>
      <c r="W49" s="104"/>
      <c r="X49" s="104"/>
      <c r="Y49" s="125">
        <v>3575</v>
      </c>
      <c r="Z49" s="125"/>
      <c r="AA49" s="125"/>
      <c r="AB49" s="125"/>
      <c r="AC49" s="28"/>
      <c r="AD49" s="28" t="s">
        <v>19</v>
      </c>
      <c r="AE49" s="28"/>
      <c r="AF49" s="28"/>
      <c r="AG49" s="28"/>
      <c r="AH49" s="105" t="s">
        <v>9</v>
      </c>
      <c r="AI49" s="105"/>
      <c r="AK49" s="106">
        <f>ROUND(P49*Y49,0)</f>
        <v>60167</v>
      </c>
      <c r="AL49" s="106"/>
      <c r="AM49" s="106"/>
      <c r="AN49" s="31" t="s">
        <v>10</v>
      </c>
    </row>
    <row r="50" spans="1:40" s="2" customFormat="1" ht="15">
      <c r="B50" s="102" t="s">
        <v>55</v>
      </c>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c r="AJ50" s="102"/>
      <c r="AK50" s="3"/>
      <c r="AL50" s="3"/>
      <c r="AM50" s="3"/>
    </row>
    <row r="51" spans="1:40" s="5" customFormat="1" ht="15">
      <c r="A51" s="19">
        <v>15</v>
      </c>
      <c r="B51" s="108" t="s">
        <v>24</v>
      </c>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49"/>
      <c r="AL51" s="149"/>
      <c r="AM51" s="149"/>
    </row>
    <row r="52" spans="1:40" s="6" customFormat="1" ht="12.75">
      <c r="H52" s="37"/>
      <c r="K52" s="34"/>
      <c r="L52" s="34"/>
      <c r="M52" s="34"/>
      <c r="N52" s="34"/>
      <c r="O52" s="24"/>
      <c r="P52" s="103">
        <v>59.16</v>
      </c>
      <c r="Q52" s="103"/>
      <c r="R52" s="103"/>
      <c r="S52" s="28" t="s">
        <v>18</v>
      </c>
      <c r="T52" s="51"/>
      <c r="U52" s="51"/>
      <c r="V52" s="104" t="s">
        <v>8</v>
      </c>
      <c r="W52" s="104"/>
      <c r="X52" s="104"/>
      <c r="Y52" s="103">
        <v>186.34</v>
      </c>
      <c r="Z52" s="103"/>
      <c r="AA52" s="103"/>
      <c r="AB52" s="103"/>
      <c r="AC52" s="28"/>
      <c r="AD52" s="28" t="s">
        <v>19</v>
      </c>
      <c r="AE52" s="28"/>
      <c r="AF52" s="28"/>
      <c r="AG52" s="28"/>
      <c r="AH52" s="105" t="s">
        <v>9</v>
      </c>
      <c r="AI52" s="105"/>
      <c r="AK52" s="106">
        <f>ROUND(P52*Y52,0)</f>
        <v>11024</v>
      </c>
      <c r="AL52" s="106"/>
      <c r="AM52" s="106"/>
      <c r="AN52" s="31" t="s">
        <v>10</v>
      </c>
    </row>
    <row r="53" spans="1:40" s="2" customFormat="1" ht="15">
      <c r="B53" s="102" t="s">
        <v>56</v>
      </c>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3"/>
      <c r="AL53" s="3"/>
      <c r="AM53" s="3"/>
    </row>
    <row r="54" spans="1:40" s="22" customFormat="1" ht="60" customHeight="1">
      <c r="A54" s="47">
        <v>16</v>
      </c>
      <c r="B54" s="108" t="s">
        <v>25</v>
      </c>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9"/>
      <c r="AL54" s="109"/>
      <c r="AM54" s="109"/>
    </row>
    <row r="55" spans="1:40" s="6" customFormat="1" ht="12.75">
      <c r="H55" s="37"/>
      <c r="K55" s="34"/>
      <c r="L55" s="34"/>
      <c r="M55" s="34"/>
      <c r="N55" s="34"/>
      <c r="O55" s="103">
        <v>1010</v>
      </c>
      <c r="P55" s="103"/>
      <c r="Q55" s="103"/>
      <c r="R55" s="103"/>
      <c r="S55" s="28" t="s">
        <v>26</v>
      </c>
      <c r="T55" s="51"/>
      <c r="U55" s="51"/>
      <c r="V55" s="104" t="s">
        <v>8</v>
      </c>
      <c r="W55" s="104"/>
      <c r="X55" s="104"/>
      <c r="Y55" s="103">
        <v>11443.1</v>
      </c>
      <c r="Z55" s="103"/>
      <c r="AA55" s="103"/>
      <c r="AB55" s="103"/>
      <c r="AC55" s="28"/>
      <c r="AD55" s="28" t="s">
        <v>27</v>
      </c>
      <c r="AE55" s="28"/>
      <c r="AF55" s="28"/>
      <c r="AG55" s="28"/>
      <c r="AH55" s="105" t="s">
        <v>9</v>
      </c>
      <c r="AI55" s="105"/>
      <c r="AK55" s="106">
        <f>ROUND(O55*Y55/100,0)</f>
        <v>115575</v>
      </c>
      <c r="AL55" s="106"/>
      <c r="AM55" s="106"/>
      <c r="AN55" s="31" t="s">
        <v>10</v>
      </c>
    </row>
    <row r="56" spans="1:40" s="2" customFormat="1" ht="15">
      <c r="B56" s="102" t="s">
        <v>57</v>
      </c>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02"/>
      <c r="AJ56" s="102"/>
      <c r="AK56" s="3"/>
      <c r="AL56" s="3"/>
      <c r="AM56" s="3"/>
    </row>
    <row r="57" spans="1:40" s="5" customFormat="1" ht="15.75" customHeight="1">
      <c r="A57" s="77">
        <v>17</v>
      </c>
      <c r="B57" s="20" t="s">
        <v>72</v>
      </c>
      <c r="C57" s="4"/>
      <c r="D57" s="4"/>
      <c r="E57" s="4"/>
      <c r="F57" s="4"/>
      <c r="G57" s="4"/>
      <c r="H57" s="4"/>
      <c r="I57" s="4"/>
      <c r="J57" s="4"/>
      <c r="K57" s="4"/>
      <c r="L57" s="4"/>
      <c r="M57" s="4"/>
      <c r="N57" s="4"/>
      <c r="AK57" s="149"/>
      <c r="AL57" s="149"/>
      <c r="AM57" s="149"/>
    </row>
    <row r="58" spans="1:40" s="6" customFormat="1" ht="12.75">
      <c r="H58" s="37"/>
      <c r="K58" s="34"/>
      <c r="L58" s="34"/>
      <c r="M58" s="34"/>
      <c r="N58" s="34"/>
      <c r="O58" s="103">
        <v>177</v>
      </c>
      <c r="P58" s="103">
        <v>164</v>
      </c>
      <c r="Q58" s="103"/>
      <c r="R58" s="103"/>
      <c r="S58" s="28" t="s">
        <v>28</v>
      </c>
      <c r="T58" s="51"/>
      <c r="U58" s="51"/>
      <c r="V58" s="104" t="s">
        <v>8</v>
      </c>
      <c r="W58" s="104"/>
      <c r="X58" s="104"/>
      <c r="Y58" s="103">
        <v>231.6</v>
      </c>
      <c r="Z58" s="103"/>
      <c r="AA58" s="103"/>
      <c r="AB58" s="103"/>
      <c r="AC58" s="28"/>
      <c r="AD58" s="28" t="s">
        <v>29</v>
      </c>
      <c r="AE58" s="28"/>
      <c r="AF58" s="28"/>
      <c r="AG58" s="28"/>
      <c r="AH58" s="105" t="s">
        <v>9</v>
      </c>
      <c r="AI58" s="105"/>
      <c r="AK58" s="106">
        <f>O58*Y58</f>
        <v>40993.199999999997</v>
      </c>
      <c r="AL58" s="106"/>
      <c r="AM58" s="106"/>
      <c r="AN58" s="31" t="s">
        <v>10</v>
      </c>
    </row>
    <row r="59" spans="1:40" s="2" customFormat="1" ht="15">
      <c r="B59" s="102" t="s">
        <v>73</v>
      </c>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3"/>
      <c r="AL59" s="3"/>
      <c r="AM59" s="3"/>
    </row>
    <row r="60" spans="1:40" s="5" customFormat="1" ht="15.75" customHeight="1">
      <c r="A60" s="19">
        <v>18</v>
      </c>
      <c r="B60" s="20" t="s">
        <v>30</v>
      </c>
      <c r="C60" s="4"/>
      <c r="D60" s="4"/>
      <c r="E60" s="4"/>
      <c r="F60" s="4"/>
      <c r="G60" s="4"/>
      <c r="H60" s="4"/>
      <c r="I60" s="4"/>
      <c r="J60" s="4"/>
      <c r="K60" s="4"/>
      <c r="L60" s="4"/>
      <c r="M60" s="4"/>
      <c r="N60" s="4"/>
      <c r="AK60" s="149"/>
      <c r="AL60" s="149"/>
      <c r="AM60" s="149"/>
    </row>
    <row r="61" spans="1:40" s="6" customFormat="1" ht="12.75">
      <c r="H61" s="37"/>
      <c r="K61" s="34"/>
      <c r="L61" s="34"/>
      <c r="M61" s="34"/>
      <c r="N61" s="34"/>
      <c r="O61" s="103">
        <v>4000</v>
      </c>
      <c r="P61" s="103"/>
      <c r="Q61" s="103"/>
      <c r="R61" s="103"/>
      <c r="S61" s="28" t="s">
        <v>26</v>
      </c>
      <c r="T61" s="51"/>
      <c r="U61" s="51"/>
      <c r="V61" s="104" t="s">
        <v>8</v>
      </c>
      <c r="W61" s="104"/>
      <c r="X61" s="104"/>
      <c r="Y61" s="103">
        <v>2206.6</v>
      </c>
      <c r="Z61" s="103"/>
      <c r="AA61" s="103"/>
      <c r="AB61" s="103"/>
      <c r="AC61" s="28"/>
      <c r="AD61" s="28" t="s">
        <v>27</v>
      </c>
      <c r="AE61" s="28"/>
      <c r="AF61" s="28"/>
      <c r="AG61" s="28"/>
      <c r="AH61" s="105" t="s">
        <v>9</v>
      </c>
      <c r="AI61" s="105"/>
      <c r="AK61" s="106">
        <f>ROUND(O61*Y61/100,0)</f>
        <v>88264</v>
      </c>
      <c r="AL61" s="106"/>
      <c r="AM61" s="106"/>
      <c r="AN61" s="31" t="s">
        <v>10</v>
      </c>
    </row>
    <row r="62" spans="1:40" s="2" customFormat="1" ht="15">
      <c r="B62" s="102" t="s">
        <v>58</v>
      </c>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3"/>
      <c r="AL62" s="3"/>
      <c r="AM62" s="3"/>
    </row>
    <row r="63" spans="1:40" s="5" customFormat="1" ht="15.75" customHeight="1">
      <c r="A63" s="19">
        <v>19</v>
      </c>
      <c r="B63" s="20" t="s">
        <v>31</v>
      </c>
      <c r="C63" s="4"/>
      <c r="D63" s="4"/>
      <c r="E63" s="4"/>
      <c r="F63" s="4"/>
      <c r="G63" s="4"/>
      <c r="H63" s="4"/>
      <c r="I63" s="4"/>
      <c r="J63" s="4"/>
      <c r="K63" s="4"/>
      <c r="L63" s="4"/>
      <c r="M63" s="4"/>
      <c r="N63" s="4"/>
      <c r="AK63" s="149"/>
      <c r="AL63" s="149"/>
      <c r="AM63" s="149"/>
    </row>
    <row r="64" spans="1:40" s="6" customFormat="1" ht="12.75">
      <c r="H64" s="37"/>
      <c r="K64" s="34"/>
      <c r="L64" s="34"/>
      <c r="M64" s="34"/>
      <c r="N64" s="34"/>
      <c r="O64" s="103">
        <f>O61</f>
        <v>4000</v>
      </c>
      <c r="P64" s="103"/>
      <c r="Q64" s="103"/>
      <c r="R64" s="103"/>
      <c r="S64" s="28" t="s">
        <v>26</v>
      </c>
      <c r="T64" s="51"/>
      <c r="U64" s="51"/>
      <c r="V64" s="104" t="s">
        <v>8</v>
      </c>
      <c r="W64" s="104"/>
      <c r="X64" s="104"/>
      <c r="Y64" s="103">
        <v>2197.52</v>
      </c>
      <c r="Z64" s="103"/>
      <c r="AA64" s="103"/>
      <c r="AB64" s="103"/>
      <c r="AC64" s="28"/>
      <c r="AD64" s="28" t="s">
        <v>27</v>
      </c>
      <c r="AE64" s="28"/>
      <c r="AF64" s="28"/>
      <c r="AG64" s="28"/>
      <c r="AH64" s="105" t="s">
        <v>9</v>
      </c>
      <c r="AI64" s="105"/>
      <c r="AK64" s="106">
        <f>ROUND(O64*Y64/100,0)</f>
        <v>87901</v>
      </c>
      <c r="AL64" s="106"/>
      <c r="AM64" s="106"/>
      <c r="AN64" s="31" t="s">
        <v>10</v>
      </c>
    </row>
    <row r="65" spans="1:40" s="2" customFormat="1" ht="15">
      <c r="B65" s="102" t="s">
        <v>59</v>
      </c>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3"/>
      <c r="AL65" s="3"/>
      <c r="AM65" s="3"/>
    </row>
    <row r="66" spans="1:40" s="2" customFormat="1" ht="15">
      <c r="B66" s="102" t="s">
        <v>74</v>
      </c>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3"/>
      <c r="AL66" s="3"/>
      <c r="AM66" s="3"/>
    </row>
    <row r="67" spans="1:40" s="5" customFormat="1" ht="15.75" customHeight="1">
      <c r="A67" s="97">
        <v>20</v>
      </c>
      <c r="B67" s="20" t="s">
        <v>96</v>
      </c>
      <c r="C67" s="4"/>
      <c r="D67" s="4"/>
      <c r="E67" s="4"/>
      <c r="F67" s="4"/>
      <c r="G67" s="4"/>
      <c r="H67" s="4"/>
      <c r="I67" s="4"/>
      <c r="J67" s="4"/>
      <c r="K67" s="4"/>
      <c r="L67" s="4"/>
      <c r="M67" s="4"/>
      <c r="N67" s="4"/>
      <c r="AK67" s="149"/>
      <c r="AL67" s="149"/>
      <c r="AM67" s="149"/>
    </row>
    <row r="68" spans="1:40" s="6" customFormat="1" ht="12.75">
      <c r="H68" s="37"/>
      <c r="K68" s="34"/>
      <c r="L68" s="34"/>
      <c r="M68" s="34"/>
      <c r="N68" s="34"/>
      <c r="O68" s="103">
        <v>17</v>
      </c>
      <c r="P68" s="103"/>
      <c r="Q68" s="103"/>
      <c r="R68" s="103"/>
      <c r="S68" s="28" t="s">
        <v>26</v>
      </c>
      <c r="T68" s="51"/>
      <c r="U68" s="51"/>
      <c r="V68" s="104" t="s">
        <v>8</v>
      </c>
      <c r="W68" s="104"/>
      <c r="X68" s="104"/>
      <c r="Y68" s="103">
        <v>28253.61</v>
      </c>
      <c r="Z68" s="103"/>
      <c r="AA68" s="103"/>
      <c r="AB68" s="103"/>
      <c r="AC68" s="28"/>
      <c r="AD68" s="28" t="s">
        <v>27</v>
      </c>
      <c r="AE68" s="28"/>
      <c r="AF68" s="28"/>
      <c r="AG68" s="28"/>
      <c r="AH68" s="105" t="s">
        <v>9</v>
      </c>
      <c r="AI68" s="105"/>
      <c r="AK68" s="106">
        <f>ROUND(O68*Y68/100,0)</f>
        <v>4803</v>
      </c>
      <c r="AL68" s="106"/>
      <c r="AM68" s="106"/>
      <c r="AN68" s="31" t="s">
        <v>10</v>
      </c>
    </row>
    <row r="69" spans="1:40" s="2" customFormat="1" ht="15">
      <c r="B69" s="102" t="s">
        <v>97</v>
      </c>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3"/>
      <c r="AL69" s="3"/>
      <c r="AM69" s="3"/>
    </row>
    <row r="70" spans="1:40" s="56" customFormat="1" ht="13.5" customHeight="1">
      <c r="A70" s="57">
        <v>21</v>
      </c>
      <c r="B70" s="108" t="s">
        <v>46</v>
      </c>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09"/>
      <c r="AL70" s="109"/>
      <c r="AM70" s="109"/>
    </row>
    <row r="71" spans="1:40" s="6" customFormat="1" ht="12.75">
      <c r="H71" s="37"/>
      <c r="K71" s="34"/>
      <c r="L71" s="34"/>
      <c r="M71" s="34"/>
      <c r="N71" s="34"/>
      <c r="O71" s="24"/>
      <c r="P71" s="148">
        <v>507</v>
      </c>
      <c r="Q71" s="148"/>
      <c r="R71" s="148"/>
      <c r="S71" s="28" t="s">
        <v>26</v>
      </c>
      <c r="T71" s="51"/>
      <c r="U71" s="51"/>
      <c r="V71" s="104" t="s">
        <v>8</v>
      </c>
      <c r="W71" s="104"/>
      <c r="X71" s="104"/>
      <c r="Y71" s="103">
        <v>27678.86</v>
      </c>
      <c r="Z71" s="103"/>
      <c r="AA71" s="103"/>
      <c r="AB71" s="103"/>
      <c r="AC71" s="28"/>
      <c r="AD71" s="28" t="s">
        <v>27</v>
      </c>
      <c r="AE71" s="28"/>
      <c r="AF71" s="28"/>
      <c r="AG71" s="28"/>
      <c r="AH71" s="105" t="s">
        <v>9</v>
      </c>
      <c r="AI71" s="105"/>
      <c r="AK71" s="106">
        <f>ROUND(P71*Y71/100,0)</f>
        <v>140332</v>
      </c>
      <c r="AL71" s="106"/>
      <c r="AM71" s="106"/>
      <c r="AN71" s="31" t="s">
        <v>10</v>
      </c>
    </row>
    <row r="72" spans="1:40" s="2" customFormat="1" ht="15">
      <c r="B72" s="102" t="s">
        <v>60</v>
      </c>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3"/>
      <c r="AL72" s="3"/>
      <c r="AM72" s="3"/>
    </row>
    <row r="73" spans="1:40" s="5" customFormat="1" ht="15.75" customHeight="1">
      <c r="A73" s="77">
        <v>22</v>
      </c>
      <c r="B73" s="20" t="s">
        <v>70</v>
      </c>
      <c r="C73" s="4"/>
      <c r="D73" s="4"/>
      <c r="E73" s="4"/>
      <c r="F73" s="4"/>
      <c r="G73" s="4"/>
      <c r="H73" s="4"/>
      <c r="I73" s="4"/>
      <c r="J73" s="4"/>
      <c r="K73" s="4"/>
      <c r="L73" s="4"/>
      <c r="M73" s="4"/>
      <c r="N73" s="4"/>
      <c r="AK73" s="149"/>
      <c r="AL73" s="149"/>
      <c r="AM73" s="149"/>
    </row>
    <row r="74" spans="1:40" s="6" customFormat="1" ht="12.75">
      <c r="H74" s="37"/>
      <c r="K74" s="34"/>
      <c r="L74" s="34"/>
      <c r="M74" s="34"/>
      <c r="N74" s="34"/>
      <c r="O74" s="103">
        <v>420</v>
      </c>
      <c r="P74" s="103"/>
      <c r="Q74" s="103"/>
      <c r="R74" s="103"/>
      <c r="S74" s="28" t="s">
        <v>26</v>
      </c>
      <c r="T74" s="51"/>
      <c r="U74" s="51"/>
      <c r="V74" s="104" t="s">
        <v>8</v>
      </c>
      <c r="W74" s="104"/>
      <c r="X74" s="104"/>
      <c r="Y74" s="103">
        <v>3056.35</v>
      </c>
      <c r="Z74" s="103"/>
      <c r="AA74" s="103"/>
      <c r="AB74" s="103"/>
      <c r="AC74" s="28"/>
      <c r="AD74" s="28" t="s">
        <v>27</v>
      </c>
      <c r="AE74" s="28"/>
      <c r="AF74" s="28"/>
      <c r="AG74" s="28"/>
      <c r="AH74" s="105" t="s">
        <v>9</v>
      </c>
      <c r="AI74" s="105"/>
      <c r="AK74" s="106">
        <f>ROUND(O74*Y74/100,0)</f>
        <v>12837</v>
      </c>
      <c r="AL74" s="106"/>
      <c r="AM74" s="106"/>
      <c r="AN74" s="31" t="s">
        <v>10</v>
      </c>
    </row>
    <row r="75" spans="1:40" s="2" customFormat="1" ht="15">
      <c r="B75" s="102" t="s">
        <v>71</v>
      </c>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2"/>
      <c r="AI75" s="102"/>
      <c r="AJ75" s="102"/>
      <c r="AK75" s="3"/>
      <c r="AL75" s="3"/>
      <c r="AM75" s="3"/>
    </row>
    <row r="76" spans="1:40" s="56" customFormat="1" ht="13.5" customHeight="1">
      <c r="A76" s="87">
        <v>23</v>
      </c>
      <c r="B76" s="108" t="s">
        <v>79</v>
      </c>
      <c r="C76" s="108"/>
      <c r="D76" s="108"/>
      <c r="E76" s="108"/>
      <c r="F76" s="108"/>
      <c r="G76" s="108"/>
      <c r="H76" s="108"/>
      <c r="I76" s="108"/>
      <c r="J76" s="108"/>
      <c r="K76" s="108"/>
      <c r="L76" s="108"/>
      <c r="M76" s="108"/>
      <c r="N76" s="108"/>
      <c r="O76" s="108"/>
      <c r="P76" s="108"/>
      <c r="Q76" s="108"/>
      <c r="R76" s="108"/>
      <c r="S76" s="108"/>
      <c r="T76" s="108"/>
      <c r="U76" s="108"/>
      <c r="V76" s="108"/>
      <c r="W76" s="108"/>
      <c r="X76" s="108"/>
      <c r="Y76" s="108"/>
      <c r="Z76" s="108"/>
      <c r="AA76" s="108"/>
      <c r="AB76" s="108"/>
      <c r="AC76" s="108"/>
      <c r="AD76" s="108"/>
      <c r="AE76" s="108"/>
      <c r="AF76" s="108"/>
      <c r="AG76" s="108"/>
      <c r="AH76" s="108"/>
      <c r="AI76" s="108"/>
      <c r="AJ76" s="108"/>
      <c r="AK76" s="109"/>
      <c r="AL76" s="109"/>
      <c r="AM76" s="109"/>
    </row>
    <row r="77" spans="1:40" s="6" customFormat="1" ht="12.75">
      <c r="H77" s="37"/>
      <c r="K77" s="34"/>
      <c r="L77" s="34"/>
      <c r="M77" s="34"/>
      <c r="N77" s="34"/>
      <c r="O77" s="88"/>
      <c r="P77" s="148">
        <v>32</v>
      </c>
      <c r="Q77" s="148"/>
      <c r="R77" s="148"/>
      <c r="S77" s="28" t="s">
        <v>26</v>
      </c>
      <c r="T77" s="51"/>
      <c r="U77" s="51"/>
      <c r="V77" s="104" t="s">
        <v>8</v>
      </c>
      <c r="W77" s="104"/>
      <c r="X77" s="104"/>
      <c r="Y77" s="103">
        <v>58.11</v>
      </c>
      <c r="Z77" s="103"/>
      <c r="AA77" s="103"/>
      <c r="AB77" s="103"/>
      <c r="AC77" s="28"/>
      <c r="AD77" s="28" t="s">
        <v>80</v>
      </c>
      <c r="AE77" s="28"/>
      <c r="AF77" s="28"/>
      <c r="AG77" s="28"/>
      <c r="AH77" s="105" t="s">
        <v>9</v>
      </c>
      <c r="AI77" s="105"/>
      <c r="AK77" s="106">
        <f>ROUND(P77*Y77,0)</f>
        <v>1860</v>
      </c>
      <c r="AL77" s="106"/>
      <c r="AM77" s="106"/>
      <c r="AN77" s="31" t="s">
        <v>10</v>
      </c>
    </row>
    <row r="78" spans="1:40" s="2" customFormat="1" ht="15">
      <c r="B78" s="102" t="s">
        <v>81</v>
      </c>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3"/>
      <c r="AL78" s="3"/>
      <c r="AM78" s="3"/>
    </row>
    <row r="79" spans="1:40" s="56" customFormat="1" ht="13.5" customHeight="1">
      <c r="A79" s="87">
        <v>24</v>
      </c>
      <c r="B79" s="108" t="s">
        <v>82</v>
      </c>
      <c r="C79" s="108"/>
      <c r="D79" s="108"/>
      <c r="E79" s="108"/>
      <c r="F79" s="108"/>
      <c r="G79" s="108"/>
      <c r="H79" s="108"/>
      <c r="I79" s="108"/>
      <c r="J79" s="108"/>
      <c r="K79" s="108"/>
      <c r="L79" s="108"/>
      <c r="M79" s="108"/>
      <c r="N79" s="108"/>
      <c r="O79" s="108"/>
      <c r="P79" s="108"/>
      <c r="Q79" s="108"/>
      <c r="R79" s="108"/>
      <c r="S79" s="108"/>
      <c r="T79" s="108"/>
      <c r="U79" s="108"/>
      <c r="V79" s="108"/>
      <c r="W79" s="108"/>
      <c r="X79" s="108"/>
      <c r="Y79" s="108"/>
      <c r="Z79" s="108"/>
      <c r="AA79" s="108"/>
      <c r="AB79" s="108"/>
      <c r="AC79" s="108"/>
      <c r="AD79" s="108"/>
      <c r="AE79" s="108"/>
      <c r="AF79" s="108"/>
      <c r="AG79" s="108"/>
      <c r="AH79" s="108"/>
      <c r="AI79" s="108"/>
      <c r="AJ79" s="108"/>
      <c r="AK79" s="109"/>
      <c r="AL79" s="109"/>
      <c r="AM79" s="109"/>
    </row>
    <row r="80" spans="1:40" s="6" customFormat="1" ht="12.75">
      <c r="H80" s="37"/>
      <c r="K80" s="34"/>
      <c r="L80" s="34"/>
      <c r="M80" s="34"/>
      <c r="N80" s="34"/>
      <c r="O80" s="88"/>
      <c r="P80" s="148">
        <v>24</v>
      </c>
      <c r="Q80" s="148"/>
      <c r="R80" s="148"/>
      <c r="S80" s="28" t="s">
        <v>83</v>
      </c>
      <c r="T80" s="51"/>
      <c r="U80" s="51"/>
      <c r="V80" s="104" t="s">
        <v>8</v>
      </c>
      <c r="W80" s="104"/>
      <c r="X80" s="104"/>
      <c r="Y80" s="103">
        <v>70.34</v>
      </c>
      <c r="Z80" s="103"/>
      <c r="AA80" s="103"/>
      <c r="AB80" s="103"/>
      <c r="AC80" s="28"/>
      <c r="AD80" s="28" t="s">
        <v>84</v>
      </c>
      <c r="AE80" s="28"/>
      <c r="AF80" s="28"/>
      <c r="AG80" s="28"/>
      <c r="AH80" s="105" t="s">
        <v>9</v>
      </c>
      <c r="AI80" s="105"/>
      <c r="AK80" s="106">
        <f>ROUND(P80*Y80,0)</f>
        <v>1688</v>
      </c>
      <c r="AL80" s="106"/>
      <c r="AM80" s="106"/>
      <c r="AN80" s="31" t="s">
        <v>10</v>
      </c>
    </row>
    <row r="81" spans="1:40" s="2" customFormat="1" ht="15">
      <c r="B81" s="102" t="s">
        <v>85</v>
      </c>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3"/>
      <c r="AL81" s="3"/>
      <c r="AM81" s="3"/>
    </row>
    <row r="82" spans="1:40" s="5" customFormat="1" ht="13.5" customHeight="1">
      <c r="A82" s="19">
        <v>25</v>
      </c>
      <c r="B82" s="20" t="s">
        <v>32</v>
      </c>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140"/>
      <c r="AL82" s="140"/>
      <c r="AM82" s="140"/>
    </row>
    <row r="83" spans="1:40" s="6" customFormat="1" ht="13.5" customHeight="1">
      <c r="K83" s="34"/>
      <c r="L83" s="34"/>
      <c r="M83" s="34"/>
      <c r="N83" s="34"/>
      <c r="O83" s="103">
        <v>1531</v>
      </c>
      <c r="P83" s="103"/>
      <c r="Q83" s="103"/>
      <c r="R83" s="103"/>
      <c r="S83" s="28" t="s">
        <v>26</v>
      </c>
      <c r="T83" s="51"/>
      <c r="U83" s="51"/>
      <c r="V83" s="104" t="s">
        <v>8</v>
      </c>
      <c r="W83" s="104"/>
      <c r="X83" s="104"/>
      <c r="Y83" s="103">
        <v>829.95</v>
      </c>
      <c r="Z83" s="103"/>
      <c r="AA83" s="103"/>
      <c r="AB83" s="103"/>
      <c r="AC83" s="28"/>
      <c r="AD83" s="28" t="s">
        <v>27</v>
      </c>
      <c r="AE83" s="28"/>
      <c r="AF83" s="28"/>
      <c r="AG83" s="28"/>
      <c r="AH83" s="105" t="s">
        <v>9</v>
      </c>
      <c r="AI83" s="105"/>
      <c r="AK83" s="106">
        <f>ROUND(O83*Y83/100,0)</f>
        <v>12707</v>
      </c>
      <c r="AL83" s="106"/>
      <c r="AM83" s="106"/>
      <c r="AN83" s="31" t="s">
        <v>10</v>
      </c>
    </row>
    <row r="84" spans="1:40" s="2" customFormat="1" ht="15">
      <c r="B84" s="102" t="s">
        <v>61</v>
      </c>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3"/>
      <c r="AL84" s="3"/>
      <c r="AM84" s="3"/>
    </row>
    <row r="85" spans="1:40" s="56" customFormat="1" ht="13.5" customHeight="1">
      <c r="A85" s="47">
        <v>26</v>
      </c>
      <c r="B85" s="58" t="s">
        <v>33</v>
      </c>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109"/>
      <c r="AL85" s="109"/>
      <c r="AM85" s="109"/>
    </row>
    <row r="86" spans="1:40" s="6" customFormat="1" ht="13.5" customHeight="1">
      <c r="K86" s="34"/>
      <c r="L86" s="34"/>
      <c r="M86" s="34"/>
      <c r="N86" s="34"/>
      <c r="O86" s="103">
        <v>3255</v>
      </c>
      <c r="P86" s="103"/>
      <c r="Q86" s="103"/>
      <c r="R86" s="103"/>
      <c r="S86" s="28" t="s">
        <v>26</v>
      </c>
      <c r="T86" s="51"/>
      <c r="U86" s="51"/>
      <c r="V86" s="104" t="s">
        <v>8</v>
      </c>
      <c r="W86" s="104"/>
      <c r="X86" s="104"/>
      <c r="Y86" s="103">
        <v>1276.53</v>
      </c>
      <c r="Z86" s="103"/>
      <c r="AA86" s="103"/>
      <c r="AB86" s="103"/>
      <c r="AC86" s="28"/>
      <c r="AD86" s="28" t="s">
        <v>27</v>
      </c>
      <c r="AE86" s="28"/>
      <c r="AF86" s="28"/>
      <c r="AG86" s="28"/>
      <c r="AH86" s="105" t="s">
        <v>9</v>
      </c>
      <c r="AI86" s="105"/>
      <c r="AK86" s="106">
        <f>ROUND(O86*Y86/100,0)</f>
        <v>41551</v>
      </c>
      <c r="AL86" s="106"/>
      <c r="AM86" s="106"/>
      <c r="AN86" s="31" t="s">
        <v>10</v>
      </c>
    </row>
    <row r="87" spans="1:40" s="2" customFormat="1" ht="15">
      <c r="B87" s="102" t="s">
        <v>62</v>
      </c>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3"/>
      <c r="AL87" s="3"/>
      <c r="AM87" s="3"/>
    </row>
    <row r="88" spans="1:40" s="56" customFormat="1" ht="13.5" customHeight="1">
      <c r="A88" s="47">
        <v>27</v>
      </c>
      <c r="B88" s="58" t="s">
        <v>89</v>
      </c>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109"/>
      <c r="AL88" s="109"/>
      <c r="AM88" s="109"/>
    </row>
    <row r="89" spans="1:40" s="6" customFormat="1" ht="13.5" customHeight="1">
      <c r="K89" s="34"/>
      <c r="L89" s="34"/>
      <c r="M89" s="34"/>
      <c r="N89" s="34"/>
      <c r="O89" s="103">
        <v>8969</v>
      </c>
      <c r="P89" s="103"/>
      <c r="Q89" s="103"/>
      <c r="R89" s="103"/>
      <c r="S89" s="28" t="s">
        <v>26</v>
      </c>
      <c r="T89" s="51"/>
      <c r="U89" s="51"/>
      <c r="V89" s="104" t="s">
        <v>8</v>
      </c>
      <c r="W89" s="104"/>
      <c r="X89" s="104"/>
      <c r="Y89" s="103">
        <v>859.9</v>
      </c>
      <c r="Z89" s="103"/>
      <c r="AA89" s="103"/>
      <c r="AB89" s="103"/>
      <c r="AC89" s="28"/>
      <c r="AD89" s="28" t="s">
        <v>27</v>
      </c>
      <c r="AE89" s="28"/>
      <c r="AF89" s="28"/>
      <c r="AG89" s="28"/>
      <c r="AH89" s="105" t="s">
        <v>9</v>
      </c>
      <c r="AI89" s="105"/>
      <c r="AK89" s="106">
        <f>ROUND(O89*Y89/100,0)</f>
        <v>77124</v>
      </c>
      <c r="AL89" s="106"/>
      <c r="AM89" s="106"/>
      <c r="AN89" s="31" t="s">
        <v>10</v>
      </c>
    </row>
    <row r="90" spans="1:40" s="2" customFormat="1" ht="15">
      <c r="B90" s="102" t="s">
        <v>90</v>
      </c>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
      <c r="AL90" s="3"/>
      <c r="AM90" s="3"/>
    </row>
    <row r="91" spans="1:40" s="5" customFormat="1" ht="31.5" customHeight="1">
      <c r="A91" s="19">
        <v>28</v>
      </c>
      <c r="B91" s="108" t="s">
        <v>34</v>
      </c>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40"/>
      <c r="AL91" s="140"/>
      <c r="AM91" s="140"/>
    </row>
    <row r="92" spans="1:40" s="6" customFormat="1" ht="13.5" customHeight="1">
      <c r="H92" s="37"/>
      <c r="K92" s="34"/>
      <c r="L92" s="34"/>
      <c r="M92" s="34"/>
      <c r="N92" s="34"/>
      <c r="O92" s="103">
        <v>720</v>
      </c>
      <c r="P92" s="103"/>
      <c r="Q92" s="103"/>
      <c r="R92" s="103"/>
      <c r="S92" s="28" t="s">
        <v>26</v>
      </c>
      <c r="T92" s="51"/>
      <c r="U92" s="51"/>
      <c r="V92" s="104" t="s">
        <v>8</v>
      </c>
      <c r="W92" s="104"/>
      <c r="X92" s="104"/>
      <c r="Y92" s="125">
        <v>1270.83</v>
      </c>
      <c r="Z92" s="125"/>
      <c r="AA92" s="125"/>
      <c r="AB92" s="125"/>
      <c r="AC92" s="28"/>
      <c r="AD92" s="28" t="s">
        <v>27</v>
      </c>
      <c r="AE92" s="28"/>
      <c r="AF92" s="28"/>
      <c r="AG92" s="28"/>
      <c r="AH92" s="105" t="s">
        <v>9</v>
      </c>
      <c r="AI92" s="105"/>
      <c r="AK92" s="106">
        <f>ROUND(O92*Y92/100,0)</f>
        <v>9150</v>
      </c>
      <c r="AL92" s="106"/>
      <c r="AM92" s="106"/>
      <c r="AN92" s="31" t="s">
        <v>10</v>
      </c>
    </row>
    <row r="93" spans="1:40" s="2" customFormat="1" ht="15">
      <c r="B93" s="102" t="s">
        <v>63</v>
      </c>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3"/>
      <c r="AL93" s="3"/>
      <c r="AM93" s="3"/>
    </row>
    <row r="94" spans="1:40" s="56" customFormat="1" ht="20.25" customHeight="1">
      <c r="A94" s="47">
        <v>29</v>
      </c>
      <c r="B94" s="147" t="s">
        <v>91</v>
      </c>
      <c r="C94" s="147"/>
      <c r="D94" s="147"/>
      <c r="E94" s="147"/>
      <c r="F94" s="147"/>
      <c r="G94" s="147"/>
      <c r="H94" s="147"/>
      <c r="I94" s="147"/>
      <c r="J94" s="147"/>
      <c r="K94" s="147"/>
      <c r="L94" s="147"/>
      <c r="M94" s="147"/>
      <c r="N94" s="147"/>
      <c r="O94" s="147"/>
      <c r="P94" s="147"/>
      <c r="Q94" s="147"/>
      <c r="R94" s="147"/>
      <c r="S94" s="147"/>
      <c r="T94" s="147"/>
      <c r="U94" s="147"/>
      <c r="V94" s="147"/>
      <c r="W94" s="147"/>
      <c r="X94" s="147"/>
      <c r="Y94" s="147"/>
      <c r="Z94" s="147"/>
      <c r="AA94" s="147"/>
      <c r="AB94" s="147"/>
      <c r="AC94" s="147"/>
      <c r="AD94" s="147"/>
      <c r="AE94" s="147"/>
      <c r="AF94" s="147"/>
      <c r="AG94" s="147"/>
      <c r="AH94" s="147"/>
      <c r="AI94" s="147"/>
      <c r="AJ94" s="147"/>
      <c r="AK94" s="58"/>
      <c r="AL94" s="58"/>
      <c r="AM94" s="58"/>
      <c r="AN94" s="58"/>
    </row>
    <row r="95" spans="1:40" s="23" customFormat="1" ht="12.75">
      <c r="F95" s="32"/>
      <c r="G95" s="32"/>
      <c r="H95" s="33"/>
      <c r="I95" s="6"/>
      <c r="J95" s="6"/>
      <c r="K95" s="34"/>
      <c r="L95" s="34"/>
      <c r="M95" s="34"/>
      <c r="N95" s="34"/>
      <c r="O95" s="103">
        <v>184</v>
      </c>
      <c r="P95" s="103"/>
      <c r="Q95" s="103"/>
      <c r="R95" s="103"/>
      <c r="S95" s="30" t="s">
        <v>26</v>
      </c>
      <c r="T95" s="36"/>
      <c r="U95" s="36"/>
      <c r="V95" s="95"/>
      <c r="W95" s="104" t="s">
        <v>8</v>
      </c>
      <c r="X95" s="104"/>
      <c r="Y95" s="104"/>
      <c r="Z95" s="103">
        <v>1160.06</v>
      </c>
      <c r="AA95" s="103"/>
      <c r="AB95" s="103"/>
      <c r="AC95" s="103"/>
      <c r="AE95" s="28" t="s">
        <v>27</v>
      </c>
      <c r="AF95" s="28"/>
      <c r="AG95" s="28"/>
      <c r="AH95" s="28"/>
      <c r="AI95" s="105" t="s">
        <v>9</v>
      </c>
      <c r="AJ95" s="105"/>
      <c r="AK95" s="106">
        <f>ROUND(O95*Z95/100,0)</f>
        <v>2135</v>
      </c>
      <c r="AL95" s="106"/>
      <c r="AM95" s="106"/>
      <c r="AN95" s="31" t="s">
        <v>10</v>
      </c>
    </row>
    <row r="96" spans="1:40" s="2" customFormat="1" ht="15">
      <c r="B96" s="102" t="s">
        <v>92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3"/>
      <c r="AL96" s="3"/>
      <c r="AM96" s="3"/>
    </row>
    <row r="97" spans="1:42" s="5" customFormat="1" ht="31.5" customHeight="1">
      <c r="A97" s="47">
        <v>30</v>
      </c>
      <c r="B97" s="108" t="s">
        <v>47</v>
      </c>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c r="AA97" s="108"/>
      <c r="AB97" s="108"/>
      <c r="AC97" s="108"/>
      <c r="AD97" s="108"/>
      <c r="AE97" s="108"/>
      <c r="AF97" s="108"/>
      <c r="AG97" s="108"/>
      <c r="AH97" s="108"/>
      <c r="AI97" s="108"/>
      <c r="AJ97" s="108"/>
      <c r="AK97" s="140"/>
      <c r="AL97" s="140"/>
      <c r="AM97" s="140"/>
    </row>
    <row r="98" spans="1:42" s="6" customFormat="1" ht="15" customHeight="1">
      <c r="H98" s="37"/>
      <c r="K98" s="34"/>
      <c r="L98" s="34"/>
      <c r="M98" s="34"/>
      <c r="N98" s="34"/>
      <c r="O98" s="103">
        <v>748</v>
      </c>
      <c r="P98" s="103"/>
      <c r="Q98" s="103"/>
      <c r="R98" s="103"/>
      <c r="S98" s="28" t="s">
        <v>26</v>
      </c>
      <c r="T98" s="51"/>
      <c r="U98" s="51"/>
      <c r="V98" s="104" t="s">
        <v>8</v>
      </c>
      <c r="W98" s="104"/>
      <c r="X98" s="104"/>
      <c r="Y98" s="103">
        <v>674.6</v>
      </c>
      <c r="Z98" s="103"/>
      <c r="AA98" s="103"/>
      <c r="AB98" s="103"/>
      <c r="AC98" s="28"/>
      <c r="AD98" s="28" t="s">
        <v>27</v>
      </c>
      <c r="AE98" s="28"/>
      <c r="AF98" s="28"/>
      <c r="AG98" s="28"/>
      <c r="AH98" s="105" t="s">
        <v>9</v>
      </c>
      <c r="AI98" s="105"/>
      <c r="AK98" s="106">
        <f>ROUND(O98*Y98/100,0)</f>
        <v>5046</v>
      </c>
      <c r="AL98" s="106"/>
      <c r="AM98" s="106"/>
      <c r="AN98" s="31" t="s">
        <v>10</v>
      </c>
    </row>
    <row r="99" spans="1:42" s="2" customFormat="1" ht="15">
      <c r="B99" s="102" t="s">
        <v>64</v>
      </c>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c r="AC99" s="102"/>
      <c r="AD99" s="102"/>
      <c r="AE99" s="102"/>
      <c r="AF99" s="102"/>
      <c r="AG99" s="102"/>
      <c r="AH99" s="102"/>
      <c r="AI99" s="102"/>
      <c r="AJ99" s="102"/>
      <c r="AK99" s="3"/>
      <c r="AL99" s="3"/>
      <c r="AM99" s="3"/>
    </row>
    <row r="100" spans="1:42" s="32" customFormat="1" ht="15" customHeight="1">
      <c r="AC100" s="132" t="s">
        <v>35</v>
      </c>
      <c r="AD100" s="132"/>
      <c r="AE100" s="132"/>
      <c r="AF100" s="132"/>
      <c r="AG100" s="132"/>
      <c r="AH100" s="38" t="s">
        <v>9</v>
      </c>
      <c r="AI100" s="38"/>
      <c r="AJ100" s="59"/>
      <c r="AK100" s="133">
        <f>SUM(AK5:AM98)</f>
        <v>1152564.5517</v>
      </c>
      <c r="AL100" s="133"/>
      <c r="AM100" s="133"/>
      <c r="AN100" s="75" t="s">
        <v>10</v>
      </c>
      <c r="AO100" s="130" t="e">
        <f>#REF!+AK9+AK12+#REF!+#REF!+AK21+AK30+AK34+AK37+#REF!+AK49+AK46+AK52+AK55+#REF!+#REF!+AK61+AK64+AK71+#REF!+AK83+AK86+#REF!+AK92+#REF!+AK98</f>
        <v>#REF!</v>
      </c>
      <c r="AP100" s="130"/>
    </row>
    <row r="103" spans="1:42" ht="42" customHeight="1">
      <c r="A103" s="7" t="s">
        <v>36</v>
      </c>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9"/>
      <c r="AG103" s="9"/>
      <c r="AH103" s="9"/>
      <c r="AI103" s="9"/>
      <c r="AJ103" s="9"/>
      <c r="AK103" s="9"/>
      <c r="AL103" s="9"/>
      <c r="AM103" s="9"/>
      <c r="AN103" s="10"/>
      <c r="AO103" s="10"/>
    </row>
    <row r="104" spans="1:42" ht="13.5" thickBo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row>
    <row r="105" spans="1:42" ht="15.75">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34" t="s">
        <v>35</v>
      </c>
      <c r="AD105" s="134"/>
      <c r="AE105" s="134"/>
      <c r="AF105" s="134"/>
      <c r="AG105" s="134"/>
      <c r="AH105" s="12" t="s">
        <v>9</v>
      </c>
      <c r="AI105" s="12"/>
      <c r="AJ105" s="135"/>
      <c r="AK105" s="135"/>
      <c r="AL105" s="135"/>
      <c r="AM105" s="135"/>
      <c r="AN105" s="131"/>
      <c r="AO105" s="131"/>
    </row>
    <row r="106" spans="1:42" ht="1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0"/>
      <c r="AF106" s="10"/>
      <c r="AG106" s="10"/>
      <c r="AH106" s="10"/>
      <c r="AI106" s="10"/>
      <c r="AJ106" s="10"/>
      <c r="AK106" s="10"/>
      <c r="AL106" s="10"/>
      <c r="AM106" s="10"/>
      <c r="AN106" s="10"/>
      <c r="AO106" s="10"/>
    </row>
    <row r="107" spans="1:42" ht="15.75">
      <c r="A107" s="8"/>
      <c r="B107" s="7" t="s">
        <v>37</v>
      </c>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9"/>
      <c r="AF107" s="9"/>
      <c r="AG107" s="9"/>
      <c r="AH107" s="9"/>
      <c r="AI107" s="9"/>
      <c r="AJ107" s="9"/>
      <c r="AK107" s="9"/>
      <c r="AL107" s="10"/>
      <c r="AM107" s="10"/>
      <c r="AN107" s="10"/>
      <c r="AO107" s="10"/>
    </row>
    <row r="108" spans="1:42" ht="15.75">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9"/>
      <c r="AF108" s="9"/>
      <c r="AG108" s="9"/>
      <c r="AH108" s="9"/>
      <c r="AI108" s="9"/>
      <c r="AJ108" s="9"/>
      <c r="AK108" s="9"/>
      <c r="AL108" s="10"/>
      <c r="AM108" s="10"/>
      <c r="AN108" s="10"/>
      <c r="AO108" s="10"/>
    </row>
    <row r="109" spans="1:42" ht="15.75">
      <c r="A109" s="8"/>
      <c r="B109" s="7" t="s">
        <v>38</v>
      </c>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9"/>
      <c r="AF109" s="9"/>
      <c r="AG109" s="9"/>
      <c r="AH109" s="9"/>
      <c r="AI109" s="9"/>
      <c r="AJ109" s="9"/>
      <c r="AK109" s="9"/>
      <c r="AL109" s="10"/>
      <c r="AM109" s="10"/>
      <c r="AN109" s="10"/>
      <c r="AO109" s="10"/>
    </row>
    <row r="110" spans="1:42" ht="15.75">
      <c r="A110" s="14"/>
      <c r="B110" s="14"/>
      <c r="C110" s="14"/>
      <c r="D110" s="14"/>
      <c r="E110" s="14"/>
      <c r="F110" s="14"/>
      <c r="G110" s="14"/>
      <c r="H110" s="14"/>
      <c r="I110" s="14"/>
      <c r="J110" s="14"/>
      <c r="K110" s="14"/>
      <c r="L110" s="14"/>
      <c r="M110" s="14"/>
      <c r="N110" s="15"/>
      <c r="O110" s="15"/>
      <c r="P110" s="15"/>
      <c r="Q110" s="15"/>
      <c r="R110" s="15"/>
      <c r="S110" s="14"/>
      <c r="T110" s="14"/>
      <c r="U110" s="14"/>
      <c r="V110" s="14"/>
      <c r="W110" s="14"/>
      <c r="X110" s="14"/>
      <c r="Y110" s="14"/>
      <c r="Z110" s="14"/>
      <c r="AA110" s="14"/>
      <c r="AB110" s="14"/>
      <c r="AC110" s="14"/>
      <c r="AD110" s="14"/>
      <c r="AE110" s="16"/>
      <c r="AF110" s="16"/>
      <c r="AG110" s="16"/>
      <c r="AH110" s="16"/>
      <c r="AI110" s="16"/>
      <c r="AJ110" s="16"/>
      <c r="AK110" s="16"/>
    </row>
    <row r="111" spans="1:42" ht="15.75">
      <c r="A111" s="14"/>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9"/>
      <c r="AF111" s="9"/>
      <c r="AG111" s="9"/>
      <c r="AH111" s="9"/>
      <c r="AI111" s="9"/>
      <c r="AJ111" s="16"/>
      <c r="AK111" s="16"/>
    </row>
    <row r="112" spans="1:42" ht="12.75">
      <c r="A112" s="1"/>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row>
    <row r="113" spans="1:40">
      <c r="A113" s="1"/>
      <c r="B113" s="141" t="s">
        <v>39</v>
      </c>
      <c r="C113" s="141"/>
      <c r="D113" s="141"/>
      <c r="E113" s="141"/>
      <c r="F113" s="141"/>
      <c r="G113" s="141"/>
      <c r="H113" s="141"/>
      <c r="I113" s="141"/>
      <c r="J113" s="141"/>
      <c r="K113" s="141"/>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row>
    <row r="114" spans="1:40" ht="15">
      <c r="A114" s="1"/>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0"/>
    </row>
    <row r="116" spans="1:40" ht="15">
      <c r="A116" s="1"/>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row>
    <row r="117" spans="1:40" ht="15">
      <c r="A117" s="1"/>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0"/>
    </row>
    <row r="118" spans="1:40" s="64" customFormat="1" ht="15">
      <c r="A118" s="60"/>
      <c r="B118" s="142" t="s">
        <v>48</v>
      </c>
      <c r="C118" s="142"/>
      <c r="D118" s="142"/>
      <c r="E118" s="142"/>
      <c r="F118" s="142"/>
      <c r="G118" s="142"/>
      <c r="H118" s="142"/>
      <c r="I118" s="142"/>
      <c r="J118" s="61"/>
      <c r="K118" s="62"/>
      <c r="L118" s="61">
        <v>1</v>
      </c>
      <c r="M118" s="62" t="s">
        <v>41</v>
      </c>
      <c r="N118" s="143">
        <v>41.12</v>
      </c>
      <c r="O118" s="143"/>
      <c r="P118" s="63" t="s">
        <v>41</v>
      </c>
      <c r="Q118" s="144">
        <v>5.92</v>
      </c>
      <c r="R118" s="144"/>
      <c r="S118" s="61"/>
      <c r="T118" s="144"/>
      <c r="U118" s="144"/>
      <c r="AA118" s="64" t="s">
        <v>42</v>
      </c>
      <c r="AB118" s="144">
        <f>ROUND(L118*N118*Q118,0)</f>
        <v>243</v>
      </c>
      <c r="AC118" s="144"/>
      <c r="AD118" s="144"/>
      <c r="AE118" s="144"/>
      <c r="AF118" s="145" t="s">
        <v>26</v>
      </c>
      <c r="AG118" s="145"/>
      <c r="AK118" s="146"/>
      <c r="AL118" s="146"/>
      <c r="AM118" s="146"/>
      <c r="AN118" s="65"/>
    </row>
    <row r="119" spans="1:40" s="66" customFormat="1" ht="15">
      <c r="I119" s="67"/>
      <c r="J119" s="68"/>
      <c r="K119" s="67"/>
      <c r="M119" s="69"/>
      <c r="N119" s="70"/>
      <c r="O119" s="70"/>
      <c r="P119" s="67"/>
      <c r="Q119" s="71"/>
      <c r="R119" s="71"/>
      <c r="S119" s="72"/>
      <c r="T119" s="71"/>
      <c r="U119" s="71"/>
      <c r="V119" s="136" t="s">
        <v>45</v>
      </c>
      <c r="W119" s="136"/>
      <c r="X119" s="136"/>
      <c r="Y119" s="136"/>
      <c r="Z119" s="136"/>
      <c r="AA119" s="73" t="s">
        <v>42</v>
      </c>
      <c r="AB119" s="137">
        <f>SUM(AB116:AB118)</f>
        <v>243</v>
      </c>
      <c r="AC119" s="137"/>
      <c r="AD119" s="137"/>
      <c r="AE119" s="137"/>
      <c r="AF119" s="138" t="s">
        <v>26</v>
      </c>
      <c r="AG119" s="138"/>
      <c r="AH119" s="72"/>
      <c r="AI119" s="74"/>
      <c r="AJ119" s="74"/>
      <c r="AK119" s="139"/>
      <c r="AL119" s="139"/>
      <c r="AM119" s="139"/>
      <c r="AN119" s="74"/>
    </row>
  </sheetData>
  <mergeCells count="269">
    <mergeCell ref="O95:R95"/>
    <mergeCell ref="W95:Y95"/>
    <mergeCell ref="Z95:AC95"/>
    <mergeCell ref="AI95:AJ95"/>
    <mergeCell ref="AK95:AM95"/>
    <mergeCell ref="B96:AJ96"/>
    <mergeCell ref="B90:AJ90"/>
    <mergeCell ref="AK88:AM88"/>
    <mergeCell ref="O89:R89"/>
    <mergeCell ref="V89:X89"/>
    <mergeCell ref="Y89:AB89"/>
    <mergeCell ref="AH89:AI89"/>
    <mergeCell ref="AK89:AM89"/>
    <mergeCell ref="B87:AJ87"/>
    <mergeCell ref="AK76:AM76"/>
    <mergeCell ref="V77:X77"/>
    <mergeCell ref="Y77:AB77"/>
    <mergeCell ref="AH77:AI77"/>
    <mergeCell ref="AK77:AM77"/>
    <mergeCell ref="B78:AJ78"/>
    <mergeCell ref="AK49:AM49"/>
    <mergeCell ref="AK79:AM79"/>
    <mergeCell ref="AK80:AM80"/>
    <mergeCell ref="B81:AJ81"/>
    <mergeCell ref="P80:R80"/>
    <mergeCell ref="AK73:AM73"/>
    <mergeCell ref="AK83:AM83"/>
    <mergeCell ref="AK82:AM82"/>
    <mergeCell ref="AK71:AM71"/>
    <mergeCell ref="AK64:AM64"/>
    <mergeCell ref="AK86:AM86"/>
    <mergeCell ref="AK85:AM85"/>
    <mergeCell ref="V58:X58"/>
    <mergeCell ref="Y58:AB58"/>
    <mergeCell ref="B59:AJ59"/>
    <mergeCell ref="O55:R55"/>
    <mergeCell ref="V55:X55"/>
    <mergeCell ref="Y55:AB55"/>
    <mergeCell ref="AK60:AM60"/>
    <mergeCell ref="Y61:AB61"/>
    <mergeCell ref="AH61:AI61"/>
    <mergeCell ref="AK61:AM61"/>
    <mergeCell ref="B56:AJ56"/>
    <mergeCell ref="AH55:AI55"/>
    <mergeCell ref="AK55:AM55"/>
    <mergeCell ref="AH58:AI58"/>
    <mergeCell ref="O58:R58"/>
    <mergeCell ref="AK58:AM58"/>
    <mergeCell ref="B47:AJ47"/>
    <mergeCell ref="B51:AJ51"/>
    <mergeCell ref="AK51:AM51"/>
    <mergeCell ref="P49:R49"/>
    <mergeCell ref="V49:X49"/>
    <mergeCell ref="Y49:AB49"/>
    <mergeCell ref="AH49:AI49"/>
    <mergeCell ref="AK45:AM45"/>
    <mergeCell ref="AK48:AM48"/>
    <mergeCell ref="B50:AJ50"/>
    <mergeCell ref="P46:R46"/>
    <mergeCell ref="P34:R34"/>
    <mergeCell ref="V34:X34"/>
    <mergeCell ref="Y34:AB34"/>
    <mergeCell ref="S30:T30"/>
    <mergeCell ref="W30:Y30"/>
    <mergeCell ref="Z30:AC30"/>
    <mergeCell ref="AI30:AJ30"/>
    <mergeCell ref="AK39:AM39"/>
    <mergeCell ref="AK57:AM57"/>
    <mergeCell ref="B54:AJ54"/>
    <mergeCell ref="AK54:AM54"/>
    <mergeCell ref="P52:R52"/>
    <mergeCell ref="V52:X52"/>
    <mergeCell ref="Y52:AB52"/>
    <mergeCell ref="AH52:AI52"/>
    <mergeCell ref="AK52:AM52"/>
    <mergeCell ref="B53:AJ53"/>
    <mergeCell ref="O40:R40"/>
    <mergeCell ref="S40:T40"/>
    <mergeCell ref="W40:Y40"/>
    <mergeCell ref="Z40:AC40"/>
    <mergeCell ref="AI40:AJ40"/>
    <mergeCell ref="AK40:AM40"/>
    <mergeCell ref="B41:AJ41"/>
    <mergeCell ref="AK70:AM70"/>
    <mergeCell ref="O61:R61"/>
    <mergeCell ref="V61:X61"/>
    <mergeCell ref="V74:X74"/>
    <mergeCell ref="Y74:AB74"/>
    <mergeCell ref="AH74:AI74"/>
    <mergeCell ref="AK74:AM74"/>
    <mergeCell ref="B75:AJ75"/>
    <mergeCell ref="Y64:AB64"/>
    <mergeCell ref="AH64:AI64"/>
    <mergeCell ref="B62:AJ62"/>
    <mergeCell ref="B70:AJ70"/>
    <mergeCell ref="B66:AJ66"/>
    <mergeCell ref="AK67:AM67"/>
    <mergeCell ref="O68:R68"/>
    <mergeCell ref="V68:X68"/>
    <mergeCell ref="Y68:AB68"/>
    <mergeCell ref="AH68:AI68"/>
    <mergeCell ref="AK68:AM68"/>
    <mergeCell ref="B69:AJ69"/>
    <mergeCell ref="AK63:AM63"/>
    <mergeCell ref="B65:AJ65"/>
    <mergeCell ref="O64:R64"/>
    <mergeCell ref="V64:X64"/>
    <mergeCell ref="AH80:AI80"/>
    <mergeCell ref="B72:AJ72"/>
    <mergeCell ref="B84:AJ84"/>
    <mergeCell ref="V83:X83"/>
    <mergeCell ref="Y83:AB83"/>
    <mergeCell ref="AH83:AI83"/>
    <mergeCell ref="O74:R74"/>
    <mergeCell ref="P77:R77"/>
    <mergeCell ref="B79:AJ79"/>
    <mergeCell ref="O83:R83"/>
    <mergeCell ref="V119:Z119"/>
    <mergeCell ref="AB119:AE119"/>
    <mergeCell ref="AF119:AG119"/>
    <mergeCell ref="AK119:AM119"/>
    <mergeCell ref="B91:AJ91"/>
    <mergeCell ref="AK91:AM91"/>
    <mergeCell ref="B97:AJ97"/>
    <mergeCell ref="AK97:AM97"/>
    <mergeCell ref="O92:R92"/>
    <mergeCell ref="V92:X92"/>
    <mergeCell ref="Y92:AB92"/>
    <mergeCell ref="AH92:AI92"/>
    <mergeCell ref="AK92:AM92"/>
    <mergeCell ref="B113:K113"/>
    <mergeCell ref="B118:I118"/>
    <mergeCell ref="N118:O118"/>
    <mergeCell ref="Q118:R118"/>
    <mergeCell ref="T118:U118"/>
    <mergeCell ref="AB118:AE118"/>
    <mergeCell ref="AF118:AG118"/>
    <mergeCell ref="AK118:AM118"/>
    <mergeCell ref="B93:AJ93"/>
    <mergeCell ref="B99:AJ99"/>
    <mergeCell ref="B94:AJ94"/>
    <mergeCell ref="AF36:AG36"/>
    <mergeCell ref="AK36:AM36"/>
    <mergeCell ref="AO100:AP100"/>
    <mergeCell ref="AN105:AO105"/>
    <mergeCell ref="O98:R98"/>
    <mergeCell ref="V98:X98"/>
    <mergeCell ref="Y98:AB98"/>
    <mergeCell ref="AH98:AI98"/>
    <mergeCell ref="AK98:AM98"/>
    <mergeCell ref="AC100:AG100"/>
    <mergeCell ref="AK100:AM100"/>
    <mergeCell ref="AC105:AG105"/>
    <mergeCell ref="AJ105:AM105"/>
    <mergeCell ref="B76:AJ76"/>
    <mergeCell ref="O86:R86"/>
    <mergeCell ref="V86:X86"/>
    <mergeCell ref="Y86:AB86"/>
    <mergeCell ref="AH86:AI86"/>
    <mergeCell ref="P71:R71"/>
    <mergeCell ref="V71:X71"/>
    <mergeCell ref="Y71:AB71"/>
    <mergeCell ref="AH71:AI71"/>
    <mergeCell ref="V80:X80"/>
    <mergeCell ref="Y80:AB80"/>
    <mergeCell ref="AK23:AM23"/>
    <mergeCell ref="AK24:AM24"/>
    <mergeCell ref="O24:R24"/>
    <mergeCell ref="W24:Y24"/>
    <mergeCell ref="Z24:AC24"/>
    <mergeCell ref="V46:X46"/>
    <mergeCell ref="Y46:AB46"/>
    <mergeCell ref="AH46:AI46"/>
    <mergeCell ref="AK46:AM46"/>
    <mergeCell ref="AK34:AM34"/>
    <mergeCell ref="B32:AJ32"/>
    <mergeCell ref="AK32:AM32"/>
    <mergeCell ref="N33:O33"/>
    <mergeCell ref="Q33:R33"/>
    <mergeCell ref="T33:V33"/>
    <mergeCell ref="AB33:AE33"/>
    <mergeCell ref="AF33:AG33"/>
    <mergeCell ref="AK33:AM33"/>
    <mergeCell ref="P37:R37"/>
    <mergeCell ref="V37:X37"/>
    <mergeCell ref="Y37:AB37"/>
    <mergeCell ref="AI37:AJ37"/>
    <mergeCell ref="AK37:AM37"/>
    <mergeCell ref="N36:O36"/>
    <mergeCell ref="O6:R6"/>
    <mergeCell ref="S6:T6"/>
    <mergeCell ref="W6:Y6"/>
    <mergeCell ref="Z6:AC6"/>
    <mergeCell ref="AI6:AJ6"/>
    <mergeCell ref="AK6:AM6"/>
    <mergeCell ref="B7:AJ7"/>
    <mergeCell ref="AK18:AM18"/>
    <mergeCell ref="AK20:AM20"/>
    <mergeCell ref="O18:R18"/>
    <mergeCell ref="W18:Y18"/>
    <mergeCell ref="Z18:AC18"/>
    <mergeCell ref="AI18:AJ18"/>
    <mergeCell ref="AK17:AM17"/>
    <mergeCell ref="B19:AJ19"/>
    <mergeCell ref="B13:AJ13"/>
    <mergeCell ref="O12:R12"/>
    <mergeCell ref="V12:X12"/>
    <mergeCell ref="Y12:AB12"/>
    <mergeCell ref="AI12:AJ12"/>
    <mergeCell ref="AK12:AM12"/>
    <mergeCell ref="AK8:AM8"/>
    <mergeCell ref="B10:AJ10"/>
    <mergeCell ref="A1:AM1"/>
    <mergeCell ref="A2:D2"/>
    <mergeCell ref="E2:AN2"/>
    <mergeCell ref="B4:M4"/>
    <mergeCell ref="N4:V4"/>
    <mergeCell ref="W4:AB4"/>
    <mergeCell ref="AC4:AH4"/>
    <mergeCell ref="AI4:AN4"/>
    <mergeCell ref="AK5:AM5"/>
    <mergeCell ref="AK14:AM14"/>
    <mergeCell ref="O15:R15"/>
    <mergeCell ref="V15:X15"/>
    <mergeCell ref="Y15:AB15"/>
    <mergeCell ref="AI15:AJ15"/>
    <mergeCell ref="AK15:AM15"/>
    <mergeCell ref="B16:AJ16"/>
    <mergeCell ref="AK42:AM42"/>
    <mergeCell ref="O9:R9"/>
    <mergeCell ref="V9:X9"/>
    <mergeCell ref="Y9:AB9"/>
    <mergeCell ref="AI9:AJ9"/>
    <mergeCell ref="AK9:AM9"/>
    <mergeCell ref="AK11:AM11"/>
    <mergeCell ref="O21:R21"/>
    <mergeCell ref="S21:T21"/>
    <mergeCell ref="W21:Y21"/>
    <mergeCell ref="Z21:AC21"/>
    <mergeCell ref="AI21:AJ21"/>
    <mergeCell ref="AK21:AM21"/>
    <mergeCell ref="AI24:AJ24"/>
    <mergeCell ref="B25:AJ25"/>
    <mergeCell ref="AK26:AM26"/>
    <mergeCell ref="B22:AJ22"/>
    <mergeCell ref="O43:R43"/>
    <mergeCell ref="S43:T43"/>
    <mergeCell ref="W43:Y43"/>
    <mergeCell ref="Z43:AC43"/>
    <mergeCell ref="AI43:AJ43"/>
    <mergeCell ref="AK43:AM43"/>
    <mergeCell ref="B44:AJ44"/>
    <mergeCell ref="O27:R27"/>
    <mergeCell ref="W27:Y27"/>
    <mergeCell ref="Z27:AC27"/>
    <mergeCell ref="AI27:AJ27"/>
    <mergeCell ref="AK27:AM27"/>
    <mergeCell ref="B28:AN28"/>
    <mergeCell ref="O30:R30"/>
    <mergeCell ref="AK30:AM30"/>
    <mergeCell ref="B29:AJ29"/>
    <mergeCell ref="AK29:AM29"/>
    <mergeCell ref="B31:AJ31"/>
    <mergeCell ref="B35:AJ35"/>
    <mergeCell ref="AI34:AJ34"/>
    <mergeCell ref="B38:AJ38"/>
    <mergeCell ref="Q36:R36"/>
    <mergeCell ref="T36:V36"/>
    <mergeCell ref="AB36:AE36"/>
  </mergeCells>
  <pageMargins left="0.45" right="0.1" top="0.33" bottom="0.69" header="0.16" footer="0.25"/>
  <pageSetup paperSize="5" scale="83" orientation="portrait" horizontalDpi="300" verticalDpi="300" r:id="rId1"/>
  <headerFooter alignWithMargins="0">
    <oddHeader>Page &amp;P</oddHeader>
  </headerFooter>
  <rowBreaks count="1" manualBreakCount="1">
    <brk id="69"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2017-02-17T11:32:14Z</dcterms:modified>
</cp:coreProperties>
</file>