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4" r:id="rId1"/>
    <sheet name="Sheet1" sheetId="1" r:id="rId2"/>
    <sheet name="Sheet2" sheetId="2" r:id="rId3"/>
    <sheet name="Sheet3" sheetId="3" r:id="rId4"/>
  </sheets>
  <definedNames>
    <definedName name="_xlnm.Print_Area" localSheetId="0">'DWE MBldg'!$A$1:$AN$58</definedName>
    <definedName name="_xlnm.Print_Titles" localSheetId="0">'DWE MBldg'!$4:$4</definedName>
  </definedNames>
  <calcPr calcId="124519"/>
</workbook>
</file>

<file path=xl/calcChain.xml><?xml version="1.0" encoding="utf-8"?>
<calcChain xmlns="http://schemas.openxmlformats.org/spreadsheetml/2006/main">
  <c r="AK15" i="4"/>
  <c r="AB59" l="1"/>
  <c r="AB60" s="1"/>
  <c r="AK39"/>
  <c r="AK36"/>
  <c r="AK30"/>
  <c r="AK33"/>
  <c r="AK27"/>
  <c r="AK24"/>
  <c r="AK21"/>
  <c r="AK18"/>
  <c r="AK12"/>
  <c r="AK9"/>
  <c r="AK6"/>
  <c r="AO41" l="1"/>
  <c r="AO21"/>
  <c r="AK41"/>
</calcChain>
</file>

<file path=xl/sharedStrings.xml><?xml version="1.0" encoding="utf-8"?>
<sst xmlns="http://schemas.openxmlformats.org/spreadsheetml/2006/main" count="110" uniqueCount="54">
  <si>
    <t>SHEDULE-B</t>
  </si>
  <si>
    <t>Name of work:-</t>
  </si>
  <si>
    <t>S.N:</t>
  </si>
  <si>
    <t xml:space="preserve"> ITEM OF WORK</t>
  </si>
  <si>
    <t>QTY</t>
  </si>
  <si>
    <t>RATE</t>
  </si>
  <si>
    <t>UNIT</t>
  </si>
  <si>
    <t>AMOUNT</t>
  </si>
  <si>
    <t>Cft.</t>
  </si>
  <si>
    <t>@ Rs:</t>
  </si>
  <si>
    <t>% Cft.</t>
  </si>
  <si>
    <t>Rs.</t>
  </si>
  <si>
    <t>/=</t>
  </si>
  <si>
    <t>Sft.</t>
  </si>
  <si>
    <t>%Sft.</t>
  </si>
  <si>
    <t>Cwt</t>
  </si>
  <si>
    <t>P.Cwt</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</si>
  <si>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</si>
  <si>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</si>
  <si>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</si>
  <si>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1:5:10. (S.I.No.4-c, P.No.15).</t>
  </si>
  <si>
    <t>(Rs. Eight Thousand Six Hundred Ninty Four &amp; Ninty Five Paisa only)</t>
  </si>
  <si>
    <t xml:space="preserve">Pacca brick work in foundation and plinth in cement sand morter (1:6) Ratio.(S.I.No: 4-e, P.No: 21) </t>
  </si>
  <si>
    <t xml:space="preserve">                            (Rs. Eleven Thousand Nine Hundred Fourty Eight &amp; Ps. Thirty six)</t>
  </si>
  <si>
    <t>Pacca brick work other than building including striking of joints upto 20'ft height in (1:6) ratio. (S.I.No. 7-e, P.No: --).</t>
  </si>
  <si>
    <t>(Rs. Twelve Thousand Three Hundred Fourty Six &amp; Sixty Five Paisa only)</t>
  </si>
  <si>
    <t>Sft</t>
  </si>
  <si>
    <t>P.Sft</t>
  </si>
  <si>
    <t>Cement plaster 1:6 ratio 1/2" thick upto 12' ft height (S.I.No.13-b, P.No.52).</t>
  </si>
  <si>
    <t>(Rs. Two Thousand Two Hundred Six &amp; Sixty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</si>
  <si>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</si>
  <si>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</si>
  <si>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</si>
  <si>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(Rs. Two Thousand One Hundred Ninty Seven &amp; Fifty Two Paisa only)</t>
  </si>
  <si>
    <t xml:space="preserve">Colour wash two coats i/c one coat of white wash .(S.I.No. 25-b+26-a, P.No. 54). </t>
  </si>
  <si>
    <t>(Rs. One Thousand Two Hundred Seventy Six &amp; Fifty Three Paisa only)</t>
  </si>
  <si>
    <t>Painting new surface guards, bars, gates, iron bars, gratings,railings(including standards braces,etc).And similar open work three coats (S.I.No. 5-d, P.No: 70 ).</t>
  </si>
  <si>
    <t>(Rs. One Thousand Two Hundred Seventy Six &amp; Eight Three Paisa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</si>
  <si>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</si>
  <si>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</si>
  <si>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</si>
  <si>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</si>
  <si>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</si>
  <si>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LAV F/S P.F</t>
  </si>
  <si>
    <t>X</t>
  </si>
  <si>
    <t>=</t>
  </si>
  <si>
    <t>Total Qnty:</t>
  </si>
  <si>
    <t>Damp proof of course with (cement, sand shingle concrete 1:2:4) 2" thick i/c 2coats of asphaltic mixture. ( S.I No: 28-b, Pno: 19)</t>
  </si>
  <si>
    <t>(Rupees:-Three thousend nine hundred Twelve and Eighty Five paisa only.)</t>
  </si>
  <si>
    <t>Making and Fixing steel greated door with 1/16” thick sheeting i/c angle iron frame 2”x2” 3/8” and 3/4” square bars 4” Center of center with locking arrangement (S.I.No:24-P-92)</t>
  </si>
  <si>
    <t xml:space="preserve">Supplying Fixing in position iron/steel grill of ¾” into ¼” size flate iron of approval design i/c painting 3 coats etc complete (Weight not to less than 3.7 lbs/Sq . foot of finishad grill. 
(S.I.No: 26-P-93)
</t>
  </si>
  <si>
    <t>(Rs. Seven Hundred Twenty Six and Seventy Two Paisa only)</t>
  </si>
  <si>
    <t>(Rs. One Hundred Eighty and Fifty Paisa only)</t>
  </si>
  <si>
    <r>
      <t xml:space="preserve">Construction of Compound Wall in Existing Primary School in Taluka Chachro &amp; Mithi (07-Units) District Tharparkar </t>
    </r>
    <r>
      <rPr>
        <b/>
        <u/>
        <sz val="14"/>
        <rFont val="Times New Roman"/>
        <family val="1"/>
      </rPr>
      <t>@ GGPS Soje Jo Tar U/C Saranghiar, Taluka Chachro,</t>
    </r>
    <r>
      <rPr>
        <u/>
        <sz val="14"/>
        <rFont val="Times New Roman"/>
        <family val="1"/>
      </rPr>
      <t xml:space="preserve"> Taluka Chachro.</t>
    </r>
  </si>
</sst>
</file>

<file path=xl/styles.xml><?xml version="1.0" encoding="utf-8"?>
<styleSheet xmlns="http://schemas.openxmlformats.org/spreadsheetml/2006/main">
  <numFmts count="1">
    <numFmt numFmtId="164" formatCode="0.0"/>
  </numFmts>
  <fonts count="24">
    <font>
      <sz val="11"/>
      <color theme="1"/>
      <name val="Calibri"/>
      <family val="2"/>
      <scheme val="minor"/>
    </font>
    <font>
      <sz val="10"/>
      <name val="Arial"/>
      <family val="2"/>
    </font>
    <font>
      <b/>
      <u/>
      <sz val="16"/>
      <name val="Arial Black"/>
      <family val="2"/>
    </font>
    <font>
      <b/>
      <sz val="10"/>
      <name val="Arial"/>
      <family val="2"/>
    </font>
    <font>
      <u/>
      <sz val="14"/>
      <name val="Times New Roman"/>
      <family val="1"/>
    </font>
    <font>
      <b/>
      <u/>
      <sz val="14"/>
      <name val="Times New Roman"/>
      <family val="1"/>
    </font>
    <font>
      <sz val="11"/>
      <name val="Arial"/>
      <family val="2"/>
    </font>
    <font>
      <b/>
      <sz val="11"/>
      <name val="Arial"/>
      <family val="2"/>
    </font>
    <font>
      <b/>
      <sz val="12"/>
      <name val="Book Antiqua"/>
      <family val="1"/>
    </font>
    <font>
      <sz val="10"/>
      <name val="Book Antiqua"/>
      <family val="1"/>
    </font>
    <font>
      <b/>
      <sz val="10"/>
      <name val="Book Antiqua"/>
      <family val="1"/>
    </font>
    <font>
      <b/>
      <u/>
      <sz val="10"/>
      <name val="Book Antiqua"/>
      <family val="1"/>
    </font>
    <font>
      <b/>
      <i/>
      <sz val="10"/>
      <name val="Arial"/>
      <family val="2"/>
    </font>
    <font>
      <sz val="11"/>
      <name val="Eras Medium ITC"/>
      <family val="2"/>
    </font>
    <font>
      <b/>
      <i/>
      <sz val="11"/>
      <name val="Eras Medium ITC"/>
      <family val="2"/>
    </font>
    <font>
      <i/>
      <sz val="10"/>
      <name val="Arial"/>
      <family val="2"/>
    </font>
    <font>
      <b/>
      <sz val="11"/>
      <name val="Book Antiqua"/>
      <family val="1"/>
    </font>
    <font>
      <sz val="11"/>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22">
    <xf numFmtId="0" fontId="0" fillId="0" borderId="0" xfId="0"/>
    <xf numFmtId="0" fontId="1" fillId="0" borderId="0" xfId="1" applyAlignment="1">
      <alignment vertical="center"/>
    </xf>
    <xf numFmtId="0" fontId="6" fillId="0" borderId="0" xfId="1" applyFont="1" applyAlignment="1">
      <alignment vertical="center"/>
    </xf>
    <xf numFmtId="0" fontId="7" fillId="2" borderId="1" xfId="1" applyFont="1" applyFill="1" applyBorder="1" applyAlignment="1">
      <alignment horizontal="center" vertical="center"/>
    </xf>
    <xf numFmtId="0" fontId="9" fillId="2" borderId="0" xfId="1" applyFont="1" applyFill="1" applyAlignment="1">
      <alignment vertical="center"/>
    </xf>
    <xf numFmtId="0" fontId="3" fillId="0" borderId="0" xfId="1" applyFont="1" applyBorder="1" applyAlignment="1">
      <alignment horizontal="center" vertical="center"/>
    </xf>
    <xf numFmtId="0" fontId="10" fillId="0" borderId="0" xfId="1" applyFont="1" applyBorder="1" applyAlignment="1">
      <alignment vertical="center"/>
    </xf>
    <xf numFmtId="0" fontId="9" fillId="0" borderId="0" xfId="1" applyFont="1" applyBorder="1"/>
    <xf numFmtId="0" fontId="1" fillId="0" borderId="0" xfId="1" applyFont="1" applyBorder="1" applyAlignment="1"/>
    <xf numFmtId="0" fontId="1" fillId="0" borderId="0" xfId="1" applyFont="1" applyBorder="1"/>
    <xf numFmtId="1" fontId="12" fillId="0" borderId="0" xfId="1" applyNumberFormat="1" applyFont="1" applyBorder="1" applyAlignment="1"/>
    <xf numFmtId="0" fontId="12" fillId="0" borderId="0" xfId="1" applyFont="1" applyBorder="1" applyAlignment="1"/>
    <xf numFmtId="0" fontId="12" fillId="0" borderId="0" xfId="1" applyFont="1" applyBorder="1" applyAlignment="1">
      <alignment horizontal="center"/>
    </xf>
    <xf numFmtId="0" fontId="3" fillId="0" borderId="0" xfId="1" applyFont="1" applyBorder="1" applyAlignment="1">
      <alignment horizontal="left"/>
    </xf>
    <xf numFmtId="0" fontId="13" fillId="0" borderId="0" xfId="1" applyFont="1" applyBorder="1" applyAlignment="1">
      <alignment vertical="center"/>
    </xf>
    <xf numFmtId="1" fontId="14" fillId="0" borderId="0" xfId="1" applyNumberFormat="1" applyFont="1" applyBorder="1" applyAlignment="1">
      <alignment horizontal="right" vertical="center"/>
    </xf>
    <xf numFmtId="0" fontId="11" fillId="0" borderId="0" xfId="1" applyFont="1" applyBorder="1" applyAlignment="1">
      <alignment vertical="center"/>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2" fillId="0" borderId="0" xfId="1" applyFont="1" applyBorder="1" applyAlignment="1">
      <alignment horizontal="left"/>
    </xf>
    <xf numFmtId="0" fontId="15" fillId="0" borderId="0" xfId="1" applyFont="1" applyBorder="1"/>
    <xf numFmtId="0" fontId="16" fillId="0" borderId="0" xfId="1" applyFont="1" applyBorder="1" applyAlignment="1">
      <alignment horizontal="center" vertical="top"/>
    </xf>
    <xf numFmtId="0" fontId="17" fillId="0" borderId="0" xfId="1" applyFont="1" applyBorder="1"/>
    <xf numFmtId="0" fontId="3" fillId="0" borderId="0" xfId="1" applyFont="1" applyBorder="1" applyAlignment="1">
      <alignment horizontal="center"/>
    </xf>
    <xf numFmtId="0" fontId="10" fillId="0" borderId="0" xfId="1" applyFont="1" applyBorder="1" applyAlignment="1"/>
    <xf numFmtId="0" fontId="9" fillId="0" borderId="0" xfId="1" applyFont="1" applyBorder="1" applyAlignment="1"/>
    <xf numFmtId="0" fontId="3" fillId="0" borderId="0" xfId="1"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xf numFmtId="0" fontId="15" fillId="0" borderId="0" xfId="1" applyFont="1" applyBorder="1" applyAlignment="1"/>
    <xf numFmtId="0" fontId="3" fillId="0" borderId="0" xfId="1" applyFont="1" applyFill="1" applyBorder="1" applyAlignment="1">
      <alignment horizontal="center" vertical="center"/>
    </xf>
    <xf numFmtId="0" fontId="10" fillId="0" borderId="0" xfId="1" applyFont="1" applyFill="1" applyBorder="1" applyAlignment="1">
      <alignment vertical="center"/>
    </xf>
    <xf numFmtId="0" fontId="11" fillId="0" borderId="0" xfId="1" applyFont="1" applyFill="1" applyBorder="1" applyAlignment="1">
      <alignment vertical="center"/>
    </xf>
    <xf numFmtId="0" fontId="9" fillId="0" borderId="0" xfId="1" applyFont="1" applyFill="1" applyBorder="1" applyAlignment="1">
      <alignment vertical="center"/>
    </xf>
    <xf numFmtId="0" fontId="1" fillId="0" borderId="0" xfId="1" applyFont="1" applyFill="1" applyBorder="1" applyAlignment="1"/>
    <xf numFmtId="1" fontId="12" fillId="0" borderId="0" xfId="1" applyNumberFormat="1" applyFont="1" applyFill="1" applyBorder="1" applyAlignment="1"/>
    <xf numFmtId="0" fontId="12" fillId="0" borderId="0" xfId="1" applyFont="1" applyFill="1" applyBorder="1" applyAlignment="1"/>
    <xf numFmtId="0" fontId="12" fillId="0" borderId="0" xfId="1" applyFont="1" applyFill="1" applyBorder="1" applyAlignment="1">
      <alignment horizontal="center"/>
    </xf>
    <xf numFmtId="0" fontId="3" fillId="0" borderId="0" xfId="1" applyFont="1" applyFill="1" applyBorder="1" applyAlignment="1">
      <alignment horizontal="left"/>
    </xf>
    <xf numFmtId="0" fontId="9" fillId="0" borderId="0" xfId="1" applyFont="1" applyBorder="1" applyAlignment="1">
      <alignment vertical="center"/>
    </xf>
    <xf numFmtId="0" fontId="17" fillId="0" borderId="0" xfId="1" applyFont="1" applyBorder="1" applyAlignment="1">
      <alignment horizontal="justify" vertical="top"/>
    </xf>
    <xf numFmtId="0" fontId="9" fillId="0" borderId="0" xfId="1" applyFont="1" applyBorder="1" applyAlignment="1">
      <alignment vertical="top"/>
    </xf>
    <xf numFmtId="0" fontId="10" fillId="0" borderId="0" xfId="1" applyFont="1" applyBorder="1" applyAlignment="1">
      <alignment vertical="top"/>
    </xf>
    <xf numFmtId="0" fontId="3" fillId="0" borderId="0" xfId="1" applyFont="1" applyBorder="1" applyAlignment="1">
      <alignment vertical="center"/>
    </xf>
    <xf numFmtId="1" fontId="3" fillId="0" borderId="0" xfId="1" applyNumberFormat="1" applyFont="1" applyBorder="1" applyAlignment="1">
      <alignment vertical="center"/>
    </xf>
    <xf numFmtId="1" fontId="3" fillId="0" borderId="5" xfId="1" applyNumberFormat="1" applyFont="1" applyBorder="1" applyAlignment="1">
      <alignment vertical="center"/>
    </xf>
    <xf numFmtId="0" fontId="18" fillId="0" borderId="0" xfId="2" applyFont="1" applyAlignment="1">
      <alignment vertical="center"/>
    </xf>
    <xf numFmtId="0" fontId="18" fillId="0" borderId="0" xfId="2" applyFont="1"/>
    <xf numFmtId="0" fontId="19" fillId="0" borderId="0" xfId="2" applyFont="1"/>
    <xf numFmtId="0" fontId="1" fillId="0" borderId="0" xfId="2"/>
    <xf numFmtId="0" fontId="19" fillId="0" borderId="0" xfId="2" applyFont="1" applyBorder="1" applyAlignment="1">
      <alignment vertical="center"/>
    </xf>
    <xf numFmtId="0" fontId="20" fillId="0" borderId="6" xfId="2" applyFont="1" applyBorder="1" applyAlignment="1">
      <alignment vertical="center"/>
    </xf>
    <xf numFmtId="0" fontId="21" fillId="0" borderId="0" xfId="2" applyFont="1"/>
    <xf numFmtId="0" fontId="18" fillId="0" borderId="0" xfId="1" applyFont="1" applyAlignment="1">
      <alignment vertical="center"/>
    </xf>
    <xf numFmtId="0" fontId="18" fillId="0" borderId="0" xfId="1" applyFont="1" applyAlignment="1">
      <alignment horizontal="right" vertical="center"/>
    </xf>
    <xf numFmtId="0" fontId="19" fillId="0" borderId="0" xfId="1" applyFont="1" applyAlignment="1">
      <alignment vertical="center"/>
    </xf>
    <xf numFmtId="0" fontId="7" fillId="0" borderId="0" xfId="2" applyFont="1" applyAlignment="1">
      <alignment vertical="center"/>
    </xf>
    <xf numFmtId="0" fontId="7" fillId="0" borderId="0" xfId="1" applyFont="1" applyFill="1" applyBorder="1" applyAlignment="1">
      <alignment horizontal="center"/>
    </xf>
    <xf numFmtId="0" fontId="6" fillId="0" borderId="0" xfId="1" applyFont="1" applyFill="1" applyBorder="1" applyAlignment="1">
      <alignment horizontal="center"/>
    </xf>
    <xf numFmtId="2" fontId="6" fillId="0" borderId="0" xfId="1" applyNumberFormat="1" applyFont="1" applyFill="1" applyBorder="1" applyAlignment="1">
      <alignment horizontal="center"/>
    </xf>
    <xf numFmtId="164" fontId="6" fillId="0" borderId="0" xfId="1" applyNumberFormat="1" applyFont="1" applyFill="1" applyBorder="1" applyAlignment="1">
      <alignment horizontal="center"/>
    </xf>
    <xf numFmtId="0" fontId="6" fillId="0" borderId="0" xfId="1" applyFont="1" applyFill="1" applyBorder="1" applyAlignment="1"/>
    <xf numFmtId="0" fontId="7" fillId="0" borderId="0" xfId="1" applyFont="1" applyFill="1" applyBorder="1" applyAlignment="1"/>
    <xf numFmtId="0" fontId="6" fillId="0" borderId="0" xfId="1" applyFont="1" applyFill="1" applyBorder="1" applyAlignment="1">
      <alignment vertical="top"/>
    </xf>
    <xf numFmtId="164" fontId="6" fillId="0" borderId="0" xfId="1" applyNumberFormat="1" applyFont="1" applyFill="1" applyBorder="1" applyAlignment="1">
      <alignment vertical="top"/>
    </xf>
    <xf numFmtId="1" fontId="6" fillId="0" borderId="0" xfId="1" applyNumberFormat="1" applyFont="1" applyFill="1" applyBorder="1" applyAlignment="1">
      <alignment vertical="top"/>
    </xf>
    <xf numFmtId="2" fontId="6" fillId="0" borderId="0" xfId="1" applyNumberFormat="1" applyFont="1" applyFill="1" applyBorder="1" applyAlignment="1">
      <alignment vertical="top"/>
    </xf>
    <xf numFmtId="164" fontId="6" fillId="0" borderId="0" xfId="1" applyNumberFormat="1" applyFont="1" applyFill="1" applyBorder="1" applyAlignment="1">
      <alignment horizontal="center" vertical="top"/>
    </xf>
    <xf numFmtId="2" fontId="6" fillId="0" borderId="0" xfId="1" applyNumberFormat="1" applyFont="1" applyFill="1" applyBorder="1" applyAlignment="1">
      <alignment horizontal="center" vertical="top"/>
    </xf>
    <xf numFmtId="0" fontId="6" fillId="0" borderId="0" xfId="1" applyFont="1" applyFill="1" applyBorder="1" applyAlignment="1">
      <alignment horizontal="center" vertical="top"/>
    </xf>
    <xf numFmtId="0" fontId="7" fillId="0" borderId="5" xfId="1" applyFont="1" applyFill="1" applyBorder="1" applyAlignment="1">
      <alignment vertical="top"/>
    </xf>
    <xf numFmtId="0" fontId="7" fillId="0" borderId="0" xfId="1" applyFont="1" applyFill="1" applyBorder="1" applyAlignment="1">
      <alignment vertical="top"/>
    </xf>
    <xf numFmtId="0" fontId="17" fillId="0" borderId="0" xfId="0" applyFont="1" applyBorder="1"/>
    <xf numFmtId="0" fontId="6" fillId="0" borderId="0" xfId="0" applyFont="1" applyBorder="1" applyAlignment="1"/>
    <xf numFmtId="1" fontId="23" fillId="0" borderId="0" xfId="0" applyNumberFormat="1" applyFont="1" applyBorder="1" applyAlignment="1"/>
    <xf numFmtId="0" fontId="6" fillId="0" borderId="0" xfId="1" applyFont="1" applyFill="1" applyBorder="1" applyAlignment="1">
      <alignment horizontal="center"/>
    </xf>
    <xf numFmtId="0" fontId="6" fillId="0" borderId="0" xfId="1" applyFont="1" applyFill="1" applyBorder="1" applyAlignment="1">
      <alignment horizontal="right"/>
    </xf>
    <xf numFmtId="0" fontId="7" fillId="0" borderId="0" xfId="1" applyFont="1" applyFill="1" applyBorder="1" applyAlignment="1">
      <alignment horizontal="center" vertical="top"/>
    </xf>
    <xf numFmtId="2" fontId="7" fillId="0" borderId="5" xfId="1" applyNumberFormat="1" applyFont="1" applyFill="1" applyBorder="1" applyAlignment="1">
      <alignment horizontal="right" vertical="top"/>
    </xf>
    <xf numFmtId="0" fontId="7" fillId="0" borderId="5" xfId="1" applyFont="1" applyFill="1" applyBorder="1" applyAlignment="1">
      <alignment horizontal="center" vertical="top"/>
    </xf>
    <xf numFmtId="0" fontId="6" fillId="0" borderId="0" xfId="1" applyFont="1" applyFill="1" applyBorder="1" applyAlignment="1">
      <alignment horizontal="right" vertical="top"/>
    </xf>
    <xf numFmtId="0" fontId="22" fillId="0" borderId="0" xfId="2" applyFont="1" applyAlignment="1">
      <alignment horizontal="center" vertical="center"/>
    </xf>
    <xf numFmtId="0" fontId="6" fillId="0" borderId="0" xfId="1" applyFont="1" applyFill="1" applyBorder="1" applyAlignment="1">
      <alignment horizontal="left"/>
    </xf>
    <xf numFmtId="2" fontId="6" fillId="0" borderId="0" xfId="1" applyNumberFormat="1" applyFont="1" applyFill="1" applyBorder="1" applyAlignment="1">
      <alignment horizontal="center"/>
    </xf>
    <xf numFmtId="2" fontId="6" fillId="0" borderId="0" xfId="1" applyNumberFormat="1" applyFont="1" applyFill="1" applyBorder="1" applyAlignment="1">
      <alignment horizontal="right"/>
    </xf>
    <xf numFmtId="0" fontId="13" fillId="0" borderId="0" xfId="1" applyFont="1" applyBorder="1" applyAlignment="1">
      <alignment horizontal="center" vertical="center"/>
    </xf>
    <xf numFmtId="0" fontId="3" fillId="0" borderId="0" xfId="1" applyFont="1" applyBorder="1" applyAlignment="1">
      <alignment horizontal="center" vertical="center"/>
    </xf>
    <xf numFmtId="1" fontId="3" fillId="0" borderId="5" xfId="1" applyNumberFormat="1" applyFont="1" applyBorder="1" applyAlignment="1">
      <alignment horizontal="right" vertical="center"/>
    </xf>
    <xf numFmtId="1" fontId="3" fillId="0" borderId="0" xfId="1" applyNumberFormat="1" applyFont="1" applyBorder="1" applyAlignment="1">
      <alignment horizontal="left" vertical="center"/>
    </xf>
    <xf numFmtId="0" fontId="20" fillId="0" borderId="6" xfId="2" applyFont="1" applyBorder="1" applyAlignment="1">
      <alignment horizontal="center" vertical="center"/>
    </xf>
    <xf numFmtId="1" fontId="20" fillId="0" borderId="6" xfId="2" applyNumberFormat="1" applyFont="1" applyBorder="1" applyAlignment="1">
      <alignment horizontal="right" vertical="center"/>
    </xf>
    <xf numFmtId="1" fontId="19" fillId="0" borderId="0" xfId="2" applyNumberFormat="1" applyFont="1" applyBorder="1" applyAlignment="1">
      <alignment horizontal="left" vertical="center"/>
    </xf>
    <xf numFmtId="0" fontId="10" fillId="0" borderId="0" xfId="1" applyFont="1" applyBorder="1" applyAlignment="1">
      <alignment horizontal="justify" vertical="top"/>
    </xf>
    <xf numFmtId="0" fontId="10" fillId="0" borderId="0" xfId="1" applyFont="1" applyBorder="1" applyAlignment="1">
      <alignment horizontal="center" vertical="center"/>
    </xf>
    <xf numFmtId="2" fontId="12" fillId="0" borderId="0" xfId="1" applyNumberFormat="1" applyFont="1" applyBorder="1" applyAlignment="1">
      <alignment horizontal="right"/>
    </xf>
    <xf numFmtId="0" fontId="12" fillId="0" borderId="0" xfId="1" applyFont="1" applyBorder="1" applyAlignment="1">
      <alignment horizontal="center"/>
    </xf>
    <xf numFmtId="2" fontId="12" fillId="0" borderId="0" xfId="1" applyNumberFormat="1" applyFont="1" applyBorder="1" applyAlignment="1">
      <alignment horizontal="center"/>
    </xf>
    <xf numFmtId="0" fontId="12" fillId="0" borderId="0" xfId="1" applyFont="1" applyBorder="1" applyAlignment="1">
      <alignment horizontal="right"/>
    </xf>
    <xf numFmtId="1" fontId="12" fillId="0" borderId="0" xfId="1" applyNumberFormat="1" applyFont="1" applyBorder="1" applyAlignment="1">
      <alignment horizontal="right"/>
    </xf>
    <xf numFmtId="0" fontId="10" fillId="0" borderId="0" xfId="1" applyFont="1" applyBorder="1" applyAlignment="1">
      <alignment horizontal="center" vertical="top"/>
    </xf>
    <xf numFmtId="0" fontId="1" fillId="0" borderId="0" xfId="1" applyFont="1" applyBorder="1" applyAlignment="1">
      <alignment horizontal="right" vertical="center"/>
    </xf>
    <xf numFmtId="0" fontId="10" fillId="0" borderId="0" xfId="1" applyFont="1" applyBorder="1" applyAlignment="1">
      <alignment horizontal="justify" vertical="justify" wrapText="1"/>
    </xf>
    <xf numFmtId="0" fontId="16" fillId="0" borderId="0" xfId="1" applyFont="1" applyBorder="1" applyAlignment="1">
      <alignment horizontal="center" vertical="top"/>
    </xf>
    <xf numFmtId="0" fontId="1" fillId="0" borderId="0" xfId="1" applyFont="1" applyBorder="1" applyAlignment="1">
      <alignment horizontal="right"/>
    </xf>
    <xf numFmtId="0" fontId="10" fillId="0" borderId="0" xfId="1" applyFont="1" applyBorder="1" applyAlignment="1">
      <alignment horizontal="left" vertical="center" wrapText="1"/>
    </xf>
    <xf numFmtId="0" fontId="1" fillId="0" borderId="0" xfId="1" applyFont="1" applyFill="1" applyBorder="1" applyAlignment="1">
      <alignment horizontal="right" vertical="center"/>
    </xf>
    <xf numFmtId="2" fontId="12" fillId="0" borderId="0" xfId="1" applyNumberFormat="1" applyFont="1" applyFill="1" applyBorder="1" applyAlignment="1">
      <alignment horizontal="right"/>
    </xf>
    <xf numFmtId="0" fontId="12" fillId="0" borderId="0" xfId="1" applyFont="1" applyFill="1" applyBorder="1" applyAlignment="1">
      <alignment horizontal="center"/>
    </xf>
    <xf numFmtId="0" fontId="12" fillId="0" borderId="0" xfId="1" applyFont="1" applyFill="1" applyBorder="1" applyAlignment="1">
      <alignment horizontal="right"/>
    </xf>
    <xf numFmtId="1" fontId="12" fillId="0" borderId="0" xfId="1" applyNumberFormat="1" applyFont="1" applyFill="1" applyBorder="1" applyAlignment="1">
      <alignment horizontal="right"/>
    </xf>
    <xf numFmtId="0" fontId="6" fillId="0" borderId="0" xfId="0" applyFont="1" applyBorder="1" applyAlignment="1">
      <alignment horizontal="center"/>
    </xf>
    <xf numFmtId="0" fontId="16" fillId="0" borderId="0" xfId="0" applyFont="1" applyBorder="1" applyAlignment="1">
      <alignment horizontal="center" vertical="top"/>
    </xf>
    <xf numFmtId="0" fontId="10" fillId="0" borderId="0" xfId="1" applyFont="1" applyBorder="1" applyAlignment="1">
      <alignment horizontal="center"/>
    </xf>
    <xf numFmtId="0" fontId="2" fillId="0" borderId="0" xfId="1" applyFont="1" applyAlignment="1">
      <alignment horizontal="center" vertical="center"/>
    </xf>
    <xf numFmtId="0" fontId="3" fillId="0" borderId="0" xfId="1" applyFont="1" applyAlignment="1">
      <alignment horizontal="left" vertical="top"/>
    </xf>
    <xf numFmtId="4" fontId="4" fillId="0" borderId="0" xfId="1" applyNumberFormat="1" applyFont="1" applyAlignment="1">
      <alignment horizontal="justify" vertical="top" wrapText="1"/>
    </xf>
    <xf numFmtId="0" fontId="4" fillId="0" borderId="0" xfId="1" applyFont="1" applyAlignment="1">
      <alignment horizontal="justify" vertical="top" wrapText="1"/>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cellXfs>
  <cellStyles count="5">
    <cellStyle name="Normal" xfId="0" builtinId="0"/>
    <cellStyle name="Normal 2" xfId="1"/>
    <cellStyle name="Normal 2 2" xfId="3"/>
    <cellStyle name="Normal 3" xfId="2"/>
    <cellStyle name="Normal 5"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60"/>
  <sheetViews>
    <sheetView tabSelected="1" view="pageBreakPreview" zoomScaleSheetLayoutView="100" workbookViewId="0">
      <selection activeCell="B10" sqref="B10:AJ10"/>
    </sheetView>
  </sheetViews>
  <sheetFormatPr defaultRowHeight="14.25"/>
  <cols>
    <col min="1" max="1" width="5.28515625" style="2"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7109375" style="1" customWidth="1"/>
    <col min="36" max="36" width="0.7109375" style="1" customWidth="1"/>
    <col min="37" max="37" width="1.7109375" style="1" customWidth="1"/>
    <col min="38" max="38" width="2.28515625" style="1" customWidth="1"/>
    <col min="39" max="39" width="5.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4" t="s">
        <v>0</v>
      </c>
      <c r="B1" s="114"/>
      <c r="C1" s="114"/>
      <c r="D1" s="114"/>
      <c r="E1" s="114"/>
      <c r="F1" s="114"/>
      <c r="G1" s="114"/>
      <c r="H1" s="114"/>
      <c r="I1" s="114"/>
      <c r="J1" s="114"/>
      <c r="K1" s="114"/>
      <c r="L1" s="114"/>
      <c r="M1" s="114"/>
      <c r="N1" s="114"/>
      <c r="O1" s="114"/>
      <c r="P1" s="114"/>
      <c r="Q1" s="114"/>
      <c r="R1" s="114"/>
      <c r="S1" s="114"/>
      <c r="T1" s="114"/>
      <c r="U1" s="114"/>
      <c r="V1" s="114"/>
      <c r="W1" s="114"/>
      <c r="X1" s="114"/>
      <c r="Y1" s="114"/>
      <c r="Z1" s="114"/>
      <c r="AA1" s="114"/>
      <c r="AB1" s="114"/>
      <c r="AC1" s="114"/>
      <c r="AD1" s="114"/>
      <c r="AE1" s="114"/>
      <c r="AF1" s="114"/>
      <c r="AG1" s="114"/>
      <c r="AH1" s="114"/>
      <c r="AI1" s="114"/>
      <c r="AJ1" s="114"/>
      <c r="AK1" s="114"/>
      <c r="AL1" s="114"/>
      <c r="AM1" s="114"/>
    </row>
    <row r="2" spans="1:40" ht="54" customHeight="1">
      <c r="A2" s="115" t="s">
        <v>1</v>
      </c>
      <c r="B2" s="115"/>
      <c r="C2" s="115"/>
      <c r="D2" s="115"/>
      <c r="E2" s="116" t="s">
        <v>53</v>
      </c>
      <c r="F2" s="117"/>
      <c r="G2" s="117"/>
      <c r="H2" s="117"/>
      <c r="I2" s="117"/>
      <c r="J2" s="117"/>
      <c r="K2" s="117"/>
      <c r="L2" s="117"/>
      <c r="M2" s="117"/>
      <c r="N2" s="117"/>
      <c r="O2" s="117"/>
      <c r="P2" s="117"/>
      <c r="Q2" s="117"/>
      <c r="R2" s="117"/>
      <c r="S2" s="117"/>
      <c r="T2" s="117"/>
      <c r="U2" s="117"/>
      <c r="V2" s="117"/>
      <c r="W2" s="117"/>
      <c r="X2" s="117"/>
      <c r="Y2" s="117"/>
      <c r="Z2" s="117"/>
      <c r="AA2" s="117"/>
      <c r="AB2" s="117"/>
      <c r="AC2" s="117"/>
      <c r="AD2" s="117"/>
      <c r="AE2" s="117"/>
      <c r="AF2" s="117"/>
      <c r="AG2" s="117"/>
      <c r="AH2" s="117"/>
      <c r="AI2" s="117"/>
      <c r="AJ2" s="117"/>
      <c r="AK2" s="117"/>
      <c r="AL2" s="117"/>
      <c r="AM2" s="117"/>
      <c r="AN2" s="117"/>
    </row>
    <row r="3" spans="1:40" ht="6" customHeight="1" thickBot="1"/>
    <row r="4" spans="1:40" s="4" customFormat="1" ht="17.25" customHeight="1" thickTop="1" thickBot="1">
      <c r="A4" s="3" t="s">
        <v>2</v>
      </c>
      <c r="B4" s="118" t="s">
        <v>3</v>
      </c>
      <c r="C4" s="118"/>
      <c r="D4" s="118"/>
      <c r="E4" s="118"/>
      <c r="F4" s="118"/>
      <c r="G4" s="118"/>
      <c r="H4" s="118"/>
      <c r="I4" s="118"/>
      <c r="J4" s="118"/>
      <c r="K4" s="118"/>
      <c r="L4" s="118"/>
      <c r="M4" s="118"/>
      <c r="N4" s="119" t="s">
        <v>4</v>
      </c>
      <c r="O4" s="120"/>
      <c r="P4" s="120"/>
      <c r="Q4" s="120"/>
      <c r="R4" s="120"/>
      <c r="S4" s="120"/>
      <c r="T4" s="120"/>
      <c r="U4" s="120"/>
      <c r="V4" s="121"/>
      <c r="W4" s="119" t="s">
        <v>5</v>
      </c>
      <c r="X4" s="120"/>
      <c r="Y4" s="120"/>
      <c r="Z4" s="120"/>
      <c r="AA4" s="120"/>
      <c r="AB4" s="121"/>
      <c r="AC4" s="120" t="s">
        <v>6</v>
      </c>
      <c r="AD4" s="120"/>
      <c r="AE4" s="120"/>
      <c r="AF4" s="120"/>
      <c r="AG4" s="120"/>
      <c r="AH4" s="120"/>
      <c r="AI4" s="119" t="s">
        <v>7</v>
      </c>
      <c r="AJ4" s="120"/>
      <c r="AK4" s="120"/>
      <c r="AL4" s="120"/>
      <c r="AM4" s="120"/>
      <c r="AN4" s="121"/>
    </row>
    <row r="5" spans="1:40" s="23" customFormat="1" ht="16.5" customHeight="1" thickTop="1">
      <c r="A5" s="22">
        <v>1</v>
      </c>
      <c r="B5" s="6" t="s">
        <v>17</v>
      </c>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103"/>
      <c r="AL5" s="103"/>
      <c r="AM5" s="103"/>
    </row>
    <row r="6" spans="1:40" s="9" customFormat="1" ht="13.5" customHeight="1">
      <c r="F6" s="17"/>
      <c r="G6" s="17"/>
      <c r="H6" s="18"/>
      <c r="I6" s="8"/>
      <c r="J6" s="8"/>
      <c r="K6" s="19"/>
      <c r="L6" s="19"/>
      <c r="M6" s="19"/>
      <c r="N6" s="19"/>
      <c r="O6" s="95">
        <v>1621</v>
      </c>
      <c r="P6" s="95"/>
      <c r="Q6" s="95"/>
      <c r="R6" s="95"/>
      <c r="S6" s="20" t="s">
        <v>8</v>
      </c>
      <c r="T6" s="21"/>
      <c r="U6" s="21"/>
      <c r="V6" s="12"/>
      <c r="W6" s="96" t="s">
        <v>9</v>
      </c>
      <c r="X6" s="96"/>
      <c r="Y6" s="96"/>
      <c r="Z6" s="95">
        <v>3176.25</v>
      </c>
      <c r="AA6" s="95"/>
      <c r="AB6" s="95"/>
      <c r="AC6" s="95"/>
      <c r="AE6" s="11" t="s">
        <v>18</v>
      </c>
      <c r="AF6" s="11"/>
      <c r="AG6" s="11"/>
      <c r="AH6" s="11"/>
      <c r="AI6" s="98" t="s">
        <v>11</v>
      </c>
      <c r="AJ6" s="98"/>
      <c r="AK6" s="99">
        <f>ROUND(O6*Z6/1000,0)</f>
        <v>5149</v>
      </c>
      <c r="AL6" s="99"/>
      <c r="AM6" s="99"/>
      <c r="AN6" s="13" t="s">
        <v>12</v>
      </c>
    </row>
    <row r="7" spans="1:40" s="14" customFormat="1" ht="15">
      <c r="B7" s="86" t="s">
        <v>19</v>
      </c>
      <c r="C7" s="86"/>
      <c r="D7" s="86"/>
      <c r="E7" s="86"/>
      <c r="F7" s="86"/>
      <c r="G7" s="86"/>
      <c r="H7" s="86"/>
      <c r="I7" s="86"/>
      <c r="J7" s="86"/>
      <c r="K7" s="86"/>
      <c r="L7" s="86"/>
      <c r="M7" s="86"/>
      <c r="N7" s="86"/>
      <c r="O7" s="86"/>
      <c r="P7" s="86"/>
      <c r="Q7" s="86"/>
      <c r="R7" s="86"/>
      <c r="S7" s="86"/>
      <c r="T7" s="86"/>
      <c r="U7" s="86"/>
      <c r="V7" s="86"/>
      <c r="W7" s="86"/>
      <c r="X7" s="86"/>
      <c r="Y7" s="86"/>
      <c r="Z7" s="86"/>
      <c r="AA7" s="86"/>
      <c r="AB7" s="86"/>
      <c r="AC7" s="86"/>
      <c r="AD7" s="86"/>
      <c r="AE7" s="86"/>
      <c r="AF7" s="86"/>
      <c r="AG7" s="86"/>
      <c r="AH7" s="86"/>
      <c r="AI7" s="86"/>
      <c r="AJ7" s="86"/>
      <c r="AK7" s="15"/>
      <c r="AL7" s="15"/>
      <c r="AM7" s="15"/>
    </row>
    <row r="8" spans="1:40" s="26" customFormat="1" ht="13.5" customHeight="1">
      <c r="A8" s="24">
        <v>2</v>
      </c>
      <c r="B8" s="25" t="s">
        <v>20</v>
      </c>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113"/>
      <c r="AL8" s="113"/>
      <c r="AM8" s="113"/>
    </row>
    <row r="9" spans="1:40" s="8" customFormat="1" ht="13.5" customHeight="1">
      <c r="N9" s="10"/>
      <c r="O9" s="95">
        <v>405</v>
      </c>
      <c r="P9" s="95"/>
      <c r="Q9" s="95"/>
      <c r="R9" s="95"/>
      <c r="S9" s="96" t="s">
        <v>8</v>
      </c>
      <c r="T9" s="96"/>
      <c r="U9" s="11"/>
      <c r="V9" s="12"/>
      <c r="W9" s="96" t="s">
        <v>9</v>
      </c>
      <c r="X9" s="96"/>
      <c r="Y9" s="96"/>
      <c r="Z9" s="95">
        <v>8694.9500000000007</v>
      </c>
      <c r="AA9" s="95"/>
      <c r="AB9" s="95"/>
      <c r="AC9" s="95"/>
      <c r="AD9" s="11"/>
      <c r="AE9" s="11" t="s">
        <v>10</v>
      </c>
      <c r="AF9" s="11"/>
      <c r="AG9" s="11"/>
      <c r="AH9" s="11"/>
      <c r="AI9" s="98" t="s">
        <v>11</v>
      </c>
      <c r="AJ9" s="98"/>
      <c r="AK9" s="99">
        <f>ROUND(O9*Z9/100,0)</f>
        <v>35215</v>
      </c>
      <c r="AL9" s="99"/>
      <c r="AM9" s="99"/>
      <c r="AN9" s="13" t="s">
        <v>12</v>
      </c>
    </row>
    <row r="10" spans="1:40" s="14" customFormat="1" ht="15">
      <c r="B10" s="86" t="s">
        <v>21</v>
      </c>
      <c r="C10" s="86"/>
      <c r="D10" s="86"/>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15"/>
      <c r="AL10" s="15"/>
      <c r="AM10" s="15"/>
    </row>
    <row r="11" spans="1:40" s="23" customFormat="1" ht="16.5" customHeight="1">
      <c r="A11" s="22">
        <v>3</v>
      </c>
      <c r="B11" s="6" t="s">
        <v>22</v>
      </c>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103"/>
      <c r="AL11" s="103"/>
      <c r="AM11" s="103"/>
    </row>
    <row r="12" spans="1:40" s="9" customFormat="1" ht="13.5" customHeight="1">
      <c r="F12" s="17"/>
      <c r="G12" s="17"/>
      <c r="H12" s="18"/>
      <c r="I12" s="8"/>
      <c r="J12" s="8"/>
      <c r="K12" s="19"/>
      <c r="L12" s="19"/>
      <c r="M12" s="19"/>
      <c r="N12" s="19"/>
      <c r="O12" s="95">
        <v>1983</v>
      </c>
      <c r="P12" s="95"/>
      <c r="Q12" s="95"/>
      <c r="R12" s="95"/>
      <c r="S12" s="20" t="s">
        <v>8</v>
      </c>
      <c r="T12" s="21"/>
      <c r="U12" s="21"/>
      <c r="V12" s="12"/>
      <c r="W12" s="96" t="s">
        <v>9</v>
      </c>
      <c r="X12" s="96"/>
      <c r="Y12" s="96"/>
      <c r="Z12" s="95">
        <v>11948.36</v>
      </c>
      <c r="AA12" s="95"/>
      <c r="AB12" s="95"/>
      <c r="AC12" s="95"/>
      <c r="AE12" s="11" t="s">
        <v>10</v>
      </c>
      <c r="AF12" s="11"/>
      <c r="AG12" s="11"/>
      <c r="AH12" s="11"/>
      <c r="AI12" s="98" t="s">
        <v>11</v>
      </c>
      <c r="AJ12" s="98"/>
      <c r="AK12" s="99">
        <f>ROUND(O12*Z12/100,0)</f>
        <v>236936</v>
      </c>
      <c r="AL12" s="99"/>
      <c r="AM12" s="99"/>
      <c r="AN12" s="13" t="s">
        <v>12</v>
      </c>
    </row>
    <row r="13" spans="1:40" s="14" customFormat="1" ht="15">
      <c r="B13" s="86" t="s">
        <v>23</v>
      </c>
      <c r="C13" s="86"/>
      <c r="D13" s="86"/>
      <c r="E13" s="86"/>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15"/>
      <c r="AL13" s="15"/>
      <c r="AM13" s="15"/>
    </row>
    <row r="14" spans="1:40" s="73" customFormat="1" ht="16.5" customHeight="1">
      <c r="A14" s="22">
        <v>4</v>
      </c>
      <c r="B14" s="6" t="s">
        <v>47</v>
      </c>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112"/>
      <c r="AL14" s="112"/>
      <c r="AM14" s="112"/>
    </row>
    <row r="15" spans="1:40" s="74" customFormat="1">
      <c r="N15" s="75"/>
      <c r="O15" s="95">
        <v>399</v>
      </c>
      <c r="P15" s="95"/>
      <c r="Q15" s="95"/>
      <c r="R15" s="95"/>
      <c r="S15" s="20" t="s">
        <v>8</v>
      </c>
      <c r="T15" s="21"/>
      <c r="U15" s="21"/>
      <c r="V15" s="12"/>
      <c r="W15" s="96" t="s">
        <v>9</v>
      </c>
      <c r="X15" s="96"/>
      <c r="Y15" s="96"/>
      <c r="Z15" s="95">
        <v>3912.85</v>
      </c>
      <c r="AA15" s="95"/>
      <c r="AB15" s="95"/>
      <c r="AC15" s="95"/>
      <c r="AD15" s="9"/>
      <c r="AE15" s="11" t="s">
        <v>10</v>
      </c>
      <c r="AF15" s="11"/>
      <c r="AG15" s="11"/>
      <c r="AH15" s="11"/>
      <c r="AI15" s="98" t="s">
        <v>11</v>
      </c>
      <c r="AJ15" s="98"/>
      <c r="AK15" s="99">
        <f>ROUND(O15*Z15/100,0)</f>
        <v>15612</v>
      </c>
      <c r="AL15" s="99"/>
      <c r="AM15" s="99"/>
      <c r="AN15" s="13" t="s">
        <v>12</v>
      </c>
    </row>
    <row r="16" spans="1:40" s="74" customFormat="1">
      <c r="B16" s="111" t="s">
        <v>48</v>
      </c>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row>
    <row r="17" spans="1:41" s="34" customFormat="1" ht="13.5" customHeight="1">
      <c r="A17" s="31">
        <v>5</v>
      </c>
      <c r="B17" s="32" t="s">
        <v>24</v>
      </c>
      <c r="C17" s="33"/>
      <c r="D17" s="33"/>
      <c r="E17" s="33"/>
      <c r="F17" s="33"/>
      <c r="G17" s="33"/>
      <c r="H17" s="33"/>
      <c r="I17" s="33"/>
      <c r="J17" s="33"/>
      <c r="K17" s="33"/>
      <c r="L17" s="33"/>
      <c r="AK17" s="106"/>
      <c r="AL17" s="106"/>
      <c r="AM17" s="106"/>
    </row>
    <row r="18" spans="1:41" s="35" customFormat="1" ht="13.5" customHeight="1">
      <c r="N18" s="36"/>
      <c r="O18" s="107">
        <v>1358</v>
      </c>
      <c r="P18" s="107"/>
      <c r="Q18" s="107"/>
      <c r="R18" s="107"/>
      <c r="S18" s="108" t="s">
        <v>8</v>
      </c>
      <c r="T18" s="108"/>
      <c r="U18" s="37"/>
      <c r="V18" s="38"/>
      <c r="W18" s="108" t="s">
        <v>9</v>
      </c>
      <c r="X18" s="108"/>
      <c r="Y18" s="108"/>
      <c r="Z18" s="107">
        <v>12346.65</v>
      </c>
      <c r="AA18" s="107"/>
      <c r="AB18" s="107"/>
      <c r="AC18" s="107"/>
      <c r="AD18" s="37"/>
      <c r="AE18" s="37" t="s">
        <v>10</v>
      </c>
      <c r="AF18" s="37"/>
      <c r="AG18" s="37"/>
      <c r="AH18" s="37"/>
      <c r="AI18" s="109" t="s">
        <v>11</v>
      </c>
      <c r="AJ18" s="109"/>
      <c r="AK18" s="110">
        <f>ROUND(O18*Z18/100,0)</f>
        <v>167668</v>
      </c>
      <c r="AL18" s="110"/>
      <c r="AM18" s="110"/>
      <c r="AN18" s="39" t="s">
        <v>12</v>
      </c>
    </row>
    <row r="19" spans="1:41" s="14" customFormat="1" ht="15">
      <c r="B19" s="86" t="s">
        <v>25</v>
      </c>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15"/>
      <c r="AL19" s="15"/>
      <c r="AM19" s="15"/>
    </row>
    <row r="20" spans="1:41" s="40" customFormat="1" ht="15" customHeight="1">
      <c r="A20" s="5">
        <v>6</v>
      </c>
      <c r="B20" s="6" t="s">
        <v>49</v>
      </c>
      <c r="C20" s="6"/>
      <c r="D20" s="6"/>
      <c r="E20" s="6"/>
      <c r="F20" s="6"/>
      <c r="G20" s="6"/>
      <c r="H20" s="6"/>
      <c r="I20" s="6"/>
      <c r="J20" s="6"/>
      <c r="K20" s="6"/>
      <c r="L20" s="6"/>
      <c r="M20" s="6"/>
      <c r="N20" s="6"/>
      <c r="O20" s="6"/>
      <c r="P20" s="6"/>
      <c r="Q20" s="6"/>
      <c r="R20" s="6"/>
      <c r="S20" s="6"/>
      <c r="T20" s="6"/>
      <c r="U20" s="6"/>
      <c r="V20" s="6"/>
      <c r="W20" s="6"/>
      <c r="AK20" s="101"/>
      <c r="AL20" s="101"/>
      <c r="AM20" s="101"/>
    </row>
    <row r="21" spans="1:41" s="8" customFormat="1" ht="12.75">
      <c r="H21" s="29"/>
      <c r="K21" s="19"/>
      <c r="L21" s="19"/>
      <c r="M21" s="19"/>
      <c r="N21" s="19"/>
      <c r="O21" s="28"/>
      <c r="P21" s="95">
        <v>48</v>
      </c>
      <c r="Q21" s="95"/>
      <c r="R21" s="95"/>
      <c r="S21" s="11" t="s">
        <v>26</v>
      </c>
      <c r="T21" s="30"/>
      <c r="U21" s="30"/>
      <c r="V21" s="96" t="s">
        <v>9</v>
      </c>
      <c r="W21" s="96"/>
      <c r="X21" s="96"/>
      <c r="Y21" s="97">
        <v>726.72</v>
      </c>
      <c r="Z21" s="97"/>
      <c r="AA21" s="97"/>
      <c r="AB21" s="97"/>
      <c r="AC21" s="11"/>
      <c r="AD21" s="11" t="s">
        <v>27</v>
      </c>
      <c r="AE21" s="11"/>
      <c r="AF21" s="11"/>
      <c r="AG21" s="11"/>
      <c r="AH21" s="98" t="s">
        <v>11</v>
      </c>
      <c r="AI21" s="98"/>
      <c r="AK21" s="99">
        <f>ROUND(P21*Y21,0)</f>
        <v>34883</v>
      </c>
      <c r="AL21" s="99"/>
      <c r="AM21" s="99"/>
      <c r="AN21" s="13" t="s">
        <v>12</v>
      </c>
      <c r="AO21" s="19" t="e">
        <f>#REF!+#REF!+#REF!+AK24+AK21</f>
        <v>#REF!</v>
      </c>
    </row>
    <row r="22" spans="1:41" s="14" customFormat="1" ht="15">
      <c r="B22" s="86" t="s">
        <v>51</v>
      </c>
      <c r="C22" s="86"/>
      <c r="D22" s="86"/>
      <c r="E22" s="86"/>
      <c r="F22" s="86"/>
      <c r="G22" s="86"/>
      <c r="H22" s="86"/>
      <c r="I22" s="86"/>
      <c r="J22" s="86"/>
      <c r="K22" s="86"/>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15"/>
      <c r="AL22" s="15"/>
      <c r="AM22" s="15"/>
    </row>
    <row r="23" spans="1:41" s="7" customFormat="1" ht="15" customHeight="1">
      <c r="A23" s="5">
        <v>7</v>
      </c>
      <c r="B23" s="105" t="s">
        <v>50</v>
      </c>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K23" s="104"/>
      <c r="AL23" s="104"/>
      <c r="AM23" s="104"/>
    </row>
    <row r="24" spans="1:41" s="8" customFormat="1" ht="12.75">
      <c r="H24" s="29"/>
      <c r="K24" s="19"/>
      <c r="L24" s="19"/>
      <c r="M24" s="19"/>
      <c r="N24" s="19"/>
      <c r="O24" s="28"/>
      <c r="P24" s="97">
        <v>15</v>
      </c>
      <c r="Q24" s="97"/>
      <c r="R24" s="97"/>
      <c r="S24" s="11" t="s">
        <v>15</v>
      </c>
      <c r="T24" s="30"/>
      <c r="U24" s="30"/>
      <c r="V24" s="96" t="s">
        <v>9</v>
      </c>
      <c r="W24" s="96"/>
      <c r="X24" s="96"/>
      <c r="Y24" s="97">
        <v>180.5</v>
      </c>
      <c r="Z24" s="97"/>
      <c r="AA24" s="97"/>
      <c r="AB24" s="97"/>
      <c r="AC24" s="11"/>
      <c r="AD24" s="11" t="s">
        <v>16</v>
      </c>
      <c r="AE24" s="11"/>
      <c r="AF24" s="11"/>
      <c r="AG24" s="11"/>
      <c r="AH24" s="98" t="s">
        <v>11</v>
      </c>
      <c r="AI24" s="98"/>
      <c r="AK24" s="99">
        <f>ROUND(P24*Y24,0)</f>
        <v>2708</v>
      </c>
      <c r="AL24" s="99"/>
      <c r="AM24" s="99"/>
      <c r="AN24" s="13" t="s">
        <v>12</v>
      </c>
    </row>
    <row r="25" spans="1:41" s="14" customFormat="1" ht="15">
      <c r="B25" s="86" t="s">
        <v>52</v>
      </c>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15"/>
      <c r="AL25" s="15"/>
      <c r="AM25" s="15"/>
    </row>
    <row r="26" spans="1:41" s="40" customFormat="1" ht="15.75" customHeight="1">
      <c r="A26" s="5">
        <v>8</v>
      </c>
      <c r="B26" s="6" t="s">
        <v>28</v>
      </c>
      <c r="C26" s="16"/>
      <c r="D26" s="16"/>
      <c r="E26" s="16"/>
      <c r="F26" s="16"/>
      <c r="G26" s="16"/>
      <c r="H26" s="16"/>
      <c r="I26" s="16"/>
      <c r="J26" s="16"/>
      <c r="K26" s="16"/>
      <c r="L26" s="16"/>
      <c r="M26" s="16"/>
      <c r="N26" s="16"/>
      <c r="AK26" s="101"/>
      <c r="AL26" s="101"/>
      <c r="AM26" s="101"/>
    </row>
    <row r="27" spans="1:41" s="8" customFormat="1" ht="12.75">
      <c r="H27" s="29"/>
      <c r="K27" s="19"/>
      <c r="L27" s="19"/>
      <c r="M27" s="19"/>
      <c r="N27" s="19"/>
      <c r="O27" s="95">
        <v>6697</v>
      </c>
      <c r="P27" s="95"/>
      <c r="Q27" s="95"/>
      <c r="R27" s="95"/>
      <c r="S27" s="11" t="s">
        <v>13</v>
      </c>
      <c r="T27" s="30"/>
      <c r="U27" s="30"/>
      <c r="V27" s="96" t="s">
        <v>9</v>
      </c>
      <c r="W27" s="96"/>
      <c r="X27" s="96"/>
      <c r="Y27" s="95">
        <v>2206.6</v>
      </c>
      <c r="Z27" s="95"/>
      <c r="AA27" s="95"/>
      <c r="AB27" s="95"/>
      <c r="AC27" s="11"/>
      <c r="AD27" s="11" t="s">
        <v>14</v>
      </c>
      <c r="AE27" s="11"/>
      <c r="AF27" s="11"/>
      <c r="AG27" s="11"/>
      <c r="AH27" s="98" t="s">
        <v>11</v>
      </c>
      <c r="AI27" s="98"/>
      <c r="AK27" s="99">
        <f>ROUND(O27*Y27/100,0)</f>
        <v>147776</v>
      </c>
      <c r="AL27" s="99"/>
      <c r="AM27" s="99"/>
      <c r="AN27" s="13" t="s">
        <v>12</v>
      </c>
    </row>
    <row r="28" spans="1:41" s="14" customFormat="1" ht="15">
      <c r="B28" s="86" t="s">
        <v>29</v>
      </c>
      <c r="C28" s="86"/>
      <c r="D28" s="86"/>
      <c r="E28" s="86"/>
      <c r="F28" s="86"/>
      <c r="G28" s="86"/>
      <c r="H28" s="86"/>
      <c r="I28" s="86"/>
      <c r="J28" s="86"/>
      <c r="K28" s="86"/>
      <c r="L28" s="86"/>
      <c r="M28" s="86"/>
      <c r="N28" s="86"/>
      <c r="O28" s="86"/>
      <c r="P28" s="86"/>
      <c r="Q28" s="86"/>
      <c r="R28" s="86"/>
      <c r="S28" s="86"/>
      <c r="T28" s="86"/>
      <c r="U28" s="86"/>
      <c r="V28" s="86"/>
      <c r="W28" s="86"/>
      <c r="X28" s="86"/>
      <c r="Y28" s="86"/>
      <c r="Z28" s="86"/>
      <c r="AA28" s="86"/>
      <c r="AB28" s="86"/>
      <c r="AC28" s="86"/>
      <c r="AD28" s="86"/>
      <c r="AE28" s="86"/>
      <c r="AF28" s="86"/>
      <c r="AG28" s="86"/>
      <c r="AH28" s="86"/>
      <c r="AI28" s="86"/>
      <c r="AJ28" s="86"/>
      <c r="AK28" s="15"/>
      <c r="AL28" s="15"/>
      <c r="AM28" s="15"/>
    </row>
    <row r="29" spans="1:41" s="40" customFormat="1" ht="15.75" customHeight="1">
      <c r="A29" s="5">
        <v>9</v>
      </c>
      <c r="B29" s="6" t="s">
        <v>32</v>
      </c>
      <c r="C29" s="16"/>
      <c r="D29" s="16"/>
      <c r="E29" s="16"/>
      <c r="F29" s="16"/>
      <c r="G29" s="16"/>
      <c r="H29" s="16"/>
      <c r="I29" s="16"/>
      <c r="J29" s="16"/>
      <c r="K29" s="16"/>
      <c r="L29" s="16"/>
      <c r="M29" s="16"/>
      <c r="N29" s="16"/>
      <c r="AK29" s="101"/>
      <c r="AL29" s="101"/>
      <c r="AM29" s="101"/>
    </row>
    <row r="30" spans="1:41" s="8" customFormat="1" ht="12.75">
      <c r="H30" s="29"/>
      <c r="K30" s="19"/>
      <c r="L30" s="19"/>
      <c r="M30" s="19"/>
      <c r="N30" s="19"/>
      <c r="O30" s="95">
        <v>6697</v>
      </c>
      <c r="P30" s="95"/>
      <c r="Q30" s="95"/>
      <c r="R30" s="95"/>
      <c r="S30" s="11" t="s">
        <v>13</v>
      </c>
      <c r="T30" s="30"/>
      <c r="U30" s="30"/>
      <c r="V30" s="96" t="s">
        <v>9</v>
      </c>
      <c r="W30" s="96"/>
      <c r="X30" s="96"/>
      <c r="Y30" s="95">
        <v>2197.52</v>
      </c>
      <c r="Z30" s="95"/>
      <c r="AA30" s="95"/>
      <c r="AB30" s="95"/>
      <c r="AC30" s="11"/>
      <c r="AD30" s="11" t="s">
        <v>14</v>
      </c>
      <c r="AE30" s="11"/>
      <c r="AF30" s="11"/>
      <c r="AG30" s="11"/>
      <c r="AH30" s="98" t="s">
        <v>11</v>
      </c>
      <c r="AI30" s="98"/>
      <c r="AK30" s="99">
        <f>ROUND(O30*Y30/100,0)</f>
        <v>147168</v>
      </c>
      <c r="AL30" s="99"/>
      <c r="AM30" s="99"/>
      <c r="AN30" s="13" t="s">
        <v>12</v>
      </c>
    </row>
    <row r="31" spans="1:41" s="14" customFormat="1" ht="15">
      <c r="B31" s="86" t="s">
        <v>33</v>
      </c>
      <c r="C31" s="86"/>
      <c r="D31" s="86"/>
      <c r="E31" s="86"/>
      <c r="F31" s="86"/>
      <c r="G31" s="86"/>
      <c r="H31" s="86"/>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15"/>
      <c r="AL31" s="15"/>
      <c r="AM31" s="15"/>
    </row>
    <row r="32" spans="1:41" s="41" customFormat="1" ht="60.75" customHeight="1">
      <c r="A32" s="22">
        <v>10</v>
      </c>
      <c r="B32" s="102" t="s">
        <v>30</v>
      </c>
      <c r="C32" s="102"/>
      <c r="D32" s="102"/>
      <c r="E32" s="102"/>
      <c r="F32" s="102"/>
      <c r="G32" s="102"/>
      <c r="H32" s="102"/>
      <c r="I32" s="102"/>
      <c r="J32" s="102"/>
      <c r="K32" s="102"/>
      <c r="L32" s="102"/>
      <c r="M32" s="102"/>
      <c r="N32" s="102"/>
      <c r="O32" s="102"/>
      <c r="P32" s="102"/>
      <c r="Q32" s="102"/>
      <c r="R32" s="102"/>
      <c r="S32" s="102"/>
      <c r="T32" s="102"/>
      <c r="U32" s="102"/>
      <c r="V32" s="102"/>
      <c r="W32" s="102"/>
      <c r="X32" s="102"/>
      <c r="Y32" s="102"/>
      <c r="Z32" s="102"/>
      <c r="AA32" s="102"/>
      <c r="AB32" s="102"/>
      <c r="AC32" s="102"/>
      <c r="AD32" s="102"/>
      <c r="AE32" s="102"/>
      <c r="AF32" s="102"/>
      <c r="AG32" s="102"/>
      <c r="AH32" s="102"/>
      <c r="AI32" s="102"/>
      <c r="AJ32" s="102"/>
      <c r="AK32" s="103"/>
      <c r="AL32" s="103"/>
      <c r="AM32" s="103"/>
    </row>
    <row r="33" spans="1:42" s="8" customFormat="1" ht="12.75">
      <c r="H33" s="29"/>
      <c r="K33" s="19"/>
      <c r="L33" s="19"/>
      <c r="M33" s="19"/>
      <c r="N33" s="19"/>
      <c r="O33" s="95">
        <v>104</v>
      </c>
      <c r="P33" s="95"/>
      <c r="Q33" s="95"/>
      <c r="R33" s="95"/>
      <c r="S33" s="11" t="s">
        <v>13</v>
      </c>
      <c r="T33" s="30"/>
      <c r="U33" s="30"/>
      <c r="V33" s="96" t="s">
        <v>9</v>
      </c>
      <c r="W33" s="96"/>
      <c r="X33" s="96"/>
      <c r="Y33" s="95">
        <v>34520.31</v>
      </c>
      <c r="Z33" s="95"/>
      <c r="AA33" s="95"/>
      <c r="AB33" s="95"/>
      <c r="AC33" s="11"/>
      <c r="AD33" s="11" t="s">
        <v>14</v>
      </c>
      <c r="AE33" s="11"/>
      <c r="AF33" s="11"/>
      <c r="AG33" s="11"/>
      <c r="AH33" s="98" t="s">
        <v>11</v>
      </c>
      <c r="AI33" s="98"/>
      <c r="AK33" s="99">
        <f>ROUND(O33*Y33/100,0)</f>
        <v>35901</v>
      </c>
      <c r="AL33" s="99"/>
      <c r="AM33" s="99"/>
      <c r="AN33" s="13" t="s">
        <v>12</v>
      </c>
    </row>
    <row r="34" spans="1:42" s="14" customFormat="1" ht="15">
      <c r="B34" s="86" t="s">
        <v>31</v>
      </c>
      <c r="C34" s="86"/>
      <c r="D34" s="86"/>
      <c r="E34" s="86"/>
      <c r="F34" s="86"/>
      <c r="G34" s="86"/>
      <c r="H34" s="86"/>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15"/>
      <c r="AL34" s="15"/>
      <c r="AM34" s="15"/>
    </row>
    <row r="35" spans="1:42" s="42" customFormat="1" ht="13.5" customHeight="1">
      <c r="A35" s="27">
        <v>11</v>
      </c>
      <c r="B35" s="43" t="s">
        <v>34</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100"/>
      <c r="AL35" s="100"/>
      <c r="AM35" s="100"/>
    </row>
    <row r="36" spans="1:42" s="8" customFormat="1" ht="13.5" customHeight="1">
      <c r="K36" s="19"/>
      <c r="L36" s="19"/>
      <c r="M36" s="19"/>
      <c r="N36" s="19"/>
      <c r="O36" s="95">
        <v>6697</v>
      </c>
      <c r="P36" s="95"/>
      <c r="Q36" s="95"/>
      <c r="R36" s="95"/>
      <c r="S36" s="11" t="s">
        <v>13</v>
      </c>
      <c r="T36" s="30"/>
      <c r="U36" s="30"/>
      <c r="V36" s="96" t="s">
        <v>9</v>
      </c>
      <c r="W36" s="96"/>
      <c r="X36" s="96"/>
      <c r="Y36" s="95">
        <v>1276.53</v>
      </c>
      <c r="Z36" s="95"/>
      <c r="AA36" s="95"/>
      <c r="AB36" s="95"/>
      <c r="AC36" s="11"/>
      <c r="AD36" s="11" t="s">
        <v>14</v>
      </c>
      <c r="AE36" s="11"/>
      <c r="AF36" s="11"/>
      <c r="AG36" s="11"/>
      <c r="AH36" s="98" t="s">
        <v>11</v>
      </c>
      <c r="AI36" s="98"/>
      <c r="AK36" s="99">
        <f>ROUND(O36*Y36/100,0)</f>
        <v>85489</v>
      </c>
      <c r="AL36" s="99"/>
      <c r="AM36" s="99"/>
      <c r="AN36" s="13" t="s">
        <v>12</v>
      </c>
    </row>
    <row r="37" spans="1:42" s="14" customFormat="1" ht="15">
      <c r="B37" s="86" t="s">
        <v>35</v>
      </c>
      <c r="C37" s="86"/>
      <c r="D37" s="86"/>
      <c r="E37" s="86"/>
      <c r="F37" s="86"/>
      <c r="G37" s="86"/>
      <c r="H37" s="86"/>
      <c r="I37" s="86"/>
      <c r="J37" s="86"/>
      <c r="K37" s="86"/>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15"/>
      <c r="AL37" s="15"/>
      <c r="AM37" s="15"/>
    </row>
    <row r="38" spans="1:42" s="40" customFormat="1" ht="31.5" customHeight="1">
      <c r="A38" s="5">
        <v>12</v>
      </c>
      <c r="B38" s="93" t="s">
        <v>36</v>
      </c>
      <c r="C38" s="93"/>
      <c r="D38" s="93"/>
      <c r="E38" s="93"/>
      <c r="F38" s="93"/>
      <c r="G38" s="93"/>
      <c r="H38" s="93"/>
      <c r="I38" s="93"/>
      <c r="J38" s="93"/>
      <c r="K38" s="93"/>
      <c r="L38" s="93"/>
      <c r="M38" s="93"/>
      <c r="N38" s="93"/>
      <c r="O38" s="93"/>
      <c r="P38" s="93"/>
      <c r="Q38" s="93"/>
      <c r="R38" s="93"/>
      <c r="S38" s="93"/>
      <c r="T38" s="93"/>
      <c r="U38" s="93"/>
      <c r="V38" s="93"/>
      <c r="W38" s="93"/>
      <c r="X38" s="93"/>
      <c r="Y38" s="93"/>
      <c r="Z38" s="93"/>
      <c r="AA38" s="93"/>
      <c r="AB38" s="93"/>
      <c r="AC38" s="93"/>
      <c r="AD38" s="93"/>
      <c r="AE38" s="93"/>
      <c r="AF38" s="93"/>
      <c r="AG38" s="93"/>
      <c r="AH38" s="93"/>
      <c r="AI38" s="93"/>
      <c r="AJ38" s="93"/>
      <c r="AK38" s="94"/>
      <c r="AL38" s="94"/>
      <c r="AM38" s="94"/>
    </row>
    <row r="39" spans="1:42" s="8" customFormat="1" ht="13.5" customHeight="1">
      <c r="H39" s="29"/>
      <c r="K39" s="19"/>
      <c r="L39" s="19"/>
      <c r="M39" s="19"/>
      <c r="N39" s="19"/>
      <c r="O39" s="95">
        <v>96</v>
      </c>
      <c r="P39" s="95"/>
      <c r="Q39" s="95"/>
      <c r="R39" s="95"/>
      <c r="S39" s="11" t="s">
        <v>13</v>
      </c>
      <c r="T39" s="30"/>
      <c r="U39" s="30"/>
      <c r="V39" s="96" t="s">
        <v>9</v>
      </c>
      <c r="W39" s="96"/>
      <c r="X39" s="96"/>
      <c r="Y39" s="97">
        <v>1270.83</v>
      </c>
      <c r="Z39" s="97"/>
      <c r="AA39" s="97"/>
      <c r="AB39" s="97"/>
      <c r="AC39" s="11"/>
      <c r="AD39" s="11" t="s">
        <v>14</v>
      </c>
      <c r="AE39" s="11"/>
      <c r="AF39" s="11"/>
      <c r="AG39" s="11"/>
      <c r="AH39" s="98" t="s">
        <v>11</v>
      </c>
      <c r="AI39" s="98"/>
      <c r="AK39" s="99">
        <f>ROUND(O39*Y39/100,0)</f>
        <v>1220</v>
      </c>
      <c r="AL39" s="99"/>
      <c r="AM39" s="99"/>
      <c r="AN39" s="13" t="s">
        <v>12</v>
      </c>
    </row>
    <row r="40" spans="1:42" s="14" customFormat="1" ht="15">
      <c r="B40" s="86" t="s">
        <v>37</v>
      </c>
      <c r="C40" s="86"/>
      <c r="D40" s="86"/>
      <c r="E40" s="86"/>
      <c r="F40" s="86"/>
      <c r="G40" s="86"/>
      <c r="H40" s="86"/>
      <c r="I40" s="86"/>
      <c r="J40" s="86"/>
      <c r="K40" s="86"/>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15"/>
      <c r="AL40" s="15"/>
      <c r="AM40" s="15"/>
    </row>
    <row r="41" spans="1:42" s="17" customFormat="1" ht="15" customHeight="1">
      <c r="AC41" s="87" t="s">
        <v>38</v>
      </c>
      <c r="AD41" s="87"/>
      <c r="AE41" s="87"/>
      <c r="AF41" s="87"/>
      <c r="AG41" s="87"/>
      <c r="AH41" s="44" t="s">
        <v>11</v>
      </c>
      <c r="AI41" s="44"/>
      <c r="AJ41" s="45"/>
      <c r="AK41" s="88">
        <f>SUM(AK5:AM39)</f>
        <v>915725</v>
      </c>
      <c r="AL41" s="88"/>
      <c r="AM41" s="88"/>
      <c r="AN41" s="46" t="s">
        <v>12</v>
      </c>
      <c r="AO41" s="89" t="e">
        <f>#REF!+#REF!+#REF!+#REF!+#REF!+AK9+#REF!+#REF!+#REF!+#REF!+AK24+AK21+#REF!+#REF!+#REF!+#REF!+AK27+AK30+#REF!+#REF!+#REF!+AK36+#REF!+AK39+#REF!+#REF!</f>
        <v>#REF!</v>
      </c>
      <c r="AP41" s="89"/>
    </row>
    <row r="44" spans="1:42" ht="42" customHeight="1">
      <c r="A44" s="47" t="s">
        <v>39</v>
      </c>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9"/>
      <c r="AG44" s="49"/>
      <c r="AH44" s="49"/>
      <c r="AI44" s="49"/>
      <c r="AJ44" s="49"/>
      <c r="AK44" s="49"/>
      <c r="AL44" s="49"/>
      <c r="AM44" s="49"/>
      <c r="AN44" s="50"/>
      <c r="AO44" s="50"/>
    </row>
    <row r="45" spans="1:42" ht="13.5" thickBot="1">
      <c r="A45" s="50"/>
      <c r="B45" s="50"/>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row>
    <row r="46" spans="1:42" ht="15.75">
      <c r="A46" s="51"/>
      <c r="B46" s="51"/>
      <c r="C46" s="51"/>
      <c r="D46" s="51"/>
      <c r="E46" s="51"/>
      <c r="F46" s="51"/>
      <c r="G46" s="51"/>
      <c r="H46" s="51"/>
      <c r="I46" s="51"/>
      <c r="J46" s="51"/>
      <c r="K46" s="51"/>
      <c r="L46" s="51"/>
      <c r="M46" s="51"/>
      <c r="N46" s="51"/>
      <c r="O46" s="51"/>
      <c r="P46" s="51"/>
      <c r="Q46" s="51"/>
      <c r="R46" s="51"/>
      <c r="S46" s="51"/>
      <c r="T46" s="51"/>
      <c r="U46" s="51"/>
      <c r="V46" s="51"/>
      <c r="W46" s="51"/>
      <c r="X46" s="51"/>
      <c r="Y46" s="51"/>
      <c r="Z46" s="51"/>
      <c r="AA46" s="51"/>
      <c r="AB46" s="51"/>
      <c r="AC46" s="90" t="s">
        <v>38</v>
      </c>
      <c r="AD46" s="90"/>
      <c r="AE46" s="90"/>
      <c r="AF46" s="90"/>
      <c r="AG46" s="90"/>
      <c r="AH46" s="52" t="s">
        <v>11</v>
      </c>
      <c r="AI46" s="52"/>
      <c r="AJ46" s="91"/>
      <c r="AK46" s="91"/>
      <c r="AL46" s="91"/>
      <c r="AM46" s="91"/>
      <c r="AN46" s="92"/>
      <c r="AO46" s="92"/>
    </row>
    <row r="47" spans="1:42" ht="15">
      <c r="A47" s="53"/>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0"/>
      <c r="AF47" s="50"/>
      <c r="AG47" s="50"/>
      <c r="AH47" s="50"/>
      <c r="AI47" s="50"/>
      <c r="AJ47" s="50"/>
      <c r="AK47" s="50"/>
      <c r="AL47" s="50"/>
      <c r="AM47" s="50"/>
      <c r="AN47" s="50"/>
      <c r="AO47" s="50"/>
    </row>
    <row r="48" spans="1:42" ht="15.75">
      <c r="A48" s="48"/>
      <c r="B48" s="47" t="s">
        <v>40</v>
      </c>
      <c r="C48" s="48"/>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9"/>
      <c r="AF48" s="49"/>
      <c r="AG48" s="49"/>
      <c r="AH48" s="49"/>
      <c r="AI48" s="49"/>
      <c r="AJ48" s="49"/>
      <c r="AK48" s="49"/>
      <c r="AL48" s="50"/>
      <c r="AM48" s="50"/>
      <c r="AN48" s="50"/>
      <c r="AO48" s="50"/>
    </row>
    <row r="49" spans="1:41" ht="15.75">
      <c r="A49" s="48"/>
      <c r="B49" s="48"/>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9"/>
      <c r="AF49" s="49"/>
      <c r="AG49" s="49"/>
      <c r="AH49" s="49"/>
      <c r="AI49" s="49"/>
      <c r="AJ49" s="49"/>
      <c r="AK49" s="49"/>
      <c r="AL49" s="50"/>
      <c r="AM49" s="50"/>
      <c r="AN49" s="50"/>
      <c r="AO49" s="50"/>
    </row>
    <row r="50" spans="1:41" ht="15.75">
      <c r="A50" s="48"/>
      <c r="B50" s="47" t="s">
        <v>41</v>
      </c>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9"/>
      <c r="AF50" s="49"/>
      <c r="AG50" s="49"/>
      <c r="AH50" s="49"/>
      <c r="AI50" s="49"/>
      <c r="AJ50" s="49"/>
      <c r="AK50" s="49"/>
      <c r="AL50" s="50"/>
      <c r="AM50" s="50"/>
      <c r="AN50" s="50"/>
      <c r="AO50" s="50"/>
    </row>
    <row r="51" spans="1:41" ht="15.75">
      <c r="A51" s="54"/>
      <c r="B51" s="54"/>
      <c r="C51" s="54"/>
      <c r="D51" s="54"/>
      <c r="E51" s="54"/>
      <c r="F51" s="54"/>
      <c r="G51" s="54"/>
      <c r="H51" s="54"/>
      <c r="I51" s="54"/>
      <c r="J51" s="54"/>
      <c r="K51" s="54"/>
      <c r="L51" s="54"/>
      <c r="M51" s="54"/>
      <c r="N51" s="55"/>
      <c r="O51" s="55"/>
      <c r="P51" s="55"/>
      <c r="Q51" s="55"/>
      <c r="R51" s="55"/>
      <c r="S51" s="54"/>
      <c r="T51" s="54"/>
      <c r="U51" s="54"/>
      <c r="V51" s="54"/>
      <c r="W51" s="54"/>
      <c r="X51" s="54"/>
      <c r="Y51" s="54"/>
      <c r="Z51" s="54"/>
      <c r="AA51" s="54"/>
      <c r="AB51" s="54"/>
      <c r="AC51" s="54"/>
      <c r="AD51" s="54"/>
      <c r="AE51" s="56"/>
      <c r="AF51" s="56"/>
      <c r="AG51" s="56"/>
      <c r="AH51" s="56"/>
      <c r="AI51" s="56"/>
      <c r="AJ51" s="56"/>
      <c r="AK51" s="56"/>
    </row>
    <row r="52" spans="1:41" ht="15.75">
      <c r="A52" s="54"/>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9"/>
      <c r="AF52" s="49"/>
      <c r="AG52" s="49"/>
      <c r="AH52" s="49"/>
      <c r="AI52" s="49"/>
      <c r="AJ52" s="56"/>
      <c r="AK52" s="56"/>
    </row>
    <row r="53" spans="1:41" ht="12.75">
      <c r="A53" s="1"/>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row>
    <row r="54" spans="1:41" ht="12.75">
      <c r="A54" s="1"/>
      <c r="B54" s="50"/>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row>
    <row r="55" spans="1:41" ht="12.75">
      <c r="A55" s="1"/>
      <c r="B55" s="50"/>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50"/>
      <c r="AI55" s="50"/>
    </row>
    <row r="56" spans="1:41" ht="15">
      <c r="A56" s="1"/>
      <c r="B56" s="82" t="s">
        <v>42</v>
      </c>
      <c r="C56" s="82"/>
      <c r="D56" s="82"/>
      <c r="E56" s="82"/>
      <c r="F56" s="82"/>
      <c r="G56" s="82"/>
      <c r="H56" s="82"/>
      <c r="I56" s="82"/>
      <c r="J56" s="82"/>
      <c r="K56" s="82"/>
      <c r="L56" s="57"/>
      <c r="M56" s="57"/>
      <c r="N56" s="57"/>
      <c r="O56" s="57"/>
      <c r="P56" s="57"/>
      <c r="Q56" s="57"/>
      <c r="R56" s="57"/>
      <c r="S56" s="57"/>
      <c r="T56" s="57"/>
      <c r="U56" s="57"/>
      <c r="V56" s="57"/>
      <c r="W56" s="57"/>
      <c r="X56" s="57"/>
      <c r="Y56" s="57"/>
      <c r="Z56" s="57"/>
      <c r="AA56" s="57"/>
      <c r="AB56" s="57"/>
      <c r="AC56" s="57"/>
      <c r="AD56" s="57"/>
      <c r="AE56" s="57"/>
      <c r="AF56" s="57"/>
      <c r="AG56" s="57"/>
      <c r="AH56" s="57"/>
      <c r="AI56" s="50"/>
    </row>
    <row r="57" spans="1:41" ht="15">
      <c r="A57" s="1"/>
      <c r="B57" s="57"/>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row>
    <row r="58" spans="1:41" ht="15">
      <c r="A58" s="1"/>
      <c r="B58" s="57"/>
      <c r="C58" s="57"/>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0"/>
    </row>
    <row r="59" spans="1:41" s="62" customFormat="1" ht="15">
      <c r="A59" s="58"/>
      <c r="B59" s="83" t="s">
        <v>43</v>
      </c>
      <c r="C59" s="83"/>
      <c r="D59" s="83"/>
      <c r="E59" s="83"/>
      <c r="F59" s="83"/>
      <c r="G59" s="83"/>
      <c r="H59" s="83"/>
      <c r="I59" s="83"/>
      <c r="J59" s="59"/>
      <c r="K59" s="60"/>
      <c r="L59" s="59">
        <v>1</v>
      </c>
      <c r="M59" s="60" t="s">
        <v>44</v>
      </c>
      <c r="N59" s="84">
        <v>41.12</v>
      </c>
      <c r="O59" s="84"/>
      <c r="P59" s="61" t="s">
        <v>44</v>
      </c>
      <c r="Q59" s="85">
        <v>5.92</v>
      </c>
      <c r="R59" s="85"/>
      <c r="S59" s="59"/>
      <c r="T59" s="85"/>
      <c r="U59" s="85"/>
      <c r="AA59" s="62" t="s">
        <v>45</v>
      </c>
      <c r="AB59" s="85">
        <f>ROUND(L59*N59*Q59,0)</f>
        <v>243</v>
      </c>
      <c r="AC59" s="85"/>
      <c r="AD59" s="85"/>
      <c r="AE59" s="85"/>
      <c r="AF59" s="76" t="s">
        <v>13</v>
      </c>
      <c r="AG59" s="76"/>
      <c r="AK59" s="77"/>
      <c r="AL59" s="77"/>
      <c r="AM59" s="77"/>
      <c r="AN59" s="63"/>
    </row>
    <row r="60" spans="1:41" s="64" customFormat="1" ht="15">
      <c r="I60" s="65"/>
      <c r="J60" s="66"/>
      <c r="K60" s="65"/>
      <c r="M60" s="67"/>
      <c r="N60" s="68"/>
      <c r="O60" s="68"/>
      <c r="P60" s="65"/>
      <c r="Q60" s="69"/>
      <c r="R60" s="69"/>
      <c r="S60" s="70"/>
      <c r="T60" s="69"/>
      <c r="U60" s="69"/>
      <c r="V60" s="78" t="s">
        <v>46</v>
      </c>
      <c r="W60" s="78"/>
      <c r="X60" s="78"/>
      <c r="Y60" s="78"/>
      <c r="Z60" s="78"/>
      <c r="AA60" s="71" t="s">
        <v>45</v>
      </c>
      <c r="AB60" s="79">
        <f>SUM(AB57:AB59)</f>
        <v>243</v>
      </c>
      <c r="AC60" s="79"/>
      <c r="AD60" s="79"/>
      <c r="AE60" s="79"/>
      <c r="AF60" s="80" t="s">
        <v>13</v>
      </c>
      <c r="AG60" s="80"/>
      <c r="AH60" s="70"/>
      <c r="AI60" s="72"/>
      <c r="AJ60" s="72"/>
      <c r="AK60" s="81"/>
      <c r="AL60" s="81"/>
      <c r="AM60" s="81"/>
      <c r="AN60" s="72"/>
    </row>
  </sheetData>
  <mergeCells count="115">
    <mergeCell ref="A1:AM1"/>
    <mergeCell ref="A2:D2"/>
    <mergeCell ref="E2:AN2"/>
    <mergeCell ref="B4:M4"/>
    <mergeCell ref="N4:V4"/>
    <mergeCell ref="W4:AB4"/>
    <mergeCell ref="AC4:AH4"/>
    <mergeCell ref="AI4:AN4"/>
    <mergeCell ref="B7:AJ7"/>
    <mergeCell ref="AK8:AM8"/>
    <mergeCell ref="O9:R9"/>
    <mergeCell ref="S9:T9"/>
    <mergeCell ref="W9:Y9"/>
    <mergeCell ref="Z9:AC9"/>
    <mergeCell ref="AI9:AJ9"/>
    <mergeCell ref="AK9:AM9"/>
    <mergeCell ref="AK5:AM5"/>
    <mergeCell ref="O6:R6"/>
    <mergeCell ref="W6:Y6"/>
    <mergeCell ref="Z6:AC6"/>
    <mergeCell ref="AI6:AJ6"/>
    <mergeCell ref="AK6:AM6"/>
    <mergeCell ref="B13:AJ13"/>
    <mergeCell ref="B16:AN16"/>
    <mergeCell ref="B10:AJ10"/>
    <mergeCell ref="AK11:AM11"/>
    <mergeCell ref="O12:R12"/>
    <mergeCell ref="W12:Y12"/>
    <mergeCell ref="Z12:AC12"/>
    <mergeCell ref="AI12:AJ12"/>
    <mergeCell ref="AK12:AM12"/>
    <mergeCell ref="AK14:AM14"/>
    <mergeCell ref="O15:R15"/>
    <mergeCell ref="W15:Y15"/>
    <mergeCell ref="Z15:AC15"/>
    <mergeCell ref="AI15:AJ15"/>
    <mergeCell ref="AK15:AM15"/>
    <mergeCell ref="B19:AJ19"/>
    <mergeCell ref="AK20:AM20"/>
    <mergeCell ref="P21:R21"/>
    <mergeCell ref="V21:X21"/>
    <mergeCell ref="Y21:AB21"/>
    <mergeCell ref="AH21:AI21"/>
    <mergeCell ref="AK21:AM21"/>
    <mergeCell ref="AK17:AM17"/>
    <mergeCell ref="O18:R18"/>
    <mergeCell ref="S18:T18"/>
    <mergeCell ref="W18:Y18"/>
    <mergeCell ref="Z18:AC18"/>
    <mergeCell ref="AI18:AJ18"/>
    <mergeCell ref="AK18:AM18"/>
    <mergeCell ref="AK26:AM26"/>
    <mergeCell ref="O27:R27"/>
    <mergeCell ref="V27:X27"/>
    <mergeCell ref="Y27:AB27"/>
    <mergeCell ref="AH27:AI27"/>
    <mergeCell ref="AK27:AM27"/>
    <mergeCell ref="B25:AJ25"/>
    <mergeCell ref="B22:AJ22"/>
    <mergeCell ref="AK23:AM23"/>
    <mergeCell ref="P24:R24"/>
    <mergeCell ref="V24:X24"/>
    <mergeCell ref="Y24:AB24"/>
    <mergeCell ref="AH24:AI24"/>
    <mergeCell ref="AK24:AM24"/>
    <mergeCell ref="B23:AI23"/>
    <mergeCell ref="AK29:AM29"/>
    <mergeCell ref="O30:R30"/>
    <mergeCell ref="V30:X30"/>
    <mergeCell ref="Y30:AB30"/>
    <mergeCell ref="AH30:AI30"/>
    <mergeCell ref="AK30:AM30"/>
    <mergeCell ref="B28:AJ28"/>
    <mergeCell ref="B32:AJ32"/>
    <mergeCell ref="AK32:AM32"/>
    <mergeCell ref="B37:AJ37"/>
    <mergeCell ref="AK35:AM35"/>
    <mergeCell ref="O36:R36"/>
    <mergeCell ref="V36:X36"/>
    <mergeCell ref="Y36:AB36"/>
    <mergeCell ref="AH36:AI36"/>
    <mergeCell ref="AK36:AM36"/>
    <mergeCell ref="B31:AJ31"/>
    <mergeCell ref="B34:AJ34"/>
    <mergeCell ref="O33:R33"/>
    <mergeCell ref="V33:X33"/>
    <mergeCell ref="Y33:AB33"/>
    <mergeCell ref="AH33:AI33"/>
    <mergeCell ref="AK33:AM33"/>
    <mergeCell ref="B40:AJ40"/>
    <mergeCell ref="AC41:AG41"/>
    <mergeCell ref="AK41:AM41"/>
    <mergeCell ref="AO41:AP41"/>
    <mergeCell ref="AC46:AG46"/>
    <mergeCell ref="AJ46:AM46"/>
    <mergeCell ref="AN46:AO46"/>
    <mergeCell ref="B38:AJ38"/>
    <mergeCell ref="AK38:AM38"/>
    <mergeCell ref="O39:R39"/>
    <mergeCell ref="V39:X39"/>
    <mergeCell ref="Y39:AB39"/>
    <mergeCell ref="AH39:AI39"/>
    <mergeCell ref="AK39:AM39"/>
    <mergeCell ref="AF59:AG59"/>
    <mergeCell ref="AK59:AM59"/>
    <mergeCell ref="V60:Z60"/>
    <mergeCell ref="AB60:AE60"/>
    <mergeCell ref="AF60:AG60"/>
    <mergeCell ref="AK60:AM60"/>
    <mergeCell ref="B56:K56"/>
    <mergeCell ref="B59:I59"/>
    <mergeCell ref="N59:O59"/>
    <mergeCell ref="Q59:R59"/>
    <mergeCell ref="T59:U59"/>
    <mergeCell ref="AB59:AE59"/>
  </mergeCells>
  <pageMargins left="0.45" right="0.1" top="0.32" bottom="0.69" header="0.26" footer="0.25"/>
  <pageSetup paperSize="5" scale="85"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DWE MBldg</vt:lpstr>
      <vt:lpstr>Sheet1</vt:lpstr>
      <vt:lpstr>Sheet2</vt:lpstr>
      <vt:lpstr>Sheet3</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2017-02-13T08:51:00Z</dcterms:modified>
</cp:coreProperties>
</file>