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s>
  <definedNames>
    <definedName name="_xlnm.Print_Area" localSheetId="0">'DWE MBldg'!$A$1:$AN$86</definedName>
    <definedName name="_xlnm.Print_Titles" localSheetId="0">'DWE MBldg'!$4:$4</definedName>
  </definedNames>
  <calcPr calcId="124519"/>
</workbook>
</file>

<file path=xl/calcChain.xml><?xml version="1.0" encoding="utf-8"?>
<calcChain xmlns="http://schemas.openxmlformats.org/spreadsheetml/2006/main">
  <c r="AK69" i="5"/>
  <c r="AK49"/>
  <c r="AK31" l="1"/>
  <c r="AK21"/>
  <c r="AK6"/>
  <c r="AK46" l="1"/>
  <c r="AK18" l="1"/>
  <c r="AK12"/>
  <c r="AB87" l="1"/>
  <c r="AB88" l="1"/>
  <c r="AK15"/>
  <c r="AK43"/>
  <c r="AK58"/>
  <c r="AK61"/>
  <c r="AK9"/>
  <c r="AK34"/>
  <c r="AK67" l="1"/>
  <c r="AK40"/>
  <c r="AK28"/>
  <c r="AK25"/>
  <c r="AK52"/>
  <c r="AK37" l="1"/>
  <c r="AO34" s="1"/>
  <c r="AK64"/>
  <c r="AK55"/>
  <c r="AO49" l="1"/>
  <c r="AO69"/>
</calcChain>
</file>

<file path=xl/sharedStrings.xml><?xml version="1.0" encoding="utf-8"?>
<sst xmlns="http://schemas.openxmlformats.org/spreadsheetml/2006/main" count="176" uniqueCount="75">
  <si>
    <t>SHEDULE-B</t>
  </si>
  <si>
    <t>S.N:</t>
  </si>
  <si>
    <t xml:space="preserve"> ITEM OF WORK</t>
  </si>
  <si>
    <t>QTY</t>
  </si>
  <si>
    <t>RATE</t>
  </si>
  <si>
    <t>UNIT</t>
  </si>
  <si>
    <t>AMOUNT</t>
  </si>
  <si>
    <t>Cft.</t>
  </si>
  <si>
    <t>@ Rs:</t>
  </si>
  <si>
    <t>Rs.</t>
  </si>
  <si>
    <t>/=</t>
  </si>
  <si>
    <t>Cement concrete brick or stone ballast 1½” to 2” guage ratio 1:5:10. (S.I.No.4-c, P.No.15).</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</si>
  <si>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</si>
  <si>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</si>
  <si>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</si>
  <si>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</si>
  <si>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</si>
  <si>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</si>
  <si>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</si>
  <si>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</si>
  <si>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</si>
  <si>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</si>
  <si>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</si>
  <si>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</si>
  <si>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</si>
  <si>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</si>
  <si>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</si>
  <si>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</si>
  <si>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</si>
  <si>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</si>
  <si>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</si>
  <si>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</si>
  <si>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</si>
  <si>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</si>
  <si>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</si>
  <si>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</si>
  <si>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</si>
  <si>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</si>
  <si>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</si>
  <si>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</si>
  <si>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</si>
  <si>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X</t>
  </si>
  <si>
    <t>=</t>
  </si>
  <si>
    <t>Removing cement plaster .(S.I.No: 53, P.No: 13 )</t>
  </si>
  <si>
    <t>Total Qnty:</t>
  </si>
  <si>
    <t>Laying floor of approved with glazed tile ¼”  thick in white cement 1:2 over ¾” thick cement morter 1:2 complete. (S.I.No. 24, P.No.43).</t>
  </si>
  <si>
    <t>LAV F/S P.F</t>
  </si>
  <si>
    <t>(Rs. One Hundred Twenty One only)</t>
  </si>
  <si>
    <t>(Rs. Eight Thousand Six Hundred Ninty Four &amp; Ninty Five Paisa only)</t>
  </si>
  <si>
    <t>(Rs. Three Hundred Thirt Seven only)</t>
  </si>
  <si>
    <t>(Rs. Five Thousand One &amp; Seventy Paisa only)</t>
  </si>
  <si>
    <t>(Rs. Four Thousand Eight Hundred Twenty &amp; Twenty Paisa only)</t>
  </si>
  <si>
    <t>(Rs. Three Thousand Eight Hundred Fifty only)</t>
  </si>
  <si>
    <t>(Rs. One Hundred Eighty Six &amp; Thirty Four Paisa only)</t>
  </si>
  <si>
    <t>(Rs. Eleven Thousand Four Hundred Fourty Three &amp; Ten Paisa only)</t>
  </si>
  <si>
    <t>(Rs. Two Thousand Two Hundred Six &amp; Sixty Paisa only)</t>
  </si>
  <si>
    <t>(Rs. Two Thousand One Hundred Ninty Seven &amp; Fifty Two Paisa only)</t>
  </si>
  <si>
    <t>(Rs. Twenty Seven Thousand Six Hundred Seventy Eight &amp; Eighty Six Paisa only)</t>
  </si>
  <si>
    <t>(Rs. Eight Hundred Twenty Nine &amp; Ninty Five Paisa only)</t>
  </si>
  <si>
    <t>(Rs. One Thousand Two Hundred Seventy Six &amp; Fifty Three Paisa only)</t>
  </si>
  <si>
    <t>(Rs. One Thousand Two Hundred Seventy Six &amp; Eight Three Paisa only)</t>
  </si>
  <si>
    <t xml:space="preserve">Excavation in foundation of Building, Bridges and other structures i/c degbelling dressing, refilling around structure with excavated earth watering and ramming (In ordinary soil) lead upto 5 ft .(S.I.No: 18-b, P.No: 4) </t>
  </si>
  <si>
    <t>%0 Cft.</t>
  </si>
  <si>
    <t>(Rs. Three Thousand One Hundred Seventy Six &amp; Ps. Twenty Five only)</t>
  </si>
  <si>
    <t xml:space="preserve">Pacca brick work in foundation and plinth in cement sand morter (1:6) Ratio.(S.I.No: 4-e, P.No: 21) </t>
  </si>
  <si>
    <t xml:space="preserve">                            (Rs. Eleven Thousand Nine Hundred Fourty Eight &amp; Ps. Thirty six)</t>
  </si>
  <si>
    <t>Providing and fixing iron steel grill doors with angle iron frame 1½” X 1½” X 1/4 with approved design and looking arrangement embedded is masonry as per instruction of Engineer/Incharge (S.I.No: 31-P-94).</t>
  </si>
  <si>
    <t>(Rupees:-Two hundred thirty one and sixty paisa only.)</t>
  </si>
  <si>
    <r>
      <t xml:space="preserve">Rehabilitation of School Building in Taluka Chachro District Tharparkar (18-Units) </t>
    </r>
    <r>
      <rPr>
        <b/>
        <u/>
        <sz val="14"/>
        <rFont val="Times New Roman"/>
        <family val="1"/>
      </rPr>
      <t>@ GBPS Soomji Bheel U.C Dharendaro,</t>
    </r>
    <r>
      <rPr>
        <u/>
        <sz val="14"/>
        <rFont val="Times New Roman"/>
        <family val="1"/>
      </rPr>
      <t xml:space="preserve"> Taluka Chachro.</t>
    </r>
  </si>
  <si>
    <t>Dismantling brick work in lime or cement mortar .(S.I.No: 13, P.No: 10)</t>
  </si>
  <si>
    <t>(Rs. One Thousand Two Hundred Eighty Five &amp; Sixty Three Paisa only)</t>
  </si>
  <si>
    <t>Pacca brick work in Ground floor in cement sand mortar (1:6) Ratio. (S.I.No. 5-e, P.No: 21).</t>
  </si>
  <si>
    <t>(Rs. Twelve Thousand Six Hundred Seventy Four &amp; Thirty Six Paisa only)</t>
  </si>
  <si>
    <t>Supplying and fixing in position iron/steel grill of 3/4" X 1/4" size flat iron of approved design including painting 3 coats etc. complete (weight not to be less then 3.7 lbs/ sq. foot of finished grill. (S.I.No. 26, P.No. 93).</t>
  </si>
  <si>
    <t>(Rs. One Hundred Eighty &amp; Fifty Paisa only)</t>
  </si>
</sst>
</file>

<file path=xl/styles.xml><?xml version="1.0" encoding="utf-8"?>
<styleSheet xmlns="http://schemas.openxmlformats.org/spreadsheetml/2006/main">
  <numFmts count="2">
    <numFmt numFmtId="164" formatCode="0.0"/>
    <numFmt numFmtId="165" formatCode="0.000"/>
  </numFmts>
  <fonts count="24">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4"/>
      <name val="Times New Roman"/>
      <family val="1"/>
    </font>
    <font>
      <b/>
      <u/>
      <sz val="14"/>
      <name val="Times New Roman"/>
      <family val="1"/>
    </font>
    <font>
      <b/>
      <sz val="11"/>
      <name val="Book Antiqua"/>
      <family val="1"/>
    </font>
    <font>
      <sz val="11"/>
      <name val="Book Antiqua"/>
      <family val="1"/>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37">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4"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7" fillId="0" borderId="0" xfId="1" applyFont="1" applyBorder="1" applyAlignment="1">
      <alignment horizontal="left"/>
    </xf>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16" fillId="0" borderId="0" xfId="1" applyFont="1" applyBorder="1"/>
    <xf numFmtId="0" fontId="2" fillId="0" borderId="0" xfId="1" applyFont="1" applyBorder="1"/>
    <xf numFmtId="0" fontId="1" fillId="0" borderId="0" xfId="1" applyFont="1" applyFill="1" applyBorder="1" applyAlignment="1"/>
    <xf numFmtId="1" fontId="17" fillId="0" borderId="0" xfId="1" applyNumberFormat="1" applyFont="1" applyFill="1" applyBorder="1" applyAlignment="1"/>
    <xf numFmtId="0" fontId="17" fillId="0" borderId="0" xfId="1" applyFont="1" applyFill="1" applyBorder="1" applyAlignment="1"/>
    <xf numFmtId="0" fontId="2" fillId="0" borderId="0" xfId="1" applyFont="1" applyFill="1" applyBorder="1" applyAlignment="1">
      <alignment horizontal="left"/>
    </xf>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horizontal="center"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0" fontId="5" fillId="0" borderId="0" xfId="1" applyFont="1" applyFill="1" applyBorder="1" applyAlignment="1">
      <alignment horizontal="center"/>
    </xf>
    <xf numFmtId="2" fontId="5" fillId="0" borderId="0" xfId="1" applyNumberFormat="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17" fillId="0" borderId="0" xfId="1" applyFont="1" applyBorder="1" applyAlignment="1">
      <alignment horizontal="center"/>
    </xf>
    <xf numFmtId="0" fontId="17" fillId="0" borderId="0" xfId="1" applyFont="1" applyFill="1" applyBorder="1" applyAlignment="1">
      <alignment horizontal="center"/>
    </xf>
    <xf numFmtId="0" fontId="2" fillId="0" borderId="0" xfId="1" applyFont="1" applyBorder="1" applyAlignment="1">
      <alignment horizontal="center" vertical="center"/>
    </xf>
    <xf numFmtId="0" fontId="22" fillId="0" borderId="0" xfId="1" applyFont="1" applyBorder="1" applyAlignment="1">
      <alignment horizontal="center" vertical="top"/>
    </xf>
    <xf numFmtId="0" fontId="23" fillId="0" borderId="0" xfId="1" applyFont="1" applyBorder="1"/>
    <xf numFmtId="0" fontId="1" fillId="0" borderId="0" xfId="1" applyFont="1" applyBorder="1" applyAlignment="1">
      <alignment horizontal="center"/>
    </xf>
    <xf numFmtId="1" fontId="17" fillId="0" borderId="0" xfId="1" applyNumberFormat="1" applyFont="1" applyBorder="1" applyAlignment="1">
      <alignment horizontal="right"/>
    </xf>
    <xf numFmtId="0" fontId="16" fillId="0" borderId="0" xfId="1" applyFont="1" applyBorder="1" applyAlignment="1">
      <alignment horizontal="center"/>
    </xf>
    <xf numFmtId="2" fontId="17" fillId="0" borderId="0" xfId="1" applyNumberFormat="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right"/>
    </xf>
    <xf numFmtId="0" fontId="22" fillId="0" borderId="0" xfId="1" applyFont="1" applyBorder="1" applyAlignment="1">
      <alignment horizontal="center" vertical="top"/>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20" fillId="0" borderId="0" xfId="1" applyFont="1" applyAlignment="1">
      <alignment horizontal="justify" vertical="top" wrapText="1"/>
    </xf>
    <xf numFmtId="2" fontId="17" fillId="0" borderId="0" xfId="1" applyNumberFormat="1" applyFont="1" applyBorder="1" applyAlignment="1">
      <alignment horizontal="left"/>
    </xf>
    <xf numFmtId="0" fontId="1" fillId="0" borderId="0" xfId="1" applyFont="1" applyBorder="1" applyAlignment="1">
      <alignment horizontal="right"/>
    </xf>
    <xf numFmtId="0" fontId="17" fillId="0" borderId="0" xfId="1" applyFont="1" applyBorder="1" applyAlignment="1">
      <alignment horizontal="left"/>
    </xf>
    <xf numFmtId="0" fontId="6" fillId="0" borderId="0" xfId="1" applyFont="1" applyBorder="1" applyAlignment="1">
      <alignment horizontal="center" vertical="center"/>
    </xf>
    <xf numFmtId="0" fontId="16" fillId="0" borderId="0" xfId="1" applyFont="1" applyBorder="1" applyAlignment="1">
      <alignment horizontal="justify" vertical="top"/>
    </xf>
    <xf numFmtId="0" fontId="16" fillId="0" borderId="0" xfId="1" applyFont="1" applyBorder="1" applyAlignment="1">
      <alignment horizontal="center" vertical="top"/>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2" fontId="17" fillId="0" borderId="0" xfId="1" applyNumberFormat="1" applyFont="1" applyBorder="1" applyAlignment="1">
      <alignment horizontal="center"/>
    </xf>
    <xf numFmtId="0" fontId="1" fillId="0" borderId="0" xfId="1" applyFont="1" applyBorder="1" applyAlignment="1">
      <alignment horizontal="right" vertical="center"/>
    </xf>
    <xf numFmtId="0" fontId="1" fillId="0" borderId="0" xfId="1" applyFont="1" applyFill="1" applyBorder="1" applyAlignment="1">
      <alignment horizontal="right" vertical="center"/>
    </xf>
    <xf numFmtId="2" fontId="17" fillId="0" borderId="0" xfId="1" applyNumberFormat="1" applyFont="1" applyFill="1" applyBorder="1" applyAlignment="1">
      <alignment horizontal="right"/>
    </xf>
    <xf numFmtId="0" fontId="17" fillId="0" borderId="0" xfId="1" applyFont="1" applyFill="1" applyBorder="1" applyAlignment="1">
      <alignment horizontal="center"/>
    </xf>
    <xf numFmtId="0" fontId="17" fillId="0" borderId="0" xfId="1" applyFont="1" applyFill="1" applyBorder="1" applyAlignment="1">
      <alignment horizontal="right"/>
    </xf>
    <xf numFmtId="1" fontId="17" fillId="0" borderId="0" xfId="1" applyNumberFormat="1" applyFont="1" applyFill="1" applyBorder="1" applyAlignment="1">
      <alignment horizontal="right"/>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5" fillId="0" borderId="0" xfId="1" applyFont="1" applyFill="1" applyBorder="1" applyAlignment="1">
      <alignment horizontal="right"/>
    </xf>
    <xf numFmtId="164" fontId="17" fillId="0" borderId="0" xfId="1" applyNumberFormat="1" applyFont="1" applyBorder="1" applyAlignment="1">
      <alignment horizontal="center"/>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5" fillId="0" borderId="0" xfId="1" applyFont="1" applyFill="1" applyBorder="1" applyAlignment="1">
      <alignment horizontal="right" vertical="top"/>
    </xf>
    <xf numFmtId="0" fontId="16" fillId="0" borderId="0" xfId="1" applyFont="1" applyBorder="1" applyAlignment="1">
      <alignment horizontal="center" vertical="center"/>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0" fontId="8" fillId="2" borderId="1" xfId="1" applyFont="1" applyFill="1" applyBorder="1" applyAlignment="1">
      <alignment horizontal="center" vertical="center"/>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88"/>
  <sheetViews>
    <sheetView tabSelected="1" view="pageBreakPreview" zoomScaleSheetLayoutView="100" workbookViewId="0">
      <selection activeCell="B13" sqref="B13:AJ13"/>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3.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93" t="s">
        <v>0</v>
      </c>
      <c r="B1" s="93"/>
      <c r="C1" s="93"/>
      <c r="D1" s="93"/>
      <c r="E1" s="93"/>
      <c r="F1" s="93"/>
      <c r="G1" s="93"/>
      <c r="H1" s="93"/>
      <c r="I1" s="93"/>
      <c r="J1" s="93"/>
      <c r="K1" s="93"/>
      <c r="L1" s="93"/>
      <c r="M1" s="93"/>
      <c r="N1" s="93"/>
      <c r="O1" s="93"/>
      <c r="P1" s="93"/>
      <c r="Q1" s="93"/>
      <c r="R1" s="93"/>
      <c r="S1" s="93"/>
      <c r="T1" s="93"/>
      <c r="U1" s="93"/>
      <c r="V1" s="93"/>
      <c r="W1" s="93"/>
      <c r="X1" s="93"/>
      <c r="Y1" s="93"/>
      <c r="Z1" s="93"/>
      <c r="AA1" s="93"/>
      <c r="AB1" s="93"/>
      <c r="AC1" s="93"/>
      <c r="AD1" s="93"/>
      <c r="AE1" s="93"/>
      <c r="AF1" s="93"/>
      <c r="AG1" s="93"/>
      <c r="AH1" s="93"/>
      <c r="AI1" s="93"/>
      <c r="AJ1" s="93"/>
      <c r="AK1" s="93"/>
      <c r="AL1" s="93"/>
      <c r="AM1" s="93"/>
    </row>
    <row r="2" spans="1:40" ht="46.5" customHeight="1">
      <c r="A2" s="94" t="s">
        <v>40</v>
      </c>
      <c r="B2" s="94"/>
      <c r="C2" s="94"/>
      <c r="D2" s="94"/>
      <c r="E2" s="95" t="s">
        <v>68</v>
      </c>
      <c r="F2" s="96"/>
      <c r="G2" s="96"/>
      <c r="H2" s="96"/>
      <c r="I2" s="96"/>
      <c r="J2" s="96"/>
      <c r="K2" s="96"/>
      <c r="L2" s="96"/>
      <c r="M2" s="96"/>
      <c r="N2" s="96"/>
      <c r="O2" s="96"/>
      <c r="P2" s="96"/>
      <c r="Q2" s="96"/>
      <c r="R2" s="96"/>
      <c r="S2" s="96"/>
      <c r="T2" s="96"/>
      <c r="U2" s="96"/>
      <c r="V2" s="96"/>
      <c r="W2" s="96"/>
      <c r="X2" s="96"/>
      <c r="Y2" s="96"/>
      <c r="Z2" s="96"/>
      <c r="AA2" s="96"/>
      <c r="AB2" s="96"/>
      <c r="AC2" s="96"/>
      <c r="AD2" s="96"/>
      <c r="AE2" s="96"/>
      <c r="AF2" s="96"/>
      <c r="AG2" s="96"/>
      <c r="AH2" s="96"/>
      <c r="AI2" s="96"/>
      <c r="AJ2" s="96"/>
      <c r="AK2" s="96"/>
      <c r="AL2" s="96"/>
      <c r="AM2" s="96"/>
      <c r="AN2" s="96"/>
    </row>
    <row r="3" spans="1:40" ht="6" customHeight="1" thickBot="1"/>
    <row r="4" spans="1:40" s="19" customFormat="1" ht="17.25" customHeight="1" thickTop="1" thickBot="1">
      <c r="A4" s="132" t="s">
        <v>1</v>
      </c>
      <c r="B4" s="133" t="s">
        <v>2</v>
      </c>
      <c r="C4" s="133"/>
      <c r="D4" s="133"/>
      <c r="E4" s="133"/>
      <c r="F4" s="133"/>
      <c r="G4" s="133"/>
      <c r="H4" s="133"/>
      <c r="I4" s="133"/>
      <c r="J4" s="133"/>
      <c r="K4" s="133"/>
      <c r="L4" s="133"/>
      <c r="M4" s="133"/>
      <c r="N4" s="134" t="s">
        <v>3</v>
      </c>
      <c r="O4" s="135"/>
      <c r="P4" s="135"/>
      <c r="Q4" s="135"/>
      <c r="R4" s="135"/>
      <c r="S4" s="135"/>
      <c r="T4" s="135"/>
      <c r="U4" s="135"/>
      <c r="V4" s="136"/>
      <c r="W4" s="134" t="s">
        <v>4</v>
      </c>
      <c r="X4" s="135"/>
      <c r="Y4" s="135"/>
      <c r="Z4" s="135"/>
      <c r="AA4" s="135"/>
      <c r="AB4" s="136"/>
      <c r="AC4" s="135" t="s">
        <v>5</v>
      </c>
      <c r="AD4" s="135"/>
      <c r="AE4" s="135"/>
      <c r="AF4" s="135"/>
      <c r="AG4" s="135"/>
      <c r="AH4" s="135"/>
      <c r="AI4" s="134" t="s">
        <v>6</v>
      </c>
      <c r="AJ4" s="135"/>
      <c r="AK4" s="135"/>
      <c r="AL4" s="135"/>
      <c r="AM4" s="135"/>
      <c r="AN4" s="136"/>
    </row>
    <row r="5" spans="1:40" s="23" customFormat="1" ht="13.5" customHeight="1" thickTop="1">
      <c r="A5" s="83">
        <v>1</v>
      </c>
      <c r="B5" s="21" t="s">
        <v>69</v>
      </c>
      <c r="C5" s="22"/>
      <c r="D5" s="22"/>
      <c r="E5" s="22"/>
      <c r="F5" s="22"/>
      <c r="G5" s="22"/>
      <c r="H5" s="22"/>
      <c r="I5" s="22"/>
      <c r="J5" s="22"/>
      <c r="K5" s="22"/>
      <c r="L5" s="22"/>
      <c r="AK5" s="98"/>
      <c r="AL5" s="98"/>
      <c r="AM5" s="98"/>
    </row>
    <row r="6" spans="1:40" s="24" customFormat="1" ht="13.5" customHeight="1">
      <c r="A6" s="6"/>
      <c r="N6" s="28"/>
      <c r="O6" s="89">
        <v>91</v>
      </c>
      <c r="P6" s="89"/>
      <c r="Q6" s="89"/>
      <c r="R6" s="89"/>
      <c r="S6" s="99" t="s">
        <v>7</v>
      </c>
      <c r="T6" s="99"/>
      <c r="U6" s="29"/>
      <c r="V6" s="81"/>
      <c r="W6" s="90" t="s">
        <v>8</v>
      </c>
      <c r="X6" s="90"/>
      <c r="Y6" s="90"/>
      <c r="Z6" s="97">
        <v>1285.6300000000001</v>
      </c>
      <c r="AA6" s="97"/>
      <c r="AB6" s="97"/>
      <c r="AC6" s="97"/>
      <c r="AD6" s="29"/>
      <c r="AE6" s="31" t="s">
        <v>12</v>
      </c>
      <c r="AF6" s="29"/>
      <c r="AG6" s="29"/>
      <c r="AH6" s="29"/>
      <c r="AI6" s="91" t="s">
        <v>9</v>
      </c>
      <c r="AJ6" s="91"/>
      <c r="AK6" s="87">
        <f>ROUND(O6*Z6/100,0)</f>
        <v>1170</v>
      </c>
      <c r="AL6" s="87"/>
      <c r="AM6" s="87"/>
      <c r="AN6" s="32" t="s">
        <v>10</v>
      </c>
    </row>
    <row r="7" spans="1:40" s="2" customFormat="1" ht="15">
      <c r="B7" s="100" t="s">
        <v>70</v>
      </c>
      <c r="C7" s="100"/>
      <c r="D7" s="100"/>
      <c r="E7" s="100"/>
      <c r="F7" s="100"/>
      <c r="G7" s="100"/>
      <c r="H7" s="100"/>
      <c r="I7" s="100"/>
      <c r="J7" s="100"/>
      <c r="K7" s="100"/>
      <c r="L7" s="100"/>
      <c r="M7" s="100"/>
      <c r="N7" s="100"/>
      <c r="O7" s="100"/>
      <c r="P7" s="100"/>
      <c r="Q7" s="100"/>
      <c r="R7" s="100"/>
      <c r="S7" s="100"/>
      <c r="T7" s="100"/>
      <c r="U7" s="100"/>
      <c r="V7" s="100"/>
      <c r="W7" s="100"/>
      <c r="X7" s="100"/>
      <c r="Y7" s="100"/>
      <c r="Z7" s="100"/>
      <c r="AA7" s="100"/>
      <c r="AB7" s="100"/>
      <c r="AC7" s="100"/>
      <c r="AD7" s="100"/>
      <c r="AE7" s="100"/>
      <c r="AF7" s="100"/>
      <c r="AG7" s="100"/>
      <c r="AH7" s="100"/>
      <c r="AI7" s="100"/>
      <c r="AJ7" s="100"/>
      <c r="AK7" s="3"/>
      <c r="AL7" s="3"/>
      <c r="AM7" s="3"/>
    </row>
    <row r="8" spans="1:40" s="23" customFormat="1" ht="13.5" customHeight="1">
      <c r="A8" s="20">
        <v>2</v>
      </c>
      <c r="B8" s="21" t="s">
        <v>43</v>
      </c>
      <c r="C8" s="4"/>
      <c r="D8" s="4"/>
      <c r="E8" s="4"/>
      <c r="F8" s="4"/>
      <c r="G8" s="4"/>
      <c r="H8" s="4"/>
      <c r="I8" s="4"/>
      <c r="J8" s="4"/>
      <c r="K8" s="4"/>
      <c r="L8" s="4"/>
      <c r="M8" s="4"/>
      <c r="N8" s="4"/>
      <c r="AK8" s="98"/>
      <c r="AL8" s="98"/>
      <c r="AM8" s="98"/>
      <c r="AN8" s="40"/>
    </row>
    <row r="9" spans="1:40" s="24" customFormat="1" ht="13.5" customHeight="1">
      <c r="F9" s="33"/>
      <c r="G9" s="33"/>
      <c r="H9" s="34"/>
      <c r="I9" s="6"/>
      <c r="J9" s="6"/>
      <c r="K9" s="35"/>
      <c r="L9" s="35"/>
      <c r="M9" s="35"/>
      <c r="N9" s="35"/>
      <c r="O9" s="89">
        <v>774</v>
      </c>
      <c r="P9" s="89"/>
      <c r="Q9" s="89"/>
      <c r="R9" s="89"/>
      <c r="S9" s="36" t="s">
        <v>26</v>
      </c>
      <c r="T9" s="37"/>
      <c r="U9" s="37"/>
      <c r="V9" s="30"/>
      <c r="W9" s="90" t="s">
        <v>8</v>
      </c>
      <c r="X9" s="90"/>
      <c r="Y9" s="90"/>
      <c r="Z9" s="97">
        <v>121</v>
      </c>
      <c r="AA9" s="97"/>
      <c r="AB9" s="97"/>
      <c r="AC9" s="97"/>
      <c r="AE9" s="29" t="s">
        <v>27</v>
      </c>
      <c r="AF9" s="29"/>
      <c r="AG9" s="29"/>
      <c r="AH9" s="29"/>
      <c r="AI9" s="91" t="s">
        <v>9</v>
      </c>
      <c r="AJ9" s="91"/>
      <c r="AK9" s="87">
        <f>ROUND(O9*Z9/100,0)</f>
        <v>937</v>
      </c>
      <c r="AL9" s="87"/>
      <c r="AM9" s="87"/>
      <c r="AN9" s="32" t="s">
        <v>10</v>
      </c>
    </row>
    <row r="10" spans="1:40" s="2" customFormat="1" ht="15">
      <c r="B10" s="100" t="s">
        <v>47</v>
      </c>
      <c r="C10" s="100"/>
      <c r="D10" s="100"/>
      <c r="E10" s="100"/>
      <c r="F10" s="100"/>
      <c r="G10" s="100"/>
      <c r="H10" s="100"/>
      <c r="I10" s="100"/>
      <c r="J10" s="100"/>
      <c r="K10" s="100"/>
      <c r="L10" s="100"/>
      <c r="M10" s="100"/>
      <c r="N10" s="100"/>
      <c r="O10" s="100"/>
      <c r="P10" s="100"/>
      <c r="Q10" s="100"/>
      <c r="R10" s="100"/>
      <c r="S10" s="100"/>
      <c r="T10" s="100"/>
      <c r="U10" s="100"/>
      <c r="V10" s="100"/>
      <c r="W10" s="100"/>
      <c r="X10" s="100"/>
      <c r="Y10" s="100"/>
      <c r="Z10" s="100"/>
      <c r="AA10" s="100"/>
      <c r="AB10" s="100"/>
      <c r="AC10" s="100"/>
      <c r="AD10" s="100"/>
      <c r="AE10" s="100"/>
      <c r="AF10" s="100"/>
      <c r="AG10" s="100"/>
      <c r="AH10" s="100"/>
      <c r="AI10" s="100"/>
      <c r="AJ10" s="100"/>
      <c r="AK10" s="3"/>
      <c r="AL10" s="3"/>
      <c r="AM10" s="3"/>
    </row>
    <row r="11" spans="1:40" s="85" customFormat="1" ht="16.5" customHeight="1">
      <c r="A11" s="84">
        <v>3</v>
      </c>
      <c r="B11" s="21" t="s">
        <v>61</v>
      </c>
      <c r="C11" s="21"/>
      <c r="D11" s="21"/>
      <c r="E11" s="21"/>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92"/>
      <c r="AL11" s="92"/>
      <c r="AM11" s="92"/>
    </row>
    <row r="12" spans="1:40" s="24" customFormat="1" ht="13.5" customHeight="1">
      <c r="F12" s="33"/>
      <c r="G12" s="33"/>
      <c r="H12" s="34"/>
      <c r="I12" s="6"/>
      <c r="J12" s="6"/>
      <c r="K12" s="35"/>
      <c r="L12" s="35"/>
      <c r="M12" s="35"/>
      <c r="N12" s="35"/>
      <c r="O12" s="89">
        <v>18</v>
      </c>
      <c r="P12" s="89"/>
      <c r="Q12" s="89"/>
      <c r="R12" s="89"/>
      <c r="S12" s="80" t="s">
        <v>7</v>
      </c>
      <c r="T12" s="37"/>
      <c r="U12" s="37"/>
      <c r="V12" s="78"/>
      <c r="W12" s="90" t="s">
        <v>8</v>
      </c>
      <c r="X12" s="90"/>
      <c r="Y12" s="90"/>
      <c r="Z12" s="89">
        <v>3176.25</v>
      </c>
      <c r="AA12" s="89"/>
      <c r="AB12" s="89"/>
      <c r="AC12" s="89"/>
      <c r="AE12" s="29" t="s">
        <v>62</v>
      </c>
      <c r="AF12" s="29"/>
      <c r="AG12" s="29"/>
      <c r="AH12" s="29"/>
      <c r="AI12" s="91" t="s">
        <v>9</v>
      </c>
      <c r="AJ12" s="91"/>
      <c r="AK12" s="87">
        <f>ROUND(O12*Z12/1000,0)</f>
        <v>57</v>
      </c>
      <c r="AL12" s="87"/>
      <c r="AM12" s="87"/>
      <c r="AN12" s="32" t="s">
        <v>10</v>
      </c>
    </row>
    <row r="13" spans="1:40" s="2" customFormat="1" ht="15">
      <c r="B13" s="100" t="s">
        <v>63</v>
      </c>
      <c r="C13" s="100"/>
      <c r="D13" s="100"/>
      <c r="E13" s="100"/>
      <c r="F13" s="100"/>
      <c r="G13" s="100"/>
      <c r="H13" s="100"/>
      <c r="I13" s="100"/>
      <c r="J13" s="100"/>
      <c r="K13" s="100"/>
      <c r="L13" s="100"/>
      <c r="M13" s="100"/>
      <c r="N13" s="100"/>
      <c r="O13" s="100"/>
      <c r="P13" s="100"/>
      <c r="Q13" s="100"/>
      <c r="R13" s="100"/>
      <c r="S13" s="100"/>
      <c r="T13" s="100"/>
      <c r="U13" s="100"/>
      <c r="V13" s="100"/>
      <c r="W13" s="100"/>
      <c r="X13" s="100"/>
      <c r="Y13" s="100"/>
      <c r="Z13" s="100"/>
      <c r="AA13" s="100"/>
      <c r="AB13" s="100"/>
      <c r="AC13" s="100"/>
      <c r="AD13" s="100"/>
      <c r="AE13" s="100"/>
      <c r="AF13" s="100"/>
      <c r="AG13" s="100"/>
      <c r="AH13" s="100"/>
      <c r="AI13" s="100"/>
      <c r="AJ13" s="100"/>
      <c r="AK13" s="3"/>
      <c r="AL13" s="3"/>
      <c r="AM13" s="3"/>
    </row>
    <row r="14" spans="1:40" s="48" customFormat="1" ht="13.5" customHeight="1">
      <c r="A14" s="46">
        <v>4</v>
      </c>
      <c r="B14" s="47" t="s">
        <v>11</v>
      </c>
      <c r="C14" s="47"/>
      <c r="D14" s="47"/>
      <c r="E14" s="47"/>
      <c r="F14" s="47"/>
      <c r="G14" s="47"/>
      <c r="H14" s="47"/>
      <c r="I14" s="47"/>
      <c r="J14" s="47"/>
      <c r="K14" s="47"/>
      <c r="L14" s="47"/>
      <c r="M14" s="47"/>
      <c r="N14" s="47"/>
      <c r="O14" s="47"/>
      <c r="P14" s="47"/>
      <c r="Q14" s="47"/>
      <c r="R14" s="47"/>
      <c r="S14" s="47"/>
      <c r="T14" s="47"/>
      <c r="U14" s="47"/>
      <c r="V14" s="47"/>
      <c r="W14" s="47"/>
      <c r="X14" s="47"/>
      <c r="Y14" s="47"/>
      <c r="Z14" s="47"/>
      <c r="AA14" s="47"/>
      <c r="AB14" s="47"/>
      <c r="AC14" s="47"/>
      <c r="AD14" s="47"/>
      <c r="AE14" s="47"/>
      <c r="AF14" s="47"/>
      <c r="AG14" s="47"/>
      <c r="AH14" s="47"/>
      <c r="AI14" s="47"/>
      <c r="AJ14" s="47"/>
      <c r="AK14" s="88"/>
      <c r="AL14" s="88"/>
      <c r="AM14" s="88"/>
    </row>
    <row r="15" spans="1:40" s="6" customFormat="1" ht="13.5" customHeight="1">
      <c r="N15" s="28"/>
      <c r="O15" s="89">
        <v>112</v>
      </c>
      <c r="P15" s="89"/>
      <c r="Q15" s="89"/>
      <c r="R15" s="89"/>
      <c r="S15" s="90" t="s">
        <v>7</v>
      </c>
      <c r="T15" s="90"/>
      <c r="U15" s="29"/>
      <c r="V15" s="30"/>
      <c r="W15" s="90" t="s">
        <v>8</v>
      </c>
      <c r="X15" s="90"/>
      <c r="Y15" s="90"/>
      <c r="Z15" s="89">
        <v>8694.9500000000007</v>
      </c>
      <c r="AA15" s="89"/>
      <c r="AB15" s="89"/>
      <c r="AC15" s="89"/>
      <c r="AD15" s="29"/>
      <c r="AE15" s="29" t="s">
        <v>12</v>
      </c>
      <c r="AF15" s="29"/>
      <c r="AG15" s="29"/>
      <c r="AH15" s="29"/>
      <c r="AI15" s="91" t="s">
        <v>9</v>
      </c>
      <c r="AJ15" s="91"/>
      <c r="AK15" s="87">
        <f>ROUND(O15*Z15/100,0)</f>
        <v>9738</v>
      </c>
      <c r="AL15" s="87"/>
      <c r="AM15" s="87"/>
      <c r="AN15" s="32" t="s">
        <v>10</v>
      </c>
    </row>
    <row r="16" spans="1:40" s="2" customFormat="1" ht="15">
      <c r="B16" s="100" t="s">
        <v>48</v>
      </c>
      <c r="C16" s="100"/>
      <c r="D16" s="100"/>
      <c r="E16" s="100"/>
      <c r="F16" s="100"/>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3"/>
      <c r="AL16" s="3"/>
      <c r="AM16" s="3"/>
    </row>
    <row r="17" spans="1:40" s="85" customFormat="1" ht="16.5" customHeight="1">
      <c r="A17" s="84">
        <v>5</v>
      </c>
      <c r="B17" s="21" t="s">
        <v>64</v>
      </c>
      <c r="C17" s="21"/>
      <c r="D17" s="21"/>
      <c r="E17" s="21"/>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92"/>
      <c r="AL17" s="92"/>
      <c r="AM17" s="92"/>
    </row>
    <row r="18" spans="1:40" s="24" customFormat="1" ht="13.5" customHeight="1">
      <c r="F18" s="33"/>
      <c r="G18" s="33"/>
      <c r="H18" s="34"/>
      <c r="I18" s="6"/>
      <c r="J18" s="6"/>
      <c r="K18" s="35"/>
      <c r="L18" s="35"/>
      <c r="M18" s="35"/>
      <c r="N18" s="35"/>
      <c r="O18" s="89">
        <v>27</v>
      </c>
      <c r="P18" s="89"/>
      <c r="Q18" s="89"/>
      <c r="R18" s="89"/>
      <c r="S18" s="80" t="s">
        <v>7</v>
      </c>
      <c r="T18" s="37"/>
      <c r="U18" s="37"/>
      <c r="V18" s="78"/>
      <c r="W18" s="90" t="s">
        <v>8</v>
      </c>
      <c r="X18" s="90"/>
      <c r="Y18" s="90"/>
      <c r="Z18" s="89">
        <v>11948.36</v>
      </c>
      <c r="AA18" s="89"/>
      <c r="AB18" s="89"/>
      <c r="AC18" s="89"/>
      <c r="AE18" s="29" t="s">
        <v>12</v>
      </c>
      <c r="AF18" s="29"/>
      <c r="AG18" s="29"/>
      <c r="AH18" s="29"/>
      <c r="AI18" s="91" t="s">
        <v>9</v>
      </c>
      <c r="AJ18" s="91"/>
      <c r="AK18" s="87">
        <f>ROUND(O18*Z18/100,0)</f>
        <v>3226</v>
      </c>
      <c r="AL18" s="87"/>
      <c r="AM18" s="87"/>
      <c r="AN18" s="32" t="s">
        <v>10</v>
      </c>
    </row>
    <row r="19" spans="1:40" s="2" customFormat="1" ht="15">
      <c r="B19" s="100" t="s">
        <v>65</v>
      </c>
      <c r="C19" s="100"/>
      <c r="D19" s="100"/>
      <c r="E19" s="100"/>
      <c r="F19" s="100"/>
      <c r="G19" s="100"/>
      <c r="H19" s="100"/>
      <c r="I19" s="100"/>
      <c r="J19" s="100"/>
      <c r="K19" s="100"/>
      <c r="L19" s="100"/>
      <c r="M19" s="100"/>
      <c r="N19" s="100"/>
      <c r="O19" s="100"/>
      <c r="P19" s="100"/>
      <c r="Q19" s="100"/>
      <c r="R19" s="100"/>
      <c r="S19" s="100"/>
      <c r="T19" s="100"/>
      <c r="U19" s="100"/>
      <c r="V19" s="100"/>
      <c r="W19" s="100"/>
      <c r="X19" s="100"/>
      <c r="Y19" s="100"/>
      <c r="Z19" s="100"/>
      <c r="AA19" s="100"/>
      <c r="AB19" s="100"/>
      <c r="AC19" s="100"/>
      <c r="AD19" s="100"/>
      <c r="AE19" s="100"/>
      <c r="AF19" s="100"/>
      <c r="AG19" s="100"/>
      <c r="AH19" s="100"/>
      <c r="AI19" s="100"/>
      <c r="AJ19" s="100"/>
      <c r="AK19" s="3"/>
      <c r="AL19" s="3"/>
      <c r="AM19" s="3"/>
    </row>
    <row r="20" spans="1:40" s="23" customFormat="1" ht="76.5" customHeight="1">
      <c r="A20" s="49">
        <v>6</v>
      </c>
      <c r="B20" s="101" t="s">
        <v>13</v>
      </c>
      <c r="C20" s="101"/>
      <c r="D20" s="101"/>
      <c r="E20" s="101"/>
      <c r="F20" s="101"/>
      <c r="G20" s="101"/>
      <c r="H20" s="101"/>
      <c r="I20" s="101"/>
      <c r="J20" s="101"/>
      <c r="K20" s="101"/>
      <c r="L20" s="101"/>
      <c r="M20" s="101"/>
      <c r="N20" s="101"/>
      <c r="O20" s="101"/>
      <c r="P20" s="101"/>
      <c r="Q20" s="101"/>
      <c r="R20" s="101"/>
      <c r="S20" s="101"/>
      <c r="T20" s="101"/>
      <c r="U20" s="101"/>
      <c r="V20" s="101"/>
      <c r="W20" s="101"/>
      <c r="X20" s="101"/>
      <c r="Y20" s="101"/>
      <c r="Z20" s="101"/>
      <c r="AA20" s="101"/>
      <c r="AB20" s="101"/>
      <c r="AC20" s="101"/>
      <c r="AD20" s="101"/>
      <c r="AE20" s="101"/>
      <c r="AF20" s="101"/>
      <c r="AG20" s="101"/>
      <c r="AH20" s="101"/>
      <c r="AI20" s="101"/>
      <c r="AJ20" s="101"/>
      <c r="AK20" s="102"/>
      <c r="AL20" s="102"/>
      <c r="AM20" s="102"/>
    </row>
    <row r="21" spans="1:40" s="6" customFormat="1" ht="14.25" customHeight="1">
      <c r="N21" s="28"/>
      <c r="O21" s="89">
        <v>55</v>
      </c>
      <c r="P21" s="89"/>
      <c r="Q21" s="89"/>
      <c r="R21" s="89"/>
      <c r="S21" s="90" t="s">
        <v>7</v>
      </c>
      <c r="T21" s="90"/>
      <c r="U21" s="29"/>
      <c r="V21" s="81"/>
      <c r="W21" s="90" t="s">
        <v>8</v>
      </c>
      <c r="X21" s="90"/>
      <c r="Y21" s="90"/>
      <c r="Z21" s="89">
        <v>337</v>
      </c>
      <c r="AA21" s="89"/>
      <c r="AB21" s="89"/>
      <c r="AC21" s="89"/>
      <c r="AD21" s="29"/>
      <c r="AE21" s="29" t="s">
        <v>14</v>
      </c>
      <c r="AF21" s="29"/>
      <c r="AG21" s="29"/>
      <c r="AH21" s="29"/>
      <c r="AI21" s="91" t="s">
        <v>9</v>
      </c>
      <c r="AJ21" s="91"/>
      <c r="AK21" s="87">
        <f t="shared" ref="AK21" si="0">O21*Z21</f>
        <v>18535</v>
      </c>
      <c r="AL21" s="87"/>
      <c r="AM21" s="87"/>
      <c r="AN21" s="32" t="s">
        <v>10</v>
      </c>
    </row>
    <row r="22" spans="1:40" s="2" customFormat="1" ht="15">
      <c r="B22" s="100" t="s">
        <v>49</v>
      </c>
      <c r="C22" s="100"/>
      <c r="D22" s="100"/>
      <c r="E22" s="100"/>
      <c r="F22" s="100"/>
      <c r="G22" s="100"/>
      <c r="H22" s="100"/>
      <c r="I22" s="100"/>
      <c r="J22" s="100"/>
      <c r="K22" s="100"/>
      <c r="L22" s="100"/>
      <c r="M22" s="100"/>
      <c r="N22" s="100"/>
      <c r="O22" s="100"/>
      <c r="P22" s="100"/>
      <c r="Q22" s="100"/>
      <c r="R22" s="100"/>
      <c r="S22" s="100"/>
      <c r="T22" s="100"/>
      <c r="U22" s="100"/>
      <c r="V22" s="100"/>
      <c r="W22" s="100"/>
      <c r="X22" s="100"/>
      <c r="Y22" s="100"/>
      <c r="Z22" s="100"/>
      <c r="AA22" s="100"/>
      <c r="AB22" s="100"/>
      <c r="AC22" s="100"/>
      <c r="AD22" s="100"/>
      <c r="AE22" s="100"/>
      <c r="AF22" s="100"/>
      <c r="AG22" s="100"/>
      <c r="AH22" s="100"/>
      <c r="AI22" s="100"/>
      <c r="AJ22" s="100"/>
      <c r="AK22" s="3"/>
      <c r="AL22" s="3"/>
      <c r="AM22" s="3"/>
    </row>
    <row r="23" spans="1:40" s="23" customFormat="1" ht="30" customHeight="1">
      <c r="A23" s="49">
        <v>7</v>
      </c>
      <c r="B23" s="101" t="s">
        <v>15</v>
      </c>
      <c r="C23" s="101"/>
      <c r="D23" s="101"/>
      <c r="E23" s="101"/>
      <c r="F23" s="101"/>
      <c r="G23" s="101"/>
      <c r="H23" s="101"/>
      <c r="I23" s="101"/>
      <c r="J23" s="101"/>
      <c r="K23" s="101"/>
      <c r="L23" s="101"/>
      <c r="M23" s="101"/>
      <c r="N23" s="101"/>
      <c r="O23" s="101"/>
      <c r="P23" s="101"/>
      <c r="Q23" s="101"/>
      <c r="R23" s="101"/>
      <c r="S23" s="101"/>
      <c r="T23" s="101"/>
      <c r="U23" s="101"/>
      <c r="V23" s="101"/>
      <c r="W23" s="101"/>
      <c r="X23" s="101"/>
      <c r="Y23" s="101"/>
      <c r="Z23" s="101"/>
      <c r="AA23" s="101"/>
      <c r="AB23" s="101"/>
      <c r="AC23" s="101"/>
      <c r="AD23" s="101"/>
      <c r="AE23" s="101"/>
      <c r="AF23" s="101"/>
      <c r="AG23" s="101"/>
      <c r="AH23" s="101"/>
      <c r="AI23" s="101"/>
      <c r="AJ23" s="101"/>
      <c r="AK23" s="102"/>
      <c r="AL23" s="102"/>
      <c r="AM23" s="102"/>
    </row>
    <row r="24" spans="1:40" s="24" customFormat="1" ht="13.5" customHeight="1">
      <c r="A24" s="50" t="s">
        <v>16</v>
      </c>
      <c r="B24" s="51" t="s">
        <v>17</v>
      </c>
      <c r="L24" s="25"/>
      <c r="M24" s="26"/>
      <c r="N24" s="103"/>
      <c r="O24" s="103"/>
      <c r="P24" s="27"/>
      <c r="Q24" s="104"/>
      <c r="R24" s="104"/>
      <c r="S24" s="26"/>
      <c r="T24" s="105"/>
      <c r="U24" s="105"/>
      <c r="V24" s="105"/>
      <c r="AB24" s="106"/>
      <c r="AC24" s="106"/>
      <c r="AD24" s="106"/>
      <c r="AE24" s="106"/>
      <c r="AF24" s="103"/>
      <c r="AG24" s="103"/>
      <c r="AK24" s="98"/>
      <c r="AL24" s="98"/>
      <c r="AM24" s="98"/>
      <c r="AN24" s="41"/>
    </row>
    <row r="25" spans="1:40" s="24" customFormat="1" ht="13.5" customHeight="1">
      <c r="F25" s="33"/>
      <c r="G25" s="33"/>
      <c r="H25" s="34"/>
      <c r="I25" s="6"/>
      <c r="J25" s="46"/>
      <c r="K25" s="52"/>
      <c r="L25" s="35"/>
      <c r="M25" s="35"/>
      <c r="N25" s="35"/>
      <c r="O25" s="25"/>
      <c r="P25" s="89">
        <v>2.21</v>
      </c>
      <c r="Q25" s="89"/>
      <c r="R25" s="89"/>
      <c r="S25" s="31" t="s">
        <v>18</v>
      </c>
      <c r="T25" s="37"/>
      <c r="U25" s="37"/>
      <c r="V25" s="90" t="s">
        <v>8</v>
      </c>
      <c r="W25" s="90"/>
      <c r="X25" s="90"/>
      <c r="Y25" s="89">
        <v>5001.7</v>
      </c>
      <c r="Z25" s="89"/>
      <c r="AA25" s="89"/>
      <c r="AB25" s="89"/>
      <c r="AC25" s="29"/>
      <c r="AD25" s="29" t="s">
        <v>19</v>
      </c>
      <c r="AE25" s="29"/>
      <c r="AF25" s="29"/>
      <c r="AG25" s="29"/>
      <c r="AH25" s="29"/>
      <c r="AI25" s="91" t="s">
        <v>9</v>
      </c>
      <c r="AJ25" s="91"/>
      <c r="AK25" s="87">
        <f>ROUND(P25*Y25,0)</f>
        <v>11054</v>
      </c>
      <c r="AL25" s="87"/>
      <c r="AM25" s="87"/>
      <c r="AN25" s="32" t="s">
        <v>10</v>
      </c>
    </row>
    <row r="26" spans="1:40" s="2" customFormat="1" ht="15">
      <c r="B26" s="100" t="s">
        <v>50</v>
      </c>
      <c r="C26" s="100"/>
      <c r="D26" s="100"/>
      <c r="E26" s="100"/>
      <c r="F26" s="100"/>
      <c r="G26" s="100"/>
      <c r="H26" s="100"/>
      <c r="I26" s="100"/>
      <c r="J26" s="100"/>
      <c r="K26" s="100"/>
      <c r="L26" s="100"/>
      <c r="M26" s="100"/>
      <c r="N26" s="100"/>
      <c r="O26" s="100"/>
      <c r="P26" s="100"/>
      <c r="Q26" s="100"/>
      <c r="R26" s="100"/>
      <c r="S26" s="100"/>
      <c r="T26" s="100"/>
      <c r="U26" s="100"/>
      <c r="V26" s="100"/>
      <c r="W26" s="100"/>
      <c r="X26" s="100"/>
      <c r="Y26" s="100"/>
      <c r="Z26" s="100"/>
      <c r="AA26" s="100"/>
      <c r="AB26" s="100"/>
      <c r="AC26" s="100"/>
      <c r="AD26" s="100"/>
      <c r="AE26" s="100"/>
      <c r="AF26" s="100"/>
      <c r="AG26" s="100"/>
      <c r="AH26" s="100"/>
      <c r="AI26" s="100"/>
      <c r="AJ26" s="100"/>
      <c r="AK26" s="3"/>
      <c r="AL26" s="3"/>
      <c r="AM26" s="3"/>
    </row>
    <row r="27" spans="1:40" s="24" customFormat="1" ht="13.5" customHeight="1">
      <c r="A27" s="50" t="s">
        <v>20</v>
      </c>
      <c r="B27" s="51" t="s">
        <v>21</v>
      </c>
      <c r="J27" s="46"/>
      <c r="K27" s="46"/>
      <c r="L27" s="25"/>
      <c r="M27" s="26"/>
      <c r="N27" s="103"/>
      <c r="O27" s="103"/>
      <c r="P27" s="27"/>
      <c r="Q27" s="104"/>
      <c r="R27" s="104"/>
      <c r="S27" s="26"/>
      <c r="T27" s="105"/>
      <c r="U27" s="105"/>
      <c r="V27" s="105"/>
      <c r="AB27" s="106"/>
      <c r="AC27" s="106"/>
      <c r="AD27" s="106"/>
      <c r="AE27" s="106"/>
      <c r="AF27" s="103"/>
      <c r="AG27" s="103"/>
      <c r="AK27" s="98"/>
      <c r="AL27" s="98"/>
      <c r="AM27" s="98"/>
      <c r="AN27" s="41"/>
    </row>
    <row r="28" spans="1:40" s="6" customFormat="1" ht="13.5" customHeight="1">
      <c r="H28" s="38"/>
      <c r="K28" s="35"/>
      <c r="L28" s="35"/>
      <c r="M28" s="35"/>
      <c r="N28" s="35"/>
      <c r="O28" s="25"/>
      <c r="P28" s="89">
        <v>0.49</v>
      </c>
      <c r="Q28" s="89"/>
      <c r="R28" s="89"/>
      <c r="S28" s="29" t="s">
        <v>18</v>
      </c>
      <c r="T28" s="53"/>
      <c r="U28" s="53"/>
      <c r="V28" s="90" t="s">
        <v>8</v>
      </c>
      <c r="W28" s="90"/>
      <c r="X28" s="90"/>
      <c r="Y28" s="89">
        <v>4820.2</v>
      </c>
      <c r="Z28" s="89"/>
      <c r="AA28" s="89"/>
      <c r="AB28" s="89"/>
      <c r="AC28" s="29"/>
      <c r="AD28" s="29" t="s">
        <v>19</v>
      </c>
      <c r="AE28" s="29"/>
      <c r="AF28" s="29"/>
      <c r="AG28" s="29"/>
      <c r="AH28" s="29"/>
      <c r="AI28" s="91" t="s">
        <v>9</v>
      </c>
      <c r="AJ28" s="91"/>
      <c r="AK28" s="87">
        <f>ROUND(P28*Y28,0)</f>
        <v>2362</v>
      </c>
      <c r="AL28" s="87"/>
      <c r="AM28" s="87"/>
      <c r="AN28" s="32" t="s">
        <v>10</v>
      </c>
    </row>
    <row r="29" spans="1:40" s="2" customFormat="1" ht="15">
      <c r="B29" s="100" t="s">
        <v>51</v>
      </c>
      <c r="C29" s="100"/>
      <c r="D29" s="100"/>
      <c r="E29" s="100"/>
      <c r="F29" s="100"/>
      <c r="G29" s="100"/>
      <c r="H29" s="100"/>
      <c r="I29" s="100"/>
      <c r="J29" s="100"/>
      <c r="K29" s="100"/>
      <c r="L29" s="100"/>
      <c r="M29" s="100"/>
      <c r="N29" s="100"/>
      <c r="O29" s="100"/>
      <c r="P29" s="100"/>
      <c r="Q29" s="100"/>
      <c r="R29" s="100"/>
      <c r="S29" s="100"/>
      <c r="T29" s="100"/>
      <c r="U29" s="100"/>
      <c r="V29" s="100"/>
      <c r="W29" s="100"/>
      <c r="X29" s="100"/>
      <c r="Y29" s="100"/>
      <c r="Z29" s="100"/>
      <c r="AA29" s="100"/>
      <c r="AB29" s="100"/>
      <c r="AC29" s="100"/>
      <c r="AD29" s="100"/>
      <c r="AE29" s="100"/>
      <c r="AF29" s="100"/>
      <c r="AG29" s="100"/>
      <c r="AH29" s="100"/>
      <c r="AI29" s="100"/>
      <c r="AJ29" s="100"/>
      <c r="AK29" s="3"/>
      <c r="AL29" s="3"/>
      <c r="AM29" s="3"/>
    </row>
    <row r="30" spans="1:40" s="57" customFormat="1" ht="13.5" customHeight="1">
      <c r="A30" s="54">
        <v>8</v>
      </c>
      <c r="B30" s="55" t="s">
        <v>71</v>
      </c>
      <c r="C30" s="56"/>
      <c r="D30" s="56"/>
      <c r="E30" s="56"/>
      <c r="F30" s="56"/>
      <c r="G30" s="56"/>
      <c r="H30" s="56"/>
      <c r="I30" s="56"/>
      <c r="J30" s="56"/>
      <c r="K30" s="56"/>
      <c r="L30" s="56"/>
      <c r="AK30" s="109"/>
      <c r="AL30" s="109"/>
      <c r="AM30" s="109"/>
    </row>
    <row r="31" spans="1:40" s="42" customFormat="1" ht="13.5" customHeight="1">
      <c r="N31" s="43"/>
      <c r="O31" s="110">
        <v>326</v>
      </c>
      <c r="P31" s="110"/>
      <c r="Q31" s="110"/>
      <c r="R31" s="110"/>
      <c r="S31" s="111" t="s">
        <v>7</v>
      </c>
      <c r="T31" s="111"/>
      <c r="U31" s="44"/>
      <c r="V31" s="82"/>
      <c r="W31" s="111" t="s">
        <v>8</v>
      </c>
      <c r="X31" s="111"/>
      <c r="Y31" s="111"/>
      <c r="Z31" s="110">
        <v>12674.36</v>
      </c>
      <c r="AA31" s="110"/>
      <c r="AB31" s="110"/>
      <c r="AC31" s="110"/>
      <c r="AD31" s="44"/>
      <c r="AE31" s="44" t="s">
        <v>12</v>
      </c>
      <c r="AF31" s="44"/>
      <c r="AG31" s="44"/>
      <c r="AH31" s="44"/>
      <c r="AI31" s="112" t="s">
        <v>9</v>
      </c>
      <c r="AJ31" s="112"/>
      <c r="AK31" s="113">
        <f>ROUND(O31*Z31/100,0)</f>
        <v>41318</v>
      </c>
      <c r="AL31" s="113"/>
      <c r="AM31" s="113"/>
      <c r="AN31" s="45" t="s">
        <v>10</v>
      </c>
    </row>
    <row r="32" spans="1:40" s="2" customFormat="1" ht="15">
      <c r="B32" s="100" t="s">
        <v>72</v>
      </c>
      <c r="C32" s="100"/>
      <c r="D32" s="100"/>
      <c r="E32" s="100"/>
      <c r="F32" s="100"/>
      <c r="G32" s="100"/>
      <c r="H32" s="100"/>
      <c r="I32" s="100"/>
      <c r="J32" s="100"/>
      <c r="K32" s="100"/>
      <c r="L32" s="100"/>
      <c r="M32" s="100"/>
      <c r="N32" s="100"/>
      <c r="O32" s="100"/>
      <c r="P32" s="100"/>
      <c r="Q32" s="100"/>
      <c r="R32" s="100"/>
      <c r="S32" s="100"/>
      <c r="T32" s="100"/>
      <c r="U32" s="100"/>
      <c r="V32" s="100"/>
      <c r="W32" s="100"/>
      <c r="X32" s="100"/>
      <c r="Y32" s="100"/>
      <c r="Z32" s="100"/>
      <c r="AA32" s="100"/>
      <c r="AB32" s="100"/>
      <c r="AC32" s="100"/>
      <c r="AD32" s="100"/>
      <c r="AE32" s="100"/>
      <c r="AF32" s="100"/>
      <c r="AG32" s="100"/>
      <c r="AH32" s="100"/>
      <c r="AI32" s="100"/>
      <c r="AJ32" s="100"/>
      <c r="AK32" s="3"/>
      <c r="AL32" s="3"/>
      <c r="AM32" s="3"/>
    </row>
    <row r="33" spans="1:41" s="5" customFormat="1" ht="15" customHeight="1">
      <c r="A33" s="20">
        <v>9</v>
      </c>
      <c r="B33" s="21" t="s">
        <v>22</v>
      </c>
      <c r="C33" s="21"/>
      <c r="D33" s="21"/>
      <c r="E33" s="21"/>
      <c r="F33" s="21"/>
      <c r="G33" s="21"/>
      <c r="H33" s="21"/>
      <c r="I33" s="21"/>
      <c r="J33" s="21"/>
      <c r="K33" s="21"/>
      <c r="L33" s="21"/>
      <c r="M33" s="21"/>
      <c r="N33" s="21"/>
      <c r="O33" s="21"/>
      <c r="P33" s="21"/>
      <c r="Q33" s="21"/>
      <c r="R33" s="21"/>
      <c r="S33" s="21"/>
      <c r="T33" s="21"/>
      <c r="U33" s="21"/>
      <c r="V33" s="21"/>
      <c r="W33" s="21"/>
      <c r="AK33" s="108"/>
      <c r="AL33" s="108"/>
      <c r="AM33" s="108"/>
    </row>
    <row r="34" spans="1:41" s="6" customFormat="1" ht="12.75">
      <c r="H34" s="38"/>
      <c r="K34" s="35"/>
      <c r="L34" s="35"/>
      <c r="M34" s="35"/>
      <c r="N34" s="35"/>
      <c r="O34" s="25"/>
      <c r="P34" s="89">
        <v>8.18</v>
      </c>
      <c r="Q34" s="89"/>
      <c r="R34" s="89"/>
      <c r="S34" s="29" t="s">
        <v>18</v>
      </c>
      <c r="T34" s="53"/>
      <c r="U34" s="53"/>
      <c r="V34" s="90" t="s">
        <v>8</v>
      </c>
      <c r="W34" s="90"/>
      <c r="X34" s="90"/>
      <c r="Y34" s="107">
        <v>3850</v>
      </c>
      <c r="Z34" s="107"/>
      <c r="AA34" s="107"/>
      <c r="AB34" s="107"/>
      <c r="AC34" s="29"/>
      <c r="AD34" s="29" t="s">
        <v>19</v>
      </c>
      <c r="AE34" s="29"/>
      <c r="AF34" s="29"/>
      <c r="AG34" s="29"/>
      <c r="AH34" s="91" t="s">
        <v>9</v>
      </c>
      <c r="AI34" s="91"/>
      <c r="AK34" s="87">
        <f>ROUND(P34*Y34,0)</f>
        <v>31493</v>
      </c>
      <c r="AL34" s="87"/>
      <c r="AM34" s="87"/>
      <c r="AN34" s="32" t="s">
        <v>10</v>
      </c>
      <c r="AO34" s="35" t="e">
        <f>#REF!+AK25+AK28+AK37+AK34</f>
        <v>#REF!</v>
      </c>
    </row>
    <row r="35" spans="1:41" s="2" customFormat="1" ht="15">
      <c r="B35" s="100" t="s">
        <v>52</v>
      </c>
      <c r="C35" s="100"/>
      <c r="D35" s="100"/>
      <c r="E35" s="100"/>
      <c r="F35" s="100"/>
      <c r="G35" s="100"/>
      <c r="H35" s="100"/>
      <c r="I35" s="100"/>
      <c r="J35" s="100"/>
      <c r="K35" s="100"/>
      <c r="L35" s="100"/>
      <c r="M35" s="100"/>
      <c r="N35" s="100"/>
      <c r="O35" s="100"/>
      <c r="P35" s="100"/>
      <c r="Q35" s="100"/>
      <c r="R35" s="100"/>
      <c r="S35" s="100"/>
      <c r="T35" s="100"/>
      <c r="U35" s="100"/>
      <c r="V35" s="100"/>
      <c r="W35" s="100"/>
      <c r="X35" s="100"/>
      <c r="Y35" s="100"/>
      <c r="Z35" s="100"/>
      <c r="AA35" s="100"/>
      <c r="AB35" s="100"/>
      <c r="AC35" s="100"/>
      <c r="AD35" s="100"/>
      <c r="AE35" s="100"/>
      <c r="AF35" s="100"/>
      <c r="AG35" s="100"/>
      <c r="AH35" s="100"/>
      <c r="AI35" s="100"/>
      <c r="AJ35" s="100"/>
      <c r="AK35" s="3"/>
      <c r="AL35" s="3"/>
      <c r="AM35" s="3"/>
    </row>
    <row r="36" spans="1:41" s="23" customFormat="1" ht="15" customHeight="1">
      <c r="A36" s="79">
        <v>10</v>
      </c>
      <c r="B36" s="21" t="s">
        <v>23</v>
      </c>
      <c r="C36" s="21"/>
      <c r="D36" s="21"/>
      <c r="E36" s="21"/>
      <c r="F36" s="21"/>
      <c r="G36" s="21"/>
      <c r="H36" s="21"/>
      <c r="I36" s="21"/>
      <c r="J36" s="21"/>
      <c r="K36" s="21"/>
      <c r="L36" s="21"/>
      <c r="M36" s="21"/>
      <c r="N36" s="21"/>
      <c r="O36" s="21"/>
      <c r="P36" s="21"/>
      <c r="Q36" s="21"/>
      <c r="R36" s="21"/>
      <c r="S36" s="21"/>
      <c r="T36" s="21"/>
      <c r="U36" s="21"/>
      <c r="V36" s="21"/>
      <c r="W36" s="21"/>
      <c r="AK36" s="98"/>
      <c r="AL36" s="98"/>
      <c r="AM36" s="98"/>
    </row>
    <row r="37" spans="1:41" s="6" customFormat="1" ht="12.75">
      <c r="H37" s="38"/>
      <c r="K37" s="35"/>
      <c r="L37" s="35"/>
      <c r="M37" s="35"/>
      <c r="N37" s="35"/>
      <c r="O37" s="25"/>
      <c r="P37" s="107">
        <v>7.25</v>
      </c>
      <c r="Q37" s="107"/>
      <c r="R37" s="107"/>
      <c r="S37" s="29" t="s">
        <v>18</v>
      </c>
      <c r="T37" s="53"/>
      <c r="U37" s="53"/>
      <c r="V37" s="90" t="s">
        <v>8</v>
      </c>
      <c r="W37" s="90"/>
      <c r="X37" s="90"/>
      <c r="Y37" s="107">
        <v>3575</v>
      </c>
      <c r="Z37" s="107"/>
      <c r="AA37" s="107"/>
      <c r="AB37" s="107"/>
      <c r="AC37" s="29"/>
      <c r="AD37" s="29" t="s">
        <v>19</v>
      </c>
      <c r="AE37" s="29"/>
      <c r="AF37" s="29"/>
      <c r="AG37" s="29"/>
      <c r="AH37" s="91" t="s">
        <v>9</v>
      </c>
      <c r="AI37" s="91"/>
      <c r="AK37" s="87">
        <f>ROUND(P37*Y37,0)</f>
        <v>25919</v>
      </c>
      <c r="AL37" s="87"/>
      <c r="AM37" s="87"/>
      <c r="AN37" s="32" t="s">
        <v>10</v>
      </c>
    </row>
    <row r="38" spans="1:41" s="2" customFormat="1" ht="15">
      <c r="B38" s="100" t="s">
        <v>52</v>
      </c>
      <c r="C38" s="100"/>
      <c r="D38" s="100"/>
      <c r="E38" s="100"/>
      <c r="F38" s="100"/>
      <c r="G38" s="100"/>
      <c r="H38" s="100"/>
      <c r="I38" s="100"/>
      <c r="J38" s="100"/>
      <c r="K38" s="100"/>
      <c r="L38" s="100"/>
      <c r="M38" s="100"/>
      <c r="N38" s="100"/>
      <c r="O38" s="100"/>
      <c r="P38" s="100"/>
      <c r="Q38" s="100"/>
      <c r="R38" s="100"/>
      <c r="S38" s="100"/>
      <c r="T38" s="100"/>
      <c r="U38" s="100"/>
      <c r="V38" s="100"/>
      <c r="W38" s="100"/>
      <c r="X38" s="100"/>
      <c r="Y38" s="100"/>
      <c r="Z38" s="100"/>
      <c r="AA38" s="100"/>
      <c r="AB38" s="100"/>
      <c r="AC38" s="100"/>
      <c r="AD38" s="100"/>
      <c r="AE38" s="100"/>
      <c r="AF38" s="100"/>
      <c r="AG38" s="100"/>
      <c r="AH38" s="100"/>
      <c r="AI38" s="100"/>
      <c r="AJ38" s="100"/>
      <c r="AK38" s="3"/>
      <c r="AL38" s="3"/>
      <c r="AM38" s="3"/>
    </row>
    <row r="39" spans="1:41" s="5" customFormat="1" ht="19.5" customHeight="1">
      <c r="A39" s="20">
        <v>11</v>
      </c>
      <c r="B39" s="101" t="s">
        <v>24</v>
      </c>
      <c r="C39" s="101"/>
      <c r="D39" s="101"/>
      <c r="E39" s="101"/>
      <c r="F39" s="101"/>
      <c r="G39" s="101"/>
      <c r="H39" s="101"/>
      <c r="I39" s="101"/>
      <c r="J39" s="101"/>
      <c r="K39" s="101"/>
      <c r="L39" s="101"/>
      <c r="M39" s="101"/>
      <c r="N39" s="101"/>
      <c r="O39" s="101"/>
      <c r="P39" s="101"/>
      <c r="Q39" s="101"/>
      <c r="R39" s="101"/>
      <c r="S39" s="101"/>
      <c r="T39" s="101"/>
      <c r="U39" s="101"/>
      <c r="V39" s="101"/>
      <c r="W39" s="101"/>
      <c r="X39" s="101"/>
      <c r="Y39" s="101"/>
      <c r="Z39" s="101"/>
      <c r="AA39" s="101"/>
      <c r="AB39" s="101"/>
      <c r="AC39" s="101"/>
      <c r="AD39" s="101"/>
      <c r="AE39" s="101"/>
      <c r="AF39" s="101"/>
      <c r="AG39" s="101"/>
      <c r="AH39" s="101"/>
      <c r="AI39" s="101"/>
      <c r="AJ39" s="101"/>
      <c r="AK39" s="108"/>
      <c r="AL39" s="108"/>
      <c r="AM39" s="108"/>
    </row>
    <row r="40" spans="1:41" s="6" customFormat="1" ht="12.75">
      <c r="H40" s="38"/>
      <c r="K40" s="35"/>
      <c r="L40" s="35"/>
      <c r="M40" s="35"/>
      <c r="N40" s="35"/>
      <c r="O40" s="25"/>
      <c r="P40" s="89">
        <v>15.43</v>
      </c>
      <c r="Q40" s="89"/>
      <c r="R40" s="89"/>
      <c r="S40" s="29" t="s">
        <v>18</v>
      </c>
      <c r="T40" s="53"/>
      <c r="U40" s="53"/>
      <c r="V40" s="90" t="s">
        <v>8</v>
      </c>
      <c r="W40" s="90"/>
      <c r="X40" s="90"/>
      <c r="Y40" s="89">
        <v>186.34</v>
      </c>
      <c r="Z40" s="89"/>
      <c r="AA40" s="89"/>
      <c r="AB40" s="89"/>
      <c r="AC40" s="29"/>
      <c r="AD40" s="29" t="s">
        <v>19</v>
      </c>
      <c r="AE40" s="29"/>
      <c r="AF40" s="29"/>
      <c r="AG40" s="29"/>
      <c r="AH40" s="91" t="s">
        <v>9</v>
      </c>
      <c r="AI40" s="91"/>
      <c r="AK40" s="87">
        <f>ROUND(P40*Y40,0)</f>
        <v>2875</v>
      </c>
      <c r="AL40" s="87"/>
      <c r="AM40" s="87"/>
      <c r="AN40" s="32" t="s">
        <v>10</v>
      </c>
    </row>
    <row r="41" spans="1:41" s="2" customFormat="1" ht="15">
      <c r="B41" s="100" t="s">
        <v>53</v>
      </c>
      <c r="C41" s="100"/>
      <c r="D41" s="100"/>
      <c r="E41" s="100"/>
      <c r="F41" s="100"/>
      <c r="G41" s="100"/>
      <c r="H41" s="100"/>
      <c r="I41" s="100"/>
      <c r="J41" s="100"/>
      <c r="K41" s="100"/>
      <c r="L41" s="100"/>
      <c r="M41" s="100"/>
      <c r="N41" s="100"/>
      <c r="O41" s="100"/>
      <c r="P41" s="100"/>
      <c r="Q41" s="100"/>
      <c r="R41" s="100"/>
      <c r="S41" s="100"/>
      <c r="T41" s="100"/>
      <c r="U41" s="100"/>
      <c r="V41" s="100"/>
      <c r="W41" s="100"/>
      <c r="X41" s="100"/>
      <c r="Y41" s="100"/>
      <c r="Z41" s="100"/>
      <c r="AA41" s="100"/>
      <c r="AB41" s="100"/>
      <c r="AC41" s="100"/>
      <c r="AD41" s="100"/>
      <c r="AE41" s="100"/>
      <c r="AF41" s="100"/>
      <c r="AG41" s="100"/>
      <c r="AH41" s="100"/>
      <c r="AI41" s="100"/>
      <c r="AJ41" s="100"/>
      <c r="AK41" s="3"/>
      <c r="AL41" s="3"/>
      <c r="AM41" s="3"/>
    </row>
    <row r="42" spans="1:41" s="23" customFormat="1" ht="60" customHeight="1">
      <c r="A42" s="49">
        <v>12</v>
      </c>
      <c r="B42" s="101" t="s">
        <v>25</v>
      </c>
      <c r="C42" s="101"/>
      <c r="D42" s="101"/>
      <c r="E42" s="101"/>
      <c r="F42" s="101"/>
      <c r="G42" s="101"/>
      <c r="H42" s="101"/>
      <c r="I42" s="101"/>
      <c r="J42" s="101"/>
      <c r="K42" s="101"/>
      <c r="L42" s="101"/>
      <c r="M42" s="101"/>
      <c r="N42" s="101"/>
      <c r="O42" s="101"/>
      <c r="P42" s="101"/>
      <c r="Q42" s="101"/>
      <c r="R42" s="101"/>
      <c r="S42" s="101"/>
      <c r="T42" s="101"/>
      <c r="U42" s="101"/>
      <c r="V42" s="101"/>
      <c r="W42" s="101"/>
      <c r="X42" s="101"/>
      <c r="Y42" s="101"/>
      <c r="Z42" s="101"/>
      <c r="AA42" s="101"/>
      <c r="AB42" s="101"/>
      <c r="AC42" s="101"/>
      <c r="AD42" s="101"/>
      <c r="AE42" s="101"/>
      <c r="AF42" s="101"/>
      <c r="AG42" s="101"/>
      <c r="AH42" s="101"/>
      <c r="AI42" s="101"/>
      <c r="AJ42" s="101"/>
      <c r="AK42" s="102"/>
      <c r="AL42" s="102"/>
      <c r="AM42" s="102"/>
    </row>
    <row r="43" spans="1:41" s="6" customFormat="1" ht="12.75">
      <c r="H43" s="38"/>
      <c r="K43" s="35"/>
      <c r="L43" s="35"/>
      <c r="M43" s="35"/>
      <c r="N43" s="35"/>
      <c r="O43" s="89">
        <v>365</v>
      </c>
      <c r="P43" s="89"/>
      <c r="Q43" s="89"/>
      <c r="R43" s="89"/>
      <c r="S43" s="29" t="s">
        <v>26</v>
      </c>
      <c r="T43" s="53"/>
      <c r="U43" s="53"/>
      <c r="V43" s="90" t="s">
        <v>8</v>
      </c>
      <c r="W43" s="90"/>
      <c r="X43" s="90"/>
      <c r="Y43" s="89">
        <v>11443.1</v>
      </c>
      <c r="Z43" s="89"/>
      <c r="AA43" s="89"/>
      <c r="AB43" s="89"/>
      <c r="AC43" s="29"/>
      <c r="AD43" s="29" t="s">
        <v>27</v>
      </c>
      <c r="AE43" s="29"/>
      <c r="AF43" s="29"/>
      <c r="AG43" s="29"/>
      <c r="AH43" s="91" t="s">
        <v>9</v>
      </c>
      <c r="AI43" s="91"/>
      <c r="AK43" s="87">
        <f>ROUND(O43*Y43/100,0)</f>
        <v>41767</v>
      </c>
      <c r="AL43" s="87"/>
      <c r="AM43" s="87"/>
      <c r="AN43" s="32" t="s">
        <v>10</v>
      </c>
    </row>
    <row r="44" spans="1:41" s="2" customFormat="1" ht="15">
      <c r="B44" s="100" t="s">
        <v>54</v>
      </c>
      <c r="C44" s="100"/>
      <c r="D44" s="100"/>
      <c r="E44" s="100"/>
      <c r="F44" s="100"/>
      <c r="G44" s="100"/>
      <c r="H44" s="100"/>
      <c r="I44" s="100"/>
      <c r="J44" s="100"/>
      <c r="K44" s="100"/>
      <c r="L44" s="100"/>
      <c r="M44" s="100"/>
      <c r="N44" s="100"/>
      <c r="O44" s="100"/>
      <c r="P44" s="100"/>
      <c r="Q44" s="100"/>
      <c r="R44" s="100"/>
      <c r="S44" s="100"/>
      <c r="T44" s="100"/>
      <c r="U44" s="100"/>
      <c r="V44" s="100"/>
      <c r="W44" s="100"/>
      <c r="X44" s="100"/>
      <c r="Y44" s="100"/>
      <c r="Z44" s="100"/>
      <c r="AA44" s="100"/>
      <c r="AB44" s="100"/>
      <c r="AC44" s="100"/>
      <c r="AD44" s="100"/>
      <c r="AE44" s="100"/>
      <c r="AF44" s="100"/>
      <c r="AG44" s="100"/>
      <c r="AH44" s="100"/>
      <c r="AI44" s="100"/>
      <c r="AJ44" s="100"/>
      <c r="AK44" s="3"/>
      <c r="AL44" s="3"/>
      <c r="AM44" s="3"/>
    </row>
    <row r="45" spans="1:41" s="5" customFormat="1" ht="15.75" customHeight="1">
      <c r="A45" s="79">
        <v>13</v>
      </c>
      <c r="B45" s="21" t="s">
        <v>66</v>
      </c>
      <c r="C45" s="4"/>
      <c r="D45" s="4"/>
      <c r="E45" s="4"/>
      <c r="F45" s="4"/>
      <c r="G45" s="4"/>
      <c r="H45" s="4"/>
      <c r="I45" s="4"/>
      <c r="J45" s="4"/>
      <c r="K45" s="4"/>
      <c r="L45" s="4"/>
      <c r="M45" s="4"/>
      <c r="N45" s="4"/>
      <c r="AK45" s="108"/>
      <c r="AL45" s="108"/>
      <c r="AM45" s="108"/>
    </row>
    <row r="46" spans="1:41" s="6" customFormat="1" ht="12.75">
      <c r="H46" s="38"/>
      <c r="K46" s="35"/>
      <c r="L46" s="35"/>
      <c r="M46" s="35"/>
      <c r="N46" s="35"/>
      <c r="O46" s="89">
        <v>76</v>
      </c>
      <c r="P46" s="89">
        <v>164</v>
      </c>
      <c r="Q46" s="89"/>
      <c r="R46" s="89"/>
      <c r="S46" s="29" t="s">
        <v>28</v>
      </c>
      <c r="T46" s="53"/>
      <c r="U46" s="53"/>
      <c r="V46" s="90" t="s">
        <v>8</v>
      </c>
      <c r="W46" s="90"/>
      <c r="X46" s="90"/>
      <c r="Y46" s="89">
        <v>231.6</v>
      </c>
      <c r="Z46" s="89"/>
      <c r="AA46" s="89"/>
      <c r="AB46" s="89"/>
      <c r="AC46" s="29"/>
      <c r="AD46" s="29" t="s">
        <v>29</v>
      </c>
      <c r="AE46" s="29"/>
      <c r="AF46" s="29"/>
      <c r="AG46" s="29"/>
      <c r="AH46" s="91" t="s">
        <v>9</v>
      </c>
      <c r="AI46" s="91"/>
      <c r="AK46" s="87">
        <f>O46*Y46</f>
        <v>17601.599999999999</v>
      </c>
      <c r="AL46" s="87"/>
      <c r="AM46" s="87"/>
      <c r="AN46" s="32" t="s">
        <v>10</v>
      </c>
    </row>
    <row r="47" spans="1:41" s="2" customFormat="1" ht="15">
      <c r="B47" s="100" t="s">
        <v>67</v>
      </c>
      <c r="C47" s="100"/>
      <c r="D47" s="100"/>
      <c r="E47" s="100"/>
      <c r="F47" s="100"/>
      <c r="G47" s="100"/>
      <c r="H47" s="100"/>
      <c r="I47" s="100"/>
      <c r="J47" s="100"/>
      <c r="K47" s="100"/>
      <c r="L47" s="100"/>
      <c r="M47" s="100"/>
      <c r="N47" s="100"/>
      <c r="O47" s="100"/>
      <c r="P47" s="100"/>
      <c r="Q47" s="100"/>
      <c r="R47" s="100"/>
      <c r="S47" s="100"/>
      <c r="T47" s="100"/>
      <c r="U47" s="100"/>
      <c r="V47" s="100"/>
      <c r="W47" s="100"/>
      <c r="X47" s="100"/>
      <c r="Y47" s="100"/>
      <c r="Z47" s="100"/>
      <c r="AA47" s="100"/>
      <c r="AB47" s="100"/>
      <c r="AC47" s="100"/>
      <c r="AD47" s="100"/>
      <c r="AE47" s="100"/>
      <c r="AF47" s="100"/>
      <c r="AG47" s="100"/>
      <c r="AH47" s="100"/>
      <c r="AI47" s="100"/>
      <c r="AJ47" s="100"/>
      <c r="AK47" s="3"/>
      <c r="AL47" s="3"/>
      <c r="AM47" s="3"/>
    </row>
    <row r="48" spans="1:41" s="58" customFormat="1" ht="31.5" customHeight="1">
      <c r="A48" s="49">
        <v>14</v>
      </c>
      <c r="B48" s="101" t="s">
        <v>73</v>
      </c>
      <c r="C48" s="101"/>
      <c r="D48" s="101"/>
      <c r="E48" s="101"/>
      <c r="F48" s="101"/>
      <c r="G48" s="101"/>
      <c r="H48" s="101"/>
      <c r="I48" s="101"/>
      <c r="J48" s="101"/>
      <c r="K48" s="101"/>
      <c r="L48" s="101"/>
      <c r="M48" s="101"/>
      <c r="N48" s="101"/>
      <c r="O48" s="101"/>
      <c r="P48" s="101"/>
      <c r="Q48" s="101"/>
      <c r="R48" s="101"/>
      <c r="S48" s="101"/>
      <c r="T48" s="101"/>
      <c r="U48" s="101"/>
      <c r="V48" s="101"/>
      <c r="W48" s="101"/>
      <c r="X48" s="101"/>
      <c r="Y48" s="101"/>
      <c r="Z48" s="101"/>
      <c r="AA48" s="101"/>
      <c r="AB48" s="101"/>
      <c r="AC48" s="101"/>
      <c r="AD48" s="101"/>
      <c r="AE48" s="101"/>
      <c r="AF48" s="101"/>
      <c r="AG48" s="101"/>
      <c r="AH48" s="101"/>
      <c r="AI48" s="101"/>
      <c r="AJ48" s="101"/>
      <c r="AK48" s="102"/>
      <c r="AL48" s="102"/>
      <c r="AM48" s="102"/>
    </row>
    <row r="49" spans="1:41" s="6" customFormat="1" ht="15.75" customHeight="1">
      <c r="H49" s="38"/>
      <c r="K49" s="35"/>
      <c r="L49" s="35"/>
      <c r="M49" s="35"/>
      <c r="N49" s="35"/>
      <c r="O49" s="86"/>
      <c r="P49" s="107">
        <v>42</v>
      </c>
      <c r="Q49" s="107"/>
      <c r="R49" s="107"/>
      <c r="S49" s="29" t="s">
        <v>28</v>
      </c>
      <c r="T49" s="53"/>
      <c r="U49" s="53"/>
      <c r="V49" s="90" t="s">
        <v>8</v>
      </c>
      <c r="W49" s="90"/>
      <c r="X49" s="90"/>
      <c r="Y49" s="89">
        <v>180.5</v>
      </c>
      <c r="Z49" s="89"/>
      <c r="AA49" s="89"/>
      <c r="AB49" s="89"/>
      <c r="AC49" s="29"/>
      <c r="AD49" s="29" t="s">
        <v>29</v>
      </c>
      <c r="AE49" s="29"/>
      <c r="AF49" s="29"/>
      <c r="AG49" s="29"/>
      <c r="AH49" s="91" t="s">
        <v>9</v>
      </c>
      <c r="AI49" s="91"/>
      <c r="AK49" s="87">
        <f>P49*Y49</f>
        <v>7581</v>
      </c>
      <c r="AL49" s="87"/>
      <c r="AM49" s="87"/>
      <c r="AN49" s="32" t="s">
        <v>10</v>
      </c>
      <c r="AO49" s="35">
        <f>AK25+AK28+AK34+AK37+AK46+AK49</f>
        <v>96010.6</v>
      </c>
    </row>
    <row r="50" spans="1:41" s="2" customFormat="1" ht="15">
      <c r="B50" s="100" t="s">
        <v>74</v>
      </c>
      <c r="C50" s="100"/>
      <c r="D50" s="100"/>
      <c r="E50" s="100"/>
      <c r="F50" s="100"/>
      <c r="G50" s="100"/>
      <c r="H50" s="100"/>
      <c r="I50" s="100"/>
      <c r="J50" s="100"/>
      <c r="K50" s="100"/>
      <c r="L50" s="100"/>
      <c r="M50" s="100"/>
      <c r="N50" s="100"/>
      <c r="O50" s="100"/>
      <c r="P50" s="100"/>
      <c r="Q50" s="100"/>
      <c r="R50" s="100"/>
      <c r="S50" s="100"/>
      <c r="T50" s="100"/>
      <c r="U50" s="100"/>
      <c r="V50" s="100"/>
      <c r="W50" s="100"/>
      <c r="X50" s="100"/>
      <c r="Y50" s="100"/>
      <c r="Z50" s="100"/>
      <c r="AA50" s="100"/>
      <c r="AB50" s="100"/>
      <c r="AC50" s="100"/>
      <c r="AD50" s="100"/>
      <c r="AE50" s="100"/>
      <c r="AF50" s="100"/>
      <c r="AG50" s="100"/>
      <c r="AH50" s="100"/>
      <c r="AI50" s="100"/>
      <c r="AJ50" s="100"/>
      <c r="AK50" s="3"/>
      <c r="AL50" s="3"/>
      <c r="AM50" s="3"/>
    </row>
    <row r="51" spans="1:41" s="5" customFormat="1" ht="15.75" customHeight="1">
      <c r="A51" s="20">
        <v>15</v>
      </c>
      <c r="B51" s="21" t="s">
        <v>30</v>
      </c>
      <c r="C51" s="4"/>
      <c r="D51" s="4"/>
      <c r="E51" s="4"/>
      <c r="F51" s="4"/>
      <c r="G51" s="4"/>
      <c r="H51" s="4"/>
      <c r="I51" s="4"/>
      <c r="J51" s="4"/>
      <c r="K51" s="4"/>
      <c r="L51" s="4"/>
      <c r="M51" s="4"/>
      <c r="N51" s="4"/>
      <c r="AK51" s="108"/>
      <c r="AL51" s="108"/>
      <c r="AM51" s="108"/>
    </row>
    <row r="52" spans="1:41" s="6" customFormat="1" ht="12.75">
      <c r="H52" s="38"/>
      <c r="K52" s="35"/>
      <c r="L52" s="35"/>
      <c r="M52" s="35"/>
      <c r="N52" s="35"/>
      <c r="O52" s="89">
        <v>2319</v>
      </c>
      <c r="P52" s="89"/>
      <c r="Q52" s="89"/>
      <c r="R52" s="89"/>
      <c r="S52" s="29" t="s">
        <v>26</v>
      </c>
      <c r="T52" s="53"/>
      <c r="U52" s="53"/>
      <c r="V52" s="90" t="s">
        <v>8</v>
      </c>
      <c r="W52" s="90"/>
      <c r="X52" s="90"/>
      <c r="Y52" s="89">
        <v>2206.6</v>
      </c>
      <c r="Z52" s="89"/>
      <c r="AA52" s="89"/>
      <c r="AB52" s="89"/>
      <c r="AC52" s="29"/>
      <c r="AD52" s="29" t="s">
        <v>27</v>
      </c>
      <c r="AE52" s="29"/>
      <c r="AF52" s="29"/>
      <c r="AG52" s="29"/>
      <c r="AH52" s="91" t="s">
        <v>9</v>
      </c>
      <c r="AI52" s="91"/>
      <c r="AK52" s="87">
        <f>ROUND(O52*Y52/100,0)</f>
        <v>51171</v>
      </c>
      <c r="AL52" s="87"/>
      <c r="AM52" s="87"/>
      <c r="AN52" s="32" t="s">
        <v>10</v>
      </c>
    </row>
    <row r="53" spans="1:41" s="2" customFormat="1" ht="15">
      <c r="B53" s="100" t="s">
        <v>55</v>
      </c>
      <c r="C53" s="100"/>
      <c r="D53" s="100"/>
      <c r="E53" s="100"/>
      <c r="F53" s="100"/>
      <c r="G53" s="100"/>
      <c r="H53" s="100"/>
      <c r="I53" s="100"/>
      <c r="J53" s="100"/>
      <c r="K53" s="100"/>
      <c r="L53" s="100"/>
      <c r="M53" s="100"/>
      <c r="N53" s="100"/>
      <c r="O53" s="100"/>
      <c r="P53" s="100"/>
      <c r="Q53" s="100"/>
      <c r="R53" s="100"/>
      <c r="S53" s="100"/>
      <c r="T53" s="100"/>
      <c r="U53" s="100"/>
      <c r="V53" s="100"/>
      <c r="W53" s="100"/>
      <c r="X53" s="100"/>
      <c r="Y53" s="100"/>
      <c r="Z53" s="100"/>
      <c r="AA53" s="100"/>
      <c r="AB53" s="100"/>
      <c r="AC53" s="100"/>
      <c r="AD53" s="100"/>
      <c r="AE53" s="100"/>
      <c r="AF53" s="100"/>
      <c r="AG53" s="100"/>
      <c r="AH53" s="100"/>
      <c r="AI53" s="100"/>
      <c r="AJ53" s="100"/>
      <c r="AK53" s="3"/>
      <c r="AL53" s="3"/>
      <c r="AM53" s="3"/>
    </row>
    <row r="54" spans="1:41" s="5" customFormat="1" ht="15.75" customHeight="1">
      <c r="A54" s="20">
        <v>16</v>
      </c>
      <c r="B54" s="21" t="s">
        <v>31</v>
      </c>
      <c r="C54" s="4"/>
      <c r="D54" s="4"/>
      <c r="E54" s="4"/>
      <c r="F54" s="4"/>
      <c r="G54" s="4"/>
      <c r="H54" s="4"/>
      <c r="I54" s="4"/>
      <c r="J54" s="4"/>
      <c r="K54" s="4"/>
      <c r="L54" s="4"/>
      <c r="M54" s="4"/>
      <c r="N54" s="4"/>
      <c r="AK54" s="108"/>
      <c r="AL54" s="108"/>
      <c r="AM54" s="108"/>
    </row>
    <row r="55" spans="1:41" s="6" customFormat="1" ht="12.75">
      <c r="H55" s="38"/>
      <c r="K55" s="35"/>
      <c r="L55" s="35"/>
      <c r="M55" s="35"/>
      <c r="N55" s="35"/>
      <c r="O55" s="89">
        <v>2319</v>
      </c>
      <c r="P55" s="89"/>
      <c r="Q55" s="89"/>
      <c r="R55" s="89"/>
      <c r="S55" s="29" t="s">
        <v>26</v>
      </c>
      <c r="T55" s="53"/>
      <c r="U55" s="53"/>
      <c r="V55" s="90" t="s">
        <v>8</v>
      </c>
      <c r="W55" s="90"/>
      <c r="X55" s="90"/>
      <c r="Y55" s="89">
        <v>2197.52</v>
      </c>
      <c r="Z55" s="89"/>
      <c r="AA55" s="89"/>
      <c r="AB55" s="89"/>
      <c r="AC55" s="29"/>
      <c r="AD55" s="29" t="s">
        <v>27</v>
      </c>
      <c r="AE55" s="29"/>
      <c r="AF55" s="29"/>
      <c r="AG55" s="29"/>
      <c r="AH55" s="91" t="s">
        <v>9</v>
      </c>
      <c r="AI55" s="91"/>
      <c r="AK55" s="87">
        <f>ROUND(O55*Y55/100,0)</f>
        <v>50960</v>
      </c>
      <c r="AL55" s="87"/>
      <c r="AM55" s="87"/>
      <c r="AN55" s="32" t="s">
        <v>10</v>
      </c>
    </row>
    <row r="56" spans="1:41" s="2" customFormat="1" ht="15">
      <c r="B56" s="100" t="s">
        <v>56</v>
      </c>
      <c r="C56" s="100"/>
      <c r="D56" s="100"/>
      <c r="E56" s="100"/>
      <c r="F56" s="100"/>
      <c r="G56" s="100"/>
      <c r="H56" s="100"/>
      <c r="I56" s="100"/>
      <c r="J56" s="100"/>
      <c r="K56" s="100"/>
      <c r="L56" s="100"/>
      <c r="M56" s="100"/>
      <c r="N56" s="100"/>
      <c r="O56" s="100"/>
      <c r="P56" s="100"/>
      <c r="Q56" s="100"/>
      <c r="R56" s="100"/>
      <c r="S56" s="100"/>
      <c r="T56" s="100"/>
      <c r="U56" s="100"/>
      <c r="V56" s="100"/>
      <c r="W56" s="100"/>
      <c r="X56" s="100"/>
      <c r="Y56" s="100"/>
      <c r="Z56" s="100"/>
      <c r="AA56" s="100"/>
      <c r="AB56" s="100"/>
      <c r="AC56" s="100"/>
      <c r="AD56" s="100"/>
      <c r="AE56" s="100"/>
      <c r="AF56" s="100"/>
      <c r="AG56" s="100"/>
      <c r="AH56" s="100"/>
      <c r="AI56" s="100"/>
      <c r="AJ56" s="100"/>
      <c r="AK56" s="3"/>
      <c r="AL56" s="3"/>
      <c r="AM56" s="3"/>
    </row>
    <row r="57" spans="1:41" s="58" customFormat="1" ht="13.5" customHeight="1">
      <c r="A57" s="59">
        <v>17</v>
      </c>
      <c r="B57" s="101" t="s">
        <v>45</v>
      </c>
      <c r="C57" s="101"/>
      <c r="D57" s="101"/>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101"/>
      <c r="AD57" s="101"/>
      <c r="AE57" s="101"/>
      <c r="AF57" s="101"/>
      <c r="AG57" s="101"/>
      <c r="AH57" s="101"/>
      <c r="AI57" s="101"/>
      <c r="AJ57" s="101"/>
      <c r="AK57" s="102"/>
      <c r="AL57" s="102"/>
      <c r="AM57" s="102"/>
    </row>
    <row r="58" spans="1:41" s="6" customFormat="1" ht="12.75">
      <c r="H58" s="38"/>
      <c r="K58" s="35"/>
      <c r="L58" s="35"/>
      <c r="M58" s="35"/>
      <c r="N58" s="35"/>
      <c r="O58" s="25"/>
      <c r="P58" s="121">
        <v>351</v>
      </c>
      <c r="Q58" s="121"/>
      <c r="R58" s="121"/>
      <c r="S58" s="29" t="s">
        <v>26</v>
      </c>
      <c r="T58" s="53"/>
      <c r="U58" s="53"/>
      <c r="V58" s="90" t="s">
        <v>8</v>
      </c>
      <c r="W58" s="90"/>
      <c r="X58" s="90"/>
      <c r="Y58" s="89">
        <v>27678.86</v>
      </c>
      <c r="Z58" s="89"/>
      <c r="AA58" s="89"/>
      <c r="AB58" s="89"/>
      <c r="AC58" s="29"/>
      <c r="AD58" s="29" t="s">
        <v>27</v>
      </c>
      <c r="AE58" s="29"/>
      <c r="AF58" s="29"/>
      <c r="AG58" s="29"/>
      <c r="AH58" s="91" t="s">
        <v>9</v>
      </c>
      <c r="AI58" s="91"/>
      <c r="AK58" s="87">
        <f>ROUND(P58*Y58/100,0)</f>
        <v>97153</v>
      </c>
      <c r="AL58" s="87"/>
      <c r="AM58" s="87"/>
      <c r="AN58" s="32" t="s">
        <v>10</v>
      </c>
    </row>
    <row r="59" spans="1:41" s="2" customFormat="1" ht="15">
      <c r="B59" s="100" t="s">
        <v>57</v>
      </c>
      <c r="C59" s="100"/>
      <c r="D59" s="100"/>
      <c r="E59" s="100"/>
      <c r="F59" s="100"/>
      <c r="G59" s="100"/>
      <c r="H59" s="100"/>
      <c r="I59" s="100"/>
      <c r="J59" s="100"/>
      <c r="K59" s="100"/>
      <c r="L59" s="100"/>
      <c r="M59" s="100"/>
      <c r="N59" s="100"/>
      <c r="O59" s="100"/>
      <c r="P59" s="100"/>
      <c r="Q59" s="100"/>
      <c r="R59" s="100"/>
      <c r="S59" s="100"/>
      <c r="T59" s="100"/>
      <c r="U59" s="100"/>
      <c r="V59" s="100"/>
      <c r="W59" s="100"/>
      <c r="X59" s="100"/>
      <c r="Y59" s="100"/>
      <c r="Z59" s="100"/>
      <c r="AA59" s="100"/>
      <c r="AB59" s="100"/>
      <c r="AC59" s="100"/>
      <c r="AD59" s="100"/>
      <c r="AE59" s="100"/>
      <c r="AF59" s="100"/>
      <c r="AG59" s="100"/>
      <c r="AH59" s="100"/>
      <c r="AI59" s="100"/>
      <c r="AJ59" s="100"/>
      <c r="AK59" s="3"/>
      <c r="AL59" s="3"/>
      <c r="AM59" s="3"/>
    </row>
    <row r="60" spans="1:41" s="5" customFormat="1" ht="13.5" customHeight="1">
      <c r="A60" s="20">
        <v>18</v>
      </c>
      <c r="B60" s="21" t="s">
        <v>32</v>
      </c>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126"/>
      <c r="AL60" s="126"/>
      <c r="AM60" s="126"/>
    </row>
    <row r="61" spans="1:41" s="6" customFormat="1" ht="13.5" customHeight="1">
      <c r="K61" s="35"/>
      <c r="L61" s="35"/>
      <c r="M61" s="35"/>
      <c r="N61" s="35"/>
      <c r="O61" s="89">
        <v>348</v>
      </c>
      <c r="P61" s="89"/>
      <c r="Q61" s="89"/>
      <c r="R61" s="89"/>
      <c r="S61" s="29" t="s">
        <v>26</v>
      </c>
      <c r="T61" s="53"/>
      <c r="U61" s="53"/>
      <c r="V61" s="90" t="s">
        <v>8</v>
      </c>
      <c r="W61" s="90"/>
      <c r="X61" s="90"/>
      <c r="Y61" s="89">
        <v>829.95</v>
      </c>
      <c r="Z61" s="89"/>
      <c r="AA61" s="89"/>
      <c r="AB61" s="89"/>
      <c r="AC61" s="29"/>
      <c r="AD61" s="29" t="s">
        <v>27</v>
      </c>
      <c r="AE61" s="29"/>
      <c r="AF61" s="29"/>
      <c r="AG61" s="29"/>
      <c r="AH61" s="91" t="s">
        <v>9</v>
      </c>
      <c r="AI61" s="91"/>
      <c r="AK61" s="87">
        <f>ROUND(O61*Y61/100,0)</f>
        <v>2888</v>
      </c>
      <c r="AL61" s="87"/>
      <c r="AM61" s="87"/>
      <c r="AN61" s="32" t="s">
        <v>10</v>
      </c>
    </row>
    <row r="62" spans="1:41" s="2" customFormat="1" ht="15">
      <c r="B62" s="100" t="s">
        <v>58</v>
      </c>
      <c r="C62" s="100"/>
      <c r="D62" s="100"/>
      <c r="E62" s="100"/>
      <c r="F62" s="100"/>
      <c r="G62" s="100"/>
      <c r="H62" s="100"/>
      <c r="I62" s="100"/>
      <c r="J62" s="100"/>
      <c r="K62" s="100"/>
      <c r="L62" s="100"/>
      <c r="M62" s="100"/>
      <c r="N62" s="100"/>
      <c r="O62" s="100"/>
      <c r="P62" s="100"/>
      <c r="Q62" s="100"/>
      <c r="R62" s="100"/>
      <c r="S62" s="100"/>
      <c r="T62" s="100"/>
      <c r="U62" s="100"/>
      <c r="V62" s="100"/>
      <c r="W62" s="100"/>
      <c r="X62" s="100"/>
      <c r="Y62" s="100"/>
      <c r="Z62" s="100"/>
      <c r="AA62" s="100"/>
      <c r="AB62" s="100"/>
      <c r="AC62" s="100"/>
      <c r="AD62" s="100"/>
      <c r="AE62" s="100"/>
      <c r="AF62" s="100"/>
      <c r="AG62" s="100"/>
      <c r="AH62" s="100"/>
      <c r="AI62" s="100"/>
      <c r="AJ62" s="100"/>
      <c r="AK62" s="3"/>
      <c r="AL62" s="3"/>
      <c r="AM62" s="3"/>
    </row>
    <row r="63" spans="1:41" s="58" customFormat="1" ht="13.5" customHeight="1">
      <c r="A63" s="49">
        <v>19</v>
      </c>
      <c r="B63" s="60" t="s">
        <v>33</v>
      </c>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0"/>
      <c r="AI63" s="60"/>
      <c r="AJ63" s="60"/>
      <c r="AK63" s="102"/>
      <c r="AL63" s="102"/>
      <c r="AM63" s="102"/>
    </row>
    <row r="64" spans="1:41" s="6" customFormat="1" ht="13.5" customHeight="1">
      <c r="K64" s="35"/>
      <c r="L64" s="35"/>
      <c r="M64" s="35"/>
      <c r="N64" s="35"/>
      <c r="O64" s="89">
        <v>2166</v>
      </c>
      <c r="P64" s="89"/>
      <c r="Q64" s="89"/>
      <c r="R64" s="89"/>
      <c r="S64" s="29" t="s">
        <v>26</v>
      </c>
      <c r="T64" s="53"/>
      <c r="U64" s="53"/>
      <c r="V64" s="90" t="s">
        <v>8</v>
      </c>
      <c r="W64" s="90"/>
      <c r="X64" s="90"/>
      <c r="Y64" s="89">
        <v>1276.53</v>
      </c>
      <c r="Z64" s="89"/>
      <c r="AA64" s="89"/>
      <c r="AB64" s="89"/>
      <c r="AC64" s="29"/>
      <c r="AD64" s="29" t="s">
        <v>27</v>
      </c>
      <c r="AE64" s="29"/>
      <c r="AF64" s="29"/>
      <c r="AG64" s="29"/>
      <c r="AH64" s="91" t="s">
        <v>9</v>
      </c>
      <c r="AI64" s="91"/>
      <c r="AK64" s="87">
        <f>ROUND(O64*Y64/100,0)</f>
        <v>27650</v>
      </c>
      <c r="AL64" s="87"/>
      <c r="AM64" s="87"/>
      <c r="AN64" s="32" t="s">
        <v>10</v>
      </c>
    </row>
    <row r="65" spans="1:42" s="2" customFormat="1" ht="15">
      <c r="B65" s="100" t="s">
        <v>59</v>
      </c>
      <c r="C65" s="100"/>
      <c r="D65" s="100"/>
      <c r="E65" s="100"/>
      <c r="F65" s="100"/>
      <c r="G65" s="100"/>
      <c r="H65" s="100"/>
      <c r="I65" s="100"/>
      <c r="J65" s="100"/>
      <c r="K65" s="100"/>
      <c r="L65" s="100"/>
      <c r="M65" s="100"/>
      <c r="N65" s="100"/>
      <c r="O65" s="100"/>
      <c r="P65" s="100"/>
      <c r="Q65" s="100"/>
      <c r="R65" s="100"/>
      <c r="S65" s="100"/>
      <c r="T65" s="100"/>
      <c r="U65" s="100"/>
      <c r="V65" s="100"/>
      <c r="W65" s="100"/>
      <c r="X65" s="100"/>
      <c r="Y65" s="100"/>
      <c r="Z65" s="100"/>
      <c r="AA65" s="100"/>
      <c r="AB65" s="100"/>
      <c r="AC65" s="100"/>
      <c r="AD65" s="100"/>
      <c r="AE65" s="100"/>
      <c r="AF65" s="100"/>
      <c r="AG65" s="100"/>
      <c r="AH65" s="100"/>
      <c r="AI65" s="100"/>
      <c r="AJ65" s="100"/>
      <c r="AK65" s="3"/>
      <c r="AL65" s="3"/>
      <c r="AM65" s="3"/>
    </row>
    <row r="66" spans="1:42" s="5" customFormat="1" ht="31.5" customHeight="1">
      <c r="A66" s="20">
        <v>20</v>
      </c>
      <c r="B66" s="101" t="s">
        <v>34</v>
      </c>
      <c r="C66" s="101"/>
      <c r="D66" s="101"/>
      <c r="E66" s="101"/>
      <c r="F66" s="101"/>
      <c r="G66" s="101"/>
      <c r="H66" s="101"/>
      <c r="I66" s="101"/>
      <c r="J66" s="101"/>
      <c r="K66" s="101"/>
      <c r="L66" s="101"/>
      <c r="M66" s="101"/>
      <c r="N66" s="101"/>
      <c r="O66" s="101"/>
      <c r="P66" s="101"/>
      <c r="Q66" s="101"/>
      <c r="R66" s="101"/>
      <c r="S66" s="101"/>
      <c r="T66" s="101"/>
      <c r="U66" s="101"/>
      <c r="V66" s="101"/>
      <c r="W66" s="101"/>
      <c r="X66" s="101"/>
      <c r="Y66" s="101"/>
      <c r="Z66" s="101"/>
      <c r="AA66" s="101"/>
      <c r="AB66" s="101"/>
      <c r="AC66" s="101"/>
      <c r="AD66" s="101"/>
      <c r="AE66" s="101"/>
      <c r="AF66" s="101"/>
      <c r="AG66" s="101"/>
      <c r="AH66" s="101"/>
      <c r="AI66" s="101"/>
      <c r="AJ66" s="101"/>
      <c r="AK66" s="126"/>
      <c r="AL66" s="126"/>
      <c r="AM66" s="126"/>
    </row>
    <row r="67" spans="1:42" s="6" customFormat="1" ht="13.5" customHeight="1">
      <c r="H67" s="38"/>
      <c r="K67" s="35"/>
      <c r="L67" s="35"/>
      <c r="M67" s="35"/>
      <c r="N67" s="35"/>
      <c r="O67" s="89">
        <v>354</v>
      </c>
      <c r="P67" s="89"/>
      <c r="Q67" s="89"/>
      <c r="R67" s="89"/>
      <c r="S67" s="29" t="s">
        <v>26</v>
      </c>
      <c r="T67" s="53"/>
      <c r="U67" s="53"/>
      <c r="V67" s="90" t="s">
        <v>8</v>
      </c>
      <c r="W67" s="90"/>
      <c r="X67" s="90"/>
      <c r="Y67" s="107">
        <v>1270.83</v>
      </c>
      <c r="Z67" s="107"/>
      <c r="AA67" s="107"/>
      <c r="AB67" s="107"/>
      <c r="AC67" s="29"/>
      <c r="AD67" s="29" t="s">
        <v>27</v>
      </c>
      <c r="AE67" s="29"/>
      <c r="AF67" s="29"/>
      <c r="AG67" s="29"/>
      <c r="AH67" s="91" t="s">
        <v>9</v>
      </c>
      <c r="AI67" s="91"/>
      <c r="AK67" s="87">
        <f>ROUND(O67*Y67/100,0)</f>
        <v>4499</v>
      </c>
      <c r="AL67" s="87"/>
      <c r="AM67" s="87"/>
      <c r="AN67" s="32" t="s">
        <v>10</v>
      </c>
    </row>
    <row r="68" spans="1:42" s="2" customFormat="1" ht="15">
      <c r="B68" s="100" t="s">
        <v>60</v>
      </c>
      <c r="C68" s="100"/>
      <c r="D68" s="100"/>
      <c r="E68" s="100"/>
      <c r="F68" s="100"/>
      <c r="G68" s="100"/>
      <c r="H68" s="100"/>
      <c r="I68" s="100"/>
      <c r="J68" s="100"/>
      <c r="K68" s="100"/>
      <c r="L68" s="100"/>
      <c r="M68" s="100"/>
      <c r="N68" s="100"/>
      <c r="O68" s="100"/>
      <c r="P68" s="100"/>
      <c r="Q68" s="100"/>
      <c r="R68" s="100"/>
      <c r="S68" s="100"/>
      <c r="T68" s="100"/>
      <c r="U68" s="100"/>
      <c r="V68" s="100"/>
      <c r="W68" s="100"/>
      <c r="X68" s="100"/>
      <c r="Y68" s="100"/>
      <c r="Z68" s="100"/>
      <c r="AA68" s="100"/>
      <c r="AB68" s="100"/>
      <c r="AC68" s="100"/>
      <c r="AD68" s="100"/>
      <c r="AE68" s="100"/>
      <c r="AF68" s="100"/>
      <c r="AG68" s="100"/>
      <c r="AH68" s="100"/>
      <c r="AI68" s="100"/>
      <c r="AJ68" s="100"/>
      <c r="AK68" s="3"/>
      <c r="AL68" s="3"/>
      <c r="AM68" s="3"/>
    </row>
    <row r="69" spans="1:42" s="33" customFormat="1" ht="15" customHeight="1">
      <c r="AC69" s="116" t="s">
        <v>35</v>
      </c>
      <c r="AD69" s="116"/>
      <c r="AE69" s="116"/>
      <c r="AF69" s="116"/>
      <c r="AG69" s="116"/>
      <c r="AH69" s="39" t="s">
        <v>9</v>
      </c>
      <c r="AI69" s="39"/>
      <c r="AJ69" s="61"/>
      <c r="AK69" s="117">
        <f>SUM(AK6:AM67)</f>
        <v>449954.6</v>
      </c>
      <c r="AL69" s="117"/>
      <c r="AM69" s="117"/>
      <c r="AN69" s="77" t="s">
        <v>10</v>
      </c>
      <c r="AO69" s="114" t="e">
        <f>#REF!+#REF!+#REF!+AK9+#REF!+AK15+#REF!+AK25+AK28+#REF!+AK37+AK34+AK40+AK43+#REF!+#REF!+AK52+AK55+AK58+#REF!+AK61+AK64+#REF!+AK67+#REF!+#REF!</f>
        <v>#REF!</v>
      </c>
      <c r="AP69" s="114"/>
    </row>
    <row r="72" spans="1:42" ht="42" customHeight="1">
      <c r="A72" s="7" t="s">
        <v>36</v>
      </c>
      <c r="B72" s="8"/>
      <c r="C72" s="8"/>
      <c r="D72" s="8"/>
      <c r="E72" s="8"/>
      <c r="F72" s="8"/>
      <c r="G72" s="8"/>
      <c r="H72" s="8"/>
      <c r="I72" s="8"/>
      <c r="J72" s="8"/>
      <c r="K72" s="8"/>
      <c r="L72" s="8"/>
      <c r="M72" s="8"/>
      <c r="N72" s="8"/>
      <c r="O72" s="8"/>
      <c r="P72" s="8"/>
      <c r="Q72" s="8"/>
      <c r="R72" s="8"/>
      <c r="S72" s="8"/>
      <c r="T72" s="8"/>
      <c r="U72" s="8"/>
      <c r="V72" s="8"/>
      <c r="W72" s="8"/>
      <c r="X72" s="8"/>
      <c r="Y72" s="8"/>
      <c r="Z72" s="8"/>
      <c r="AA72" s="8"/>
      <c r="AB72" s="8"/>
      <c r="AC72" s="8"/>
      <c r="AD72" s="8"/>
      <c r="AE72" s="8"/>
      <c r="AF72" s="9"/>
      <c r="AG72" s="9"/>
      <c r="AH72" s="9"/>
      <c r="AI72" s="9"/>
      <c r="AJ72" s="9"/>
      <c r="AK72" s="9"/>
      <c r="AL72" s="9"/>
      <c r="AM72" s="9"/>
      <c r="AN72" s="10"/>
      <c r="AO72" s="10"/>
    </row>
    <row r="73" spans="1:42" ht="13.5" thickBot="1">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row>
    <row r="74" spans="1:42" ht="15.75">
      <c r="A74" s="11"/>
      <c r="B74" s="11"/>
      <c r="C74" s="11"/>
      <c r="D74" s="11"/>
      <c r="E74" s="11"/>
      <c r="F74" s="11"/>
      <c r="G74" s="11"/>
      <c r="H74" s="11"/>
      <c r="I74" s="11"/>
      <c r="J74" s="11"/>
      <c r="K74" s="11"/>
      <c r="L74" s="11"/>
      <c r="M74" s="11"/>
      <c r="N74" s="11"/>
      <c r="O74" s="11"/>
      <c r="P74" s="11"/>
      <c r="Q74" s="11"/>
      <c r="R74" s="11"/>
      <c r="S74" s="11"/>
      <c r="T74" s="11"/>
      <c r="U74" s="11"/>
      <c r="V74" s="11"/>
      <c r="W74" s="11"/>
      <c r="X74" s="11"/>
      <c r="Y74" s="11"/>
      <c r="Z74" s="11"/>
      <c r="AA74" s="11"/>
      <c r="AB74" s="11"/>
      <c r="AC74" s="118" t="s">
        <v>35</v>
      </c>
      <c r="AD74" s="118"/>
      <c r="AE74" s="118"/>
      <c r="AF74" s="118"/>
      <c r="AG74" s="118"/>
      <c r="AH74" s="12" t="s">
        <v>9</v>
      </c>
      <c r="AI74" s="12"/>
      <c r="AJ74" s="119"/>
      <c r="AK74" s="119"/>
      <c r="AL74" s="119"/>
      <c r="AM74" s="119"/>
      <c r="AN74" s="115"/>
      <c r="AO74" s="115"/>
    </row>
    <row r="75" spans="1:42" ht="15">
      <c r="A75" s="13"/>
      <c r="B75" s="13"/>
      <c r="C75" s="13"/>
      <c r="D75" s="13"/>
      <c r="E75" s="13"/>
      <c r="F75" s="13"/>
      <c r="G75" s="13"/>
      <c r="H75" s="13"/>
      <c r="I75" s="13"/>
      <c r="J75" s="13"/>
      <c r="K75" s="13"/>
      <c r="L75" s="13"/>
      <c r="M75" s="13"/>
      <c r="N75" s="13"/>
      <c r="O75" s="13"/>
      <c r="P75" s="13"/>
      <c r="Q75" s="13"/>
      <c r="R75" s="13"/>
      <c r="S75" s="13"/>
      <c r="T75" s="13"/>
      <c r="U75" s="13"/>
      <c r="V75" s="13"/>
      <c r="W75" s="13"/>
      <c r="X75" s="13"/>
      <c r="Y75" s="13"/>
      <c r="Z75" s="13"/>
      <c r="AA75" s="13"/>
      <c r="AB75" s="13"/>
      <c r="AC75" s="13"/>
      <c r="AD75" s="13"/>
      <c r="AE75" s="10"/>
      <c r="AF75" s="10"/>
      <c r="AG75" s="10"/>
      <c r="AH75" s="10"/>
      <c r="AI75" s="10"/>
      <c r="AJ75" s="10"/>
      <c r="AK75" s="10"/>
      <c r="AL75" s="10"/>
      <c r="AM75" s="10"/>
      <c r="AN75" s="10"/>
      <c r="AO75" s="10"/>
    </row>
    <row r="76" spans="1:42" ht="15.75">
      <c r="A76" s="8"/>
      <c r="B76" s="7" t="s">
        <v>37</v>
      </c>
      <c r="C76" s="8"/>
      <c r="D76" s="8"/>
      <c r="E76" s="8"/>
      <c r="F76" s="8"/>
      <c r="G76" s="8"/>
      <c r="H76" s="8"/>
      <c r="I76" s="8"/>
      <c r="J76" s="8"/>
      <c r="K76" s="8"/>
      <c r="L76" s="8"/>
      <c r="M76" s="8"/>
      <c r="N76" s="8"/>
      <c r="O76" s="8"/>
      <c r="P76" s="8"/>
      <c r="Q76" s="8"/>
      <c r="R76" s="8"/>
      <c r="S76" s="8"/>
      <c r="T76" s="8"/>
      <c r="U76" s="8"/>
      <c r="V76" s="8"/>
      <c r="W76" s="8"/>
      <c r="X76" s="8"/>
      <c r="Y76" s="8"/>
      <c r="Z76" s="8"/>
      <c r="AA76" s="8"/>
      <c r="AB76" s="8"/>
      <c r="AC76" s="8"/>
      <c r="AD76" s="8"/>
      <c r="AE76" s="9"/>
      <c r="AF76" s="9"/>
      <c r="AG76" s="9"/>
      <c r="AH76" s="9"/>
      <c r="AI76" s="9"/>
      <c r="AJ76" s="9"/>
      <c r="AK76" s="9"/>
      <c r="AL76" s="10"/>
      <c r="AM76" s="10"/>
      <c r="AN76" s="10"/>
      <c r="AO76" s="10"/>
    </row>
    <row r="77" spans="1:42" ht="15.75">
      <c r="A77" s="8"/>
      <c r="B77" s="8"/>
      <c r="C77" s="8"/>
      <c r="D77" s="8"/>
      <c r="E77" s="8"/>
      <c r="F77" s="8"/>
      <c r="G77" s="8"/>
      <c r="H77" s="8"/>
      <c r="I77" s="8"/>
      <c r="J77" s="8"/>
      <c r="K77" s="8"/>
      <c r="L77" s="8"/>
      <c r="M77" s="8"/>
      <c r="N77" s="8"/>
      <c r="O77" s="8"/>
      <c r="P77" s="8"/>
      <c r="Q77" s="8"/>
      <c r="R77" s="8"/>
      <c r="S77" s="8"/>
      <c r="T77" s="8"/>
      <c r="U77" s="8"/>
      <c r="V77" s="8"/>
      <c r="W77" s="8"/>
      <c r="X77" s="8"/>
      <c r="Y77" s="8"/>
      <c r="Z77" s="8"/>
      <c r="AA77" s="8"/>
      <c r="AB77" s="8"/>
      <c r="AC77" s="8"/>
      <c r="AD77" s="8"/>
      <c r="AE77" s="9"/>
      <c r="AF77" s="9"/>
      <c r="AG77" s="9"/>
      <c r="AH77" s="9"/>
      <c r="AI77" s="9"/>
      <c r="AJ77" s="9"/>
      <c r="AK77" s="9"/>
      <c r="AL77" s="10"/>
      <c r="AM77" s="10"/>
      <c r="AN77" s="10"/>
      <c r="AO77" s="10"/>
    </row>
    <row r="78" spans="1:42" ht="15.75">
      <c r="A78" s="8"/>
      <c r="B78" s="7" t="s">
        <v>38</v>
      </c>
      <c r="C78" s="8"/>
      <c r="D78" s="8"/>
      <c r="E78" s="8"/>
      <c r="F78" s="8"/>
      <c r="G78" s="8"/>
      <c r="H78" s="8"/>
      <c r="I78" s="8"/>
      <c r="J78" s="8"/>
      <c r="K78" s="8"/>
      <c r="L78" s="8"/>
      <c r="M78" s="8"/>
      <c r="N78" s="8"/>
      <c r="O78" s="8"/>
      <c r="P78" s="8"/>
      <c r="Q78" s="8"/>
      <c r="R78" s="8"/>
      <c r="S78" s="8"/>
      <c r="T78" s="8"/>
      <c r="U78" s="8"/>
      <c r="V78" s="8"/>
      <c r="W78" s="8"/>
      <c r="X78" s="8"/>
      <c r="Y78" s="8"/>
      <c r="Z78" s="8"/>
      <c r="AA78" s="8"/>
      <c r="AB78" s="8"/>
      <c r="AC78" s="8"/>
      <c r="AD78" s="8"/>
      <c r="AE78" s="9"/>
      <c r="AF78" s="9"/>
      <c r="AG78" s="9"/>
      <c r="AH78" s="9"/>
      <c r="AI78" s="9"/>
      <c r="AJ78" s="9"/>
      <c r="AK78" s="9"/>
      <c r="AL78" s="10"/>
      <c r="AM78" s="10"/>
      <c r="AN78" s="10"/>
      <c r="AO78" s="10"/>
    </row>
    <row r="79" spans="1:42" ht="15.75">
      <c r="A79" s="14"/>
      <c r="B79" s="14"/>
      <c r="C79" s="14"/>
      <c r="D79" s="14"/>
      <c r="E79" s="14"/>
      <c r="F79" s="14"/>
      <c r="G79" s="14"/>
      <c r="H79" s="14"/>
      <c r="I79" s="14"/>
      <c r="J79" s="14"/>
      <c r="K79" s="14"/>
      <c r="L79" s="14"/>
      <c r="M79" s="14"/>
      <c r="N79" s="15"/>
      <c r="O79" s="15"/>
      <c r="P79" s="15"/>
      <c r="Q79" s="15"/>
      <c r="R79" s="15"/>
      <c r="S79" s="14"/>
      <c r="T79" s="14"/>
      <c r="U79" s="14"/>
      <c r="V79" s="14"/>
      <c r="W79" s="14"/>
      <c r="X79" s="14"/>
      <c r="Y79" s="14"/>
      <c r="Z79" s="14"/>
      <c r="AA79" s="14"/>
      <c r="AB79" s="14"/>
      <c r="AC79" s="14"/>
      <c r="AD79" s="14"/>
      <c r="AE79" s="16"/>
      <c r="AF79" s="16"/>
      <c r="AG79" s="16"/>
      <c r="AH79" s="16"/>
      <c r="AI79" s="16"/>
      <c r="AJ79" s="16"/>
      <c r="AK79" s="16"/>
    </row>
    <row r="80" spans="1:42" ht="15.75">
      <c r="A80" s="14"/>
      <c r="B80" s="8"/>
      <c r="C80" s="8"/>
      <c r="D80" s="8"/>
      <c r="E80" s="8"/>
      <c r="F80" s="8"/>
      <c r="G80" s="8"/>
      <c r="H80" s="8"/>
      <c r="I80" s="8"/>
      <c r="J80" s="8"/>
      <c r="K80" s="8"/>
      <c r="L80" s="8"/>
      <c r="M80" s="8"/>
      <c r="N80" s="8"/>
      <c r="O80" s="8"/>
      <c r="P80" s="8"/>
      <c r="Q80" s="8"/>
      <c r="R80" s="8"/>
      <c r="S80" s="8"/>
      <c r="T80" s="8"/>
      <c r="U80" s="8"/>
      <c r="V80" s="8"/>
      <c r="W80" s="8"/>
      <c r="X80" s="8"/>
      <c r="Y80" s="8"/>
      <c r="Z80" s="8"/>
      <c r="AA80" s="8"/>
      <c r="AB80" s="8"/>
      <c r="AC80" s="8"/>
      <c r="AD80" s="8"/>
      <c r="AE80" s="9"/>
      <c r="AF80" s="9"/>
      <c r="AG80" s="9"/>
      <c r="AH80" s="9"/>
      <c r="AI80" s="9"/>
      <c r="AJ80" s="16"/>
      <c r="AK80" s="16"/>
    </row>
    <row r="81" spans="1:40" ht="12.75">
      <c r="A81" s="1"/>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row>
    <row r="82" spans="1:40" ht="12.75">
      <c r="A82" s="1"/>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row>
    <row r="83" spans="1:40" ht="12.75">
      <c r="A83" s="1"/>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row>
    <row r="84" spans="1:40" ht="15">
      <c r="A84" s="1"/>
      <c r="B84" s="127" t="s">
        <v>39</v>
      </c>
      <c r="C84" s="127"/>
      <c r="D84" s="127"/>
      <c r="E84" s="127"/>
      <c r="F84" s="127"/>
      <c r="G84" s="127"/>
      <c r="H84" s="127"/>
      <c r="I84" s="127"/>
      <c r="J84" s="127"/>
      <c r="K84" s="127"/>
      <c r="L84" s="17"/>
      <c r="M84" s="17"/>
      <c r="N84" s="17"/>
      <c r="O84" s="17"/>
      <c r="P84" s="17"/>
      <c r="Q84" s="17"/>
      <c r="R84" s="17"/>
      <c r="S84" s="17"/>
      <c r="T84" s="17"/>
      <c r="U84" s="17"/>
      <c r="V84" s="17"/>
      <c r="W84" s="17"/>
      <c r="X84" s="17"/>
      <c r="Y84" s="17"/>
      <c r="Z84" s="17"/>
      <c r="AA84" s="17"/>
      <c r="AB84" s="17"/>
      <c r="AC84" s="17"/>
      <c r="AD84" s="17"/>
      <c r="AE84" s="17"/>
      <c r="AF84" s="17"/>
      <c r="AG84" s="17"/>
      <c r="AH84" s="17"/>
      <c r="AI84" s="10"/>
    </row>
    <row r="85" spans="1:40" ht="15">
      <c r="A85" s="1"/>
      <c r="B85" s="17"/>
      <c r="C85" s="17"/>
      <c r="D85" s="17"/>
      <c r="E85" s="17"/>
      <c r="F85" s="17"/>
      <c r="G85" s="17"/>
      <c r="H85" s="17"/>
      <c r="I85" s="17"/>
      <c r="J85" s="17"/>
      <c r="K85" s="17"/>
      <c r="L85" s="17"/>
      <c r="M85" s="17"/>
      <c r="N85" s="17"/>
      <c r="O85" s="17"/>
      <c r="P85" s="17"/>
      <c r="Q85" s="17"/>
      <c r="R85" s="17"/>
      <c r="S85" s="17"/>
      <c r="T85" s="17"/>
      <c r="U85" s="17"/>
      <c r="V85" s="17"/>
      <c r="W85" s="17"/>
      <c r="X85" s="17"/>
      <c r="Y85" s="17"/>
      <c r="Z85" s="17"/>
      <c r="AA85" s="17"/>
      <c r="AB85" s="17"/>
      <c r="AC85" s="17"/>
      <c r="AD85" s="17"/>
      <c r="AE85" s="17"/>
      <c r="AF85" s="17"/>
      <c r="AG85" s="17"/>
      <c r="AH85" s="17"/>
      <c r="AI85" s="17"/>
    </row>
    <row r="86" spans="1:40" ht="15">
      <c r="A86" s="1"/>
      <c r="B86" s="17"/>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0"/>
    </row>
    <row r="87" spans="1:40" s="66" customFormat="1" ht="15">
      <c r="A87" s="62"/>
      <c r="B87" s="128" t="s">
        <v>46</v>
      </c>
      <c r="C87" s="128"/>
      <c r="D87" s="128"/>
      <c r="E87" s="128"/>
      <c r="F87" s="128"/>
      <c r="G87" s="128"/>
      <c r="H87" s="128"/>
      <c r="I87" s="128"/>
      <c r="J87" s="63"/>
      <c r="K87" s="64"/>
      <c r="L87" s="63">
        <v>1</v>
      </c>
      <c r="M87" s="64" t="s">
        <v>41</v>
      </c>
      <c r="N87" s="129">
        <v>41.12</v>
      </c>
      <c r="O87" s="129"/>
      <c r="P87" s="65" t="s">
        <v>41</v>
      </c>
      <c r="Q87" s="130">
        <v>5.92</v>
      </c>
      <c r="R87" s="130"/>
      <c r="S87" s="63"/>
      <c r="T87" s="130"/>
      <c r="U87" s="130"/>
      <c r="AA87" s="66" t="s">
        <v>42</v>
      </c>
      <c r="AB87" s="130">
        <f>ROUND(L87*N87*Q87,0)</f>
        <v>243</v>
      </c>
      <c r="AC87" s="130"/>
      <c r="AD87" s="130"/>
      <c r="AE87" s="130"/>
      <c r="AF87" s="131" t="s">
        <v>26</v>
      </c>
      <c r="AG87" s="131"/>
      <c r="AK87" s="120"/>
      <c r="AL87" s="120"/>
      <c r="AM87" s="120"/>
      <c r="AN87" s="67"/>
    </row>
    <row r="88" spans="1:40" s="68" customFormat="1" ht="15">
      <c r="I88" s="69"/>
      <c r="J88" s="70"/>
      <c r="K88" s="69"/>
      <c r="M88" s="71"/>
      <c r="N88" s="72"/>
      <c r="O88" s="72"/>
      <c r="P88" s="69"/>
      <c r="Q88" s="73"/>
      <c r="R88" s="73"/>
      <c r="S88" s="74"/>
      <c r="T88" s="73"/>
      <c r="U88" s="73"/>
      <c r="V88" s="122" t="s">
        <v>44</v>
      </c>
      <c r="W88" s="122"/>
      <c r="X88" s="122"/>
      <c r="Y88" s="122"/>
      <c r="Z88" s="122"/>
      <c r="AA88" s="75" t="s">
        <v>42</v>
      </c>
      <c r="AB88" s="123">
        <f>SUM(AB85:AB87)</f>
        <v>243</v>
      </c>
      <c r="AC88" s="123"/>
      <c r="AD88" s="123"/>
      <c r="AE88" s="123"/>
      <c r="AF88" s="124" t="s">
        <v>26</v>
      </c>
      <c r="AG88" s="124"/>
      <c r="AH88" s="74"/>
      <c r="AI88" s="76"/>
      <c r="AJ88" s="76"/>
      <c r="AK88" s="125"/>
      <c r="AL88" s="125"/>
      <c r="AM88" s="125"/>
      <c r="AN88" s="76"/>
    </row>
  </sheetData>
  <mergeCells count="195">
    <mergeCell ref="B50:AJ50"/>
    <mergeCell ref="Y46:AB46"/>
    <mergeCell ref="AH46:AI46"/>
    <mergeCell ref="O46:R46"/>
    <mergeCell ref="AK46:AM46"/>
    <mergeCell ref="B48:AJ48"/>
    <mergeCell ref="AK48:AM48"/>
    <mergeCell ref="P49:R49"/>
    <mergeCell ref="V49:X49"/>
    <mergeCell ref="Y49:AB49"/>
    <mergeCell ref="AH49:AI49"/>
    <mergeCell ref="AK49:AM49"/>
    <mergeCell ref="O61:R61"/>
    <mergeCell ref="AK51:AM51"/>
    <mergeCell ref="Y52:AB52"/>
    <mergeCell ref="AH52:AI52"/>
    <mergeCell ref="AK52:AM52"/>
    <mergeCell ref="AK54:AM54"/>
    <mergeCell ref="AK61:AM61"/>
    <mergeCell ref="AK60:AM60"/>
    <mergeCell ref="AK58:AM58"/>
    <mergeCell ref="AK55:AM55"/>
    <mergeCell ref="AK57:AM57"/>
    <mergeCell ref="O52:R52"/>
    <mergeCell ref="V52:X52"/>
    <mergeCell ref="V88:Z88"/>
    <mergeCell ref="AB88:AE88"/>
    <mergeCell ref="AF88:AG88"/>
    <mergeCell ref="AK88:AM88"/>
    <mergeCell ref="B66:AJ66"/>
    <mergeCell ref="AK66:AM66"/>
    <mergeCell ref="O67:R67"/>
    <mergeCell ref="V67:X67"/>
    <mergeCell ref="Y67:AB67"/>
    <mergeCell ref="AH67:AI67"/>
    <mergeCell ref="AK67:AM67"/>
    <mergeCell ref="B84:K84"/>
    <mergeCell ref="B87:I87"/>
    <mergeCell ref="N87:O87"/>
    <mergeCell ref="Q87:R87"/>
    <mergeCell ref="T87:U87"/>
    <mergeCell ref="AB87:AE87"/>
    <mergeCell ref="AF87:AG87"/>
    <mergeCell ref="B68:AJ68"/>
    <mergeCell ref="B10:AJ10"/>
    <mergeCell ref="B13:AJ13"/>
    <mergeCell ref="B16:AJ16"/>
    <mergeCell ref="B26:AJ26"/>
    <mergeCell ref="O64:R64"/>
    <mergeCell ref="V64:X64"/>
    <mergeCell ref="Y64:AB64"/>
    <mergeCell ref="AH64:AI64"/>
    <mergeCell ref="O18:R18"/>
    <mergeCell ref="W18:Y18"/>
    <mergeCell ref="Z18:AC18"/>
    <mergeCell ref="AI18:AJ18"/>
    <mergeCell ref="B19:AJ19"/>
    <mergeCell ref="B47:AJ47"/>
    <mergeCell ref="P58:R58"/>
    <mergeCell ref="V58:X58"/>
    <mergeCell ref="Y58:AB58"/>
    <mergeCell ref="AH58:AI58"/>
    <mergeCell ref="O55:R55"/>
    <mergeCell ref="V55:X55"/>
    <mergeCell ref="Y55:AB55"/>
    <mergeCell ref="AH55:AI55"/>
    <mergeCell ref="B35:AJ35"/>
    <mergeCell ref="V46:X46"/>
    <mergeCell ref="AO69:AP69"/>
    <mergeCell ref="AN74:AO74"/>
    <mergeCell ref="AC69:AG69"/>
    <mergeCell ref="AK69:AM69"/>
    <mergeCell ref="AC74:AG74"/>
    <mergeCell ref="AJ74:AM74"/>
    <mergeCell ref="AK87:AM87"/>
    <mergeCell ref="O43:R43"/>
    <mergeCell ref="V43:X43"/>
    <mergeCell ref="Y43:AB43"/>
    <mergeCell ref="AH43:AI43"/>
    <mergeCell ref="AK43:AM43"/>
    <mergeCell ref="AK45:AM45"/>
    <mergeCell ref="B65:AJ65"/>
    <mergeCell ref="B53:AJ53"/>
    <mergeCell ref="B56:AJ56"/>
    <mergeCell ref="B59:AJ59"/>
    <mergeCell ref="B62:AJ62"/>
    <mergeCell ref="V61:X61"/>
    <mergeCell ref="Y61:AB61"/>
    <mergeCell ref="AH61:AI61"/>
    <mergeCell ref="B57:AJ57"/>
    <mergeCell ref="AK64:AM64"/>
    <mergeCell ref="AK63:AM63"/>
    <mergeCell ref="B42:AJ42"/>
    <mergeCell ref="AK42:AM42"/>
    <mergeCell ref="P40:R40"/>
    <mergeCell ref="V40:X40"/>
    <mergeCell ref="Y40:AB40"/>
    <mergeCell ref="AH40:AI40"/>
    <mergeCell ref="AK40:AM40"/>
    <mergeCell ref="B41:AJ41"/>
    <mergeCell ref="B44:AJ44"/>
    <mergeCell ref="B29:AJ29"/>
    <mergeCell ref="P34:R34"/>
    <mergeCell ref="V34:X34"/>
    <mergeCell ref="Y34:AB34"/>
    <mergeCell ref="AH34:AI34"/>
    <mergeCell ref="AK34:AM34"/>
    <mergeCell ref="B39:AJ39"/>
    <mergeCell ref="AK39:AM39"/>
    <mergeCell ref="P37:R37"/>
    <mergeCell ref="V37:X37"/>
    <mergeCell ref="Y37:AB37"/>
    <mergeCell ref="AH37:AI37"/>
    <mergeCell ref="AK37:AM37"/>
    <mergeCell ref="AK33:AM33"/>
    <mergeCell ref="AK36:AM36"/>
    <mergeCell ref="B38:AJ38"/>
    <mergeCell ref="AK30:AM30"/>
    <mergeCell ref="O31:R31"/>
    <mergeCell ref="S31:T31"/>
    <mergeCell ref="W31:Y31"/>
    <mergeCell ref="Z31:AC31"/>
    <mergeCell ref="AI31:AJ31"/>
    <mergeCell ref="AK31:AM31"/>
    <mergeCell ref="B32:AJ32"/>
    <mergeCell ref="P28:R28"/>
    <mergeCell ref="V28:X28"/>
    <mergeCell ref="Y28:AB28"/>
    <mergeCell ref="AI28:AJ28"/>
    <mergeCell ref="AK28:AM28"/>
    <mergeCell ref="N27:O27"/>
    <mergeCell ref="Q27:R27"/>
    <mergeCell ref="T27:V27"/>
    <mergeCell ref="AB27:AE27"/>
    <mergeCell ref="AF27:AG27"/>
    <mergeCell ref="AK27:AM27"/>
    <mergeCell ref="P25:R25"/>
    <mergeCell ref="V25:X25"/>
    <mergeCell ref="Y25:AB25"/>
    <mergeCell ref="AI25:AJ25"/>
    <mergeCell ref="AK25:AM25"/>
    <mergeCell ref="B23:AJ23"/>
    <mergeCell ref="AK23:AM23"/>
    <mergeCell ref="N24:O24"/>
    <mergeCell ref="Q24:R24"/>
    <mergeCell ref="T24:V24"/>
    <mergeCell ref="AB24:AE24"/>
    <mergeCell ref="AF24:AG24"/>
    <mergeCell ref="AK24:AM24"/>
    <mergeCell ref="AI21:AJ21"/>
    <mergeCell ref="AK21:AM21"/>
    <mergeCell ref="B22:AJ22"/>
    <mergeCell ref="O15:R15"/>
    <mergeCell ref="S15:T15"/>
    <mergeCell ref="W15:Y15"/>
    <mergeCell ref="Z15:AC15"/>
    <mergeCell ref="AI15:AJ15"/>
    <mergeCell ref="AK15:AM15"/>
    <mergeCell ref="B20:AJ20"/>
    <mergeCell ref="AK20:AM20"/>
    <mergeCell ref="O21:R21"/>
    <mergeCell ref="S21:T21"/>
    <mergeCell ref="W21:Y21"/>
    <mergeCell ref="Z21:AC21"/>
    <mergeCell ref="A1:AM1"/>
    <mergeCell ref="A2:D2"/>
    <mergeCell ref="E2:AN2"/>
    <mergeCell ref="B4:M4"/>
    <mergeCell ref="N4:V4"/>
    <mergeCell ref="W4:AB4"/>
    <mergeCell ref="AC4:AH4"/>
    <mergeCell ref="AI4:AN4"/>
    <mergeCell ref="O9:R9"/>
    <mergeCell ref="W9:Y9"/>
    <mergeCell ref="Z9:AC9"/>
    <mergeCell ref="AI9:AJ9"/>
    <mergeCell ref="AK9:AM9"/>
    <mergeCell ref="AK8:AM8"/>
    <mergeCell ref="AK5:AM5"/>
    <mergeCell ref="O6:R6"/>
    <mergeCell ref="S6:T6"/>
    <mergeCell ref="W6:Y6"/>
    <mergeCell ref="Z6:AC6"/>
    <mergeCell ref="AI6:AJ6"/>
    <mergeCell ref="AK6:AM6"/>
    <mergeCell ref="B7:AJ7"/>
    <mergeCell ref="AK12:AM12"/>
    <mergeCell ref="AK14:AM14"/>
    <mergeCell ref="O12:R12"/>
    <mergeCell ref="W12:Y12"/>
    <mergeCell ref="Z12:AC12"/>
    <mergeCell ref="AI12:AJ12"/>
    <mergeCell ref="AK11:AM11"/>
    <mergeCell ref="AK17:AM17"/>
    <mergeCell ref="AK18:AM18"/>
  </mergeCells>
  <pageMargins left="0.45" right="0.1" top="0.32" bottom="0.69" header="0.26" footer="0.25"/>
  <pageSetup paperSize="5" scale="85"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DWE MBldg</vt:lpstr>
      <vt:lpstr>'DWE MBldg'!Print_Area</vt:lpstr>
      <vt:lpstr>'DWE MBldg'!Print_Titles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2017-01-31T07:52:00Z</dcterms:modified>
</cp:coreProperties>
</file>