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MBldg'!$A$1:$AN$151</definedName>
    <definedName name="_xlnm.Print_Titles" localSheetId="0">'DWE MBldg'!$4:$4</definedName>
  </definedNames>
  <calcPr calcId="124519"/>
</workbook>
</file>

<file path=xl/calcChain.xml><?xml version="1.0" encoding="utf-8"?>
<calcChain xmlns="http://schemas.openxmlformats.org/spreadsheetml/2006/main">
  <c r="O91" i="5"/>
  <c r="AK60"/>
  <c r="AK56"/>
  <c r="AK76"/>
  <c r="AK7"/>
  <c r="AK91" l="1"/>
  <c r="AK29"/>
  <c r="AK22"/>
  <c r="AK79"/>
  <c r="AK70"/>
  <c r="AK131" l="1"/>
  <c r="AK127"/>
  <c r="AK87"/>
  <c r="AK25" l="1"/>
  <c r="AK135" l="1"/>
  <c r="AK119" l="1"/>
  <c r="AK123"/>
  <c r="AK115"/>
  <c r="AK111"/>
  <c r="AK107"/>
  <c r="AK83"/>
  <c r="AK67" l="1"/>
  <c r="AK99" l="1"/>
  <c r="AK95"/>
  <c r="AK73" l="1"/>
  <c r="AK19" l="1"/>
  <c r="AK33" l="1"/>
  <c r="AK10"/>
  <c r="AK64"/>
  <c r="AK103"/>
  <c r="AK16"/>
  <c r="AK45"/>
  <c r="AK13"/>
  <c r="AK52" l="1"/>
  <c r="AK41"/>
  <c r="AK38"/>
  <c r="AK48" l="1"/>
  <c r="AO45" s="1"/>
  <c r="AK138" l="1"/>
</calcChain>
</file>

<file path=xl/sharedStrings.xml><?xml version="1.0" encoding="utf-8"?>
<sst xmlns="http://schemas.openxmlformats.org/spreadsheetml/2006/main" count="276" uniqueCount="108">
  <si>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</si>
  <si>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</si>
  <si>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</si>
  <si>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</si>
  <si>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</si>
  <si>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</si>
  <si>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</si>
  <si>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</si>
  <si>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</si>
  <si>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</si>
  <si>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</si>
  <si>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</si>
  <si>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</si>
  <si>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</si>
  <si>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</si>
  <si>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</si>
  <si>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</si>
  <si>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</si>
  <si>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</si>
  <si>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</si>
  <si>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</si>
  <si>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</si>
  <si>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</si>
  <si>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</si>
  <si>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</si>
  <si>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</si>
  <si>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</si>
  <si>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</si>
  <si>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</si>
  <si>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</si>
  <si>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</si>
  <si>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</si>
  <si>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</si>
  <si>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</si>
  <si>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</si>
  <si>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</si>
  <si>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</si>
  <si>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</si>
  <si>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</si>
  <si>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</si>
  <si>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</si>
  <si>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</si>
  <si>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</si>
  <si>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</si>
  <si>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</si>
  <si>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</si>
  <si>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</si>
  <si>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</si>
  <si>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</si>
  <si>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</si>
  <si>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</si>
  <si>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</si>
  <si>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</si>
  <si>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</si>
  <si>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</si>
  <si>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</si>
  <si>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</si>
  <si>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</si>
  <si>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</si>
  <si>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</si>
  <si>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</si>
  <si>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</si>
  <si>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</si>
  <si>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</si>
  <si>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</si>
  <si>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</si>
  <si>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</si>
  <si>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</si>
  <si>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</si>
  <si>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</si>
  <si>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</si>
  <si>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</si>
  <si>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</si>
  <si>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</si>
  <si>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</si>
  <si>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</si>
  <si>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</si>
  <si>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</si>
  <si>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</si>
  <si>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</si>
  <si>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</si>
  <si>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</si>
  <si>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</si>
  <si>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</si>
  <si>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</si>
  <si>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</si>
  <si>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</si>
  <si>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</si>
  <si>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</si>
  <si>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</si>
  <si>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</si>
  <si>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</si>
  <si>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</si>
  <si>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</si>
  <si>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</si>
  <si>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</si>
  <si>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</si>
  <si>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</si>
  <si>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</si>
  <si>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</si>
  <si>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One Thousand Six Hundred Seventy Four &amp; Ps. Three Six Only)</t>
  </si>
  <si>
    <t>Pacca brick work in cement mortar in building in Ground floor. (S.I.No. 1-b, P.No: 20).</t>
  </si>
  <si>
    <r>
      <t xml:space="preserve">Rehabilitation of School Buildings in Taluka Nangarparkar District Tharparkar (14 -Units) @ </t>
    </r>
    <r>
      <rPr>
        <b/>
        <u/>
        <sz val="13"/>
        <rFont val="Times New Roman"/>
        <family val="1"/>
      </rPr>
      <t>GBPS Hamzo Khan U/C Satidera Taluka N.Parkar.</t>
    </r>
  </si>
  <si>
    <t>Dismantling brick work in mud morter .(S.I.No: 12, P.No: 10)</t>
  </si>
  <si>
    <t xml:space="preserve">            (Rs. Five Hundred Twenty Nine &amp; Thirty Eight Paisa only)</t>
  </si>
  <si>
    <t>Pacca brick work in mud mortar in building in Ground floor. (S.I.No. 1-b, P.No: 20).</t>
  </si>
  <si>
    <t xml:space="preserve">                                                          (Rs. Nine Thousand Nine Hundred Fifty Four &amp; Ps. Thirty One Only)</t>
  </si>
  <si>
    <t>14 (b)</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</si>
</sst>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28" fillId="0" borderId="0" xfId="1" applyFont="1" applyBorder="1" applyAlignment="1">
      <alignment vertical="center"/>
    </xf>
    <xf numFmtId="0" fontId="6"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Fill="1" applyBorder="1" applyAlignment="1">
      <alignment horizontal="center" vertical="center"/>
    </xf>
    <xf numFmtId="0" fontId="2" fillId="0" borderId="0" xfId="1" applyFont="1" applyBorder="1" applyAlignment="1">
      <alignment horizontal="center" vertic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 fontId="2" fillId="0" borderId="0" xfId="1" applyNumberFormat="1" applyFont="1" applyBorder="1" applyAlignment="1">
      <alignment horizontal="left"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2"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0" fillId="0" borderId="0" xfId="1" applyFont="1" applyBorder="1" applyAlignment="1">
      <alignment horizontal="center" vertical="top"/>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6" fillId="0" borderId="0" xfId="1" applyFont="1" applyBorder="1" applyAlignment="1">
      <alignment horizontal="left" vertical="center" wrapText="1"/>
    </xf>
    <xf numFmtId="2" fontId="27" fillId="0" borderId="0" xfId="0"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Fill="1" applyBorder="1" applyAlignment="1">
      <alignment horizontal="center" vertical="center"/>
    </xf>
    <xf numFmtId="0" fontId="6" fillId="0" borderId="0" xfId="1" applyFont="1" applyBorder="1" applyAlignment="1">
      <alignment horizontal="left"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6" fillId="0" borderId="0" xfId="1" applyFont="1" applyBorder="1" applyAlignment="1">
      <alignment horizontal="justify"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1" fillId="0" borderId="0" xfId="1" applyFont="1" applyBorder="1" applyAlignment="1">
      <alignment horizontal="left" vertical="center"/>
    </xf>
    <xf numFmtId="164" fontId="17" fillId="0" borderId="0" xfId="1" applyNumberFormat="1" applyFont="1" applyBorder="1" applyAlignment="1">
      <alignment horizontal="right"/>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4" fillId="0" borderId="0" xfId="1" applyFont="1" applyBorder="1" applyAlignment="1">
      <alignment horizontal="center" vertical="center"/>
    </xf>
    <xf numFmtId="2" fontId="17" fillId="0" borderId="0" xfId="1" applyNumberFormat="1" applyFont="1" applyBorder="1" applyAlignment="1">
      <alignment horizontal="left"/>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52"/>
  <sheetViews>
    <sheetView tabSelected="1" view="pageBreakPreview" topLeftCell="A88" zoomScale="115" zoomScaleSheetLayoutView="115" workbookViewId="0">
      <selection activeCell="O91" sqref="O91:R9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5" t="s">
        <v>0</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row>
    <row r="2" spans="1:40" ht="33.75" customHeight="1">
      <c r="A2" s="126" t="s">
        <v>38</v>
      </c>
      <c r="B2" s="126"/>
      <c r="C2" s="126"/>
      <c r="D2" s="126"/>
      <c r="E2" s="127" t="s">
        <v>102</v>
      </c>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row>
    <row r="3" spans="1:40" ht="6" customHeight="1" thickBot="1"/>
    <row r="4" spans="1:40" s="19" customFormat="1" ht="17.25" customHeight="1" thickTop="1" thickBot="1">
      <c r="A4" s="64" t="s">
        <v>1</v>
      </c>
      <c r="B4" s="129" t="s">
        <v>2</v>
      </c>
      <c r="C4" s="129"/>
      <c r="D4" s="129"/>
      <c r="E4" s="129"/>
      <c r="F4" s="129"/>
      <c r="G4" s="129"/>
      <c r="H4" s="129"/>
      <c r="I4" s="129"/>
      <c r="J4" s="129"/>
      <c r="K4" s="129"/>
      <c r="L4" s="129"/>
      <c r="M4" s="129"/>
      <c r="N4" s="130" t="s">
        <v>3</v>
      </c>
      <c r="O4" s="131"/>
      <c r="P4" s="131"/>
      <c r="Q4" s="131"/>
      <c r="R4" s="131"/>
      <c r="S4" s="131"/>
      <c r="T4" s="131"/>
      <c r="U4" s="131"/>
      <c r="V4" s="132"/>
      <c r="W4" s="130" t="s">
        <v>4</v>
      </c>
      <c r="X4" s="131"/>
      <c r="Y4" s="131"/>
      <c r="Z4" s="131"/>
      <c r="AA4" s="131"/>
      <c r="AB4" s="132"/>
      <c r="AC4" s="131" t="s">
        <v>5</v>
      </c>
      <c r="AD4" s="131"/>
      <c r="AE4" s="131"/>
      <c r="AF4" s="131"/>
      <c r="AG4" s="131"/>
      <c r="AH4" s="131"/>
      <c r="AI4" s="130" t="s">
        <v>6</v>
      </c>
      <c r="AJ4" s="131"/>
      <c r="AK4" s="131"/>
      <c r="AL4" s="131"/>
      <c r="AM4" s="131"/>
      <c r="AN4" s="132"/>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107">
        <v>1</v>
      </c>
      <c r="B6" s="21" t="s">
        <v>103</v>
      </c>
      <c r="C6" s="22"/>
      <c r="D6" s="22"/>
      <c r="E6" s="22"/>
      <c r="F6" s="22"/>
      <c r="G6" s="22"/>
      <c r="H6" s="22"/>
      <c r="I6" s="22"/>
      <c r="J6" s="22"/>
      <c r="K6" s="22"/>
      <c r="L6" s="22"/>
      <c r="AK6" s="124"/>
      <c r="AL6" s="124"/>
      <c r="AM6" s="124"/>
    </row>
    <row r="7" spans="1:40" s="24" customFormat="1" ht="12.75" customHeight="1">
      <c r="A7" s="6"/>
      <c r="N7" s="28"/>
      <c r="O7" s="112">
        <v>451</v>
      </c>
      <c r="P7" s="112"/>
      <c r="Q7" s="112"/>
      <c r="R7" s="112"/>
      <c r="S7" s="133" t="s">
        <v>7</v>
      </c>
      <c r="T7" s="133"/>
      <c r="U7" s="29"/>
      <c r="V7" s="105"/>
      <c r="W7" s="113" t="s">
        <v>8</v>
      </c>
      <c r="X7" s="113"/>
      <c r="Y7" s="113"/>
      <c r="Z7" s="163">
        <v>529.38</v>
      </c>
      <c r="AA7" s="163"/>
      <c r="AB7" s="163"/>
      <c r="AC7" s="163"/>
      <c r="AD7" s="29"/>
      <c r="AE7" s="31" t="s">
        <v>11</v>
      </c>
      <c r="AF7" s="29"/>
      <c r="AG7" s="29"/>
      <c r="AH7" s="29"/>
      <c r="AI7" s="108" t="s">
        <v>9</v>
      </c>
      <c r="AJ7" s="108"/>
      <c r="AK7" s="109">
        <f>ROUND(O7*Z7/100,0)</f>
        <v>2388</v>
      </c>
      <c r="AL7" s="109"/>
      <c r="AM7" s="109"/>
      <c r="AN7" s="32" t="s">
        <v>10</v>
      </c>
    </row>
    <row r="8" spans="1:40" s="2" customFormat="1" ht="15">
      <c r="B8" s="110" t="s">
        <v>104</v>
      </c>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3"/>
      <c r="AL8" s="3"/>
      <c r="AM8" s="3"/>
    </row>
    <row r="9" spans="1:40" s="23" customFormat="1" ht="13.5" customHeight="1">
      <c r="A9" s="20">
        <v>2</v>
      </c>
      <c r="B9" s="21" t="s">
        <v>39</v>
      </c>
      <c r="C9" s="4"/>
      <c r="D9" s="4"/>
      <c r="E9" s="4"/>
      <c r="F9" s="4"/>
      <c r="G9" s="4"/>
      <c r="H9" s="4"/>
      <c r="I9" s="4"/>
      <c r="J9" s="4"/>
      <c r="K9" s="4"/>
      <c r="L9" s="4"/>
      <c r="M9" s="4"/>
      <c r="N9" s="4"/>
      <c r="AK9" s="124"/>
      <c r="AL9" s="124"/>
      <c r="AM9" s="124"/>
    </row>
    <row r="10" spans="1:40" s="24" customFormat="1" ht="13.5" customHeight="1">
      <c r="F10" s="33"/>
      <c r="G10" s="33"/>
      <c r="H10" s="34"/>
      <c r="I10" s="6"/>
      <c r="J10" s="6"/>
      <c r="K10" s="35"/>
      <c r="L10" s="35"/>
      <c r="M10" s="35"/>
      <c r="N10" s="35"/>
      <c r="O10" s="112">
        <v>690</v>
      </c>
      <c r="P10" s="112"/>
      <c r="Q10" s="112"/>
      <c r="R10" s="112"/>
      <c r="S10" s="36" t="s">
        <v>25</v>
      </c>
      <c r="T10" s="37"/>
      <c r="U10" s="37"/>
      <c r="V10" s="113" t="s">
        <v>8</v>
      </c>
      <c r="W10" s="113"/>
      <c r="X10" s="113"/>
      <c r="Y10" s="116">
        <v>378.13</v>
      </c>
      <c r="Z10" s="116"/>
      <c r="AA10" s="116"/>
      <c r="AB10" s="116"/>
      <c r="AC10" s="29"/>
      <c r="AD10" s="29" t="s">
        <v>26</v>
      </c>
      <c r="AE10" s="29"/>
      <c r="AF10" s="29"/>
      <c r="AG10" s="29"/>
      <c r="AH10" s="29"/>
      <c r="AI10" s="108" t="s">
        <v>9</v>
      </c>
      <c r="AJ10" s="108"/>
      <c r="AK10" s="109">
        <f>O10*Y10/100</f>
        <v>2609.0969999999998</v>
      </c>
      <c r="AL10" s="109"/>
      <c r="AM10" s="109"/>
      <c r="AN10" s="32" t="s">
        <v>10</v>
      </c>
    </row>
    <row r="11" spans="1:40" s="2" customFormat="1" ht="15">
      <c r="B11" s="110" t="s">
        <v>59</v>
      </c>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3"/>
      <c r="AL11" s="3"/>
      <c r="AM11" s="3"/>
    </row>
    <row r="12" spans="1:40" s="23" customFormat="1" ht="13.5" customHeight="1">
      <c r="A12" s="20">
        <v>3</v>
      </c>
      <c r="B12" s="21" t="s">
        <v>40</v>
      </c>
      <c r="C12" s="4"/>
      <c r="D12" s="4"/>
      <c r="E12" s="4"/>
      <c r="F12" s="4"/>
      <c r="G12" s="4"/>
      <c r="H12" s="4"/>
      <c r="I12" s="4"/>
      <c r="J12" s="4"/>
      <c r="K12" s="4"/>
      <c r="L12" s="4"/>
      <c r="M12" s="4"/>
      <c r="N12" s="4"/>
      <c r="AK12" s="124"/>
      <c r="AL12" s="124"/>
      <c r="AM12" s="124"/>
    </row>
    <row r="13" spans="1:40" s="24" customFormat="1" ht="13.5" customHeight="1">
      <c r="F13" s="33"/>
      <c r="G13" s="33"/>
      <c r="H13" s="34"/>
      <c r="I13" s="6"/>
      <c r="J13" s="6"/>
      <c r="K13" s="35"/>
      <c r="L13" s="35"/>
      <c r="M13" s="35"/>
      <c r="N13" s="35"/>
      <c r="O13" s="112">
        <v>9.83</v>
      </c>
      <c r="P13" s="112"/>
      <c r="Q13" s="112"/>
      <c r="R13" s="112"/>
      <c r="S13" s="36" t="s">
        <v>17</v>
      </c>
      <c r="T13" s="37"/>
      <c r="U13" s="37"/>
      <c r="V13" s="113" t="s">
        <v>8</v>
      </c>
      <c r="W13" s="113"/>
      <c r="X13" s="113"/>
      <c r="Y13" s="112">
        <v>126.04</v>
      </c>
      <c r="Z13" s="112"/>
      <c r="AA13" s="112"/>
      <c r="AB13" s="112"/>
      <c r="AC13" s="29"/>
      <c r="AD13" s="29" t="s">
        <v>18</v>
      </c>
      <c r="AE13" s="29"/>
      <c r="AF13" s="29"/>
      <c r="AG13" s="29"/>
      <c r="AH13" s="29"/>
      <c r="AI13" s="108" t="s">
        <v>9</v>
      </c>
      <c r="AJ13" s="108"/>
      <c r="AK13" s="109">
        <f>ROUND(O13*Y13,0)</f>
        <v>1239</v>
      </c>
      <c r="AL13" s="109"/>
      <c r="AM13" s="109"/>
      <c r="AN13" s="32" t="s">
        <v>10</v>
      </c>
    </row>
    <row r="14" spans="1:40" s="2" customFormat="1" ht="15">
      <c r="B14" s="110" t="s">
        <v>43</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3"/>
      <c r="AL14" s="3"/>
      <c r="AM14" s="3"/>
    </row>
    <row r="15" spans="1:40" s="23" customFormat="1" ht="13.5" customHeight="1">
      <c r="A15" s="20">
        <v>4</v>
      </c>
      <c r="B15" s="21" t="s">
        <v>41</v>
      </c>
      <c r="C15" s="4"/>
      <c r="D15" s="4"/>
      <c r="E15" s="4"/>
      <c r="F15" s="4"/>
      <c r="G15" s="4"/>
      <c r="H15" s="4"/>
      <c r="I15" s="4"/>
      <c r="J15" s="4"/>
      <c r="K15" s="4"/>
      <c r="L15" s="4"/>
      <c r="M15" s="4"/>
      <c r="N15" s="4"/>
      <c r="AK15" s="124"/>
      <c r="AL15" s="124"/>
      <c r="AM15" s="124"/>
      <c r="AN15" s="40"/>
    </row>
    <row r="16" spans="1:40" s="24" customFormat="1" ht="13.5" customHeight="1">
      <c r="F16" s="33"/>
      <c r="G16" s="33"/>
      <c r="H16" s="34"/>
      <c r="I16" s="6"/>
      <c r="J16" s="6"/>
      <c r="K16" s="35"/>
      <c r="L16" s="35"/>
      <c r="M16" s="35"/>
      <c r="N16" s="35"/>
      <c r="O16" s="112">
        <v>2240</v>
      </c>
      <c r="P16" s="112"/>
      <c r="Q16" s="112"/>
      <c r="R16" s="112"/>
      <c r="S16" s="36" t="s">
        <v>25</v>
      </c>
      <c r="T16" s="37"/>
      <c r="U16" s="37"/>
      <c r="V16" s="30"/>
      <c r="W16" s="113" t="s">
        <v>8</v>
      </c>
      <c r="X16" s="113"/>
      <c r="Y16" s="113"/>
      <c r="Z16" s="112">
        <v>121</v>
      </c>
      <c r="AA16" s="112"/>
      <c r="AB16" s="112"/>
      <c r="AC16" s="112"/>
      <c r="AE16" s="29" t="s">
        <v>26</v>
      </c>
      <c r="AF16" s="29"/>
      <c r="AG16" s="29"/>
      <c r="AH16" s="29"/>
      <c r="AI16" s="108" t="s">
        <v>9</v>
      </c>
      <c r="AJ16" s="108"/>
      <c r="AK16" s="109">
        <f>ROUND(O16*Z16/100,0)</f>
        <v>2710</v>
      </c>
      <c r="AL16" s="109"/>
      <c r="AM16" s="109"/>
      <c r="AN16" s="32" t="s">
        <v>10</v>
      </c>
    </row>
    <row r="17" spans="1:40" s="2" customFormat="1" ht="15">
      <c r="B17" s="110" t="s">
        <v>44</v>
      </c>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5"/>
      <c r="AL18" s="135"/>
      <c r="AM18" s="135"/>
    </row>
    <row r="19" spans="1:40" s="24" customFormat="1" ht="13.5" customHeight="1">
      <c r="F19" s="33"/>
      <c r="G19" s="33"/>
      <c r="H19" s="34"/>
      <c r="I19" s="6"/>
      <c r="J19" s="6"/>
      <c r="K19" s="35"/>
      <c r="L19" s="35"/>
      <c r="M19" s="35"/>
      <c r="N19" s="35"/>
      <c r="O19" s="112">
        <v>177</v>
      </c>
      <c r="P19" s="112"/>
      <c r="Q19" s="112"/>
      <c r="R19" s="112"/>
      <c r="S19" s="60" t="s">
        <v>7</v>
      </c>
      <c r="T19" s="37"/>
      <c r="U19" s="37"/>
      <c r="V19" s="58"/>
      <c r="W19" s="113" t="s">
        <v>8</v>
      </c>
      <c r="X19" s="113"/>
      <c r="Y19" s="113"/>
      <c r="Z19" s="112">
        <v>3176.25</v>
      </c>
      <c r="AA19" s="112"/>
      <c r="AB19" s="112"/>
      <c r="AC19" s="112"/>
      <c r="AE19" s="29" t="s">
        <v>47</v>
      </c>
      <c r="AF19" s="29"/>
      <c r="AG19" s="29"/>
      <c r="AH19" s="29"/>
      <c r="AI19" s="108" t="s">
        <v>9</v>
      </c>
      <c r="AJ19" s="108"/>
      <c r="AK19" s="109">
        <f>ROUND(O19*Z19/1000,0)</f>
        <v>562</v>
      </c>
      <c r="AL19" s="109"/>
      <c r="AM19" s="109"/>
      <c r="AN19" s="32" t="s">
        <v>10</v>
      </c>
    </row>
    <row r="20" spans="1:40" s="2" customFormat="1" ht="15">
      <c r="B20" s="110" t="s">
        <v>58</v>
      </c>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3"/>
      <c r="AL20" s="3"/>
      <c r="AM20" s="3"/>
    </row>
    <row r="21" spans="1:40" s="44" customFormat="1" ht="13.5" customHeight="1">
      <c r="A21" s="42">
        <v>6</v>
      </c>
      <c r="B21" s="43" t="s">
        <v>50</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4"/>
      <c r="AL21" s="134"/>
      <c r="AM21" s="134"/>
    </row>
    <row r="22" spans="1:40" s="6" customFormat="1" ht="13.5" customHeight="1">
      <c r="N22" s="28"/>
      <c r="O22" s="112">
        <v>239</v>
      </c>
      <c r="P22" s="112"/>
      <c r="Q22" s="112"/>
      <c r="R22" s="112"/>
      <c r="S22" s="113" t="s">
        <v>7</v>
      </c>
      <c r="T22" s="113"/>
      <c r="U22" s="29"/>
      <c r="V22" s="30"/>
      <c r="W22" s="113" t="s">
        <v>8</v>
      </c>
      <c r="X22" s="113"/>
      <c r="Y22" s="113"/>
      <c r="Z22" s="112">
        <v>8122.95</v>
      </c>
      <c r="AA22" s="112"/>
      <c r="AB22" s="112"/>
      <c r="AC22" s="112"/>
      <c r="AD22" s="29"/>
      <c r="AE22" s="29" t="s">
        <v>11</v>
      </c>
      <c r="AF22" s="29"/>
      <c r="AG22" s="29"/>
      <c r="AH22" s="29"/>
      <c r="AI22" s="108" t="s">
        <v>9</v>
      </c>
      <c r="AJ22" s="108"/>
      <c r="AK22" s="109">
        <f>ROUND(O22*Z22/100,0)-1</f>
        <v>19413</v>
      </c>
      <c r="AL22" s="109"/>
      <c r="AM22" s="109"/>
      <c r="AN22" s="32" t="s">
        <v>10</v>
      </c>
    </row>
    <row r="23" spans="1:40" s="2" customFormat="1" ht="15">
      <c r="B23" s="110" t="s">
        <v>57</v>
      </c>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3"/>
      <c r="AL23" s="3"/>
      <c r="AM23" s="3"/>
    </row>
    <row r="24" spans="1:40" s="62" customFormat="1" ht="31.5" customHeight="1">
      <c r="A24" s="93">
        <v>7</v>
      </c>
      <c r="B24" s="140" t="s">
        <v>90</v>
      </c>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40"/>
      <c r="AE24" s="140"/>
      <c r="AF24" s="140"/>
      <c r="AG24" s="140"/>
      <c r="AH24" s="140"/>
      <c r="AI24" s="140"/>
      <c r="AJ24" s="140"/>
      <c r="AK24" s="135"/>
      <c r="AL24" s="135"/>
      <c r="AM24" s="135"/>
    </row>
    <row r="25" spans="1:40" s="24" customFormat="1" ht="13.5" customHeight="1">
      <c r="F25" s="33"/>
      <c r="G25" s="33"/>
      <c r="H25" s="34"/>
      <c r="I25" s="6"/>
      <c r="J25" s="6"/>
      <c r="K25" s="35"/>
      <c r="L25" s="35"/>
      <c r="M25" s="35"/>
      <c r="N25" s="35"/>
      <c r="O25" s="141">
        <v>745</v>
      </c>
      <c r="P25" s="141"/>
      <c r="Q25" s="141"/>
      <c r="R25" s="141"/>
      <c r="S25" s="136" t="s">
        <v>7</v>
      </c>
      <c r="T25" s="136"/>
      <c r="U25" s="94"/>
      <c r="V25" s="95"/>
      <c r="W25" s="136" t="s">
        <v>8</v>
      </c>
      <c r="X25" s="136"/>
      <c r="Y25" s="136"/>
      <c r="Z25" s="137">
        <v>3630</v>
      </c>
      <c r="AA25" s="137"/>
      <c r="AB25" s="137"/>
      <c r="AC25" s="137"/>
      <c r="AD25" s="94"/>
      <c r="AE25" s="94" t="s">
        <v>47</v>
      </c>
      <c r="AF25" s="94"/>
      <c r="AG25" s="94"/>
      <c r="AH25" s="94"/>
      <c r="AI25" s="138" t="s">
        <v>9</v>
      </c>
      <c r="AJ25" s="138"/>
      <c r="AK25" s="139">
        <f>ROUND(O25*Z25/1000,0)</f>
        <v>2704</v>
      </c>
      <c r="AL25" s="139"/>
      <c r="AM25" s="139"/>
      <c r="AN25" s="32" t="s">
        <v>10</v>
      </c>
    </row>
    <row r="26" spans="1:40" s="2" customFormat="1" ht="15">
      <c r="B26" s="110" t="s">
        <v>91</v>
      </c>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3"/>
      <c r="AL26" s="3"/>
      <c r="AM26" s="3"/>
    </row>
    <row r="27" spans="1:40" s="2" customFormat="1" ht="2.25" customHeight="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62" customFormat="1" ht="16.5" customHeight="1">
      <c r="A28" s="61">
        <v>8</v>
      </c>
      <c r="B28" s="21" t="s">
        <v>48</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5"/>
      <c r="AL28" s="135"/>
      <c r="AM28" s="135"/>
    </row>
    <row r="29" spans="1:40" s="24" customFormat="1" ht="13.5" customHeight="1">
      <c r="F29" s="33"/>
      <c r="G29" s="33"/>
      <c r="H29" s="34"/>
      <c r="I29" s="6"/>
      <c r="J29" s="6"/>
      <c r="K29" s="35"/>
      <c r="L29" s="35"/>
      <c r="M29" s="35"/>
      <c r="N29" s="35"/>
      <c r="O29" s="112">
        <v>204</v>
      </c>
      <c r="P29" s="112"/>
      <c r="Q29" s="112"/>
      <c r="R29" s="112"/>
      <c r="S29" s="60" t="s">
        <v>7</v>
      </c>
      <c r="T29" s="37"/>
      <c r="U29" s="37"/>
      <c r="V29" s="58"/>
      <c r="W29" s="113" t="s">
        <v>8</v>
      </c>
      <c r="X29" s="113"/>
      <c r="Y29" s="113"/>
      <c r="Z29" s="112">
        <v>11948.36</v>
      </c>
      <c r="AA29" s="112"/>
      <c r="AB29" s="112"/>
      <c r="AC29" s="112"/>
      <c r="AE29" s="29" t="s">
        <v>11</v>
      </c>
      <c r="AF29" s="29"/>
      <c r="AG29" s="29"/>
      <c r="AH29" s="29"/>
      <c r="AI29" s="108" t="s">
        <v>9</v>
      </c>
      <c r="AJ29" s="108"/>
      <c r="AK29" s="109">
        <f>ROUND(O29*Z29/100,0)-1</f>
        <v>24374</v>
      </c>
      <c r="AL29" s="109"/>
      <c r="AM29" s="109"/>
      <c r="AN29" s="32" t="s">
        <v>10</v>
      </c>
    </row>
    <row r="30" spans="1:40" s="2" customFormat="1" ht="15">
      <c r="B30" s="110" t="s">
        <v>56</v>
      </c>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3"/>
      <c r="AL30" s="3"/>
      <c r="AM30" s="3"/>
    </row>
    <row r="31" spans="1:40" s="2" customFormat="1" ht="2.25"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76.5" customHeight="1">
      <c r="A32" s="45">
        <v>9</v>
      </c>
      <c r="B32" s="117" t="s">
        <v>12</v>
      </c>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7"/>
      <c r="AK32" s="123"/>
      <c r="AL32" s="123"/>
      <c r="AM32" s="123"/>
    </row>
    <row r="33" spans="1:41" s="6" customFormat="1" ht="14.25" customHeight="1">
      <c r="N33" s="28"/>
      <c r="O33" s="112">
        <v>52</v>
      </c>
      <c r="P33" s="112"/>
      <c r="Q33" s="112"/>
      <c r="R33" s="112"/>
      <c r="S33" s="113" t="s">
        <v>7</v>
      </c>
      <c r="T33" s="113"/>
      <c r="U33" s="29"/>
      <c r="V33" s="30"/>
      <c r="W33" s="113" t="s">
        <v>8</v>
      </c>
      <c r="X33" s="113"/>
      <c r="Y33" s="113"/>
      <c r="Z33" s="112">
        <v>337</v>
      </c>
      <c r="AA33" s="112"/>
      <c r="AB33" s="112"/>
      <c r="AC33" s="112"/>
      <c r="AD33" s="29"/>
      <c r="AE33" s="29" t="s">
        <v>13</v>
      </c>
      <c r="AF33" s="29"/>
      <c r="AG33" s="29"/>
      <c r="AH33" s="29"/>
      <c r="AI33" s="108" t="s">
        <v>9</v>
      </c>
      <c r="AJ33" s="108"/>
      <c r="AK33" s="109">
        <f>O33*Z33</f>
        <v>17524</v>
      </c>
      <c r="AL33" s="109"/>
      <c r="AM33" s="109"/>
      <c r="AN33" s="32" t="s">
        <v>10</v>
      </c>
    </row>
    <row r="34" spans="1:41" s="2" customFormat="1" ht="15">
      <c r="B34" s="148" t="s">
        <v>69</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3"/>
      <c r="AL34" s="3"/>
      <c r="AM34" s="3"/>
    </row>
    <row r="35" spans="1:41" s="2" customFormat="1" ht="3" customHeight="1">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3"/>
      <c r="AL35" s="3"/>
      <c r="AM35" s="3"/>
    </row>
    <row r="36" spans="1:41" s="23" customFormat="1" ht="30" customHeight="1">
      <c r="A36" s="45">
        <v>10</v>
      </c>
      <c r="B36" s="117" t="s">
        <v>14</v>
      </c>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23"/>
      <c r="AL36" s="123"/>
      <c r="AM36" s="123"/>
    </row>
    <row r="37" spans="1:41" s="24" customFormat="1" ht="13.5" customHeight="1">
      <c r="A37" s="46" t="s">
        <v>15</v>
      </c>
      <c r="B37" s="47" t="s">
        <v>16</v>
      </c>
      <c r="L37" s="25"/>
      <c r="M37" s="26"/>
      <c r="N37" s="142"/>
      <c r="O37" s="142"/>
      <c r="P37" s="27"/>
      <c r="Q37" s="143"/>
      <c r="R37" s="143"/>
      <c r="S37" s="26"/>
      <c r="T37" s="144"/>
      <c r="U37" s="144"/>
      <c r="V37" s="144"/>
      <c r="AB37" s="145"/>
      <c r="AC37" s="145"/>
      <c r="AD37" s="145"/>
      <c r="AE37" s="145"/>
      <c r="AF37" s="142"/>
      <c r="AG37" s="142"/>
      <c r="AK37" s="124"/>
      <c r="AL37" s="124"/>
      <c r="AM37" s="124"/>
      <c r="AN37" s="41"/>
    </row>
    <row r="38" spans="1:41" s="24" customFormat="1" ht="13.5" customHeight="1">
      <c r="F38" s="33"/>
      <c r="G38" s="33"/>
      <c r="H38" s="34"/>
      <c r="I38" s="6"/>
      <c r="J38" s="42"/>
      <c r="K38" s="48"/>
      <c r="L38" s="35"/>
      <c r="M38" s="35"/>
      <c r="N38" s="35"/>
      <c r="O38" s="25"/>
      <c r="P38" s="112">
        <v>2.08</v>
      </c>
      <c r="Q38" s="112"/>
      <c r="R38" s="112"/>
      <c r="S38" s="31" t="s">
        <v>17</v>
      </c>
      <c r="T38" s="37"/>
      <c r="U38" s="37"/>
      <c r="V38" s="113" t="s">
        <v>8</v>
      </c>
      <c r="W38" s="113"/>
      <c r="X38" s="113"/>
      <c r="Y38" s="112">
        <v>5001.7</v>
      </c>
      <c r="Z38" s="112"/>
      <c r="AA38" s="112"/>
      <c r="AB38" s="112"/>
      <c r="AC38" s="29"/>
      <c r="AD38" s="29" t="s">
        <v>18</v>
      </c>
      <c r="AE38" s="29"/>
      <c r="AF38" s="29"/>
      <c r="AG38" s="29"/>
      <c r="AH38" s="29"/>
      <c r="AI38" s="108" t="s">
        <v>9</v>
      </c>
      <c r="AJ38" s="108"/>
      <c r="AK38" s="109">
        <f>ROUND(P38*Y38,0)</f>
        <v>10404</v>
      </c>
      <c r="AL38" s="109"/>
      <c r="AM38" s="109"/>
      <c r="AN38" s="32" t="s">
        <v>10</v>
      </c>
    </row>
    <row r="39" spans="1:41" s="2" customFormat="1" ht="15">
      <c r="B39" s="110" t="s">
        <v>51</v>
      </c>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3"/>
      <c r="AL39" s="3"/>
      <c r="AM39" s="3"/>
    </row>
    <row r="40" spans="1:41" s="24" customFormat="1" ht="13.5" customHeight="1">
      <c r="A40" s="46" t="s">
        <v>19</v>
      </c>
      <c r="B40" s="47" t="s">
        <v>20</v>
      </c>
      <c r="J40" s="42"/>
      <c r="K40" s="42"/>
      <c r="L40" s="25"/>
      <c r="M40" s="26"/>
      <c r="N40" s="142"/>
      <c r="O40" s="142"/>
      <c r="P40" s="27"/>
      <c r="Q40" s="143"/>
      <c r="R40" s="143"/>
      <c r="S40" s="26"/>
      <c r="T40" s="144"/>
      <c r="U40" s="144"/>
      <c r="V40" s="144"/>
      <c r="AB40" s="145"/>
      <c r="AC40" s="145"/>
      <c r="AD40" s="145"/>
      <c r="AE40" s="145"/>
      <c r="AF40" s="142"/>
      <c r="AG40" s="142"/>
      <c r="AK40" s="124"/>
      <c r="AL40" s="124"/>
      <c r="AM40" s="124"/>
      <c r="AN40" s="41"/>
    </row>
    <row r="41" spans="1:41" s="6" customFormat="1" ht="13.5" customHeight="1">
      <c r="H41" s="38"/>
      <c r="K41" s="35"/>
      <c r="L41" s="35"/>
      <c r="M41" s="35"/>
      <c r="N41" s="35"/>
      <c r="O41" s="25"/>
      <c r="P41" s="112">
        <v>0.46</v>
      </c>
      <c r="Q41" s="112"/>
      <c r="R41" s="112"/>
      <c r="S41" s="29" t="s">
        <v>17</v>
      </c>
      <c r="T41" s="49"/>
      <c r="U41" s="49"/>
      <c r="V41" s="113" t="s">
        <v>8</v>
      </c>
      <c r="W41" s="113"/>
      <c r="X41" s="113"/>
      <c r="Y41" s="112">
        <v>4820.2</v>
      </c>
      <c r="Z41" s="112"/>
      <c r="AA41" s="112"/>
      <c r="AB41" s="112"/>
      <c r="AC41" s="29"/>
      <c r="AD41" s="29" t="s">
        <v>18</v>
      </c>
      <c r="AE41" s="29"/>
      <c r="AF41" s="29"/>
      <c r="AG41" s="29"/>
      <c r="AH41" s="29"/>
      <c r="AI41" s="108" t="s">
        <v>9</v>
      </c>
      <c r="AJ41" s="108"/>
      <c r="AK41" s="109">
        <f>ROUND(P41*Y41,0)</f>
        <v>2217</v>
      </c>
      <c r="AL41" s="109"/>
      <c r="AM41" s="109"/>
      <c r="AN41" s="32" t="s">
        <v>10</v>
      </c>
    </row>
    <row r="42" spans="1:41" s="2" customFormat="1" ht="15">
      <c r="B42" s="110" t="s">
        <v>52</v>
      </c>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3"/>
      <c r="AL42" s="3"/>
      <c r="AM42" s="3"/>
    </row>
    <row r="43" spans="1:41" s="2" customFormat="1" ht="3" customHeight="1">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46"/>
      <c r="AL44" s="146"/>
      <c r="AM44" s="146"/>
    </row>
    <row r="45" spans="1:41" s="6" customFormat="1" ht="12.75">
      <c r="H45" s="38"/>
      <c r="K45" s="35"/>
      <c r="L45" s="35"/>
      <c r="M45" s="35"/>
      <c r="N45" s="35"/>
      <c r="O45" s="25"/>
      <c r="P45" s="112">
        <v>4.34</v>
      </c>
      <c r="Q45" s="112"/>
      <c r="R45" s="112"/>
      <c r="S45" s="29" t="s">
        <v>17</v>
      </c>
      <c r="T45" s="49"/>
      <c r="U45" s="49"/>
      <c r="V45" s="113" t="s">
        <v>8</v>
      </c>
      <c r="W45" s="113"/>
      <c r="X45" s="113"/>
      <c r="Y45" s="116">
        <v>3850</v>
      </c>
      <c r="Z45" s="116"/>
      <c r="AA45" s="116"/>
      <c r="AB45" s="116"/>
      <c r="AC45" s="29"/>
      <c r="AD45" s="29" t="s">
        <v>18</v>
      </c>
      <c r="AE45" s="29"/>
      <c r="AF45" s="29"/>
      <c r="AG45" s="29"/>
      <c r="AH45" s="108" t="s">
        <v>9</v>
      </c>
      <c r="AI45" s="108"/>
      <c r="AK45" s="109">
        <f>ROUND(P45*Y45,0)</f>
        <v>16709</v>
      </c>
      <c r="AL45" s="109"/>
      <c r="AM45" s="109"/>
      <c r="AN45" s="32" t="s">
        <v>10</v>
      </c>
      <c r="AO45" s="35">
        <f>AK33+AK38+AK41+AK48+AK45</f>
        <v>105413</v>
      </c>
    </row>
    <row r="46" spans="1:41" s="2" customFormat="1" ht="15">
      <c r="B46" s="110" t="s">
        <v>53</v>
      </c>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3"/>
      <c r="AL46" s="3"/>
      <c r="AM46" s="3"/>
    </row>
    <row r="47" spans="1:41" s="23" customFormat="1" ht="15" customHeight="1">
      <c r="A47" s="59">
        <v>12</v>
      </c>
      <c r="B47" s="21" t="s">
        <v>22</v>
      </c>
      <c r="C47" s="21"/>
      <c r="D47" s="21"/>
      <c r="E47" s="21"/>
      <c r="F47" s="21"/>
      <c r="G47" s="21"/>
      <c r="H47" s="21"/>
      <c r="I47" s="21"/>
      <c r="J47" s="21"/>
      <c r="K47" s="21"/>
      <c r="L47" s="21"/>
      <c r="M47" s="21"/>
      <c r="N47" s="21"/>
      <c r="O47" s="21"/>
      <c r="P47" s="21"/>
      <c r="Q47" s="21"/>
      <c r="R47" s="21"/>
      <c r="S47" s="21"/>
      <c r="T47" s="21"/>
      <c r="U47" s="21"/>
      <c r="V47" s="21"/>
      <c r="W47" s="21"/>
      <c r="AK47" s="124"/>
      <c r="AL47" s="124"/>
      <c r="AM47" s="124"/>
    </row>
    <row r="48" spans="1:41" s="6" customFormat="1" ht="12.75">
      <c r="H48" s="38"/>
      <c r="K48" s="35"/>
      <c r="L48" s="35"/>
      <c r="M48" s="35"/>
      <c r="N48" s="35"/>
      <c r="O48" s="25"/>
      <c r="P48" s="112">
        <v>16.38</v>
      </c>
      <c r="Q48" s="112"/>
      <c r="R48" s="112"/>
      <c r="S48" s="29" t="s">
        <v>17</v>
      </c>
      <c r="T48" s="49"/>
      <c r="U48" s="49"/>
      <c r="V48" s="113" t="s">
        <v>8</v>
      </c>
      <c r="W48" s="113"/>
      <c r="X48" s="113"/>
      <c r="Y48" s="116">
        <v>3575</v>
      </c>
      <c r="Z48" s="116"/>
      <c r="AA48" s="116"/>
      <c r="AB48" s="116"/>
      <c r="AC48" s="29"/>
      <c r="AD48" s="29" t="s">
        <v>18</v>
      </c>
      <c r="AE48" s="29"/>
      <c r="AF48" s="29"/>
      <c r="AG48" s="29"/>
      <c r="AH48" s="108" t="s">
        <v>9</v>
      </c>
      <c r="AI48" s="108"/>
      <c r="AK48" s="109">
        <f>ROUND(P48*Y48,0)</f>
        <v>58559</v>
      </c>
      <c r="AL48" s="109"/>
      <c r="AM48" s="109"/>
      <c r="AN48" s="32" t="s">
        <v>10</v>
      </c>
    </row>
    <row r="49" spans="1:40" s="2" customFormat="1" ht="15">
      <c r="B49" s="110" t="s">
        <v>54</v>
      </c>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c r="AJ49" s="110"/>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 customFormat="1" ht="19.5" customHeight="1">
      <c r="A51" s="20">
        <v>13</v>
      </c>
      <c r="B51" s="117" t="s">
        <v>23</v>
      </c>
      <c r="C51" s="117"/>
      <c r="D51" s="117"/>
      <c r="E51" s="117"/>
      <c r="F51" s="117"/>
      <c r="G51" s="117"/>
      <c r="H51" s="117"/>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7"/>
      <c r="AK51" s="146"/>
      <c r="AL51" s="146"/>
      <c r="AM51" s="146"/>
    </row>
    <row r="52" spans="1:40" s="33" customFormat="1" ht="17.25" customHeight="1">
      <c r="H52" s="34"/>
      <c r="K52" s="68"/>
      <c r="L52" s="68"/>
      <c r="M52" s="68"/>
      <c r="N52" s="68"/>
      <c r="O52" s="69"/>
      <c r="P52" s="149">
        <v>12.66</v>
      </c>
      <c r="Q52" s="149"/>
      <c r="R52" s="149"/>
      <c r="S52" s="70" t="s">
        <v>17</v>
      </c>
      <c r="T52" s="71"/>
      <c r="U52" s="71"/>
      <c r="V52" s="150" t="s">
        <v>8</v>
      </c>
      <c r="W52" s="150"/>
      <c r="X52" s="150"/>
      <c r="Y52" s="149">
        <v>186.34</v>
      </c>
      <c r="Z52" s="149"/>
      <c r="AA52" s="149"/>
      <c r="AB52" s="149"/>
      <c r="AC52" s="70"/>
      <c r="AD52" s="70" t="s">
        <v>18</v>
      </c>
      <c r="AE52" s="70"/>
      <c r="AF52" s="70"/>
      <c r="AG52" s="70"/>
      <c r="AH52" s="152" t="s">
        <v>9</v>
      </c>
      <c r="AI52" s="152"/>
      <c r="AK52" s="153">
        <f>ROUND(P52*Y52,0)</f>
        <v>2359</v>
      </c>
      <c r="AL52" s="153"/>
      <c r="AM52" s="153"/>
      <c r="AN52" s="72" t="s">
        <v>10</v>
      </c>
    </row>
    <row r="53" spans="1:40" s="2" customFormat="1" ht="15">
      <c r="B53" s="110" t="s">
        <v>55</v>
      </c>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3"/>
      <c r="AL53" s="3"/>
      <c r="AM53" s="3"/>
    </row>
    <row r="54" spans="1:40" s="2" customFormat="1" ht="2.2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53" customFormat="1" ht="16.5" customHeight="1">
      <c r="A55" s="50">
        <v>14</v>
      </c>
      <c r="B55" s="51" t="s">
        <v>101</v>
      </c>
      <c r="C55" s="52"/>
      <c r="D55" s="52"/>
      <c r="E55" s="52"/>
      <c r="F55" s="52"/>
      <c r="G55" s="52"/>
      <c r="H55" s="52"/>
      <c r="I55" s="52"/>
      <c r="J55" s="52"/>
      <c r="K55" s="52"/>
      <c r="L55" s="52"/>
      <c r="AK55" s="158"/>
      <c r="AL55" s="158"/>
      <c r="AM55" s="158"/>
    </row>
    <row r="56" spans="1:40" s="73" customFormat="1" ht="18" customHeight="1">
      <c r="N56" s="74"/>
      <c r="O56" s="159">
        <v>262</v>
      </c>
      <c r="P56" s="159"/>
      <c r="Q56" s="159"/>
      <c r="R56" s="159"/>
      <c r="S56" s="147" t="s">
        <v>7</v>
      </c>
      <c r="T56" s="147"/>
      <c r="U56" s="75"/>
      <c r="V56" s="106"/>
      <c r="W56" s="147" t="s">
        <v>8</v>
      </c>
      <c r="X56" s="147"/>
      <c r="Y56" s="147"/>
      <c r="Z56" s="159">
        <v>12674.36</v>
      </c>
      <c r="AA56" s="159"/>
      <c r="AB56" s="159"/>
      <c r="AC56" s="159"/>
      <c r="AD56" s="75"/>
      <c r="AE56" s="75" t="s">
        <v>11</v>
      </c>
      <c r="AF56" s="75"/>
      <c r="AG56" s="75"/>
      <c r="AH56" s="75"/>
      <c r="AI56" s="160" t="s">
        <v>9</v>
      </c>
      <c r="AJ56" s="160"/>
      <c r="AK56" s="161">
        <f>ROUND(O56*Z56/100,0)</f>
        <v>33207</v>
      </c>
      <c r="AL56" s="161"/>
      <c r="AM56" s="161"/>
      <c r="AN56" s="76" t="s">
        <v>10</v>
      </c>
    </row>
    <row r="57" spans="1:40" s="2" customFormat="1" ht="15">
      <c r="B57" s="148" t="s">
        <v>100</v>
      </c>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3"/>
      <c r="AL57" s="3"/>
      <c r="AM57" s="3"/>
    </row>
    <row r="58" spans="1:40" s="2" customFormat="1" ht="1.5" customHeight="1">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3"/>
      <c r="AL58" s="3"/>
      <c r="AM58" s="3"/>
    </row>
    <row r="59" spans="1:40" s="53" customFormat="1" ht="16.5" customHeight="1">
      <c r="A59" s="50" t="s">
        <v>107</v>
      </c>
      <c r="B59" s="51" t="s">
        <v>105</v>
      </c>
      <c r="C59" s="52"/>
      <c r="D59" s="52"/>
      <c r="E59" s="52"/>
      <c r="F59" s="52"/>
      <c r="G59" s="52"/>
      <c r="H59" s="52"/>
      <c r="I59" s="52"/>
      <c r="J59" s="52"/>
      <c r="K59" s="52"/>
      <c r="L59" s="52"/>
      <c r="AK59" s="158"/>
      <c r="AL59" s="158"/>
      <c r="AM59" s="158"/>
    </row>
    <row r="60" spans="1:40" s="73" customFormat="1" ht="18" customHeight="1">
      <c r="N60" s="74"/>
      <c r="O60" s="159">
        <v>113</v>
      </c>
      <c r="P60" s="159"/>
      <c r="Q60" s="159"/>
      <c r="R60" s="159"/>
      <c r="S60" s="147" t="s">
        <v>7</v>
      </c>
      <c r="T60" s="147"/>
      <c r="U60" s="75"/>
      <c r="V60" s="106"/>
      <c r="W60" s="147" t="s">
        <v>8</v>
      </c>
      <c r="X60" s="147"/>
      <c r="Y60" s="147"/>
      <c r="Z60" s="159">
        <v>9954.31</v>
      </c>
      <c r="AA60" s="159"/>
      <c r="AB60" s="159"/>
      <c r="AC60" s="159"/>
      <c r="AD60" s="75"/>
      <c r="AE60" s="75" t="s">
        <v>11</v>
      </c>
      <c r="AF60" s="75"/>
      <c r="AG60" s="75"/>
      <c r="AH60" s="75"/>
      <c r="AI60" s="160" t="s">
        <v>9</v>
      </c>
      <c r="AJ60" s="160"/>
      <c r="AK60" s="161">
        <f>ROUND(O60*Z60/100,0)</f>
        <v>11248</v>
      </c>
      <c r="AL60" s="161"/>
      <c r="AM60" s="161"/>
      <c r="AN60" s="76" t="s">
        <v>10</v>
      </c>
    </row>
    <row r="61" spans="1:40" s="2" customFormat="1" ht="15">
      <c r="B61" s="148" t="s">
        <v>106</v>
      </c>
      <c r="C61" s="148"/>
      <c r="D61" s="148"/>
      <c r="E61" s="148"/>
      <c r="F61" s="148"/>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3"/>
      <c r="AL61" s="3"/>
      <c r="AM61" s="3"/>
    </row>
    <row r="62" spans="1:40" s="2" customFormat="1" ht="1.5" customHeight="1">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3"/>
      <c r="AL62" s="3"/>
      <c r="AM62" s="3"/>
    </row>
    <row r="63" spans="1:40" s="23" customFormat="1" ht="60" customHeight="1">
      <c r="A63" s="45">
        <v>15</v>
      </c>
      <c r="B63" s="117" t="s">
        <v>24</v>
      </c>
      <c r="C63" s="117"/>
      <c r="D63" s="117"/>
      <c r="E63" s="117"/>
      <c r="F63" s="117"/>
      <c r="G63" s="117"/>
      <c r="H63" s="117"/>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23"/>
      <c r="AL63" s="123"/>
      <c r="AM63" s="123"/>
    </row>
    <row r="64" spans="1:40" s="6" customFormat="1" ht="18.75" customHeight="1">
      <c r="H64" s="38"/>
      <c r="K64" s="35"/>
      <c r="L64" s="35"/>
      <c r="M64" s="35"/>
      <c r="N64" s="35"/>
      <c r="O64" s="112">
        <v>690</v>
      </c>
      <c r="P64" s="112"/>
      <c r="Q64" s="112"/>
      <c r="R64" s="112"/>
      <c r="S64" s="29" t="s">
        <v>25</v>
      </c>
      <c r="T64" s="49"/>
      <c r="U64" s="49"/>
      <c r="V64" s="113" t="s">
        <v>8</v>
      </c>
      <c r="W64" s="113"/>
      <c r="X64" s="113"/>
      <c r="Y64" s="112">
        <v>11443.1</v>
      </c>
      <c r="Z64" s="112"/>
      <c r="AA64" s="112"/>
      <c r="AB64" s="112"/>
      <c r="AC64" s="29"/>
      <c r="AD64" s="29" t="s">
        <v>26</v>
      </c>
      <c r="AE64" s="29"/>
      <c r="AF64" s="29"/>
      <c r="AG64" s="29"/>
      <c r="AH64" s="108" t="s">
        <v>9</v>
      </c>
      <c r="AI64" s="108"/>
      <c r="AK64" s="109">
        <f>ROUND(O64*Y64/100,0)</f>
        <v>78957</v>
      </c>
      <c r="AL64" s="109"/>
      <c r="AM64" s="109"/>
      <c r="AN64" s="32" t="s">
        <v>10</v>
      </c>
    </row>
    <row r="65" spans="1:40" s="2" customFormat="1" ht="15">
      <c r="B65" s="110" t="s">
        <v>60</v>
      </c>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110"/>
      <c r="AK65" s="3"/>
      <c r="AL65" s="3"/>
      <c r="AM65" s="3"/>
    </row>
    <row r="66" spans="1:40" s="5" customFormat="1" ht="15.75" customHeight="1">
      <c r="A66" s="65">
        <v>16</v>
      </c>
      <c r="B66" s="21" t="s">
        <v>49</v>
      </c>
      <c r="C66" s="4"/>
      <c r="D66" s="4"/>
      <c r="E66" s="4"/>
      <c r="F66" s="4"/>
      <c r="G66" s="4"/>
      <c r="H66" s="4"/>
      <c r="I66" s="4"/>
      <c r="J66" s="4"/>
      <c r="K66" s="4"/>
      <c r="L66" s="4"/>
      <c r="M66" s="4"/>
      <c r="N66" s="4"/>
      <c r="AK66" s="146"/>
      <c r="AL66" s="146"/>
      <c r="AM66" s="146"/>
    </row>
    <row r="67" spans="1:40" s="6" customFormat="1" ht="12.75">
      <c r="H67" s="38"/>
      <c r="K67" s="35"/>
      <c r="L67" s="35"/>
      <c r="M67" s="35"/>
      <c r="N67" s="35"/>
      <c r="O67" s="112">
        <v>92</v>
      </c>
      <c r="P67" s="112">
        <v>164</v>
      </c>
      <c r="Q67" s="112"/>
      <c r="R67" s="112"/>
      <c r="S67" s="29" t="s">
        <v>27</v>
      </c>
      <c r="T67" s="49"/>
      <c r="U67" s="49"/>
      <c r="V67" s="113" t="s">
        <v>8</v>
      </c>
      <c r="W67" s="113"/>
      <c r="X67" s="113"/>
      <c r="Y67" s="112">
        <v>231.6</v>
      </c>
      <c r="Z67" s="112"/>
      <c r="AA67" s="112"/>
      <c r="AB67" s="112"/>
      <c r="AC67" s="29"/>
      <c r="AD67" s="29" t="s">
        <v>28</v>
      </c>
      <c r="AE67" s="29"/>
      <c r="AF67" s="29"/>
      <c r="AG67" s="29"/>
      <c r="AH67" s="108" t="s">
        <v>9</v>
      </c>
      <c r="AI67" s="108"/>
      <c r="AK67" s="109">
        <f>O67*Y67</f>
        <v>21307.200000000001</v>
      </c>
      <c r="AL67" s="109"/>
      <c r="AM67" s="109"/>
      <c r="AN67" s="32" t="s">
        <v>10</v>
      </c>
    </row>
    <row r="68" spans="1:40" s="2" customFormat="1" ht="15">
      <c r="B68" s="110" t="s">
        <v>61</v>
      </c>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3"/>
      <c r="AL68" s="3"/>
      <c r="AM68" s="3"/>
    </row>
    <row r="69" spans="1:40" s="5" customFormat="1" ht="33" customHeight="1">
      <c r="A69" s="102">
        <v>17</v>
      </c>
      <c r="B69" s="140" t="s">
        <v>75</v>
      </c>
      <c r="C69" s="140"/>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40"/>
      <c r="AE69" s="140"/>
      <c r="AF69" s="140"/>
      <c r="AG69" s="140"/>
      <c r="AH69" s="140"/>
      <c r="AI69" s="140"/>
      <c r="AJ69" s="140"/>
      <c r="AK69" s="146"/>
      <c r="AL69" s="146"/>
      <c r="AM69" s="146"/>
    </row>
    <row r="70" spans="1:40" s="6" customFormat="1" ht="12.75">
      <c r="H70" s="38"/>
      <c r="K70" s="35"/>
      <c r="L70" s="35"/>
      <c r="M70" s="35"/>
      <c r="N70" s="35"/>
      <c r="O70" s="112">
        <v>168</v>
      </c>
      <c r="P70" s="112">
        <v>164</v>
      </c>
      <c r="Q70" s="112"/>
      <c r="R70" s="112"/>
      <c r="S70" s="29" t="s">
        <v>27</v>
      </c>
      <c r="T70" s="49"/>
      <c r="U70" s="49"/>
      <c r="V70" s="113" t="s">
        <v>8</v>
      </c>
      <c r="W70" s="113"/>
      <c r="X70" s="113"/>
      <c r="Y70" s="112">
        <v>180.5</v>
      </c>
      <c r="Z70" s="112"/>
      <c r="AA70" s="112"/>
      <c r="AB70" s="112"/>
      <c r="AC70" s="29"/>
      <c r="AD70" s="29" t="s">
        <v>28</v>
      </c>
      <c r="AE70" s="29"/>
      <c r="AF70" s="29"/>
      <c r="AG70" s="29"/>
      <c r="AH70" s="108" t="s">
        <v>9</v>
      </c>
      <c r="AI70" s="108"/>
      <c r="AK70" s="109">
        <f>O70*Y70</f>
        <v>30324</v>
      </c>
      <c r="AL70" s="109"/>
      <c r="AM70" s="109"/>
      <c r="AN70" s="32" t="s">
        <v>10</v>
      </c>
    </row>
    <row r="71" spans="1:40" s="2" customFormat="1" ht="15">
      <c r="B71" s="110" t="s">
        <v>76</v>
      </c>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3"/>
      <c r="AL71" s="3"/>
      <c r="AM71" s="3"/>
    </row>
    <row r="72" spans="1:40" s="5" customFormat="1" ht="46.5" customHeight="1">
      <c r="A72" s="102" t="s">
        <v>97</v>
      </c>
      <c r="B72" s="140" t="s">
        <v>98</v>
      </c>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c r="AG72" s="140"/>
      <c r="AH72" s="140"/>
      <c r="AI72" s="140"/>
      <c r="AJ72" s="140"/>
      <c r="AK72" s="146"/>
      <c r="AL72" s="146"/>
      <c r="AM72" s="146"/>
    </row>
    <row r="73" spans="1:40" s="6" customFormat="1" ht="12.75">
      <c r="H73" s="38"/>
      <c r="K73" s="35"/>
      <c r="L73" s="35"/>
      <c r="M73" s="35"/>
      <c r="N73" s="35"/>
      <c r="O73" s="112">
        <v>0</v>
      </c>
      <c r="P73" s="112">
        <v>164</v>
      </c>
      <c r="Q73" s="112"/>
      <c r="R73" s="112"/>
      <c r="S73" s="29" t="s">
        <v>27</v>
      </c>
      <c r="T73" s="49"/>
      <c r="U73" s="49"/>
      <c r="V73" s="113" t="s">
        <v>8</v>
      </c>
      <c r="W73" s="113"/>
      <c r="X73" s="113"/>
      <c r="Y73" s="112">
        <v>902.93</v>
      </c>
      <c r="Z73" s="112"/>
      <c r="AA73" s="112"/>
      <c r="AB73" s="112"/>
      <c r="AC73" s="29"/>
      <c r="AD73" s="29" t="s">
        <v>28</v>
      </c>
      <c r="AE73" s="29"/>
      <c r="AF73" s="29"/>
      <c r="AG73" s="29"/>
      <c r="AH73" s="108" t="s">
        <v>9</v>
      </c>
      <c r="AI73" s="108"/>
      <c r="AK73" s="109">
        <f>O73*Y73</f>
        <v>0</v>
      </c>
      <c r="AL73" s="109"/>
      <c r="AM73" s="109"/>
      <c r="AN73" s="32" t="s">
        <v>10</v>
      </c>
    </row>
    <row r="74" spans="1:40" s="2" customFormat="1" ht="15">
      <c r="B74" s="110" t="s">
        <v>99</v>
      </c>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3"/>
      <c r="AL74" s="3"/>
      <c r="AM74" s="3"/>
    </row>
    <row r="75" spans="1:40" s="5" customFormat="1" ht="15.75" customHeight="1">
      <c r="A75" s="20">
        <v>18</v>
      </c>
      <c r="B75" s="21" t="s">
        <v>29</v>
      </c>
      <c r="C75" s="4"/>
      <c r="D75" s="4"/>
      <c r="E75" s="4"/>
      <c r="F75" s="4"/>
      <c r="G75" s="4"/>
      <c r="H75" s="4"/>
      <c r="I75" s="4"/>
      <c r="J75" s="4"/>
      <c r="K75" s="4"/>
      <c r="L75" s="4"/>
      <c r="M75" s="4"/>
      <c r="N75" s="4"/>
      <c r="AK75" s="146"/>
      <c r="AL75" s="146"/>
      <c r="AM75" s="146"/>
    </row>
    <row r="76" spans="1:40" s="6" customFormat="1" ht="12.75">
      <c r="H76" s="38"/>
      <c r="K76" s="35"/>
      <c r="L76" s="35"/>
      <c r="M76" s="35"/>
      <c r="N76" s="35"/>
      <c r="O76" s="112">
        <v>3628</v>
      </c>
      <c r="P76" s="112"/>
      <c r="Q76" s="112"/>
      <c r="R76" s="112"/>
      <c r="S76" s="29" t="s">
        <v>25</v>
      </c>
      <c r="T76" s="49"/>
      <c r="U76" s="49"/>
      <c r="V76" s="113" t="s">
        <v>8</v>
      </c>
      <c r="W76" s="113"/>
      <c r="X76" s="113"/>
      <c r="Y76" s="112">
        <v>2206.6</v>
      </c>
      <c r="Z76" s="112"/>
      <c r="AA76" s="112"/>
      <c r="AB76" s="112"/>
      <c r="AC76" s="29"/>
      <c r="AD76" s="29" t="s">
        <v>26</v>
      </c>
      <c r="AE76" s="29"/>
      <c r="AF76" s="29"/>
      <c r="AG76" s="29"/>
      <c r="AH76" s="108" t="s">
        <v>9</v>
      </c>
      <c r="AI76" s="108"/>
      <c r="AK76" s="109">
        <f>ROUND(O76*Y76/100,0)</f>
        <v>80055</v>
      </c>
      <c r="AL76" s="109"/>
      <c r="AM76" s="109"/>
      <c r="AN76" s="32" t="s">
        <v>10</v>
      </c>
    </row>
    <row r="77" spans="1:40" s="2" customFormat="1" ht="15">
      <c r="B77" s="110" t="s">
        <v>62</v>
      </c>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3"/>
      <c r="AL77" s="3"/>
      <c r="AM77" s="3"/>
    </row>
    <row r="78" spans="1:40" s="5" customFormat="1" ht="15.75" customHeight="1">
      <c r="A78" s="20">
        <v>19</v>
      </c>
      <c r="B78" s="21" t="s">
        <v>30</v>
      </c>
      <c r="C78" s="4"/>
      <c r="D78" s="4"/>
      <c r="E78" s="4"/>
      <c r="F78" s="4"/>
      <c r="G78" s="4"/>
      <c r="H78" s="4"/>
      <c r="I78" s="4"/>
      <c r="J78" s="4"/>
      <c r="K78" s="4"/>
      <c r="L78" s="4"/>
      <c r="M78" s="4"/>
      <c r="N78" s="4"/>
      <c r="AK78" s="146"/>
      <c r="AL78" s="146"/>
      <c r="AM78" s="146"/>
    </row>
    <row r="79" spans="1:40" s="6" customFormat="1" ht="12.75">
      <c r="H79" s="38"/>
      <c r="K79" s="35"/>
      <c r="L79" s="35"/>
      <c r="M79" s="35"/>
      <c r="N79" s="35"/>
      <c r="O79" s="112">
        <v>3628</v>
      </c>
      <c r="P79" s="112"/>
      <c r="Q79" s="112"/>
      <c r="R79" s="112"/>
      <c r="S79" s="29" t="s">
        <v>25</v>
      </c>
      <c r="T79" s="49"/>
      <c r="U79" s="49"/>
      <c r="V79" s="113" t="s">
        <v>8</v>
      </c>
      <c r="W79" s="113"/>
      <c r="X79" s="113"/>
      <c r="Y79" s="112">
        <v>2197.52</v>
      </c>
      <c r="Z79" s="112"/>
      <c r="AA79" s="112"/>
      <c r="AB79" s="112"/>
      <c r="AC79" s="29"/>
      <c r="AD79" s="29" t="s">
        <v>26</v>
      </c>
      <c r="AE79" s="29"/>
      <c r="AF79" s="29"/>
      <c r="AG79" s="29"/>
      <c r="AH79" s="108" t="s">
        <v>9</v>
      </c>
      <c r="AI79" s="108"/>
      <c r="AK79" s="109">
        <f>ROUND(O79*Y79/100,0)</f>
        <v>79726</v>
      </c>
      <c r="AL79" s="109"/>
      <c r="AM79" s="109"/>
      <c r="AN79" s="32" t="s">
        <v>10</v>
      </c>
    </row>
    <row r="80" spans="1:40" s="2" customFormat="1" ht="15">
      <c r="B80" s="110" t="s">
        <v>68</v>
      </c>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110"/>
      <c r="AK80" s="3"/>
      <c r="AL80" s="3"/>
      <c r="AM80" s="3"/>
    </row>
    <row r="81" spans="1:41" s="2" customFormat="1" ht="2.25" customHeight="1">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3"/>
      <c r="AL81" s="3"/>
      <c r="AM81" s="3"/>
    </row>
    <row r="82" spans="1:41" s="5" customFormat="1" ht="15.75" customHeight="1">
      <c r="A82" s="90">
        <v>20</v>
      </c>
      <c r="B82" s="21" t="s">
        <v>77</v>
      </c>
      <c r="C82" s="4"/>
      <c r="D82" s="4"/>
      <c r="E82" s="4"/>
      <c r="F82" s="4"/>
      <c r="G82" s="4"/>
      <c r="H82" s="4"/>
      <c r="I82" s="4"/>
      <c r="J82" s="4"/>
      <c r="K82" s="4"/>
      <c r="L82" s="4"/>
      <c r="M82" s="4"/>
      <c r="N82" s="4"/>
      <c r="AK82" s="146"/>
      <c r="AL82" s="146"/>
      <c r="AM82" s="146"/>
    </row>
    <row r="83" spans="1:41" s="6" customFormat="1" ht="16.5" customHeight="1">
      <c r="H83" s="38"/>
      <c r="K83" s="35"/>
      <c r="L83" s="35"/>
      <c r="M83" s="35"/>
      <c r="N83" s="35"/>
      <c r="O83" s="112">
        <v>1263</v>
      </c>
      <c r="P83" s="112"/>
      <c r="Q83" s="112"/>
      <c r="R83" s="112"/>
      <c r="S83" s="29" t="s">
        <v>25</v>
      </c>
      <c r="T83" s="49"/>
      <c r="U83" s="49"/>
      <c r="V83" s="113" t="s">
        <v>8</v>
      </c>
      <c r="W83" s="113"/>
      <c r="X83" s="113"/>
      <c r="Y83" s="112">
        <v>10916.65</v>
      </c>
      <c r="Z83" s="112"/>
      <c r="AA83" s="112"/>
      <c r="AB83" s="112"/>
      <c r="AC83" s="29"/>
      <c r="AD83" s="29" t="s">
        <v>26</v>
      </c>
      <c r="AE83" s="29"/>
      <c r="AF83" s="29"/>
      <c r="AG83" s="29"/>
      <c r="AH83" s="108" t="s">
        <v>9</v>
      </c>
      <c r="AI83" s="108"/>
      <c r="AK83" s="109">
        <f>ROUND(O83*Y83/100,0)</f>
        <v>137877</v>
      </c>
      <c r="AL83" s="109"/>
      <c r="AM83" s="109"/>
      <c r="AN83" s="32" t="s">
        <v>10</v>
      </c>
    </row>
    <row r="84" spans="1:41" s="2" customFormat="1" ht="15">
      <c r="B84" s="110" t="s">
        <v>78</v>
      </c>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3"/>
      <c r="AL84" s="3"/>
      <c r="AM84" s="3"/>
    </row>
    <row r="85" spans="1:41" s="2" customFormat="1" ht="2.25" customHeight="1">
      <c r="B85" s="89"/>
      <c r="C85" s="89"/>
      <c r="D85" s="8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3"/>
      <c r="AL85" s="3"/>
      <c r="AM85" s="3"/>
    </row>
    <row r="86" spans="1:41" s="54" customFormat="1" ht="63.75" customHeight="1">
      <c r="A86" s="92">
        <v>21</v>
      </c>
      <c r="B86" s="117" t="s">
        <v>92</v>
      </c>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7"/>
      <c r="AH86" s="117"/>
      <c r="AI86" s="117"/>
      <c r="AJ86" s="117"/>
      <c r="AK86" s="123"/>
      <c r="AL86" s="123"/>
      <c r="AM86" s="123"/>
    </row>
    <row r="87" spans="1:41" s="6" customFormat="1" ht="17.25" customHeight="1">
      <c r="A87" s="44"/>
      <c r="B87" s="44"/>
      <c r="C87" s="44"/>
      <c r="D87" s="44"/>
      <c r="E87" s="44"/>
      <c r="F87" s="44"/>
      <c r="G87" s="44"/>
      <c r="H87" s="96"/>
      <c r="I87" s="44"/>
      <c r="J87" s="44"/>
      <c r="K87" s="97"/>
      <c r="L87" s="97"/>
      <c r="M87" s="97"/>
      <c r="N87" s="97"/>
      <c r="O87" s="98"/>
      <c r="P87" s="155">
        <v>0</v>
      </c>
      <c r="Q87" s="155"/>
      <c r="R87" s="155"/>
      <c r="S87" s="29" t="s">
        <v>25</v>
      </c>
      <c r="T87" s="29"/>
      <c r="U87" s="29"/>
      <c r="V87" s="113" t="s">
        <v>8</v>
      </c>
      <c r="W87" s="113"/>
      <c r="X87" s="113"/>
      <c r="Y87" s="116">
        <v>34520.31</v>
      </c>
      <c r="Z87" s="116"/>
      <c r="AA87" s="116"/>
      <c r="AB87" s="116"/>
      <c r="AC87" s="29"/>
      <c r="AD87" s="29" t="s">
        <v>26</v>
      </c>
      <c r="AE87" s="29"/>
      <c r="AF87" s="29"/>
      <c r="AG87" s="29"/>
      <c r="AH87" s="108" t="s">
        <v>9</v>
      </c>
      <c r="AI87" s="108"/>
      <c r="AJ87" s="99"/>
      <c r="AK87" s="109">
        <f>ROUND(P87*Y87/100,0)</f>
        <v>0</v>
      </c>
      <c r="AL87" s="109"/>
      <c r="AM87" s="109"/>
      <c r="AN87" s="32" t="s">
        <v>10</v>
      </c>
      <c r="AO87" s="99"/>
    </row>
    <row r="88" spans="1:41" s="2" customFormat="1" ht="15">
      <c r="A88" s="5"/>
      <c r="B88" s="162" t="s">
        <v>93</v>
      </c>
      <c r="C88" s="162"/>
      <c r="D88" s="162"/>
      <c r="E88" s="162"/>
      <c r="F88" s="162"/>
      <c r="G88" s="162"/>
      <c r="H88" s="162"/>
      <c r="I88" s="162"/>
      <c r="J88" s="162"/>
      <c r="K88" s="162"/>
      <c r="L88" s="162"/>
      <c r="M88" s="162"/>
      <c r="N88" s="162"/>
      <c r="O88" s="162"/>
      <c r="P88" s="162"/>
      <c r="Q88" s="162"/>
      <c r="R88" s="162"/>
      <c r="S88" s="162"/>
      <c r="T88" s="162"/>
      <c r="U88" s="162"/>
      <c r="V88" s="162"/>
      <c r="W88" s="162"/>
      <c r="X88" s="162"/>
      <c r="Y88" s="162"/>
      <c r="Z88" s="162"/>
      <c r="AA88" s="162"/>
      <c r="AB88" s="162"/>
      <c r="AC88" s="162"/>
      <c r="AD88" s="162"/>
      <c r="AE88" s="162"/>
      <c r="AF88" s="162"/>
      <c r="AG88" s="162"/>
      <c r="AH88" s="162"/>
      <c r="AI88" s="162"/>
      <c r="AJ88" s="162"/>
      <c r="AK88" s="83"/>
      <c r="AL88" s="83"/>
      <c r="AM88" s="83"/>
    </row>
    <row r="89" spans="1:41" s="2" customFormat="1" ht="3" customHeight="1">
      <c r="A89" s="5"/>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3"/>
      <c r="AL89" s="83"/>
      <c r="AM89" s="83"/>
    </row>
    <row r="90" spans="1:41" s="80" customFormat="1" ht="19.5" customHeight="1">
      <c r="A90" s="100" t="s">
        <v>96</v>
      </c>
      <c r="B90" s="103" t="s">
        <v>94</v>
      </c>
      <c r="C90" s="21"/>
      <c r="D90" s="78"/>
      <c r="E90" s="78"/>
      <c r="F90" s="78"/>
      <c r="G90" s="78"/>
      <c r="H90" s="78"/>
      <c r="I90" s="78"/>
      <c r="J90" s="78"/>
      <c r="K90" s="78"/>
      <c r="L90" s="78"/>
      <c r="M90" s="78"/>
      <c r="N90" s="79"/>
      <c r="O90" s="79"/>
      <c r="P90" s="79"/>
      <c r="Q90" s="79"/>
      <c r="R90" s="79"/>
      <c r="S90" s="78"/>
      <c r="T90" s="78"/>
      <c r="U90" s="78"/>
      <c r="V90" s="78"/>
      <c r="W90" s="78"/>
      <c r="X90" s="78"/>
      <c r="Y90" s="78"/>
      <c r="Z90" s="78"/>
      <c r="AA90" s="78"/>
      <c r="AB90" s="78"/>
      <c r="AC90" s="78"/>
      <c r="AD90" s="78"/>
      <c r="AE90" s="78"/>
      <c r="AF90" s="78"/>
      <c r="AG90" s="78"/>
      <c r="AH90" s="78"/>
      <c r="AI90" s="78"/>
      <c r="AJ90" s="78"/>
      <c r="AK90" s="156"/>
      <c r="AL90" s="156"/>
      <c r="AM90" s="156"/>
    </row>
    <row r="91" spans="1:41" s="82" customFormat="1" ht="19.5" customHeight="1">
      <c r="A91" s="5"/>
      <c r="B91" s="5"/>
      <c r="C91" s="5"/>
      <c r="D91" s="5"/>
      <c r="E91" s="5"/>
      <c r="F91" s="5"/>
      <c r="G91" s="5"/>
      <c r="H91" s="5"/>
      <c r="I91" s="5"/>
      <c r="J91" s="5"/>
      <c r="K91" s="85"/>
      <c r="L91" s="85"/>
      <c r="M91" s="85"/>
      <c r="N91" s="86"/>
      <c r="O91" s="149">
        <f>320+40</f>
        <v>360</v>
      </c>
      <c r="P91" s="149"/>
      <c r="Q91" s="149"/>
      <c r="R91" s="149"/>
      <c r="S91" s="70" t="s">
        <v>25</v>
      </c>
      <c r="T91" s="71"/>
      <c r="U91" s="71"/>
      <c r="V91" s="150" t="s">
        <v>8</v>
      </c>
      <c r="W91" s="150"/>
      <c r="X91" s="150"/>
      <c r="Y91" s="157">
        <v>27678.959999999999</v>
      </c>
      <c r="Z91" s="157"/>
      <c r="AA91" s="157"/>
      <c r="AB91" s="157"/>
      <c r="AC91" s="70"/>
      <c r="AD91" s="70" t="s">
        <v>64</v>
      </c>
      <c r="AE91" s="70"/>
      <c r="AF91" s="70"/>
      <c r="AG91" s="70"/>
      <c r="AH91" s="152" t="s">
        <v>9</v>
      </c>
      <c r="AI91" s="152"/>
      <c r="AJ91" s="33"/>
      <c r="AK91" s="153">
        <f>ROUND(O91*Y91/100,0)</f>
        <v>99644</v>
      </c>
      <c r="AL91" s="153"/>
      <c r="AM91" s="153"/>
      <c r="AN91" s="72" t="s">
        <v>10</v>
      </c>
    </row>
    <row r="92" spans="1:41" s="2" customFormat="1" ht="19.5" customHeight="1">
      <c r="A92" s="5"/>
      <c r="B92" s="154" t="s">
        <v>95</v>
      </c>
      <c r="C92" s="154"/>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c r="AC92" s="154"/>
      <c r="AD92" s="154"/>
      <c r="AE92" s="154"/>
      <c r="AF92" s="154"/>
      <c r="AG92" s="154"/>
      <c r="AH92" s="154"/>
      <c r="AI92" s="154"/>
      <c r="AJ92" s="154"/>
      <c r="AK92" s="87"/>
      <c r="AL92" s="87"/>
      <c r="AM92" s="87"/>
      <c r="AN92" s="81"/>
    </row>
    <row r="93" spans="1:41" s="2" customFormat="1" ht="3" customHeight="1">
      <c r="A93" s="5"/>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87"/>
      <c r="AL93" s="87"/>
      <c r="AM93" s="87"/>
      <c r="AN93" s="81"/>
    </row>
    <row r="94" spans="1:41" s="80" customFormat="1" ht="19.5" customHeight="1">
      <c r="A94" s="77">
        <v>22</v>
      </c>
      <c r="B94" s="21" t="s">
        <v>63</v>
      </c>
      <c r="C94" s="21"/>
      <c r="D94" s="78"/>
      <c r="E94" s="78"/>
      <c r="F94" s="78"/>
      <c r="G94" s="78"/>
      <c r="H94" s="78"/>
      <c r="I94" s="78"/>
      <c r="J94" s="78"/>
      <c r="K94" s="78"/>
      <c r="L94" s="78"/>
      <c r="M94" s="78"/>
      <c r="N94" s="79"/>
      <c r="O94" s="79"/>
      <c r="P94" s="79"/>
      <c r="Q94" s="79"/>
      <c r="R94" s="79"/>
      <c r="S94" s="78"/>
      <c r="T94" s="78"/>
      <c r="U94" s="78"/>
      <c r="V94" s="78"/>
      <c r="W94" s="78"/>
      <c r="X94" s="78"/>
      <c r="Y94" s="78"/>
      <c r="Z94" s="78"/>
      <c r="AA94" s="78"/>
      <c r="AB94" s="78"/>
      <c r="AC94" s="78"/>
      <c r="AD94" s="78"/>
      <c r="AE94" s="78"/>
      <c r="AF94" s="78"/>
      <c r="AG94" s="78"/>
      <c r="AH94" s="78"/>
      <c r="AI94" s="78"/>
      <c r="AJ94" s="78"/>
      <c r="AK94" s="156"/>
      <c r="AL94" s="156"/>
      <c r="AM94" s="156"/>
    </row>
    <row r="95" spans="1:41" s="82" customFormat="1" ht="19.5" customHeight="1">
      <c r="A95" s="80"/>
      <c r="B95" s="5"/>
      <c r="C95" s="5"/>
      <c r="D95" s="5"/>
      <c r="E95" s="5"/>
      <c r="F95" s="5"/>
      <c r="G95" s="5"/>
      <c r="H95" s="5"/>
      <c r="I95" s="5"/>
      <c r="J95" s="5"/>
      <c r="K95" s="85"/>
      <c r="L95" s="85"/>
      <c r="M95" s="85"/>
      <c r="N95" s="86"/>
      <c r="O95" s="149">
        <v>64</v>
      </c>
      <c r="P95" s="149"/>
      <c r="Q95" s="149"/>
      <c r="R95" s="149"/>
      <c r="S95" s="70" t="s">
        <v>25</v>
      </c>
      <c r="T95" s="71"/>
      <c r="U95" s="71"/>
      <c r="V95" s="150" t="s">
        <v>8</v>
      </c>
      <c r="W95" s="150"/>
      <c r="X95" s="150"/>
      <c r="Y95" s="157">
        <v>58.11</v>
      </c>
      <c r="Z95" s="157"/>
      <c r="AA95" s="157"/>
      <c r="AB95" s="157"/>
      <c r="AC95" s="70"/>
      <c r="AD95" s="70" t="s">
        <v>64</v>
      </c>
      <c r="AE95" s="70"/>
      <c r="AF95" s="70"/>
      <c r="AG95" s="70"/>
      <c r="AH95" s="152" t="s">
        <v>9</v>
      </c>
      <c r="AI95" s="152"/>
      <c r="AJ95" s="33"/>
      <c r="AK95" s="153">
        <f>ROUND(O95*Y95,0)</f>
        <v>3719</v>
      </c>
      <c r="AL95" s="153"/>
      <c r="AM95" s="153"/>
      <c r="AN95" s="72" t="s">
        <v>10</v>
      </c>
    </row>
    <row r="96" spans="1:41" s="2" customFormat="1" ht="19.5" customHeight="1">
      <c r="A96" s="80"/>
      <c r="B96" s="154" t="s">
        <v>70</v>
      </c>
      <c r="C96" s="154"/>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c r="AC96" s="154"/>
      <c r="AD96" s="154"/>
      <c r="AE96" s="154"/>
      <c r="AF96" s="154"/>
      <c r="AG96" s="154"/>
      <c r="AH96" s="154"/>
      <c r="AI96" s="154"/>
      <c r="AJ96" s="154"/>
      <c r="AK96" s="87"/>
      <c r="AL96" s="87"/>
      <c r="AM96" s="87"/>
      <c r="AN96" s="81"/>
    </row>
    <row r="97" spans="1:40" s="2" customFormat="1" ht="3" customHeight="1">
      <c r="A97" s="80"/>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8"/>
      <c r="AK97" s="87"/>
      <c r="AL97" s="87"/>
      <c r="AM97" s="87"/>
      <c r="AN97" s="81"/>
    </row>
    <row r="98" spans="1:40" s="80" customFormat="1" ht="31.5" customHeight="1">
      <c r="A98" s="77">
        <v>23</v>
      </c>
      <c r="B98" s="151" t="s">
        <v>65</v>
      </c>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c r="AC98" s="151"/>
      <c r="AD98" s="151"/>
      <c r="AE98" s="151"/>
      <c r="AF98" s="151"/>
      <c r="AG98" s="151"/>
      <c r="AH98" s="151"/>
      <c r="AI98" s="151"/>
      <c r="AJ98" s="151"/>
      <c r="AK98" s="118"/>
      <c r="AL98" s="118"/>
      <c r="AM98" s="118"/>
      <c r="AN98" s="5"/>
    </row>
    <row r="99" spans="1:40" s="82" customFormat="1" ht="19.5" customHeight="1">
      <c r="A99" s="80"/>
      <c r="B99" s="5"/>
      <c r="C99" s="5"/>
      <c r="D99" s="5"/>
      <c r="E99" s="5"/>
      <c r="F99" s="5"/>
      <c r="G99" s="5"/>
      <c r="H99" s="5"/>
      <c r="I99" s="5"/>
      <c r="J99" s="5"/>
      <c r="K99" s="85"/>
      <c r="L99" s="85"/>
      <c r="M99" s="85"/>
      <c r="N99" s="86"/>
      <c r="O99" s="149">
        <v>51</v>
      </c>
      <c r="P99" s="149"/>
      <c r="Q99" s="149"/>
      <c r="R99" s="149"/>
      <c r="S99" s="70" t="s">
        <v>66</v>
      </c>
      <c r="T99" s="71"/>
      <c r="U99" s="71"/>
      <c r="V99" s="150" t="s">
        <v>8</v>
      </c>
      <c r="W99" s="150"/>
      <c r="X99" s="150"/>
      <c r="Y99" s="149">
        <v>70.34</v>
      </c>
      <c r="Z99" s="149"/>
      <c r="AA99" s="149"/>
      <c r="AB99" s="149"/>
      <c r="AC99" s="70"/>
      <c r="AD99" s="70" t="s">
        <v>67</v>
      </c>
      <c r="AE99" s="70"/>
      <c r="AF99" s="70"/>
      <c r="AG99" s="70"/>
      <c r="AH99" s="152" t="s">
        <v>9</v>
      </c>
      <c r="AI99" s="152"/>
      <c r="AJ99" s="33"/>
      <c r="AK99" s="153">
        <f>ROUND(O99*Y99,0)</f>
        <v>3587</v>
      </c>
      <c r="AL99" s="153"/>
      <c r="AM99" s="153"/>
      <c r="AN99" s="72" t="s">
        <v>10</v>
      </c>
    </row>
    <row r="100" spans="1:40" s="2" customFormat="1" ht="19.5" customHeight="1">
      <c r="A100" s="80"/>
      <c r="B100" s="154" t="s">
        <v>71</v>
      </c>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c r="AB100" s="154"/>
      <c r="AC100" s="154"/>
      <c r="AD100" s="154"/>
      <c r="AE100" s="154"/>
      <c r="AF100" s="154"/>
      <c r="AG100" s="154"/>
      <c r="AH100" s="154"/>
      <c r="AI100" s="154"/>
      <c r="AJ100" s="154"/>
      <c r="AK100" s="87"/>
      <c r="AL100" s="87"/>
      <c r="AM100" s="87"/>
      <c r="AN100" s="81"/>
    </row>
    <row r="101" spans="1:40" s="2" customFormat="1" ht="3.75" customHeight="1">
      <c r="A101" s="80"/>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3"/>
      <c r="AL101" s="83"/>
      <c r="AM101" s="83"/>
    </row>
    <row r="102" spans="1:40" s="5" customFormat="1" ht="13.5" customHeight="1">
      <c r="A102" s="20">
        <v>24</v>
      </c>
      <c r="B102" s="21" t="s">
        <v>31</v>
      </c>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118"/>
      <c r="AL102" s="118"/>
      <c r="AM102" s="118"/>
    </row>
    <row r="103" spans="1:40" s="6" customFormat="1" ht="13.5" customHeight="1">
      <c r="K103" s="35"/>
      <c r="L103" s="35"/>
      <c r="M103" s="35"/>
      <c r="N103" s="35"/>
      <c r="O103" s="112">
        <v>768</v>
      </c>
      <c r="P103" s="112"/>
      <c r="Q103" s="112"/>
      <c r="R103" s="112"/>
      <c r="S103" s="29" t="s">
        <v>25</v>
      </c>
      <c r="T103" s="49"/>
      <c r="U103" s="49"/>
      <c r="V103" s="113" t="s">
        <v>8</v>
      </c>
      <c r="W103" s="113"/>
      <c r="X103" s="113"/>
      <c r="Y103" s="112">
        <v>829.95</v>
      </c>
      <c r="Z103" s="112"/>
      <c r="AA103" s="112"/>
      <c r="AB103" s="112"/>
      <c r="AC103" s="29"/>
      <c r="AD103" s="29" t="s">
        <v>26</v>
      </c>
      <c r="AE103" s="29"/>
      <c r="AF103" s="29"/>
      <c r="AG103" s="29"/>
      <c r="AH103" s="108" t="s">
        <v>9</v>
      </c>
      <c r="AI103" s="108"/>
      <c r="AK103" s="109">
        <f>ROUND(O103*Y103/100,0)</f>
        <v>6374</v>
      </c>
      <c r="AL103" s="109"/>
      <c r="AM103" s="109"/>
      <c r="AN103" s="32" t="s">
        <v>10</v>
      </c>
    </row>
    <row r="104" spans="1:40" s="2" customFormat="1" ht="15">
      <c r="B104" s="110" t="s">
        <v>72</v>
      </c>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3"/>
      <c r="AL104" s="3"/>
      <c r="AM104" s="3"/>
    </row>
    <row r="105" spans="1:40" s="2" customFormat="1" ht="3" customHeight="1">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3"/>
      <c r="AL105" s="3"/>
      <c r="AM105" s="3"/>
    </row>
    <row r="106" spans="1:40" s="5" customFormat="1" ht="13.5" customHeight="1">
      <c r="A106" s="90">
        <v>25</v>
      </c>
      <c r="B106" s="21" t="s">
        <v>79</v>
      </c>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118"/>
      <c r="AL106" s="118"/>
      <c r="AM106" s="118"/>
    </row>
    <row r="107" spans="1:40" s="6" customFormat="1" ht="13.5" customHeight="1">
      <c r="K107" s="35"/>
      <c r="L107" s="35"/>
      <c r="M107" s="35"/>
      <c r="N107" s="35"/>
      <c r="O107" s="112">
        <v>3628</v>
      </c>
      <c r="P107" s="112"/>
      <c r="Q107" s="112"/>
      <c r="R107" s="112"/>
      <c r="S107" s="29" t="s">
        <v>25</v>
      </c>
      <c r="T107" s="49"/>
      <c r="U107" s="49"/>
      <c r="V107" s="113" t="s">
        <v>8</v>
      </c>
      <c r="W107" s="113"/>
      <c r="X107" s="113"/>
      <c r="Y107" s="112">
        <v>442.75</v>
      </c>
      <c r="Z107" s="112"/>
      <c r="AA107" s="112"/>
      <c r="AB107" s="112"/>
      <c r="AC107" s="29"/>
      <c r="AD107" s="29" t="s">
        <v>26</v>
      </c>
      <c r="AE107" s="29"/>
      <c r="AF107" s="29"/>
      <c r="AG107" s="29"/>
      <c r="AH107" s="108" t="s">
        <v>9</v>
      </c>
      <c r="AI107" s="108"/>
      <c r="AK107" s="109">
        <f>ROUND(O107*Y107/100,0)</f>
        <v>16063</v>
      </c>
      <c r="AL107" s="109"/>
      <c r="AM107" s="109"/>
      <c r="AN107" s="32" t="s">
        <v>10</v>
      </c>
    </row>
    <row r="108" spans="1:40" s="2" customFormat="1" ht="15">
      <c r="B108" s="110" t="s">
        <v>80</v>
      </c>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3"/>
      <c r="AL108" s="3"/>
      <c r="AM108" s="3"/>
    </row>
    <row r="109" spans="1:40" s="2" customFormat="1" ht="4.5" customHeight="1">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3"/>
      <c r="AL109" s="3"/>
      <c r="AM109" s="3"/>
    </row>
    <row r="110" spans="1:40" s="5" customFormat="1" ht="13.5" customHeight="1">
      <c r="A110" s="90">
        <v>26</v>
      </c>
      <c r="B110" s="21" t="s">
        <v>81</v>
      </c>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118"/>
      <c r="AL110" s="118"/>
      <c r="AM110" s="118"/>
    </row>
    <row r="111" spans="1:40" s="6" customFormat="1" ht="13.5" customHeight="1">
      <c r="K111" s="35"/>
      <c r="L111" s="35"/>
      <c r="M111" s="35"/>
      <c r="N111" s="35"/>
      <c r="O111" s="112">
        <v>3628</v>
      </c>
      <c r="P111" s="112"/>
      <c r="Q111" s="112"/>
      <c r="R111" s="112"/>
      <c r="S111" s="29" t="s">
        <v>25</v>
      </c>
      <c r="T111" s="49"/>
      <c r="U111" s="49"/>
      <c r="V111" s="113" t="s">
        <v>8</v>
      </c>
      <c r="W111" s="113"/>
      <c r="X111" s="113"/>
      <c r="Y111" s="112">
        <v>1079.6500000000001</v>
      </c>
      <c r="Z111" s="112"/>
      <c r="AA111" s="112"/>
      <c r="AB111" s="112"/>
      <c r="AC111" s="29"/>
      <c r="AD111" s="29" t="s">
        <v>26</v>
      </c>
      <c r="AE111" s="29"/>
      <c r="AF111" s="29"/>
      <c r="AG111" s="29"/>
      <c r="AH111" s="108" t="s">
        <v>9</v>
      </c>
      <c r="AI111" s="108"/>
      <c r="AK111" s="109">
        <f>ROUND(O111*Y111/100,0)</f>
        <v>39170</v>
      </c>
      <c r="AL111" s="109"/>
      <c r="AM111" s="109"/>
      <c r="AN111" s="32" t="s">
        <v>10</v>
      </c>
    </row>
    <row r="112" spans="1:40" s="2" customFormat="1" ht="15">
      <c r="B112" s="110" t="s">
        <v>82</v>
      </c>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3"/>
      <c r="AL112" s="3"/>
      <c r="AM112" s="3"/>
    </row>
    <row r="113" spans="1:40" s="2" customFormat="1" ht="4.5" customHeight="1">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3"/>
      <c r="AL113" s="3"/>
      <c r="AM113" s="3"/>
    </row>
    <row r="114" spans="1:40" s="54" customFormat="1" ht="13.5" customHeight="1">
      <c r="A114" s="45">
        <v>27</v>
      </c>
      <c r="B114" s="55" t="s">
        <v>84</v>
      </c>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123"/>
      <c r="AL114" s="123"/>
      <c r="AM114" s="123"/>
    </row>
    <row r="115" spans="1:40" s="6" customFormat="1" ht="18" customHeight="1">
      <c r="K115" s="35"/>
      <c r="L115" s="35"/>
      <c r="M115" s="35"/>
      <c r="N115" s="35"/>
      <c r="O115" s="112">
        <v>1714</v>
      </c>
      <c r="P115" s="112"/>
      <c r="Q115" s="112"/>
      <c r="R115" s="112"/>
      <c r="S115" s="29" t="s">
        <v>25</v>
      </c>
      <c r="T115" s="49"/>
      <c r="U115" s="49"/>
      <c r="V115" s="113" t="s">
        <v>8</v>
      </c>
      <c r="W115" s="113"/>
      <c r="X115" s="113"/>
      <c r="Y115" s="112">
        <v>1043.9000000000001</v>
      </c>
      <c r="Z115" s="112"/>
      <c r="AA115" s="112"/>
      <c r="AB115" s="112"/>
      <c r="AC115" s="29"/>
      <c r="AD115" s="29" t="s">
        <v>26</v>
      </c>
      <c r="AE115" s="29"/>
      <c r="AF115" s="29"/>
      <c r="AG115" s="29"/>
      <c r="AH115" s="108" t="s">
        <v>9</v>
      </c>
      <c r="AI115" s="108"/>
      <c r="AK115" s="109">
        <f>ROUND(O115*Y115/100,0)</f>
        <v>17892</v>
      </c>
      <c r="AL115" s="109"/>
      <c r="AM115" s="109"/>
      <c r="AN115" s="32" t="s">
        <v>10</v>
      </c>
    </row>
    <row r="116" spans="1:40" s="2" customFormat="1" ht="15">
      <c r="B116" s="110" t="s">
        <v>85</v>
      </c>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3"/>
      <c r="AL116" s="3"/>
      <c r="AM116" s="3"/>
    </row>
    <row r="117" spans="1:40" s="2" customFormat="1" ht="2.25" customHeight="1">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3"/>
      <c r="AL117" s="3"/>
      <c r="AM117" s="3"/>
    </row>
    <row r="118" spans="1:40" s="54" customFormat="1" ht="13.5" customHeight="1">
      <c r="A118" s="45">
        <v>28</v>
      </c>
      <c r="B118" s="55" t="s">
        <v>83</v>
      </c>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123"/>
      <c r="AL118" s="123"/>
      <c r="AM118" s="123"/>
    </row>
    <row r="119" spans="1:40" s="6" customFormat="1" ht="18" customHeight="1">
      <c r="K119" s="35"/>
      <c r="L119" s="35"/>
      <c r="M119" s="35"/>
      <c r="N119" s="35"/>
      <c r="O119" s="112">
        <v>0</v>
      </c>
      <c r="P119" s="112"/>
      <c r="Q119" s="112"/>
      <c r="R119" s="112"/>
      <c r="S119" s="29" t="s">
        <v>25</v>
      </c>
      <c r="T119" s="49"/>
      <c r="U119" s="49"/>
      <c r="V119" s="113" t="s">
        <v>8</v>
      </c>
      <c r="W119" s="113"/>
      <c r="X119" s="113"/>
      <c r="Y119" s="112">
        <v>859.9</v>
      </c>
      <c r="Z119" s="112"/>
      <c r="AA119" s="112"/>
      <c r="AB119" s="112"/>
      <c r="AC119" s="29"/>
      <c r="AD119" s="29" t="s">
        <v>26</v>
      </c>
      <c r="AE119" s="29"/>
      <c r="AF119" s="29"/>
      <c r="AG119" s="29"/>
      <c r="AH119" s="108" t="s">
        <v>9</v>
      </c>
      <c r="AI119" s="108"/>
      <c r="AK119" s="109">
        <f>ROUND(O119*Y119/100,0)</f>
        <v>0</v>
      </c>
      <c r="AL119" s="109"/>
      <c r="AM119" s="109"/>
      <c r="AN119" s="32" t="s">
        <v>10</v>
      </c>
    </row>
    <row r="120" spans="1:40" s="2" customFormat="1" ht="15">
      <c r="B120" s="110" t="s">
        <v>74</v>
      </c>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3"/>
      <c r="AL120" s="3"/>
      <c r="AM120" s="3"/>
    </row>
    <row r="121" spans="1:40" s="2" customFormat="1" ht="2.25" customHeight="1">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3"/>
      <c r="AL121" s="3"/>
      <c r="AM121" s="3"/>
    </row>
    <row r="122" spans="1:40" s="5" customFormat="1" ht="31.5" customHeight="1">
      <c r="A122" s="45">
        <v>29</v>
      </c>
      <c r="B122" s="117" t="s">
        <v>42</v>
      </c>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c r="AI122" s="117"/>
      <c r="AJ122" s="117"/>
      <c r="AK122" s="118"/>
      <c r="AL122" s="118"/>
      <c r="AM122" s="118"/>
    </row>
    <row r="123" spans="1:40" s="6" customFormat="1" ht="15" customHeight="1">
      <c r="H123" s="38"/>
      <c r="K123" s="35"/>
      <c r="L123" s="35"/>
      <c r="M123" s="35"/>
      <c r="N123" s="35"/>
      <c r="O123" s="112">
        <v>403</v>
      </c>
      <c r="P123" s="112"/>
      <c r="Q123" s="112"/>
      <c r="R123" s="112"/>
      <c r="S123" s="29" t="s">
        <v>25</v>
      </c>
      <c r="T123" s="49"/>
      <c r="U123" s="49"/>
      <c r="V123" s="113" t="s">
        <v>8</v>
      </c>
      <c r="W123" s="113"/>
      <c r="X123" s="113"/>
      <c r="Y123" s="112">
        <v>674.6</v>
      </c>
      <c r="Z123" s="112"/>
      <c r="AA123" s="112"/>
      <c r="AB123" s="112"/>
      <c r="AC123" s="29"/>
      <c r="AD123" s="29" t="s">
        <v>26</v>
      </c>
      <c r="AE123" s="29"/>
      <c r="AF123" s="29"/>
      <c r="AG123" s="29"/>
      <c r="AH123" s="108" t="s">
        <v>9</v>
      </c>
      <c r="AI123" s="108"/>
      <c r="AK123" s="109">
        <f>ROUND(O123*Y123/100,0)</f>
        <v>2719</v>
      </c>
      <c r="AL123" s="109"/>
      <c r="AM123" s="109"/>
      <c r="AN123" s="32" t="s">
        <v>10</v>
      </c>
    </row>
    <row r="124" spans="1:40" s="2" customFormat="1" ht="15">
      <c r="B124" s="110" t="s">
        <v>45</v>
      </c>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c r="AA124" s="110"/>
      <c r="AB124" s="110"/>
      <c r="AC124" s="110"/>
      <c r="AD124" s="110"/>
      <c r="AE124" s="110"/>
      <c r="AF124" s="110"/>
      <c r="AG124" s="110"/>
      <c r="AH124" s="110"/>
      <c r="AI124" s="110"/>
      <c r="AJ124" s="110"/>
      <c r="AK124" s="3"/>
      <c r="AL124" s="3"/>
      <c r="AM124" s="3"/>
    </row>
    <row r="125" spans="1:40" s="2" customFormat="1" ht="5.25" customHeight="1">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3"/>
      <c r="AL125" s="3"/>
      <c r="AM125" s="3"/>
    </row>
    <row r="126" spans="1:40" s="5" customFormat="1" ht="18" customHeight="1">
      <c r="A126" s="90">
        <v>30</v>
      </c>
      <c r="B126" s="117" t="s">
        <v>87</v>
      </c>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c r="AI126" s="117"/>
      <c r="AJ126" s="117"/>
      <c r="AK126" s="118"/>
      <c r="AL126" s="118"/>
      <c r="AM126" s="118"/>
    </row>
    <row r="127" spans="1:40" s="6" customFormat="1" ht="13.5" customHeight="1">
      <c r="H127" s="38"/>
      <c r="K127" s="35"/>
      <c r="L127" s="35"/>
      <c r="M127" s="35"/>
      <c r="N127" s="35"/>
      <c r="O127" s="112">
        <v>0</v>
      </c>
      <c r="P127" s="112"/>
      <c r="Q127" s="112"/>
      <c r="R127" s="112"/>
      <c r="S127" s="29" t="s">
        <v>25</v>
      </c>
      <c r="T127" s="49"/>
      <c r="U127" s="49"/>
      <c r="V127" s="113" t="s">
        <v>8</v>
      </c>
      <c r="W127" s="113"/>
      <c r="X127" s="113"/>
      <c r="Y127" s="116">
        <v>1160.06</v>
      </c>
      <c r="Z127" s="116"/>
      <c r="AA127" s="116"/>
      <c r="AB127" s="116"/>
      <c r="AC127" s="29"/>
      <c r="AD127" s="29" t="s">
        <v>26</v>
      </c>
      <c r="AE127" s="29"/>
      <c r="AF127" s="29"/>
      <c r="AG127" s="29"/>
      <c r="AH127" s="108" t="s">
        <v>9</v>
      </c>
      <c r="AI127" s="108"/>
      <c r="AK127" s="109">
        <f>ROUND(O127*Y127/100,0)</f>
        <v>0</v>
      </c>
      <c r="AL127" s="109"/>
      <c r="AM127" s="109"/>
      <c r="AN127" s="32" t="s">
        <v>10</v>
      </c>
    </row>
    <row r="128" spans="1:40" s="2" customFormat="1" ht="15">
      <c r="B128" s="110" t="s">
        <v>86</v>
      </c>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c r="AA128" s="110"/>
      <c r="AB128" s="110"/>
      <c r="AC128" s="110"/>
      <c r="AD128" s="110"/>
      <c r="AE128" s="110"/>
      <c r="AF128" s="110"/>
      <c r="AG128" s="110"/>
      <c r="AH128" s="110"/>
      <c r="AI128" s="110"/>
      <c r="AJ128" s="110"/>
      <c r="AK128" s="3"/>
      <c r="AL128" s="3"/>
      <c r="AM128" s="3"/>
    </row>
    <row r="129" spans="1:42" s="2" customFormat="1" ht="3.75" customHeight="1">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3"/>
      <c r="AL129" s="3"/>
      <c r="AM129" s="3"/>
    </row>
    <row r="130" spans="1:42" s="5" customFormat="1" ht="18" customHeight="1">
      <c r="A130" s="90">
        <v>31</v>
      </c>
      <c r="B130" s="117" t="s">
        <v>88</v>
      </c>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c r="AI130" s="117"/>
      <c r="AJ130" s="117"/>
      <c r="AK130" s="118"/>
      <c r="AL130" s="118"/>
      <c r="AM130" s="118"/>
    </row>
    <row r="131" spans="1:42" s="6" customFormat="1" ht="13.5" customHeight="1">
      <c r="H131" s="38"/>
      <c r="K131" s="35"/>
      <c r="L131" s="35"/>
      <c r="M131" s="35"/>
      <c r="N131" s="35"/>
      <c r="O131" s="112">
        <v>0</v>
      </c>
      <c r="P131" s="112"/>
      <c r="Q131" s="112"/>
      <c r="R131" s="112"/>
      <c r="S131" s="29" t="s">
        <v>25</v>
      </c>
      <c r="T131" s="49"/>
      <c r="U131" s="49"/>
      <c r="V131" s="113" t="s">
        <v>8</v>
      </c>
      <c r="W131" s="113"/>
      <c r="X131" s="113"/>
      <c r="Y131" s="116">
        <v>2116.41</v>
      </c>
      <c r="Z131" s="116"/>
      <c r="AA131" s="116"/>
      <c r="AB131" s="116"/>
      <c r="AC131" s="29"/>
      <c r="AD131" s="29" t="s">
        <v>26</v>
      </c>
      <c r="AE131" s="29"/>
      <c r="AF131" s="29"/>
      <c r="AG131" s="29"/>
      <c r="AH131" s="108" t="s">
        <v>9</v>
      </c>
      <c r="AI131" s="108"/>
      <c r="AK131" s="109">
        <f>ROUND(O131*Y131/100,0)</f>
        <v>0</v>
      </c>
      <c r="AL131" s="109"/>
      <c r="AM131" s="109"/>
      <c r="AN131" s="32" t="s">
        <v>10</v>
      </c>
    </row>
    <row r="132" spans="1:42" s="2" customFormat="1" ht="15">
      <c r="B132" s="110" t="s">
        <v>89</v>
      </c>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110"/>
      <c r="AA132" s="110"/>
      <c r="AB132" s="110"/>
      <c r="AC132" s="110"/>
      <c r="AD132" s="110"/>
      <c r="AE132" s="110"/>
      <c r="AF132" s="110"/>
      <c r="AG132" s="110"/>
      <c r="AH132" s="110"/>
      <c r="AI132" s="110"/>
      <c r="AJ132" s="110"/>
      <c r="AK132" s="3"/>
      <c r="AL132" s="3"/>
      <c r="AM132" s="3"/>
    </row>
    <row r="133" spans="1:42" s="2" customFormat="1" ht="3.75" customHeight="1">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3"/>
      <c r="AL133" s="3"/>
      <c r="AM133" s="3"/>
    </row>
    <row r="134" spans="1:42" s="5" customFormat="1" ht="31.5" customHeight="1">
      <c r="A134" s="90">
        <v>32</v>
      </c>
      <c r="B134" s="117" t="s">
        <v>32</v>
      </c>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c r="AI134" s="117"/>
      <c r="AJ134" s="117"/>
      <c r="AK134" s="118"/>
      <c r="AL134" s="118"/>
      <c r="AM134" s="118"/>
    </row>
    <row r="135" spans="1:42" s="6" customFormat="1" ht="13.5" customHeight="1">
      <c r="H135" s="38"/>
      <c r="K135" s="35"/>
      <c r="L135" s="35"/>
      <c r="M135" s="35"/>
      <c r="N135" s="35"/>
      <c r="O135" s="112">
        <v>380</v>
      </c>
      <c r="P135" s="112"/>
      <c r="Q135" s="112"/>
      <c r="R135" s="112"/>
      <c r="S135" s="29" t="s">
        <v>25</v>
      </c>
      <c r="T135" s="49"/>
      <c r="U135" s="49"/>
      <c r="V135" s="113" t="s">
        <v>8</v>
      </c>
      <c r="W135" s="113"/>
      <c r="X135" s="113"/>
      <c r="Y135" s="116">
        <v>1270.83</v>
      </c>
      <c r="Z135" s="116"/>
      <c r="AA135" s="116"/>
      <c r="AB135" s="116"/>
      <c r="AC135" s="29"/>
      <c r="AD135" s="29" t="s">
        <v>26</v>
      </c>
      <c r="AE135" s="29"/>
      <c r="AF135" s="29"/>
      <c r="AG135" s="29"/>
      <c r="AH135" s="108" t="s">
        <v>9</v>
      </c>
      <c r="AI135" s="108"/>
      <c r="AK135" s="109">
        <f>ROUND(O135*Y135/100,0)</f>
        <v>4829</v>
      </c>
      <c r="AL135" s="109"/>
      <c r="AM135" s="109"/>
      <c r="AN135" s="32" t="s">
        <v>10</v>
      </c>
    </row>
    <row r="136" spans="1:42" s="2" customFormat="1" ht="15">
      <c r="B136" s="110" t="s">
        <v>73</v>
      </c>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c r="AA136" s="110"/>
      <c r="AB136" s="110"/>
      <c r="AC136" s="110"/>
      <c r="AD136" s="110"/>
      <c r="AE136" s="110"/>
      <c r="AF136" s="110"/>
      <c r="AG136" s="110"/>
      <c r="AH136" s="110"/>
      <c r="AI136" s="110"/>
      <c r="AJ136" s="110"/>
      <c r="AK136" s="3"/>
      <c r="AL136" s="3"/>
      <c r="AM136" s="3"/>
    </row>
    <row r="137" spans="1:42" s="2" customFormat="1" ht="3.75" customHeight="1">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3"/>
      <c r="AL137" s="3"/>
      <c r="AM137" s="3"/>
    </row>
    <row r="138" spans="1:42" s="33" customFormat="1" ht="15" customHeight="1">
      <c r="AC138" s="114" t="s">
        <v>33</v>
      </c>
      <c r="AD138" s="114"/>
      <c r="AE138" s="114"/>
      <c r="AF138" s="114"/>
      <c r="AG138" s="114"/>
      <c r="AH138" s="39" t="s">
        <v>9</v>
      </c>
      <c r="AI138" s="39"/>
      <c r="AJ138" s="56"/>
      <c r="AK138" s="115">
        <f>SUM(AK5:AM135)</f>
        <v>830469.29700000002</v>
      </c>
      <c r="AL138" s="115"/>
      <c r="AM138" s="115"/>
      <c r="AN138" s="57" t="s">
        <v>10</v>
      </c>
      <c r="AO138" s="111"/>
      <c r="AP138" s="111"/>
    </row>
    <row r="141" spans="1:42" ht="42" customHeight="1">
      <c r="A141" s="7" t="s">
        <v>34</v>
      </c>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9"/>
      <c r="AG141" s="9"/>
      <c r="AH141" s="9"/>
      <c r="AI141" s="9"/>
      <c r="AJ141" s="9"/>
      <c r="AK141" s="9"/>
      <c r="AL141" s="9"/>
      <c r="AM141" s="9"/>
      <c r="AN141" s="10"/>
      <c r="AO141" s="10"/>
    </row>
    <row r="142" spans="1:42" ht="13.5" thickBo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row>
    <row r="143" spans="1:42" ht="15.7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9" t="s">
        <v>33</v>
      </c>
      <c r="AD143" s="119"/>
      <c r="AE143" s="119"/>
      <c r="AF143" s="119"/>
      <c r="AG143" s="119"/>
      <c r="AH143" s="12" t="s">
        <v>9</v>
      </c>
      <c r="AI143" s="12"/>
      <c r="AJ143" s="120"/>
      <c r="AK143" s="120"/>
      <c r="AL143" s="120"/>
      <c r="AM143" s="120"/>
      <c r="AN143" s="121"/>
      <c r="AO143" s="121"/>
    </row>
    <row r="144" spans="1:42" ht="15">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0"/>
      <c r="AF144" s="10"/>
      <c r="AG144" s="10"/>
      <c r="AH144" s="10"/>
      <c r="AI144" s="10"/>
      <c r="AJ144" s="10"/>
      <c r="AK144" s="10"/>
      <c r="AL144" s="10"/>
      <c r="AM144" s="10"/>
      <c r="AN144" s="10"/>
      <c r="AO144" s="10"/>
    </row>
    <row r="145" spans="1:41" ht="15.75">
      <c r="A145" s="8"/>
      <c r="B145" s="7" t="s">
        <v>35</v>
      </c>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9"/>
      <c r="AF145" s="9"/>
      <c r="AG145" s="9"/>
      <c r="AH145" s="9"/>
      <c r="AI145" s="9"/>
      <c r="AJ145" s="9"/>
      <c r="AK145" s="9"/>
      <c r="AL145" s="10"/>
      <c r="AM145" s="10"/>
      <c r="AN145" s="10"/>
      <c r="AO145" s="10"/>
    </row>
    <row r="146" spans="1:41" ht="15.7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9"/>
      <c r="AF146" s="9"/>
      <c r="AG146" s="9"/>
      <c r="AH146" s="9"/>
      <c r="AI146" s="9"/>
      <c r="AJ146" s="9"/>
      <c r="AK146" s="9"/>
      <c r="AL146" s="10"/>
      <c r="AM146" s="10"/>
      <c r="AN146" s="10"/>
      <c r="AO146" s="10"/>
    </row>
    <row r="147" spans="1:41" ht="15.75">
      <c r="A147" s="8"/>
      <c r="B147" s="7" t="s">
        <v>36</v>
      </c>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9"/>
      <c r="AF147" s="9"/>
      <c r="AG147" s="9"/>
      <c r="AH147" s="9"/>
      <c r="AI147" s="9"/>
      <c r="AJ147" s="9"/>
      <c r="AK147" s="9"/>
      <c r="AL147" s="10"/>
      <c r="AM147" s="10"/>
      <c r="AN147" s="10"/>
      <c r="AO147" s="10"/>
    </row>
    <row r="148" spans="1:41" ht="15.75">
      <c r="A148" s="14"/>
      <c r="B148" s="14"/>
      <c r="C148" s="14"/>
      <c r="D148" s="14"/>
      <c r="E148" s="14"/>
      <c r="F148" s="14"/>
      <c r="G148" s="14"/>
      <c r="H148" s="14"/>
      <c r="I148" s="14"/>
      <c r="J148" s="14"/>
      <c r="K148" s="14"/>
      <c r="L148" s="14"/>
      <c r="M148" s="14"/>
      <c r="N148" s="15"/>
      <c r="O148" s="15"/>
      <c r="P148" s="15"/>
      <c r="Q148" s="15"/>
      <c r="R148" s="15"/>
      <c r="S148" s="14"/>
      <c r="T148" s="14"/>
      <c r="U148" s="14"/>
      <c r="V148" s="14"/>
      <c r="W148" s="14"/>
      <c r="X148" s="14"/>
      <c r="Y148" s="14"/>
      <c r="Z148" s="14"/>
      <c r="AA148" s="14"/>
      <c r="AB148" s="14"/>
      <c r="AC148" s="14"/>
      <c r="AD148" s="14"/>
      <c r="AE148" s="16"/>
      <c r="AF148" s="16"/>
      <c r="AG148" s="16"/>
      <c r="AH148" s="16"/>
      <c r="AI148" s="16"/>
      <c r="AJ148" s="16"/>
      <c r="AK148" s="16"/>
    </row>
    <row r="149" spans="1:41" ht="15.75">
      <c r="A149" s="14"/>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9"/>
      <c r="AF149" s="9"/>
      <c r="AG149" s="9"/>
      <c r="AH149" s="9"/>
      <c r="AI149" s="9"/>
      <c r="AJ149" s="16"/>
      <c r="AK149" s="16"/>
    </row>
    <row r="150" spans="1:41" ht="12.75">
      <c r="A150" s="1"/>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row>
    <row r="151" spans="1:41" ht="15">
      <c r="A151" s="1"/>
      <c r="B151" s="122" t="s">
        <v>37</v>
      </c>
      <c r="C151" s="122"/>
      <c r="D151" s="122"/>
      <c r="E151" s="122"/>
      <c r="F151" s="122"/>
      <c r="G151" s="122"/>
      <c r="H151" s="122"/>
      <c r="I151" s="122"/>
      <c r="J151" s="122"/>
      <c r="K151" s="122"/>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0"/>
    </row>
    <row r="152" spans="1:41" ht="15">
      <c r="A152" s="1"/>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row>
  </sheetData>
  <mergeCells count="297">
    <mergeCell ref="B65:AJ65"/>
    <mergeCell ref="AK59:AM59"/>
    <mergeCell ref="O60:R60"/>
    <mergeCell ref="Z60:AC60"/>
    <mergeCell ref="AI60:AJ60"/>
    <mergeCell ref="AK60:AM60"/>
    <mergeCell ref="AK87:AM87"/>
    <mergeCell ref="B88:AJ88"/>
    <mergeCell ref="AK73:AM73"/>
    <mergeCell ref="B74:AJ74"/>
    <mergeCell ref="O79:R79"/>
    <mergeCell ref="V79:X79"/>
    <mergeCell ref="Y79:AB79"/>
    <mergeCell ref="AH79:AI79"/>
    <mergeCell ref="V73:X73"/>
    <mergeCell ref="Y73:AB73"/>
    <mergeCell ref="AH73:AI73"/>
    <mergeCell ref="O73:R73"/>
    <mergeCell ref="AK75:AM75"/>
    <mergeCell ref="Y76:AB76"/>
    <mergeCell ref="AH76:AI76"/>
    <mergeCell ref="AK76:AM76"/>
    <mergeCell ref="AK78:AM78"/>
    <mergeCell ref="AH83:AI83"/>
    <mergeCell ref="AK63:AM63"/>
    <mergeCell ref="P52:R52"/>
    <mergeCell ref="V52:X52"/>
    <mergeCell ref="Y52:AB52"/>
    <mergeCell ref="AH52:AI52"/>
    <mergeCell ref="AK52:AM52"/>
    <mergeCell ref="B63:AJ63"/>
    <mergeCell ref="B53:AJ53"/>
    <mergeCell ref="AK64:AM64"/>
    <mergeCell ref="AK55:AM55"/>
    <mergeCell ref="O56:R56"/>
    <mergeCell ref="S56:T56"/>
    <mergeCell ref="W56:Y56"/>
    <mergeCell ref="Z56:AC56"/>
    <mergeCell ref="AI56:AJ56"/>
    <mergeCell ref="AK56:AM56"/>
    <mergeCell ref="B57:AJ57"/>
    <mergeCell ref="AK66:AM66"/>
    <mergeCell ref="O67:R67"/>
    <mergeCell ref="V67:X67"/>
    <mergeCell ref="Y67:AB67"/>
    <mergeCell ref="AH67:AI67"/>
    <mergeCell ref="AK67:AM67"/>
    <mergeCell ref="B68:AJ68"/>
    <mergeCell ref="B72:AJ72"/>
    <mergeCell ref="AK72:AM72"/>
    <mergeCell ref="B69:AJ69"/>
    <mergeCell ref="AK69:AM69"/>
    <mergeCell ref="O70:R70"/>
    <mergeCell ref="V70:X70"/>
    <mergeCell ref="Y70:AB70"/>
    <mergeCell ref="AK103:AM103"/>
    <mergeCell ref="AK102:AM102"/>
    <mergeCell ref="AK79:AM79"/>
    <mergeCell ref="B100:AJ100"/>
    <mergeCell ref="AH99:AI99"/>
    <mergeCell ref="O76:R76"/>
    <mergeCell ref="V76:X76"/>
    <mergeCell ref="AK82:AM82"/>
    <mergeCell ref="AK83:AM83"/>
    <mergeCell ref="AK98:AM98"/>
    <mergeCell ref="AK99:AM99"/>
    <mergeCell ref="AK94:AM94"/>
    <mergeCell ref="V95:X95"/>
    <mergeCell ref="Y95:AB95"/>
    <mergeCell ref="AH95:AI95"/>
    <mergeCell ref="AK95:AM95"/>
    <mergeCell ref="B96:AJ96"/>
    <mergeCell ref="AK90:AM90"/>
    <mergeCell ref="O91:R91"/>
    <mergeCell ref="V91:X91"/>
    <mergeCell ref="Y91:AB91"/>
    <mergeCell ref="O95:R95"/>
    <mergeCell ref="V83:X83"/>
    <mergeCell ref="Y83:AB83"/>
    <mergeCell ref="B84:AJ84"/>
    <mergeCell ref="O99:R99"/>
    <mergeCell ref="V99:X99"/>
    <mergeCell ref="Y99:AB99"/>
    <mergeCell ref="AH115:AI115"/>
    <mergeCell ref="AK114:AM114"/>
    <mergeCell ref="B77:AJ77"/>
    <mergeCell ref="B80:AJ80"/>
    <mergeCell ref="B104:AJ104"/>
    <mergeCell ref="V103:X103"/>
    <mergeCell ref="Y103:AB103"/>
    <mergeCell ref="AH103:AI103"/>
    <mergeCell ref="B98:AJ98"/>
    <mergeCell ref="B112:AJ112"/>
    <mergeCell ref="O103:R103"/>
    <mergeCell ref="AH91:AI91"/>
    <mergeCell ref="AK91:AM91"/>
    <mergeCell ref="B92:AJ92"/>
    <mergeCell ref="AK86:AM86"/>
    <mergeCell ref="P87:R87"/>
    <mergeCell ref="V87:X87"/>
    <mergeCell ref="Y87:AB87"/>
    <mergeCell ref="AH87:AI87"/>
    <mergeCell ref="B86:AJ86"/>
    <mergeCell ref="O83:R83"/>
    <mergeCell ref="B17:AJ17"/>
    <mergeCell ref="B20:AJ20"/>
    <mergeCell ref="B23:AJ23"/>
    <mergeCell ref="B34:AJ34"/>
    <mergeCell ref="B39:AJ39"/>
    <mergeCell ref="O29:R29"/>
    <mergeCell ref="W29:Y29"/>
    <mergeCell ref="Z29:AC29"/>
    <mergeCell ref="AI29:AJ29"/>
    <mergeCell ref="B30:AJ30"/>
    <mergeCell ref="B32:AJ32"/>
    <mergeCell ref="S33:T33"/>
    <mergeCell ref="W33:Y33"/>
    <mergeCell ref="Z33:AC33"/>
    <mergeCell ref="AI33:AJ33"/>
    <mergeCell ref="B61:AJ61"/>
    <mergeCell ref="O64:R64"/>
    <mergeCell ref="V64:X64"/>
    <mergeCell ref="Y64:AB64"/>
    <mergeCell ref="AH64:AI64"/>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B46:AJ46"/>
    <mergeCell ref="AK44:AM44"/>
    <mergeCell ref="AK47:AM47"/>
    <mergeCell ref="B49:AJ49"/>
    <mergeCell ref="S60:T60"/>
    <mergeCell ref="W60:Y60"/>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O33:R33"/>
    <mergeCell ref="AK33:AM33"/>
    <mergeCell ref="P41:R41"/>
    <mergeCell ref="V41:X41"/>
    <mergeCell ref="Y41:AB41"/>
    <mergeCell ref="AI41:AJ41"/>
    <mergeCell ref="AK41:AM41"/>
    <mergeCell ref="N40:O40"/>
    <mergeCell ref="Q40:R40"/>
    <mergeCell ref="T40:V40"/>
    <mergeCell ref="AB40:AE40"/>
    <mergeCell ref="AF40:AG40"/>
    <mergeCell ref="AK40:AM40"/>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B122:AJ122"/>
    <mergeCell ref="O115:R115"/>
    <mergeCell ref="V115:X115"/>
    <mergeCell ref="Y115:AB115"/>
    <mergeCell ref="O10:R10"/>
    <mergeCell ref="V10:X10"/>
    <mergeCell ref="Y10:AB10"/>
    <mergeCell ref="AI10:AJ10"/>
    <mergeCell ref="AK10:AM10"/>
    <mergeCell ref="AK12:AM12"/>
    <mergeCell ref="O16:R16"/>
    <mergeCell ref="W16:Y16"/>
    <mergeCell ref="Z16:AC16"/>
    <mergeCell ref="AI16:AJ16"/>
    <mergeCell ref="AK16:AM16"/>
    <mergeCell ref="B14:AJ14"/>
    <mergeCell ref="AK15:AM15"/>
    <mergeCell ref="O13:R13"/>
    <mergeCell ref="V13:X13"/>
    <mergeCell ref="Y13:AB13"/>
    <mergeCell ref="AI13:AJ13"/>
    <mergeCell ref="AK13:AM13"/>
    <mergeCell ref="AK19:AM19"/>
    <mergeCell ref="AK21:AM21"/>
    <mergeCell ref="AK115:AM115"/>
    <mergeCell ref="B116:AJ116"/>
    <mergeCell ref="AK106:AM106"/>
    <mergeCell ref="O107:R107"/>
    <mergeCell ref="V107:X107"/>
    <mergeCell ref="Y107:AB107"/>
    <mergeCell ref="AH107:AI107"/>
    <mergeCell ref="AK107:AM107"/>
    <mergeCell ref="B108:AJ108"/>
    <mergeCell ref="AK110:AM110"/>
    <mergeCell ref="O111:R111"/>
    <mergeCell ref="V111:X111"/>
    <mergeCell ref="Y111:AB111"/>
    <mergeCell ref="AH111:AI111"/>
    <mergeCell ref="AK111:AM111"/>
    <mergeCell ref="AC143:AG143"/>
    <mergeCell ref="AJ143:AM143"/>
    <mergeCell ref="AN143:AO143"/>
    <mergeCell ref="B151:K151"/>
    <mergeCell ref="AK118:AM118"/>
    <mergeCell ref="O119:R119"/>
    <mergeCell ref="V119:X119"/>
    <mergeCell ref="Y119:AB119"/>
    <mergeCell ref="AH119:AI119"/>
    <mergeCell ref="AK119:AM119"/>
    <mergeCell ref="B120:AJ120"/>
    <mergeCell ref="B130:AJ130"/>
    <mergeCell ref="AK130:AM130"/>
    <mergeCell ref="O131:R131"/>
    <mergeCell ref="V131:X131"/>
    <mergeCell ref="Y131:AB131"/>
    <mergeCell ref="AH131:AI131"/>
    <mergeCell ref="AK131:AM131"/>
    <mergeCell ref="B132:AJ132"/>
    <mergeCell ref="B134:AJ134"/>
    <mergeCell ref="AK134:AM134"/>
    <mergeCell ref="O135:R135"/>
    <mergeCell ref="V135:X135"/>
    <mergeCell ref="AK122:AM122"/>
    <mergeCell ref="AH70:AI70"/>
    <mergeCell ref="AK70:AM70"/>
    <mergeCell ref="B71:AJ71"/>
    <mergeCell ref="AO138:AP138"/>
    <mergeCell ref="O123:R123"/>
    <mergeCell ref="V123:X123"/>
    <mergeCell ref="Y123:AB123"/>
    <mergeCell ref="AH123:AI123"/>
    <mergeCell ref="AK123:AM123"/>
    <mergeCell ref="B124:AJ124"/>
    <mergeCell ref="AC138:AG138"/>
    <mergeCell ref="AK138:AM138"/>
    <mergeCell ref="Y135:AB135"/>
    <mergeCell ref="AH135:AI135"/>
    <mergeCell ref="AK135:AM135"/>
    <mergeCell ref="B136:AJ136"/>
    <mergeCell ref="B126:AJ126"/>
    <mergeCell ref="AK126:AM126"/>
    <mergeCell ref="O127:R127"/>
    <mergeCell ref="V127:X127"/>
    <mergeCell ref="Y127:AB127"/>
    <mergeCell ref="AH127:AI127"/>
    <mergeCell ref="AK127:AM127"/>
    <mergeCell ref="B128:AJ128"/>
  </mergeCells>
  <pageMargins left="0.45" right="0.1" top="0.32" bottom="0.69" header="0.26" footer="0.25"/>
  <pageSetup paperSize="5" scale="80" orientation="portrait" horizontalDpi="300" verticalDpi="300" r:id="rId1"/>
  <headerFooter alignWithMargins="0"/>
  <rowBreaks count="1" manualBreakCount="1">
    <brk id="74"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2017-02-07T17:24:04Z</dcterms:modified>
</cp:coreProperties>
</file>