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MBldg'!$A$1:$AN$115</definedName>
    <definedName name="_xlnm.Print_Titles" localSheetId="0">'DWE MBldg'!$4:$4</definedName>
  </definedNames>
  <calcPr calcId="124519"/>
</workbook>
</file>

<file path=xl/calcChain.xml><?xml version="1.0" encoding="utf-8"?>
<calcChain xmlns="http://schemas.openxmlformats.org/spreadsheetml/2006/main">
  <c r="AK59" i="5"/>
  <c r="AK83" l="1"/>
  <c r="AK79"/>
  <c r="AK75" l="1"/>
  <c r="AK72"/>
  <c r="AK62" l="1"/>
  <c r="AK98" s="1"/>
  <c r="AK52" l="1"/>
  <c r="AK25"/>
  <c r="AK19"/>
  <c r="AK7" l="1"/>
  <c r="AB116" l="1"/>
  <c r="AK29" l="1"/>
  <c r="AB117"/>
  <c r="AK10"/>
  <c r="AK22"/>
  <c r="AK56"/>
  <c r="AK87"/>
  <c r="AK93"/>
  <c r="AK16"/>
  <c r="AK41"/>
  <c r="AK13"/>
  <c r="AK96" l="1"/>
  <c r="AK48"/>
  <c r="AK37"/>
  <c r="AK34"/>
  <c r="AK65"/>
  <c r="AK44" l="1"/>
  <c r="AO41" s="1"/>
  <c r="AK90"/>
  <c r="AK68"/>
</calcChain>
</file>

<file path=xl/sharedStrings.xml><?xml version="1.0" encoding="utf-8"?>
<sst xmlns="http://schemas.openxmlformats.org/spreadsheetml/2006/main" count="218" uniqueCount="91">
  <si>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</si>
  <si>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</si>
  <si>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</si>
  <si>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</si>
  <si>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</si>
  <si>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</si>
  <si>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</si>
  <si>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</si>
  <si>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</si>
  <si>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</si>
  <si>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</si>
  <si>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</si>
  <si>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</si>
  <si>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</si>
  <si>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</si>
  <si>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</si>
  <si>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</si>
  <si>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</si>
  <si>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</si>
  <si>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</si>
  <si>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</si>
  <si>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</si>
  <si>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</si>
  <si>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</si>
  <si>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</si>
  <si>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</si>
  <si>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</si>
  <si>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</si>
  <si>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</si>
  <si>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</si>
  <si>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</si>
  <si>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</si>
  <si>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</si>
  <si>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</si>
  <si>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</si>
  <si>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</si>
  <si>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</si>
  <si>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</si>
  <si>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</si>
  <si>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</si>
  <si>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</si>
  <si>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</si>
  <si>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</si>
  <si>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</si>
  <si>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</si>
  <si>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Painting old surface guards, bars, gates, iron bars, gratings,railings(including standards braces,etc).And similar open work two coats (S.I.No. 4-d, P.No: 69 ).</t>
  </si>
  <si>
    <t>LAV F/S P.F</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</si>
  <si>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</si>
  <si>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</si>
  <si>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</si>
  <si>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</si>
  <si>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</si>
  <si>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</si>
  <si>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</si>
  <si>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Tiles (size 12"x6"x2") laid in 1:6 cement mortar over 3/4" thick cement mortar 1:6. (S.I.No.11, P.no.41).</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</si>
  <si>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</si>
  <si>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</si>
  <si>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</si>
  <si>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</si>
  <si>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</si>
  <si>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</si>
  <si>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</si>
  <si>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</si>
  <si>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</si>
  <si>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</si>
  <si>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</si>
  <si>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</si>
  <si>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</si>
  <si>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</si>
  <si>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</si>
  <si>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</si>
  <si>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</si>
  <si>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</si>
  <si>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</si>
  <si>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</si>
  <si>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(Rupees:-Three thousend fifty six and thirty five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</si>
  <si>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</si>
  <si>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</si>
  <si>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</si>
  <si>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</si>
  <si>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</si>
  <si>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r>
      <t xml:space="preserve">Construction of One Roomed Shelterless / Addition of One Class Room Building and Rehabilitation of Existing Primary Schools in District Tharparkar (15-Units)  </t>
    </r>
    <r>
      <rPr>
        <b/>
        <u/>
        <sz val="14"/>
        <rFont val="Times New Roman"/>
        <family val="1"/>
      </rPr>
      <t>@ GBPS Bhoor Guririo U/C Kaloi,</t>
    </r>
    <r>
      <rPr>
        <u/>
        <sz val="14"/>
        <rFont val="Times New Roman"/>
        <family val="1"/>
      </rPr>
      <t xml:space="preserve"> Taluka Diplo.</t>
    </r>
  </si>
  <si>
    <t>Dismantling brick work in cement morter .(S.I.No: 12, P.No: 10)</t>
  </si>
  <si>
    <t xml:space="preserve">                                             (Rs. One Thousand Two Hundred Eighty Five &amp; Ps. Six Three  Paisa only)</t>
  </si>
  <si>
    <t xml:space="preserve">                                                          (Rs. One Thousand Six Hundred Seventy Four &amp; Ps. Three Six Only)</t>
  </si>
  <si>
    <t>Providing &amp; Laying cement concrete topping 2" thick.</t>
  </si>
  <si>
    <t xml:space="preserve">                  (Rs. Thirty Thousand Two Hundred Seventy Five &amp; Ps. Fifty Only)</t>
  </si>
  <si>
    <t>Colour wash two coats i/c one coat of white wash.</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</si>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</sst>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1">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6" fillId="0" borderId="0" xfId="1" applyFont="1" applyBorder="1" applyAlignment="1">
      <alignment horizontal="center" vertical="center"/>
    </xf>
    <xf numFmtId="0" fontId="16" fillId="0" borderId="0" xfId="1" applyFont="1" applyBorder="1" applyAlignment="1">
      <alignment horizontal="center" vertical="top"/>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17" fillId="0" borderId="0" xfId="1" applyFont="1" applyFill="1" applyBorder="1" applyAlignment="1">
      <alignment horizontal="center" vertical="center"/>
    </xf>
    <xf numFmtId="0" fontId="2" fillId="0" borderId="0" xfId="1" applyFont="1" applyFill="1" applyBorder="1" applyAlignment="1">
      <alignment horizontal="left" vertical="center"/>
    </xf>
    <xf numFmtId="0" fontId="22" fillId="0" borderId="0" xfId="1" applyFont="1" applyBorder="1" applyAlignment="1">
      <alignment horizontal="center" vertical="center"/>
    </xf>
    <xf numFmtId="0" fontId="22" fillId="0" borderId="0" xfId="1" applyFont="1" applyBorder="1" applyAlignment="1">
      <alignment vertical="center"/>
    </xf>
    <xf numFmtId="0" fontId="22" fillId="0" borderId="0" xfId="1" applyFont="1" applyBorder="1" applyAlignment="1">
      <alignment horizontal="right" vertical="center"/>
    </xf>
    <xf numFmtId="0" fontId="23" fillId="0" borderId="0" xfId="1" applyFont="1" applyBorder="1" applyAlignment="1">
      <alignment vertical="center"/>
    </xf>
    <xf numFmtId="0" fontId="24" fillId="0" borderId="0" xfId="1" applyFont="1" applyBorder="1" applyAlignment="1">
      <alignment vertical="center"/>
    </xf>
    <xf numFmtId="0" fontId="5" fillId="0" borderId="0" xfId="1" applyFont="1" applyBorder="1" applyAlignment="1">
      <alignment vertic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1" fontId="26" fillId="0" borderId="0" xfId="1" applyNumberFormat="1" applyFont="1" applyBorder="1" applyAlignment="1">
      <alignment horizontal="right" vertical="center"/>
    </xf>
    <xf numFmtId="0" fontId="23"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5" fillId="0" borderId="0" xfId="1" applyNumberFormat="1" applyFont="1" applyBorder="1" applyAlignment="1">
      <alignment horizontal="right" vertical="center"/>
    </xf>
    <xf numFmtId="0" fontId="2" fillId="0" borderId="0" xfId="1" applyFont="1" applyBorder="1" applyAlignment="1"/>
    <xf numFmtId="0" fontId="23" fillId="0" borderId="0" xfId="1" applyFont="1" applyBorder="1" applyAlignment="1">
      <alignment horizontal="left" vertical="center"/>
    </xf>
    <xf numFmtId="0" fontId="16" fillId="0" borderId="0" xfId="1" applyFont="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3" fillId="0" borderId="0" xfId="1" applyFont="1" applyBorder="1" applyAlignment="1">
      <alignment horizontal="left" vertical="center"/>
    </xf>
    <xf numFmtId="1" fontId="17" fillId="0" borderId="0" xfId="1" applyNumberFormat="1" applyFont="1" applyBorder="1" applyAlignment="1">
      <alignment horizontal="right"/>
    </xf>
    <xf numFmtId="0" fontId="4" fillId="0" borderId="0" xfId="1" applyFont="1" applyBorder="1" applyAlignment="1">
      <alignment horizontal="center" vertical="center"/>
    </xf>
    <xf numFmtId="0" fontId="22" fillId="0" borderId="0" xfId="1" applyFont="1" applyBorder="1" applyAlignment="1">
      <alignment horizontal="center" vertical="center"/>
    </xf>
    <xf numFmtId="2" fontId="17" fillId="0" borderId="0" xfId="1" applyNumberFormat="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0" fontId="1" fillId="0" borderId="0" xfId="1" applyFont="1" applyBorder="1" applyAlignment="1">
      <alignment horizontal="right"/>
    </xf>
    <xf numFmtId="0" fontId="6" fillId="0" borderId="0" xfId="1" applyFont="1" applyBorder="1" applyAlignment="1">
      <alignment horizontal="center" vertic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right"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0" fontId="5" fillId="0" borderId="0" xfId="1" applyFont="1" applyFill="1" applyBorder="1" applyAlignment="1">
      <alignment horizont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5" fillId="0" borderId="0" xfId="1" applyFont="1" applyFill="1" applyBorder="1" applyAlignment="1">
      <alignment horizontal="right"/>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164" fontId="17" fillId="0" borderId="0" xfId="1" applyNumberFormat="1" applyFont="1" applyBorder="1" applyAlignment="1">
      <alignment horizontal="right"/>
    </xf>
    <xf numFmtId="0" fontId="16" fillId="0" borderId="0" xfId="1" applyFont="1" applyBorder="1" applyAlignment="1">
      <alignment horizontal="justify" vertical="center"/>
    </xf>
    <xf numFmtId="0" fontId="16" fillId="0" borderId="0" xfId="1" applyFont="1" applyBorder="1" applyAlignment="1">
      <alignment horizontal="left" vertical="center" wrapText="1"/>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7"/>
  <sheetViews>
    <sheetView tabSelected="1" view="pageBreakPreview" topLeftCell="A76" zoomScale="115" zoomScaleSheetLayoutView="115" workbookViewId="0">
      <selection activeCell="AO98" sqref="AO98:AP9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7" t="s">
        <v>0</v>
      </c>
      <c r="B1" s="127"/>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row>
    <row r="2" spans="1:40" ht="56.25" customHeight="1">
      <c r="A2" s="128" t="s">
        <v>38</v>
      </c>
      <c r="B2" s="128"/>
      <c r="C2" s="128"/>
      <c r="D2" s="128"/>
      <c r="E2" s="129" t="s">
        <v>81</v>
      </c>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row>
    <row r="3" spans="1:40" ht="6" customHeight="1" thickBot="1"/>
    <row r="4" spans="1:40" s="19" customFormat="1" ht="17.25" customHeight="1" thickTop="1" thickBot="1">
      <c r="A4" s="81" t="s">
        <v>1</v>
      </c>
      <c r="B4" s="131" t="s">
        <v>2</v>
      </c>
      <c r="C4" s="131"/>
      <c r="D4" s="131"/>
      <c r="E4" s="131"/>
      <c r="F4" s="131"/>
      <c r="G4" s="131"/>
      <c r="H4" s="131"/>
      <c r="I4" s="131"/>
      <c r="J4" s="131"/>
      <c r="K4" s="131"/>
      <c r="L4" s="131"/>
      <c r="M4" s="131"/>
      <c r="N4" s="132" t="s">
        <v>3</v>
      </c>
      <c r="O4" s="133"/>
      <c r="P4" s="133"/>
      <c r="Q4" s="133"/>
      <c r="R4" s="133"/>
      <c r="S4" s="133"/>
      <c r="T4" s="133"/>
      <c r="U4" s="133"/>
      <c r="V4" s="134"/>
      <c r="W4" s="132" t="s">
        <v>4</v>
      </c>
      <c r="X4" s="133"/>
      <c r="Y4" s="133"/>
      <c r="Z4" s="133"/>
      <c r="AA4" s="133"/>
      <c r="AB4" s="134"/>
      <c r="AC4" s="133" t="s">
        <v>5</v>
      </c>
      <c r="AD4" s="133"/>
      <c r="AE4" s="133"/>
      <c r="AF4" s="133"/>
      <c r="AG4" s="133"/>
      <c r="AH4" s="133"/>
      <c r="AI4" s="132" t="s">
        <v>6</v>
      </c>
      <c r="AJ4" s="133"/>
      <c r="AK4" s="133"/>
      <c r="AL4" s="133"/>
      <c r="AM4" s="133"/>
      <c r="AN4" s="134"/>
    </row>
    <row r="5" spans="1:40" s="19" customFormat="1" ht="6" customHeight="1" thickTop="1">
      <c r="A5" s="83"/>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row>
    <row r="6" spans="1:40" s="23" customFormat="1" ht="14.25" customHeight="1">
      <c r="A6" s="74">
        <v>1</v>
      </c>
      <c r="B6" s="21" t="s">
        <v>82</v>
      </c>
      <c r="C6" s="22"/>
      <c r="D6" s="22"/>
      <c r="E6" s="22"/>
      <c r="F6" s="22"/>
      <c r="G6" s="22"/>
      <c r="H6" s="22"/>
      <c r="I6" s="22"/>
      <c r="J6" s="22"/>
      <c r="K6" s="22"/>
      <c r="L6" s="22"/>
      <c r="AK6" s="125"/>
      <c r="AL6" s="125"/>
      <c r="AM6" s="125"/>
    </row>
    <row r="7" spans="1:40" s="24" customFormat="1" ht="12.75" customHeight="1">
      <c r="A7" s="6"/>
      <c r="N7" s="28"/>
      <c r="O7" s="121">
        <v>698</v>
      </c>
      <c r="P7" s="121"/>
      <c r="Q7" s="121"/>
      <c r="R7" s="121"/>
      <c r="S7" s="135" t="s">
        <v>7</v>
      </c>
      <c r="T7" s="135"/>
      <c r="U7" s="29"/>
      <c r="V7" s="73"/>
      <c r="W7" s="122" t="s">
        <v>8</v>
      </c>
      <c r="X7" s="122"/>
      <c r="Y7" s="122"/>
      <c r="Z7" s="136">
        <v>1285.6300000000001</v>
      </c>
      <c r="AA7" s="136"/>
      <c r="AB7" s="136"/>
      <c r="AC7" s="136"/>
      <c r="AD7" s="29"/>
      <c r="AE7" s="31" t="s">
        <v>11</v>
      </c>
      <c r="AF7" s="29"/>
      <c r="AG7" s="29"/>
      <c r="AH7" s="29"/>
      <c r="AI7" s="124" t="s">
        <v>9</v>
      </c>
      <c r="AJ7" s="124"/>
      <c r="AK7" s="117">
        <f>ROUND(O7*Z7/100,0)</f>
        <v>8974</v>
      </c>
      <c r="AL7" s="117"/>
      <c r="AM7" s="117"/>
      <c r="AN7" s="32" t="s">
        <v>10</v>
      </c>
    </row>
    <row r="8" spans="1:40" s="2" customFormat="1" ht="15">
      <c r="B8" s="126" t="s">
        <v>83</v>
      </c>
      <c r="C8" s="126"/>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3"/>
      <c r="AL8" s="3"/>
      <c r="AM8" s="3"/>
    </row>
    <row r="9" spans="1:40" s="23" customFormat="1" ht="13.5" customHeight="1">
      <c r="A9" s="20">
        <v>2</v>
      </c>
      <c r="B9" s="21" t="s">
        <v>41</v>
      </c>
      <c r="C9" s="4"/>
      <c r="D9" s="4"/>
      <c r="E9" s="4"/>
      <c r="F9" s="4"/>
      <c r="G9" s="4"/>
      <c r="H9" s="4"/>
      <c r="I9" s="4"/>
      <c r="J9" s="4"/>
      <c r="K9" s="4"/>
      <c r="L9" s="4"/>
      <c r="M9" s="4"/>
      <c r="N9" s="4"/>
      <c r="AK9" s="125"/>
      <c r="AL9" s="125"/>
      <c r="AM9" s="125"/>
    </row>
    <row r="10" spans="1:40" s="24" customFormat="1" ht="13.5" customHeight="1">
      <c r="F10" s="33"/>
      <c r="G10" s="33"/>
      <c r="H10" s="34"/>
      <c r="I10" s="6"/>
      <c r="J10" s="6"/>
      <c r="K10" s="35"/>
      <c r="L10" s="35"/>
      <c r="M10" s="35"/>
      <c r="N10" s="35"/>
      <c r="O10" s="121">
        <v>982</v>
      </c>
      <c r="P10" s="121"/>
      <c r="Q10" s="121"/>
      <c r="R10" s="121"/>
      <c r="S10" s="36" t="s">
        <v>25</v>
      </c>
      <c r="T10" s="37"/>
      <c r="U10" s="37"/>
      <c r="V10" s="122" t="s">
        <v>8</v>
      </c>
      <c r="W10" s="122"/>
      <c r="X10" s="122"/>
      <c r="Y10" s="123">
        <v>378.13</v>
      </c>
      <c r="Z10" s="123"/>
      <c r="AA10" s="123"/>
      <c r="AB10" s="123"/>
      <c r="AC10" s="29"/>
      <c r="AD10" s="29" t="s">
        <v>26</v>
      </c>
      <c r="AE10" s="29"/>
      <c r="AF10" s="29"/>
      <c r="AG10" s="29"/>
      <c r="AH10" s="29"/>
      <c r="AI10" s="124" t="s">
        <v>9</v>
      </c>
      <c r="AJ10" s="124"/>
      <c r="AK10" s="117">
        <f>O10*Y10/100</f>
        <v>3713.2365999999997</v>
      </c>
      <c r="AL10" s="117"/>
      <c r="AM10" s="117"/>
      <c r="AN10" s="32" t="s">
        <v>10</v>
      </c>
    </row>
    <row r="11" spans="1:40" s="2" customFormat="1" ht="15">
      <c r="B11" s="126" t="s">
        <v>65</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3"/>
      <c r="AL11" s="3"/>
      <c r="AM11" s="3"/>
    </row>
    <row r="12" spans="1:40" s="23" customFormat="1" ht="13.5" customHeight="1">
      <c r="A12" s="20">
        <v>3</v>
      </c>
      <c r="B12" s="21" t="s">
        <v>42</v>
      </c>
      <c r="C12" s="4"/>
      <c r="D12" s="4"/>
      <c r="E12" s="4"/>
      <c r="F12" s="4"/>
      <c r="G12" s="4"/>
      <c r="H12" s="4"/>
      <c r="I12" s="4"/>
      <c r="J12" s="4"/>
      <c r="K12" s="4"/>
      <c r="L12" s="4"/>
      <c r="M12" s="4"/>
      <c r="N12" s="4"/>
      <c r="AK12" s="125"/>
      <c r="AL12" s="125"/>
      <c r="AM12" s="125"/>
    </row>
    <row r="13" spans="1:40" s="24" customFormat="1" ht="13.5" customHeight="1">
      <c r="F13" s="33"/>
      <c r="G13" s="33"/>
      <c r="H13" s="34"/>
      <c r="I13" s="6"/>
      <c r="J13" s="6"/>
      <c r="K13" s="35"/>
      <c r="L13" s="35"/>
      <c r="M13" s="35"/>
      <c r="N13" s="35"/>
      <c r="O13" s="121">
        <v>29.67</v>
      </c>
      <c r="P13" s="121"/>
      <c r="Q13" s="121"/>
      <c r="R13" s="121"/>
      <c r="S13" s="36" t="s">
        <v>17</v>
      </c>
      <c r="T13" s="37"/>
      <c r="U13" s="37"/>
      <c r="V13" s="122" t="s">
        <v>8</v>
      </c>
      <c r="W13" s="122"/>
      <c r="X13" s="122"/>
      <c r="Y13" s="121">
        <v>126.04</v>
      </c>
      <c r="Z13" s="121"/>
      <c r="AA13" s="121"/>
      <c r="AB13" s="121"/>
      <c r="AC13" s="29"/>
      <c r="AD13" s="29" t="s">
        <v>18</v>
      </c>
      <c r="AE13" s="29"/>
      <c r="AF13" s="29"/>
      <c r="AG13" s="29"/>
      <c r="AH13" s="29"/>
      <c r="AI13" s="124" t="s">
        <v>9</v>
      </c>
      <c r="AJ13" s="124"/>
      <c r="AK13" s="117">
        <f>ROUND(O13*Y13,0)</f>
        <v>3740</v>
      </c>
      <c r="AL13" s="117"/>
      <c r="AM13" s="117"/>
      <c r="AN13" s="32" t="s">
        <v>10</v>
      </c>
    </row>
    <row r="14" spans="1:40" s="2" customFormat="1" ht="15">
      <c r="B14" s="126" t="s">
        <v>47</v>
      </c>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3"/>
      <c r="AL14" s="3"/>
      <c r="AM14" s="3"/>
    </row>
    <row r="15" spans="1:40" s="23" customFormat="1" ht="13.5" customHeight="1">
      <c r="A15" s="20">
        <v>4</v>
      </c>
      <c r="B15" s="21" t="s">
        <v>43</v>
      </c>
      <c r="C15" s="4"/>
      <c r="D15" s="4"/>
      <c r="E15" s="4"/>
      <c r="F15" s="4"/>
      <c r="G15" s="4"/>
      <c r="H15" s="4"/>
      <c r="I15" s="4"/>
      <c r="J15" s="4"/>
      <c r="K15" s="4"/>
      <c r="L15" s="4"/>
      <c r="M15" s="4"/>
      <c r="N15" s="4"/>
      <c r="AK15" s="125"/>
      <c r="AL15" s="125"/>
      <c r="AM15" s="125"/>
      <c r="AN15" s="40"/>
    </row>
    <row r="16" spans="1:40" s="24" customFormat="1" ht="13.5" customHeight="1">
      <c r="F16" s="33"/>
      <c r="G16" s="33"/>
      <c r="H16" s="34"/>
      <c r="I16" s="6"/>
      <c r="J16" s="6"/>
      <c r="K16" s="35"/>
      <c r="L16" s="35"/>
      <c r="M16" s="35"/>
      <c r="N16" s="35"/>
      <c r="O16" s="121">
        <v>506</v>
      </c>
      <c r="P16" s="121"/>
      <c r="Q16" s="121"/>
      <c r="R16" s="121"/>
      <c r="S16" s="36" t="s">
        <v>25</v>
      </c>
      <c r="T16" s="37"/>
      <c r="U16" s="37"/>
      <c r="V16" s="30"/>
      <c r="W16" s="122" t="s">
        <v>8</v>
      </c>
      <c r="X16" s="122"/>
      <c r="Y16" s="122"/>
      <c r="Z16" s="121">
        <v>121</v>
      </c>
      <c r="AA16" s="121"/>
      <c r="AB16" s="121"/>
      <c r="AC16" s="121"/>
      <c r="AE16" s="29" t="s">
        <v>26</v>
      </c>
      <c r="AF16" s="29"/>
      <c r="AG16" s="29"/>
      <c r="AH16" s="29"/>
      <c r="AI16" s="124" t="s">
        <v>9</v>
      </c>
      <c r="AJ16" s="124"/>
      <c r="AK16" s="117">
        <f>ROUND(O16*Z16/100,0)</f>
        <v>612</v>
      </c>
      <c r="AL16" s="117"/>
      <c r="AM16" s="117"/>
      <c r="AN16" s="32" t="s">
        <v>10</v>
      </c>
    </row>
    <row r="17" spans="1:40" s="2" customFormat="1" ht="15">
      <c r="B17" s="126" t="s">
        <v>48</v>
      </c>
      <c r="C17" s="126"/>
      <c r="D17" s="126"/>
      <c r="E17" s="126"/>
      <c r="F17" s="126"/>
      <c r="G17" s="126"/>
      <c r="H17" s="126"/>
      <c r="I17" s="126"/>
      <c r="J17" s="126"/>
      <c r="K17" s="126"/>
      <c r="L17" s="126"/>
      <c r="M17" s="126"/>
      <c r="N17" s="126"/>
      <c r="O17" s="126"/>
      <c r="P17" s="126"/>
      <c r="Q17" s="126"/>
      <c r="R17" s="126"/>
      <c r="S17" s="126"/>
      <c r="T17" s="126"/>
      <c r="U17" s="126"/>
      <c r="V17" s="126"/>
      <c r="W17" s="126"/>
      <c r="X17" s="126"/>
      <c r="Y17" s="126"/>
      <c r="Z17" s="126"/>
      <c r="AA17" s="126"/>
      <c r="AB17" s="126"/>
      <c r="AC17" s="126"/>
      <c r="AD17" s="126"/>
      <c r="AE17" s="126"/>
      <c r="AF17" s="126"/>
      <c r="AG17" s="126"/>
      <c r="AH17" s="126"/>
      <c r="AI17" s="126"/>
      <c r="AJ17" s="126"/>
      <c r="AK17" s="3"/>
      <c r="AL17" s="3"/>
      <c r="AM17" s="3"/>
    </row>
    <row r="18" spans="1:40" s="77" customFormat="1" ht="16.5" customHeight="1">
      <c r="A18" s="76">
        <v>5</v>
      </c>
      <c r="B18" s="21" t="s">
        <v>50</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8"/>
      <c r="AL18" s="138"/>
      <c r="AM18" s="138"/>
    </row>
    <row r="19" spans="1:40" s="24" customFormat="1" ht="13.5" customHeight="1">
      <c r="F19" s="33"/>
      <c r="G19" s="33"/>
      <c r="H19" s="34"/>
      <c r="I19" s="6"/>
      <c r="J19" s="6"/>
      <c r="K19" s="35"/>
      <c r="L19" s="35"/>
      <c r="M19" s="35"/>
      <c r="N19" s="35"/>
      <c r="O19" s="121">
        <v>160</v>
      </c>
      <c r="P19" s="121"/>
      <c r="Q19" s="121"/>
      <c r="R19" s="121"/>
      <c r="S19" s="75" t="s">
        <v>7</v>
      </c>
      <c r="T19" s="37"/>
      <c r="U19" s="37"/>
      <c r="V19" s="73"/>
      <c r="W19" s="122" t="s">
        <v>8</v>
      </c>
      <c r="X19" s="122"/>
      <c r="Y19" s="122"/>
      <c r="Z19" s="121">
        <v>3176.25</v>
      </c>
      <c r="AA19" s="121"/>
      <c r="AB19" s="121"/>
      <c r="AC19" s="121"/>
      <c r="AE19" s="29" t="s">
        <v>51</v>
      </c>
      <c r="AF19" s="29"/>
      <c r="AG19" s="29"/>
      <c r="AH19" s="29"/>
      <c r="AI19" s="124" t="s">
        <v>9</v>
      </c>
      <c r="AJ19" s="124"/>
      <c r="AK19" s="117">
        <f>ROUND(O19*Z19/1000,0)</f>
        <v>508</v>
      </c>
      <c r="AL19" s="117"/>
      <c r="AM19" s="117"/>
      <c r="AN19" s="32" t="s">
        <v>10</v>
      </c>
    </row>
    <row r="20" spans="1:40" s="2" customFormat="1" ht="15">
      <c r="B20" s="126" t="s">
        <v>64</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3"/>
      <c r="AL20" s="3"/>
      <c r="AM20" s="3"/>
    </row>
    <row r="21" spans="1:40" s="44" customFormat="1" ht="13.5" customHeight="1">
      <c r="A21" s="42">
        <v>6</v>
      </c>
      <c r="B21" s="43" t="s">
        <v>56</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7"/>
      <c r="AL21" s="137"/>
      <c r="AM21" s="137"/>
    </row>
    <row r="22" spans="1:40" s="6" customFormat="1" ht="13.5" customHeight="1">
      <c r="N22" s="28"/>
      <c r="O22" s="121">
        <v>119</v>
      </c>
      <c r="P22" s="121"/>
      <c r="Q22" s="121"/>
      <c r="R22" s="121"/>
      <c r="S22" s="122" t="s">
        <v>7</v>
      </c>
      <c r="T22" s="122"/>
      <c r="U22" s="29"/>
      <c r="V22" s="30"/>
      <c r="W22" s="122" t="s">
        <v>8</v>
      </c>
      <c r="X22" s="122"/>
      <c r="Y22" s="122"/>
      <c r="Z22" s="121">
        <v>8122.95</v>
      </c>
      <c r="AA22" s="121"/>
      <c r="AB22" s="121"/>
      <c r="AC22" s="121"/>
      <c r="AD22" s="29"/>
      <c r="AE22" s="29" t="s">
        <v>11</v>
      </c>
      <c r="AF22" s="29"/>
      <c r="AG22" s="29"/>
      <c r="AH22" s="29"/>
      <c r="AI22" s="124" t="s">
        <v>9</v>
      </c>
      <c r="AJ22" s="124"/>
      <c r="AK22" s="117">
        <f>ROUND(O22*Z22/100,0)</f>
        <v>9666</v>
      </c>
      <c r="AL22" s="117"/>
      <c r="AM22" s="117"/>
      <c r="AN22" s="32" t="s">
        <v>10</v>
      </c>
    </row>
    <row r="23" spans="1:40" s="2" customFormat="1" ht="15">
      <c r="B23" s="126" t="s">
        <v>63</v>
      </c>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3"/>
      <c r="AL23" s="3"/>
      <c r="AM23" s="3"/>
    </row>
    <row r="24" spans="1:40" s="77" customFormat="1" ht="16.5" customHeight="1">
      <c r="A24" s="76">
        <v>7</v>
      </c>
      <c r="B24" s="21" t="s">
        <v>52</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138"/>
      <c r="AL24" s="138"/>
      <c r="AM24" s="138"/>
    </row>
    <row r="25" spans="1:40" s="24" customFormat="1" ht="13.5" customHeight="1">
      <c r="F25" s="33"/>
      <c r="G25" s="33"/>
      <c r="H25" s="34"/>
      <c r="I25" s="6"/>
      <c r="J25" s="6"/>
      <c r="K25" s="35"/>
      <c r="L25" s="35"/>
      <c r="M25" s="35"/>
      <c r="N25" s="35"/>
      <c r="O25" s="121">
        <v>300</v>
      </c>
      <c r="P25" s="121"/>
      <c r="Q25" s="121"/>
      <c r="R25" s="121"/>
      <c r="S25" s="75" t="s">
        <v>7</v>
      </c>
      <c r="T25" s="37"/>
      <c r="U25" s="37"/>
      <c r="V25" s="73"/>
      <c r="W25" s="122" t="s">
        <v>8</v>
      </c>
      <c r="X25" s="122"/>
      <c r="Y25" s="122"/>
      <c r="Z25" s="121">
        <v>11948.36</v>
      </c>
      <c r="AA25" s="121"/>
      <c r="AB25" s="121"/>
      <c r="AC25" s="121"/>
      <c r="AE25" s="29" t="s">
        <v>11</v>
      </c>
      <c r="AF25" s="29"/>
      <c r="AG25" s="29"/>
      <c r="AH25" s="29"/>
      <c r="AI25" s="124" t="s">
        <v>9</v>
      </c>
      <c r="AJ25" s="124"/>
      <c r="AK25" s="117">
        <f>ROUND(O25*Z25/100,0)</f>
        <v>35845</v>
      </c>
      <c r="AL25" s="117"/>
      <c r="AM25" s="117"/>
      <c r="AN25" s="32" t="s">
        <v>10</v>
      </c>
    </row>
    <row r="26" spans="1:40" s="2" customFormat="1" ht="15">
      <c r="B26" s="126" t="s">
        <v>62</v>
      </c>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3"/>
      <c r="AL26" s="3"/>
      <c r="AM26" s="3"/>
    </row>
    <row r="27" spans="1:40" s="2" customFormat="1" ht="2.25" customHeight="1">
      <c r="B27" s="78"/>
      <c r="C27" s="78"/>
      <c r="D27" s="78"/>
      <c r="E27" s="78"/>
      <c r="F27" s="78"/>
      <c r="G27" s="78"/>
      <c r="H27" s="78"/>
      <c r="I27" s="78"/>
      <c r="J27" s="78"/>
      <c r="K27" s="78"/>
      <c r="L27" s="78"/>
      <c r="M27" s="78"/>
      <c r="N27" s="78"/>
      <c r="O27" s="78"/>
      <c r="P27" s="78"/>
      <c r="Q27" s="78"/>
      <c r="R27" s="78"/>
      <c r="S27" s="78"/>
      <c r="T27" s="78"/>
      <c r="U27" s="78"/>
      <c r="V27" s="78"/>
      <c r="W27" s="78"/>
      <c r="X27" s="78"/>
      <c r="Y27" s="78"/>
      <c r="Z27" s="78"/>
      <c r="AA27" s="78"/>
      <c r="AB27" s="78"/>
      <c r="AC27" s="78"/>
      <c r="AD27" s="78"/>
      <c r="AE27" s="78"/>
      <c r="AF27" s="78"/>
      <c r="AG27" s="78"/>
      <c r="AH27" s="78"/>
      <c r="AI27" s="78"/>
      <c r="AJ27" s="78"/>
      <c r="AK27" s="3"/>
      <c r="AL27" s="3"/>
      <c r="AM27" s="3"/>
    </row>
    <row r="28" spans="1:40" s="23" customFormat="1" ht="76.5" customHeight="1">
      <c r="A28" s="45">
        <v>8</v>
      </c>
      <c r="B28" s="140" t="s">
        <v>12</v>
      </c>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0"/>
      <c r="AH28" s="140"/>
      <c r="AI28" s="140"/>
      <c r="AJ28" s="140"/>
      <c r="AK28" s="141"/>
      <c r="AL28" s="141"/>
      <c r="AM28" s="141"/>
    </row>
    <row r="29" spans="1:40" s="6" customFormat="1" ht="14.25" customHeight="1">
      <c r="N29" s="28"/>
      <c r="O29" s="121">
        <v>110</v>
      </c>
      <c r="P29" s="121"/>
      <c r="Q29" s="121"/>
      <c r="R29" s="121"/>
      <c r="S29" s="122" t="s">
        <v>7</v>
      </c>
      <c r="T29" s="122"/>
      <c r="U29" s="29"/>
      <c r="V29" s="30"/>
      <c r="W29" s="122" t="s">
        <v>8</v>
      </c>
      <c r="X29" s="122"/>
      <c r="Y29" s="122"/>
      <c r="Z29" s="121">
        <v>337</v>
      </c>
      <c r="AA29" s="121"/>
      <c r="AB29" s="121"/>
      <c r="AC29" s="121"/>
      <c r="AD29" s="29"/>
      <c r="AE29" s="29" t="s">
        <v>13</v>
      </c>
      <c r="AF29" s="29"/>
      <c r="AG29" s="29"/>
      <c r="AH29" s="29"/>
      <c r="AI29" s="124" t="s">
        <v>9</v>
      </c>
      <c r="AJ29" s="124"/>
      <c r="AK29" s="117">
        <f>O29*Z29</f>
        <v>37070</v>
      </c>
      <c r="AL29" s="117"/>
      <c r="AM29" s="117"/>
      <c r="AN29" s="32" t="s">
        <v>10</v>
      </c>
    </row>
    <row r="30" spans="1:40" s="2" customFormat="1" ht="15">
      <c r="B30" s="151" t="s">
        <v>76</v>
      </c>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c r="AC30" s="151"/>
      <c r="AD30" s="151"/>
      <c r="AE30" s="151"/>
      <c r="AF30" s="151"/>
      <c r="AG30" s="151"/>
      <c r="AH30" s="151"/>
      <c r="AI30" s="151"/>
      <c r="AJ30" s="151"/>
      <c r="AK30" s="3"/>
      <c r="AL30" s="3"/>
      <c r="AM30" s="3"/>
    </row>
    <row r="31" spans="1:40" s="2" customFormat="1" ht="3"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30" customHeight="1">
      <c r="A32" s="45">
        <v>9</v>
      </c>
      <c r="B32" s="140" t="s">
        <v>14</v>
      </c>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c r="AH32" s="140"/>
      <c r="AI32" s="140"/>
      <c r="AJ32" s="140"/>
      <c r="AK32" s="141"/>
      <c r="AL32" s="141"/>
      <c r="AM32" s="141"/>
    </row>
    <row r="33" spans="1:41" s="24" customFormat="1" ht="13.5" customHeight="1">
      <c r="A33" s="46" t="s">
        <v>15</v>
      </c>
      <c r="B33" s="47" t="s">
        <v>16</v>
      </c>
      <c r="L33" s="25"/>
      <c r="M33" s="26"/>
      <c r="N33" s="142"/>
      <c r="O33" s="142"/>
      <c r="P33" s="27"/>
      <c r="Q33" s="143"/>
      <c r="R33" s="143"/>
      <c r="S33" s="26"/>
      <c r="T33" s="144"/>
      <c r="U33" s="144"/>
      <c r="V33" s="144"/>
      <c r="AB33" s="145"/>
      <c r="AC33" s="145"/>
      <c r="AD33" s="145"/>
      <c r="AE33" s="145"/>
      <c r="AF33" s="142"/>
      <c r="AG33" s="142"/>
      <c r="AK33" s="125"/>
      <c r="AL33" s="125"/>
      <c r="AM33" s="125"/>
      <c r="AN33" s="41"/>
    </row>
    <row r="34" spans="1:41" s="24" customFormat="1" ht="13.5" customHeight="1">
      <c r="F34" s="33"/>
      <c r="G34" s="33"/>
      <c r="H34" s="34"/>
      <c r="I34" s="6"/>
      <c r="J34" s="42"/>
      <c r="K34" s="48"/>
      <c r="L34" s="35"/>
      <c r="M34" s="35"/>
      <c r="N34" s="35"/>
      <c r="O34" s="25"/>
      <c r="P34" s="121">
        <v>3.93</v>
      </c>
      <c r="Q34" s="121"/>
      <c r="R34" s="121"/>
      <c r="S34" s="31" t="s">
        <v>17</v>
      </c>
      <c r="T34" s="37"/>
      <c r="U34" s="37"/>
      <c r="V34" s="122" t="s">
        <v>8</v>
      </c>
      <c r="W34" s="122"/>
      <c r="X34" s="122"/>
      <c r="Y34" s="121">
        <v>5001.7</v>
      </c>
      <c r="Z34" s="121"/>
      <c r="AA34" s="121"/>
      <c r="AB34" s="121"/>
      <c r="AC34" s="29"/>
      <c r="AD34" s="29" t="s">
        <v>18</v>
      </c>
      <c r="AE34" s="29"/>
      <c r="AF34" s="29"/>
      <c r="AG34" s="29"/>
      <c r="AH34" s="29"/>
      <c r="AI34" s="124" t="s">
        <v>9</v>
      </c>
      <c r="AJ34" s="124"/>
      <c r="AK34" s="117">
        <f>ROUND(P34*Y34,0)</f>
        <v>19657</v>
      </c>
      <c r="AL34" s="117"/>
      <c r="AM34" s="117"/>
      <c r="AN34" s="32" t="s">
        <v>10</v>
      </c>
    </row>
    <row r="35" spans="1:41" s="2" customFormat="1" ht="15">
      <c r="B35" s="126" t="s">
        <v>57</v>
      </c>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3"/>
      <c r="AL35" s="3"/>
      <c r="AM35" s="3"/>
    </row>
    <row r="36" spans="1:41" s="24" customFormat="1" ht="13.5" customHeight="1">
      <c r="A36" s="46" t="s">
        <v>19</v>
      </c>
      <c r="B36" s="47" t="s">
        <v>20</v>
      </c>
      <c r="J36" s="42"/>
      <c r="K36" s="42"/>
      <c r="L36" s="25"/>
      <c r="M36" s="26"/>
      <c r="N36" s="142"/>
      <c r="O36" s="142"/>
      <c r="P36" s="27"/>
      <c r="Q36" s="143"/>
      <c r="R36" s="143"/>
      <c r="S36" s="26"/>
      <c r="T36" s="144"/>
      <c r="U36" s="144"/>
      <c r="V36" s="144"/>
      <c r="AB36" s="145"/>
      <c r="AC36" s="145"/>
      <c r="AD36" s="145"/>
      <c r="AE36" s="145"/>
      <c r="AF36" s="142"/>
      <c r="AG36" s="142"/>
      <c r="AK36" s="125"/>
      <c r="AL36" s="125"/>
      <c r="AM36" s="125"/>
      <c r="AN36" s="41"/>
    </row>
    <row r="37" spans="1:41" s="6" customFormat="1" ht="13.5" customHeight="1">
      <c r="H37" s="38"/>
      <c r="K37" s="35"/>
      <c r="L37" s="35"/>
      <c r="M37" s="35"/>
      <c r="N37" s="35"/>
      <c r="O37" s="25"/>
      <c r="P37" s="121">
        <v>0.49</v>
      </c>
      <c r="Q37" s="121"/>
      <c r="R37" s="121"/>
      <c r="S37" s="29" t="s">
        <v>17</v>
      </c>
      <c r="T37" s="49"/>
      <c r="U37" s="49"/>
      <c r="V37" s="122" t="s">
        <v>8</v>
      </c>
      <c r="W37" s="122"/>
      <c r="X37" s="122"/>
      <c r="Y37" s="121">
        <v>4820.2</v>
      </c>
      <c r="Z37" s="121"/>
      <c r="AA37" s="121"/>
      <c r="AB37" s="121"/>
      <c r="AC37" s="29"/>
      <c r="AD37" s="29" t="s">
        <v>18</v>
      </c>
      <c r="AE37" s="29"/>
      <c r="AF37" s="29"/>
      <c r="AG37" s="29"/>
      <c r="AH37" s="29"/>
      <c r="AI37" s="124" t="s">
        <v>9</v>
      </c>
      <c r="AJ37" s="124"/>
      <c r="AK37" s="117">
        <f>ROUND(P37*Y37,0)</f>
        <v>2362</v>
      </c>
      <c r="AL37" s="117"/>
      <c r="AM37" s="117"/>
      <c r="AN37" s="32" t="s">
        <v>10</v>
      </c>
    </row>
    <row r="38" spans="1:41" s="2" customFormat="1" ht="15">
      <c r="B38" s="126" t="s">
        <v>58</v>
      </c>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3"/>
      <c r="AL38" s="3"/>
      <c r="AM38" s="3"/>
    </row>
    <row r="39" spans="1:41" s="2" customFormat="1" ht="3" customHeight="1">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3"/>
      <c r="AL39" s="3"/>
      <c r="AM39" s="3"/>
    </row>
    <row r="40" spans="1:41" s="5" customFormat="1" ht="15" customHeight="1">
      <c r="A40" s="20">
        <v>10</v>
      </c>
      <c r="B40" s="21" t="s">
        <v>21</v>
      </c>
      <c r="C40" s="21"/>
      <c r="D40" s="21"/>
      <c r="E40" s="21"/>
      <c r="F40" s="21"/>
      <c r="G40" s="21"/>
      <c r="H40" s="21"/>
      <c r="I40" s="21"/>
      <c r="J40" s="21"/>
      <c r="K40" s="21"/>
      <c r="L40" s="21"/>
      <c r="M40" s="21"/>
      <c r="N40" s="21"/>
      <c r="O40" s="21"/>
      <c r="P40" s="21"/>
      <c r="Q40" s="21"/>
      <c r="R40" s="21"/>
      <c r="S40" s="21"/>
      <c r="T40" s="21"/>
      <c r="U40" s="21"/>
      <c r="V40" s="21"/>
      <c r="W40" s="21"/>
      <c r="AK40" s="139"/>
      <c r="AL40" s="139"/>
      <c r="AM40" s="139"/>
    </row>
    <row r="41" spans="1:41" s="6" customFormat="1" ht="12.75">
      <c r="H41" s="38"/>
      <c r="K41" s="35"/>
      <c r="L41" s="35"/>
      <c r="M41" s="35"/>
      <c r="N41" s="35"/>
      <c r="O41" s="25"/>
      <c r="P41" s="121">
        <v>8.81</v>
      </c>
      <c r="Q41" s="121"/>
      <c r="R41" s="121"/>
      <c r="S41" s="29" t="s">
        <v>17</v>
      </c>
      <c r="T41" s="49"/>
      <c r="U41" s="49"/>
      <c r="V41" s="122" t="s">
        <v>8</v>
      </c>
      <c r="W41" s="122"/>
      <c r="X41" s="122"/>
      <c r="Y41" s="123">
        <v>3850</v>
      </c>
      <c r="Z41" s="123"/>
      <c r="AA41" s="123"/>
      <c r="AB41" s="123"/>
      <c r="AC41" s="29"/>
      <c r="AD41" s="29" t="s">
        <v>18</v>
      </c>
      <c r="AE41" s="29"/>
      <c r="AF41" s="29"/>
      <c r="AG41" s="29"/>
      <c r="AH41" s="124" t="s">
        <v>9</v>
      </c>
      <c r="AI41" s="124"/>
      <c r="AK41" s="117">
        <f>ROUND(P41*Y41,0)</f>
        <v>33919</v>
      </c>
      <c r="AL41" s="117"/>
      <c r="AM41" s="117"/>
      <c r="AN41" s="32" t="s">
        <v>10</v>
      </c>
      <c r="AO41" s="35">
        <f>AK29+AK34+AK37+AK44+AK41</f>
        <v>118140</v>
      </c>
    </row>
    <row r="42" spans="1:41" s="2" customFormat="1" ht="15">
      <c r="B42" s="126" t="s">
        <v>59</v>
      </c>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3"/>
      <c r="AL42" s="3"/>
      <c r="AM42" s="3"/>
    </row>
    <row r="43" spans="1:41" s="23" customFormat="1" ht="15" customHeight="1">
      <c r="A43" s="74">
        <v>11</v>
      </c>
      <c r="B43" s="21" t="s">
        <v>22</v>
      </c>
      <c r="C43" s="21"/>
      <c r="D43" s="21"/>
      <c r="E43" s="21"/>
      <c r="F43" s="21"/>
      <c r="G43" s="21"/>
      <c r="H43" s="21"/>
      <c r="I43" s="21"/>
      <c r="J43" s="21"/>
      <c r="K43" s="21"/>
      <c r="L43" s="21"/>
      <c r="M43" s="21"/>
      <c r="N43" s="21"/>
      <c r="O43" s="21"/>
      <c r="P43" s="21"/>
      <c r="Q43" s="21"/>
      <c r="R43" s="21"/>
      <c r="S43" s="21"/>
      <c r="T43" s="21"/>
      <c r="U43" s="21"/>
      <c r="V43" s="21"/>
      <c r="W43" s="21"/>
      <c r="AK43" s="125"/>
      <c r="AL43" s="125"/>
      <c r="AM43" s="125"/>
    </row>
    <row r="44" spans="1:41" s="6" customFormat="1" ht="12.75">
      <c r="H44" s="38"/>
      <c r="K44" s="35"/>
      <c r="L44" s="35"/>
      <c r="M44" s="35"/>
      <c r="N44" s="35"/>
      <c r="O44" s="25"/>
      <c r="P44" s="123">
        <v>7.03</v>
      </c>
      <c r="Q44" s="123"/>
      <c r="R44" s="123"/>
      <c r="S44" s="29" t="s">
        <v>17</v>
      </c>
      <c r="T44" s="49"/>
      <c r="U44" s="49"/>
      <c r="V44" s="122" t="s">
        <v>8</v>
      </c>
      <c r="W44" s="122"/>
      <c r="X44" s="122"/>
      <c r="Y44" s="123">
        <v>3575</v>
      </c>
      <c r="Z44" s="123"/>
      <c r="AA44" s="123"/>
      <c r="AB44" s="123"/>
      <c r="AC44" s="29"/>
      <c r="AD44" s="29" t="s">
        <v>18</v>
      </c>
      <c r="AE44" s="29"/>
      <c r="AF44" s="29"/>
      <c r="AG44" s="29"/>
      <c r="AH44" s="124" t="s">
        <v>9</v>
      </c>
      <c r="AI44" s="124"/>
      <c r="AK44" s="117">
        <f>ROUND(P44*Y44,0)</f>
        <v>25132</v>
      </c>
      <c r="AL44" s="117"/>
      <c r="AM44" s="117"/>
      <c r="AN44" s="32" t="s">
        <v>10</v>
      </c>
    </row>
    <row r="45" spans="1:41" s="2" customFormat="1" ht="15">
      <c r="B45" s="126" t="s">
        <v>60</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3"/>
      <c r="AL45" s="3"/>
      <c r="AM45" s="3"/>
    </row>
    <row r="46" spans="1:41" s="2" customFormat="1" ht="2.25" customHeight="1">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3"/>
      <c r="AL46" s="3"/>
      <c r="AM46" s="3"/>
    </row>
    <row r="47" spans="1:41" s="5" customFormat="1" ht="19.5" customHeight="1">
      <c r="A47" s="20">
        <v>12</v>
      </c>
      <c r="B47" s="140" t="s">
        <v>23</v>
      </c>
      <c r="C47" s="140"/>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39"/>
      <c r="AL47" s="139"/>
      <c r="AM47" s="139"/>
    </row>
    <row r="48" spans="1:41" s="33" customFormat="1" ht="17.25" customHeight="1">
      <c r="H48" s="34"/>
      <c r="K48" s="85"/>
      <c r="L48" s="85"/>
      <c r="M48" s="85"/>
      <c r="N48" s="85"/>
      <c r="O48" s="86"/>
      <c r="P48" s="112">
        <v>35.25</v>
      </c>
      <c r="Q48" s="112"/>
      <c r="R48" s="112"/>
      <c r="S48" s="87" t="s">
        <v>17</v>
      </c>
      <c r="T48" s="88"/>
      <c r="U48" s="88"/>
      <c r="V48" s="113" t="s">
        <v>8</v>
      </c>
      <c r="W48" s="113"/>
      <c r="X48" s="113"/>
      <c r="Y48" s="112">
        <v>186.34</v>
      </c>
      <c r="Z48" s="112"/>
      <c r="AA48" s="112"/>
      <c r="AB48" s="112"/>
      <c r="AC48" s="87"/>
      <c r="AD48" s="87" t="s">
        <v>18</v>
      </c>
      <c r="AE48" s="87"/>
      <c r="AF48" s="87"/>
      <c r="AG48" s="87"/>
      <c r="AH48" s="114" t="s">
        <v>9</v>
      </c>
      <c r="AI48" s="114"/>
      <c r="AK48" s="115">
        <f>ROUND(P48*Y48,0)</f>
        <v>6568</v>
      </c>
      <c r="AL48" s="115"/>
      <c r="AM48" s="115"/>
      <c r="AN48" s="89" t="s">
        <v>10</v>
      </c>
    </row>
    <row r="49" spans="1:40" s="2" customFormat="1" ht="15">
      <c r="B49" s="126" t="s">
        <v>61</v>
      </c>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3" customFormat="1" ht="16.5" customHeight="1">
      <c r="A51" s="50">
        <v>13</v>
      </c>
      <c r="B51" s="51" t="s">
        <v>53</v>
      </c>
      <c r="C51" s="52"/>
      <c r="D51" s="52"/>
      <c r="E51" s="52"/>
      <c r="F51" s="52"/>
      <c r="G51" s="52"/>
      <c r="H51" s="52"/>
      <c r="I51" s="52"/>
      <c r="J51" s="52"/>
      <c r="K51" s="52"/>
      <c r="L51" s="52"/>
      <c r="AK51" s="146"/>
      <c r="AL51" s="146"/>
      <c r="AM51" s="146"/>
    </row>
    <row r="52" spans="1:40" s="90" customFormat="1" ht="18" customHeight="1">
      <c r="N52" s="91"/>
      <c r="O52" s="147">
        <v>698</v>
      </c>
      <c r="P52" s="147"/>
      <c r="Q52" s="147"/>
      <c r="R52" s="147"/>
      <c r="S52" s="148" t="s">
        <v>7</v>
      </c>
      <c r="T52" s="148"/>
      <c r="U52" s="92"/>
      <c r="V52" s="93"/>
      <c r="W52" s="148" t="s">
        <v>8</v>
      </c>
      <c r="X52" s="148"/>
      <c r="Y52" s="148"/>
      <c r="Z52" s="147">
        <v>12674.36</v>
      </c>
      <c r="AA52" s="147"/>
      <c r="AB52" s="147"/>
      <c r="AC52" s="147"/>
      <c r="AD52" s="92"/>
      <c r="AE52" s="92" t="s">
        <v>11</v>
      </c>
      <c r="AF52" s="92"/>
      <c r="AG52" s="92"/>
      <c r="AH52" s="92"/>
      <c r="AI52" s="149" t="s">
        <v>9</v>
      </c>
      <c r="AJ52" s="149"/>
      <c r="AK52" s="150">
        <f>ROUND(O52*Z52/100,0)</f>
        <v>88467</v>
      </c>
      <c r="AL52" s="150"/>
      <c r="AM52" s="150"/>
      <c r="AN52" s="94" t="s">
        <v>10</v>
      </c>
    </row>
    <row r="53" spans="1:40" s="2" customFormat="1" ht="15">
      <c r="B53" s="151" t="s">
        <v>84</v>
      </c>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3"/>
      <c r="AL53" s="3"/>
      <c r="AM53" s="3"/>
    </row>
    <row r="54" spans="1:40" s="2" customFormat="1" ht="1.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23" customFormat="1" ht="60" customHeight="1">
      <c r="A55" s="45">
        <v>14</v>
      </c>
      <c r="B55" s="140" t="s">
        <v>24</v>
      </c>
      <c r="C55" s="140"/>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1"/>
      <c r="AL55" s="141"/>
      <c r="AM55" s="141"/>
    </row>
    <row r="56" spans="1:40" s="6" customFormat="1" ht="18.75" customHeight="1">
      <c r="H56" s="38"/>
      <c r="K56" s="35"/>
      <c r="L56" s="35"/>
      <c r="M56" s="35"/>
      <c r="N56" s="35"/>
      <c r="O56" s="121">
        <v>1031</v>
      </c>
      <c r="P56" s="121"/>
      <c r="Q56" s="121"/>
      <c r="R56" s="121"/>
      <c r="S56" s="29" t="s">
        <v>25</v>
      </c>
      <c r="T56" s="49"/>
      <c r="U56" s="49"/>
      <c r="V56" s="122" t="s">
        <v>8</v>
      </c>
      <c r="W56" s="122"/>
      <c r="X56" s="122"/>
      <c r="Y56" s="121">
        <v>11443.1</v>
      </c>
      <c r="Z56" s="121"/>
      <c r="AA56" s="121"/>
      <c r="AB56" s="121"/>
      <c r="AC56" s="29"/>
      <c r="AD56" s="29" t="s">
        <v>26</v>
      </c>
      <c r="AE56" s="29"/>
      <c r="AF56" s="29"/>
      <c r="AG56" s="29"/>
      <c r="AH56" s="124" t="s">
        <v>9</v>
      </c>
      <c r="AI56" s="124"/>
      <c r="AK56" s="117">
        <f>ROUND(O56*Y56/100,0)</f>
        <v>117978</v>
      </c>
      <c r="AL56" s="117"/>
      <c r="AM56" s="117"/>
      <c r="AN56" s="32" t="s">
        <v>10</v>
      </c>
    </row>
    <row r="57" spans="1:40" s="2" customFormat="1" ht="15">
      <c r="B57" s="126" t="s">
        <v>66</v>
      </c>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3"/>
      <c r="AL57" s="3"/>
      <c r="AM57" s="3"/>
    </row>
    <row r="58" spans="1:40" s="5" customFormat="1" ht="15.75" customHeight="1">
      <c r="A58" s="82">
        <v>15</v>
      </c>
      <c r="B58" s="21" t="s">
        <v>55</v>
      </c>
      <c r="C58" s="4"/>
      <c r="D58" s="4"/>
      <c r="E58" s="4"/>
      <c r="F58" s="4"/>
      <c r="G58" s="4"/>
      <c r="H58" s="4"/>
      <c r="I58" s="4"/>
      <c r="J58" s="4"/>
      <c r="K58" s="4"/>
      <c r="L58" s="4"/>
      <c r="M58" s="4"/>
      <c r="N58" s="4"/>
      <c r="AK58" s="139"/>
      <c r="AL58" s="139"/>
      <c r="AM58" s="139"/>
    </row>
    <row r="59" spans="1:40" s="6" customFormat="1" ht="12.75">
      <c r="H59" s="38"/>
      <c r="K59" s="35"/>
      <c r="L59" s="35"/>
      <c r="M59" s="35"/>
      <c r="N59" s="35"/>
      <c r="O59" s="121">
        <v>106</v>
      </c>
      <c r="P59" s="121">
        <v>164</v>
      </c>
      <c r="Q59" s="121"/>
      <c r="R59" s="121"/>
      <c r="S59" s="29" t="s">
        <v>27</v>
      </c>
      <c r="T59" s="49"/>
      <c r="U59" s="49"/>
      <c r="V59" s="122" t="s">
        <v>8</v>
      </c>
      <c r="W59" s="122"/>
      <c r="X59" s="122"/>
      <c r="Y59" s="121">
        <v>231.6</v>
      </c>
      <c r="Z59" s="121"/>
      <c r="AA59" s="121"/>
      <c r="AB59" s="121"/>
      <c r="AC59" s="29"/>
      <c r="AD59" s="29" t="s">
        <v>28</v>
      </c>
      <c r="AE59" s="29"/>
      <c r="AF59" s="29"/>
      <c r="AG59" s="29"/>
      <c r="AH59" s="124" t="s">
        <v>9</v>
      </c>
      <c r="AI59" s="124"/>
      <c r="AK59" s="117">
        <f>O59*Y59</f>
        <v>24549.599999999999</v>
      </c>
      <c r="AL59" s="117"/>
      <c r="AM59" s="117"/>
      <c r="AN59" s="32" t="s">
        <v>10</v>
      </c>
    </row>
    <row r="60" spans="1:40" s="2" customFormat="1" ht="15">
      <c r="B60" s="126" t="s">
        <v>67</v>
      </c>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3"/>
      <c r="AL60" s="3"/>
      <c r="AM60" s="3"/>
    </row>
    <row r="61" spans="1:40" s="5" customFormat="1" ht="33" customHeight="1">
      <c r="A61" s="74">
        <v>16</v>
      </c>
      <c r="B61" s="170" t="s">
        <v>89</v>
      </c>
      <c r="C61" s="170"/>
      <c r="D61" s="170"/>
      <c r="E61" s="170"/>
      <c r="F61" s="170"/>
      <c r="G61" s="170"/>
      <c r="H61" s="170"/>
      <c r="I61" s="170"/>
      <c r="J61" s="170"/>
      <c r="K61" s="170"/>
      <c r="L61" s="170"/>
      <c r="M61" s="170"/>
      <c r="N61" s="170"/>
      <c r="O61" s="170"/>
      <c r="P61" s="170"/>
      <c r="Q61" s="170"/>
      <c r="R61" s="170"/>
      <c r="S61" s="170"/>
      <c r="T61" s="170"/>
      <c r="U61" s="170"/>
      <c r="V61" s="170"/>
      <c r="W61" s="170"/>
      <c r="X61" s="170"/>
      <c r="Y61" s="170"/>
      <c r="Z61" s="170"/>
      <c r="AA61" s="170"/>
      <c r="AB61" s="170"/>
      <c r="AC61" s="170"/>
      <c r="AD61" s="170"/>
      <c r="AE61" s="170"/>
      <c r="AF61" s="170"/>
      <c r="AG61" s="170"/>
      <c r="AH61" s="170"/>
      <c r="AI61" s="170"/>
      <c r="AJ61" s="170"/>
      <c r="AK61" s="139"/>
      <c r="AL61" s="139"/>
      <c r="AM61" s="139"/>
    </row>
    <row r="62" spans="1:40" s="6" customFormat="1" ht="12.75">
      <c r="H62" s="38"/>
      <c r="K62" s="35"/>
      <c r="L62" s="35"/>
      <c r="M62" s="35"/>
      <c r="N62" s="35"/>
      <c r="O62" s="121">
        <v>6</v>
      </c>
      <c r="P62" s="121">
        <v>164</v>
      </c>
      <c r="Q62" s="121"/>
      <c r="R62" s="121"/>
      <c r="S62" s="29" t="s">
        <v>27</v>
      </c>
      <c r="T62" s="49"/>
      <c r="U62" s="49"/>
      <c r="V62" s="122" t="s">
        <v>8</v>
      </c>
      <c r="W62" s="122"/>
      <c r="X62" s="122"/>
      <c r="Y62" s="121">
        <v>180.5</v>
      </c>
      <c r="Z62" s="121"/>
      <c r="AA62" s="121"/>
      <c r="AB62" s="121"/>
      <c r="AC62" s="29"/>
      <c r="AD62" s="29" t="s">
        <v>28</v>
      </c>
      <c r="AE62" s="29"/>
      <c r="AF62" s="29"/>
      <c r="AG62" s="29"/>
      <c r="AH62" s="124" t="s">
        <v>9</v>
      </c>
      <c r="AI62" s="124"/>
      <c r="AK62" s="117">
        <f>O62*Y62</f>
        <v>1083</v>
      </c>
      <c r="AL62" s="117"/>
      <c r="AM62" s="117"/>
      <c r="AN62" s="32" t="s">
        <v>10</v>
      </c>
    </row>
    <row r="63" spans="1:40" s="2" customFormat="1" ht="15">
      <c r="B63" s="126" t="s">
        <v>90</v>
      </c>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3"/>
      <c r="AL63" s="3"/>
      <c r="AM63" s="3"/>
    </row>
    <row r="64" spans="1:40" s="5" customFormat="1" ht="15.75" customHeight="1">
      <c r="A64" s="20">
        <v>17</v>
      </c>
      <c r="B64" s="21" t="s">
        <v>29</v>
      </c>
      <c r="C64" s="4"/>
      <c r="D64" s="4"/>
      <c r="E64" s="4"/>
      <c r="F64" s="4"/>
      <c r="G64" s="4"/>
      <c r="H64" s="4"/>
      <c r="I64" s="4"/>
      <c r="J64" s="4"/>
      <c r="K64" s="4"/>
      <c r="L64" s="4"/>
      <c r="M64" s="4"/>
      <c r="N64" s="4"/>
      <c r="AK64" s="139"/>
      <c r="AL64" s="139"/>
      <c r="AM64" s="139"/>
    </row>
    <row r="65" spans="1:41" s="6" customFormat="1" ht="12.75">
      <c r="H65" s="38"/>
      <c r="K65" s="35"/>
      <c r="L65" s="35"/>
      <c r="M65" s="35"/>
      <c r="N65" s="35"/>
      <c r="O65" s="121">
        <v>2803</v>
      </c>
      <c r="P65" s="121"/>
      <c r="Q65" s="121"/>
      <c r="R65" s="121"/>
      <c r="S65" s="29" t="s">
        <v>25</v>
      </c>
      <c r="T65" s="49"/>
      <c r="U65" s="49"/>
      <c r="V65" s="122" t="s">
        <v>8</v>
      </c>
      <c r="W65" s="122"/>
      <c r="X65" s="122"/>
      <c r="Y65" s="121">
        <v>2206.6</v>
      </c>
      <c r="Z65" s="121"/>
      <c r="AA65" s="121"/>
      <c r="AB65" s="121"/>
      <c r="AC65" s="29"/>
      <c r="AD65" s="29" t="s">
        <v>26</v>
      </c>
      <c r="AE65" s="29"/>
      <c r="AF65" s="29"/>
      <c r="AG65" s="29"/>
      <c r="AH65" s="124" t="s">
        <v>9</v>
      </c>
      <c r="AI65" s="124"/>
      <c r="AK65" s="117">
        <f>ROUND(O65*Y65/100,0)</f>
        <v>61851</v>
      </c>
      <c r="AL65" s="117"/>
      <c r="AM65" s="117"/>
      <c r="AN65" s="32" t="s">
        <v>10</v>
      </c>
    </row>
    <row r="66" spans="1:41" s="2" customFormat="1" ht="15">
      <c r="B66" s="126" t="s">
        <v>68</v>
      </c>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3"/>
      <c r="AL66" s="3"/>
      <c r="AM66" s="3"/>
    </row>
    <row r="67" spans="1:41" s="5" customFormat="1" ht="15.75" customHeight="1">
      <c r="A67" s="20">
        <v>18</v>
      </c>
      <c r="B67" s="21" t="s">
        <v>30</v>
      </c>
      <c r="C67" s="4"/>
      <c r="D67" s="4"/>
      <c r="E67" s="4"/>
      <c r="F67" s="4"/>
      <c r="G67" s="4"/>
      <c r="H67" s="4"/>
      <c r="I67" s="4"/>
      <c r="J67" s="4"/>
      <c r="K67" s="4"/>
      <c r="L67" s="4"/>
      <c r="M67" s="4"/>
      <c r="N67" s="4"/>
      <c r="AK67" s="139"/>
      <c r="AL67" s="139"/>
      <c r="AM67" s="139"/>
    </row>
    <row r="68" spans="1:41" s="6" customFormat="1" ht="12.75">
      <c r="H68" s="38"/>
      <c r="K68" s="35"/>
      <c r="L68" s="35"/>
      <c r="M68" s="35"/>
      <c r="N68" s="35"/>
      <c r="O68" s="121">
        <v>2803</v>
      </c>
      <c r="P68" s="121"/>
      <c r="Q68" s="121"/>
      <c r="R68" s="121"/>
      <c r="S68" s="29" t="s">
        <v>25</v>
      </c>
      <c r="T68" s="49"/>
      <c r="U68" s="49"/>
      <c r="V68" s="122" t="s">
        <v>8</v>
      </c>
      <c r="W68" s="122"/>
      <c r="X68" s="122"/>
      <c r="Y68" s="121">
        <v>2197.52</v>
      </c>
      <c r="Z68" s="121"/>
      <c r="AA68" s="121"/>
      <c r="AB68" s="121"/>
      <c r="AC68" s="29"/>
      <c r="AD68" s="29" t="s">
        <v>26</v>
      </c>
      <c r="AE68" s="29"/>
      <c r="AF68" s="29"/>
      <c r="AG68" s="29"/>
      <c r="AH68" s="124" t="s">
        <v>9</v>
      </c>
      <c r="AI68" s="124"/>
      <c r="AK68" s="117">
        <f>ROUND(O68*Y68/100,0)</f>
        <v>61596</v>
      </c>
      <c r="AL68" s="117"/>
      <c r="AM68" s="117"/>
      <c r="AN68" s="32" t="s">
        <v>10</v>
      </c>
    </row>
    <row r="69" spans="1:41" s="2" customFormat="1" ht="15">
      <c r="B69" s="126" t="s">
        <v>74</v>
      </c>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3"/>
      <c r="AL69" s="3"/>
      <c r="AM69" s="3"/>
    </row>
    <row r="70" spans="1:41" s="2" customFormat="1" ht="2.25" customHeight="1">
      <c r="B70" s="78"/>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3"/>
      <c r="AL70" s="3"/>
      <c r="AM70" s="3"/>
    </row>
    <row r="71" spans="1:41" s="5" customFormat="1" ht="15.75" customHeight="1">
      <c r="A71" s="80">
        <v>19</v>
      </c>
      <c r="B71" s="21" t="s">
        <v>54</v>
      </c>
      <c r="C71" s="4"/>
      <c r="D71" s="4"/>
      <c r="E71" s="4"/>
      <c r="F71" s="4"/>
      <c r="G71" s="4"/>
      <c r="H71" s="4"/>
      <c r="I71" s="4"/>
      <c r="J71" s="4"/>
      <c r="K71" s="4"/>
      <c r="L71" s="4"/>
      <c r="M71" s="4"/>
      <c r="N71" s="4"/>
      <c r="AK71" s="139"/>
      <c r="AL71" s="139"/>
      <c r="AM71" s="139"/>
    </row>
    <row r="72" spans="1:41" s="6" customFormat="1" ht="12.75">
      <c r="H72" s="38"/>
      <c r="K72" s="35"/>
      <c r="L72" s="35"/>
      <c r="M72" s="35"/>
      <c r="N72" s="35"/>
      <c r="O72" s="121">
        <v>480</v>
      </c>
      <c r="P72" s="121"/>
      <c r="Q72" s="121"/>
      <c r="R72" s="121"/>
      <c r="S72" s="29" t="s">
        <v>25</v>
      </c>
      <c r="T72" s="49"/>
      <c r="U72" s="49"/>
      <c r="V72" s="122" t="s">
        <v>8</v>
      </c>
      <c r="W72" s="122"/>
      <c r="X72" s="122"/>
      <c r="Y72" s="121">
        <v>3056.35</v>
      </c>
      <c r="Z72" s="121"/>
      <c r="AA72" s="121"/>
      <c r="AB72" s="121"/>
      <c r="AC72" s="29"/>
      <c r="AD72" s="29" t="s">
        <v>26</v>
      </c>
      <c r="AE72" s="29"/>
      <c r="AF72" s="29"/>
      <c r="AG72" s="29"/>
      <c r="AH72" s="124" t="s">
        <v>9</v>
      </c>
      <c r="AI72" s="124"/>
      <c r="AK72" s="117">
        <f>ROUND(O72*Y72/100,0)</f>
        <v>14670</v>
      </c>
      <c r="AL72" s="117"/>
      <c r="AM72" s="117"/>
      <c r="AN72" s="32" t="s">
        <v>10</v>
      </c>
    </row>
    <row r="73" spans="1:41" s="2" customFormat="1" ht="15">
      <c r="B73" s="126" t="s">
        <v>75</v>
      </c>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3"/>
      <c r="AL73" s="3"/>
      <c r="AM73" s="3"/>
    </row>
    <row r="74" spans="1:41" s="54" customFormat="1" ht="15" customHeight="1">
      <c r="A74" s="79">
        <v>20</v>
      </c>
      <c r="B74" s="140" t="s">
        <v>85</v>
      </c>
      <c r="C74" s="140"/>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40"/>
      <c r="AE74" s="140"/>
      <c r="AF74" s="140"/>
      <c r="AG74" s="140"/>
      <c r="AH74" s="140"/>
      <c r="AI74" s="140"/>
      <c r="AJ74" s="140"/>
      <c r="AK74" s="141"/>
      <c r="AL74" s="141"/>
      <c r="AM74" s="141"/>
    </row>
    <row r="75" spans="1:41" s="6" customFormat="1" ht="17.25" customHeight="1">
      <c r="A75" s="44"/>
      <c r="B75" s="44"/>
      <c r="C75" s="44"/>
      <c r="D75" s="44"/>
      <c r="E75" s="44"/>
      <c r="F75" s="44"/>
      <c r="G75" s="44"/>
      <c r="H75" s="101"/>
      <c r="I75" s="44"/>
      <c r="J75" s="44"/>
      <c r="K75" s="102"/>
      <c r="L75" s="102"/>
      <c r="M75" s="102"/>
      <c r="N75" s="102"/>
      <c r="O75" s="103"/>
      <c r="P75" s="168">
        <v>30</v>
      </c>
      <c r="Q75" s="168"/>
      <c r="R75" s="168"/>
      <c r="S75" s="29" t="s">
        <v>25</v>
      </c>
      <c r="T75" s="29"/>
      <c r="U75" s="29"/>
      <c r="V75" s="122" t="s">
        <v>8</v>
      </c>
      <c r="W75" s="122"/>
      <c r="X75" s="122"/>
      <c r="Y75" s="121">
        <v>3275.5</v>
      </c>
      <c r="Z75" s="121"/>
      <c r="AA75" s="121"/>
      <c r="AB75" s="121"/>
      <c r="AC75" s="29"/>
      <c r="AD75" s="29" t="s">
        <v>26</v>
      </c>
      <c r="AE75" s="29"/>
      <c r="AF75" s="29"/>
      <c r="AG75" s="29"/>
      <c r="AH75" s="124" t="s">
        <v>9</v>
      </c>
      <c r="AI75" s="124"/>
      <c r="AJ75" s="109"/>
      <c r="AK75" s="117">
        <f>ROUND(P75*Y75/100,0)</f>
        <v>983</v>
      </c>
      <c r="AL75" s="117"/>
      <c r="AM75" s="117"/>
      <c r="AN75" s="32" t="s">
        <v>10</v>
      </c>
      <c r="AO75" s="109"/>
    </row>
    <row r="76" spans="1:41" s="2" customFormat="1" ht="16.5">
      <c r="A76" s="98"/>
      <c r="B76" s="118" t="s">
        <v>86</v>
      </c>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c r="AA76" s="118"/>
      <c r="AB76" s="118"/>
      <c r="AC76" s="118"/>
      <c r="AD76" s="118"/>
      <c r="AE76" s="118"/>
      <c r="AF76" s="118"/>
      <c r="AG76" s="118"/>
      <c r="AH76" s="118"/>
      <c r="AI76" s="118"/>
      <c r="AJ76" s="118"/>
      <c r="AK76" s="104"/>
      <c r="AL76" s="104"/>
      <c r="AM76" s="104"/>
    </row>
    <row r="77" spans="1:41" s="2" customFormat="1" ht="3" customHeight="1">
      <c r="A77" s="98"/>
      <c r="B77" s="105"/>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4"/>
      <c r="AL77" s="104"/>
      <c r="AM77" s="104"/>
    </row>
    <row r="78" spans="1:41" s="98" customFormat="1" ht="19.5" customHeight="1">
      <c r="A78" s="95">
        <v>21</v>
      </c>
      <c r="B78" s="21" t="s">
        <v>69</v>
      </c>
      <c r="C78" s="21"/>
      <c r="D78" s="96"/>
      <c r="E78" s="96"/>
      <c r="F78" s="96"/>
      <c r="G78" s="96"/>
      <c r="H78" s="96"/>
      <c r="I78" s="96"/>
      <c r="J78" s="96"/>
      <c r="K78" s="96"/>
      <c r="L78" s="96"/>
      <c r="M78" s="96"/>
      <c r="N78" s="97"/>
      <c r="O78" s="97"/>
      <c r="P78" s="97"/>
      <c r="Q78" s="97"/>
      <c r="R78" s="97"/>
      <c r="S78" s="96"/>
      <c r="T78" s="96"/>
      <c r="U78" s="96"/>
      <c r="V78" s="96"/>
      <c r="W78" s="96"/>
      <c r="X78" s="96"/>
      <c r="Y78" s="96"/>
      <c r="Z78" s="96"/>
      <c r="AA78" s="96"/>
      <c r="AB78" s="96"/>
      <c r="AC78" s="96"/>
      <c r="AD78" s="96"/>
      <c r="AE78" s="96"/>
      <c r="AF78" s="96"/>
      <c r="AG78" s="96"/>
      <c r="AH78" s="96"/>
      <c r="AI78" s="96"/>
      <c r="AJ78" s="96"/>
      <c r="AK78" s="119"/>
      <c r="AL78" s="119"/>
      <c r="AM78" s="119"/>
    </row>
    <row r="79" spans="1:41" s="100" customFormat="1" ht="19.5" customHeight="1">
      <c r="A79" s="98"/>
      <c r="B79" s="5"/>
      <c r="C79" s="5"/>
      <c r="D79" s="5"/>
      <c r="E79" s="5"/>
      <c r="F79" s="5"/>
      <c r="G79" s="5"/>
      <c r="H79" s="5"/>
      <c r="I79" s="5"/>
      <c r="J79" s="5"/>
      <c r="K79" s="106"/>
      <c r="L79" s="106"/>
      <c r="M79" s="106"/>
      <c r="N79" s="107"/>
      <c r="O79" s="112">
        <v>64</v>
      </c>
      <c r="P79" s="112"/>
      <c r="Q79" s="112"/>
      <c r="R79" s="112"/>
      <c r="S79" s="87" t="s">
        <v>25</v>
      </c>
      <c r="T79" s="88"/>
      <c r="U79" s="88"/>
      <c r="V79" s="113" t="s">
        <v>8</v>
      </c>
      <c r="W79" s="113"/>
      <c r="X79" s="113"/>
      <c r="Y79" s="120">
        <v>58.11</v>
      </c>
      <c r="Z79" s="120"/>
      <c r="AA79" s="120"/>
      <c r="AB79" s="120"/>
      <c r="AC79" s="87"/>
      <c r="AD79" s="87" t="s">
        <v>70</v>
      </c>
      <c r="AE79" s="87"/>
      <c r="AF79" s="87"/>
      <c r="AG79" s="87"/>
      <c r="AH79" s="114" t="s">
        <v>9</v>
      </c>
      <c r="AI79" s="114"/>
      <c r="AJ79" s="33"/>
      <c r="AK79" s="115">
        <f>ROUND(O79*Y79,0)</f>
        <v>3719</v>
      </c>
      <c r="AL79" s="115"/>
      <c r="AM79" s="115"/>
      <c r="AN79" s="89" t="s">
        <v>10</v>
      </c>
    </row>
    <row r="80" spans="1:41" s="2" customFormat="1" ht="19.5" customHeight="1">
      <c r="A80" s="98"/>
      <c r="B80" s="116" t="s">
        <v>77</v>
      </c>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108"/>
      <c r="AL80" s="108"/>
      <c r="AM80" s="108"/>
      <c r="AN80" s="99"/>
    </row>
    <row r="81" spans="1:40" s="2" customFormat="1" ht="3" customHeight="1">
      <c r="A81" s="98"/>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c r="AA81" s="110"/>
      <c r="AB81" s="110"/>
      <c r="AC81" s="110"/>
      <c r="AD81" s="110"/>
      <c r="AE81" s="110"/>
      <c r="AF81" s="110"/>
      <c r="AG81" s="110"/>
      <c r="AH81" s="110"/>
      <c r="AI81" s="110"/>
      <c r="AJ81" s="110"/>
      <c r="AK81" s="108"/>
      <c r="AL81" s="108"/>
      <c r="AM81" s="108"/>
      <c r="AN81" s="99"/>
    </row>
    <row r="82" spans="1:40" s="98" customFormat="1" ht="31.5" customHeight="1">
      <c r="A82" s="95">
        <v>22</v>
      </c>
      <c r="B82" s="169" t="s">
        <v>71</v>
      </c>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11"/>
      <c r="AL82" s="111"/>
      <c r="AM82" s="111"/>
      <c r="AN82" s="5"/>
    </row>
    <row r="83" spans="1:40" s="100" customFormat="1" ht="19.5" customHeight="1">
      <c r="A83" s="98"/>
      <c r="B83" s="5"/>
      <c r="C83" s="5"/>
      <c r="D83" s="5"/>
      <c r="E83" s="5"/>
      <c r="F83" s="5"/>
      <c r="G83" s="5"/>
      <c r="H83" s="5"/>
      <c r="I83" s="5"/>
      <c r="J83" s="5"/>
      <c r="K83" s="106"/>
      <c r="L83" s="106"/>
      <c r="M83" s="106"/>
      <c r="N83" s="107"/>
      <c r="O83" s="112">
        <v>50</v>
      </c>
      <c r="P83" s="112"/>
      <c r="Q83" s="112"/>
      <c r="R83" s="112"/>
      <c r="S83" s="87" t="s">
        <v>72</v>
      </c>
      <c r="T83" s="88"/>
      <c r="U83" s="88"/>
      <c r="V83" s="113" t="s">
        <v>8</v>
      </c>
      <c r="W83" s="113"/>
      <c r="X83" s="113"/>
      <c r="Y83" s="112">
        <v>70.34</v>
      </c>
      <c r="Z83" s="112"/>
      <c r="AA83" s="112"/>
      <c r="AB83" s="112"/>
      <c r="AC83" s="87"/>
      <c r="AD83" s="87" t="s">
        <v>73</v>
      </c>
      <c r="AE83" s="87"/>
      <c r="AF83" s="87"/>
      <c r="AG83" s="87"/>
      <c r="AH83" s="114" t="s">
        <v>9</v>
      </c>
      <c r="AI83" s="114"/>
      <c r="AJ83" s="33"/>
      <c r="AK83" s="115">
        <f>ROUND(O83*Y83,0)</f>
        <v>3517</v>
      </c>
      <c r="AL83" s="115"/>
      <c r="AM83" s="115"/>
      <c r="AN83" s="89" t="s">
        <v>10</v>
      </c>
    </row>
    <row r="84" spans="1:40" s="2" customFormat="1" ht="19.5" customHeight="1">
      <c r="A84" s="98"/>
      <c r="B84" s="116" t="s">
        <v>78</v>
      </c>
      <c r="C84" s="116"/>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08"/>
      <c r="AL84" s="108"/>
      <c r="AM84" s="108"/>
      <c r="AN84" s="99"/>
    </row>
    <row r="85" spans="1:40" s="2" customFormat="1" ht="3.75" customHeight="1">
      <c r="A85" s="98"/>
      <c r="B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104"/>
      <c r="AL85" s="104"/>
      <c r="AM85" s="104"/>
    </row>
    <row r="86" spans="1:40" s="5" customFormat="1" ht="13.5" customHeight="1">
      <c r="A86" s="20">
        <v>23</v>
      </c>
      <c r="B86" s="21" t="s">
        <v>31</v>
      </c>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111"/>
      <c r="AL86" s="111"/>
      <c r="AM86" s="111"/>
    </row>
    <row r="87" spans="1:40" s="6" customFormat="1" ht="13.5" customHeight="1">
      <c r="K87" s="35"/>
      <c r="L87" s="35"/>
      <c r="M87" s="35"/>
      <c r="N87" s="35"/>
      <c r="O87" s="121">
        <v>874</v>
      </c>
      <c r="P87" s="121"/>
      <c r="Q87" s="121"/>
      <c r="R87" s="121"/>
      <c r="S87" s="29" t="s">
        <v>25</v>
      </c>
      <c r="T87" s="49"/>
      <c r="U87" s="49"/>
      <c r="V87" s="122" t="s">
        <v>8</v>
      </c>
      <c r="W87" s="122"/>
      <c r="X87" s="122"/>
      <c r="Y87" s="121">
        <v>829.95</v>
      </c>
      <c r="Z87" s="121"/>
      <c r="AA87" s="121"/>
      <c r="AB87" s="121"/>
      <c r="AC87" s="29"/>
      <c r="AD87" s="29" t="s">
        <v>26</v>
      </c>
      <c r="AE87" s="29"/>
      <c r="AF87" s="29"/>
      <c r="AG87" s="29"/>
      <c r="AH87" s="124" t="s">
        <v>9</v>
      </c>
      <c r="AI87" s="124"/>
      <c r="AK87" s="117">
        <f>ROUND(O87*Y87/100,0)</f>
        <v>7254</v>
      </c>
      <c r="AL87" s="117"/>
      <c r="AM87" s="117"/>
      <c r="AN87" s="32" t="s">
        <v>10</v>
      </c>
    </row>
    <row r="88" spans="1:40" s="2" customFormat="1" ht="15">
      <c r="B88" s="126" t="s">
        <v>79</v>
      </c>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3"/>
      <c r="AL88" s="3"/>
      <c r="AM88" s="3"/>
    </row>
    <row r="89" spans="1:40" s="54" customFormat="1" ht="13.5" customHeight="1">
      <c r="A89" s="45">
        <v>24</v>
      </c>
      <c r="B89" s="55" t="s">
        <v>87</v>
      </c>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141"/>
      <c r="AL89" s="141"/>
      <c r="AM89" s="141"/>
    </row>
    <row r="90" spans="1:40" s="6" customFormat="1" ht="13.5" customHeight="1">
      <c r="K90" s="35"/>
      <c r="L90" s="35"/>
      <c r="M90" s="35"/>
      <c r="N90" s="35"/>
      <c r="O90" s="121">
        <v>5376</v>
      </c>
      <c r="P90" s="121"/>
      <c r="Q90" s="121"/>
      <c r="R90" s="121"/>
      <c r="S90" s="29" t="s">
        <v>25</v>
      </c>
      <c r="T90" s="49"/>
      <c r="U90" s="49"/>
      <c r="V90" s="122" t="s">
        <v>8</v>
      </c>
      <c r="W90" s="122"/>
      <c r="X90" s="122"/>
      <c r="Y90" s="121">
        <v>859.9</v>
      </c>
      <c r="Z90" s="121"/>
      <c r="AA90" s="121"/>
      <c r="AB90" s="121"/>
      <c r="AC90" s="29"/>
      <c r="AD90" s="29" t="s">
        <v>26</v>
      </c>
      <c r="AE90" s="29"/>
      <c r="AF90" s="29"/>
      <c r="AG90" s="29"/>
      <c r="AH90" s="124" t="s">
        <v>9</v>
      </c>
      <c r="AI90" s="124"/>
      <c r="AK90" s="117">
        <f>ROUND(O90*Y90/100,0)</f>
        <v>46228</v>
      </c>
      <c r="AL90" s="117"/>
      <c r="AM90" s="117"/>
      <c r="AN90" s="32" t="s">
        <v>10</v>
      </c>
    </row>
    <row r="91" spans="1:40" s="2" customFormat="1" ht="15">
      <c r="B91" s="126" t="s">
        <v>88</v>
      </c>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3"/>
      <c r="AL91" s="3"/>
      <c r="AM91" s="3"/>
    </row>
    <row r="92" spans="1:40" s="5" customFormat="1" ht="31.5" customHeight="1">
      <c r="A92" s="45">
        <v>25</v>
      </c>
      <c r="B92" s="140" t="s">
        <v>45</v>
      </c>
      <c r="C92" s="140"/>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11"/>
      <c r="AL92" s="111"/>
      <c r="AM92" s="111"/>
    </row>
    <row r="93" spans="1:40" s="6" customFormat="1" ht="15" customHeight="1">
      <c r="H93" s="38"/>
      <c r="K93" s="35"/>
      <c r="L93" s="35"/>
      <c r="M93" s="35"/>
      <c r="N93" s="35"/>
      <c r="O93" s="121">
        <v>384</v>
      </c>
      <c r="P93" s="121"/>
      <c r="Q93" s="121"/>
      <c r="R93" s="121"/>
      <c r="S93" s="29" t="s">
        <v>25</v>
      </c>
      <c r="T93" s="49"/>
      <c r="U93" s="49"/>
      <c r="V93" s="122" t="s">
        <v>8</v>
      </c>
      <c r="W93" s="122"/>
      <c r="X93" s="122"/>
      <c r="Y93" s="121">
        <v>674.6</v>
      </c>
      <c r="Z93" s="121"/>
      <c r="AA93" s="121"/>
      <c r="AB93" s="121"/>
      <c r="AC93" s="29"/>
      <c r="AD93" s="29" t="s">
        <v>26</v>
      </c>
      <c r="AE93" s="29"/>
      <c r="AF93" s="29"/>
      <c r="AG93" s="29"/>
      <c r="AH93" s="124" t="s">
        <v>9</v>
      </c>
      <c r="AI93" s="124"/>
      <c r="AK93" s="117">
        <f>ROUND(O93*Y93/100,0)</f>
        <v>2590</v>
      </c>
      <c r="AL93" s="117"/>
      <c r="AM93" s="117"/>
      <c r="AN93" s="32" t="s">
        <v>10</v>
      </c>
    </row>
    <row r="94" spans="1:40" s="2" customFormat="1" ht="15">
      <c r="B94" s="126" t="s">
        <v>49</v>
      </c>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3"/>
      <c r="AL94" s="3"/>
      <c r="AM94" s="3"/>
    </row>
    <row r="95" spans="1:40" s="5" customFormat="1" ht="31.5" customHeight="1">
      <c r="A95" s="20">
        <v>26</v>
      </c>
      <c r="B95" s="140" t="s">
        <v>32</v>
      </c>
      <c r="C95" s="140"/>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11"/>
      <c r="AL95" s="111"/>
      <c r="AM95" s="111"/>
    </row>
    <row r="96" spans="1:40" s="6" customFormat="1" ht="13.5" customHeight="1">
      <c r="H96" s="38"/>
      <c r="K96" s="35"/>
      <c r="L96" s="35"/>
      <c r="M96" s="35"/>
      <c r="N96" s="35"/>
      <c r="O96" s="121">
        <v>439</v>
      </c>
      <c r="P96" s="121"/>
      <c r="Q96" s="121"/>
      <c r="R96" s="121"/>
      <c r="S96" s="29" t="s">
        <v>25</v>
      </c>
      <c r="T96" s="49"/>
      <c r="U96" s="49"/>
      <c r="V96" s="122" t="s">
        <v>8</v>
      </c>
      <c r="W96" s="122"/>
      <c r="X96" s="122"/>
      <c r="Y96" s="123">
        <v>1270.83</v>
      </c>
      <c r="Z96" s="123"/>
      <c r="AA96" s="123"/>
      <c r="AB96" s="123"/>
      <c r="AC96" s="29"/>
      <c r="AD96" s="29" t="s">
        <v>26</v>
      </c>
      <c r="AE96" s="29"/>
      <c r="AF96" s="29"/>
      <c r="AG96" s="29"/>
      <c r="AH96" s="124" t="s">
        <v>9</v>
      </c>
      <c r="AI96" s="124"/>
      <c r="AK96" s="117">
        <f>ROUND(O96*Y96/100,0)</f>
        <v>5579</v>
      </c>
      <c r="AL96" s="117"/>
      <c r="AM96" s="117"/>
      <c r="AN96" s="32" t="s">
        <v>10</v>
      </c>
    </row>
    <row r="97" spans="1:42" s="2" customFormat="1" ht="15">
      <c r="B97" s="126" t="s">
        <v>80</v>
      </c>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3"/>
      <c r="AL97" s="3"/>
      <c r="AM97" s="3"/>
    </row>
    <row r="98" spans="1:42" s="33" customFormat="1" ht="15" customHeight="1">
      <c r="AC98" s="155" t="s">
        <v>33</v>
      </c>
      <c r="AD98" s="155"/>
      <c r="AE98" s="155"/>
      <c r="AF98" s="155"/>
      <c r="AG98" s="155"/>
      <c r="AH98" s="39" t="s">
        <v>9</v>
      </c>
      <c r="AI98" s="39"/>
      <c r="AJ98" s="56"/>
      <c r="AK98" s="156">
        <f>SUM(AK7:AM96)</f>
        <v>627830.83660000004</v>
      </c>
      <c r="AL98" s="156"/>
      <c r="AM98" s="156"/>
      <c r="AN98" s="72" t="s">
        <v>10</v>
      </c>
      <c r="AO98" s="153"/>
      <c r="AP98" s="153"/>
    </row>
    <row r="101" spans="1:42" ht="42" customHeight="1">
      <c r="A101" s="7" t="s">
        <v>34</v>
      </c>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9"/>
      <c r="AG101" s="9"/>
      <c r="AH101" s="9"/>
      <c r="AI101" s="9"/>
      <c r="AJ101" s="9"/>
      <c r="AK101" s="9"/>
      <c r="AL101" s="9"/>
      <c r="AM101" s="9"/>
      <c r="AN101" s="10"/>
      <c r="AO101" s="10"/>
    </row>
    <row r="102" spans="1:42" ht="13.5" thickBo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row>
    <row r="103" spans="1:42" ht="15.7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c r="Y103" s="11"/>
      <c r="Z103" s="11"/>
      <c r="AA103" s="11"/>
      <c r="AB103" s="11"/>
      <c r="AC103" s="157" t="s">
        <v>33</v>
      </c>
      <c r="AD103" s="157"/>
      <c r="AE103" s="157"/>
      <c r="AF103" s="157"/>
      <c r="AG103" s="157"/>
      <c r="AH103" s="12" t="s">
        <v>9</v>
      </c>
      <c r="AI103" s="12"/>
      <c r="AJ103" s="158"/>
      <c r="AK103" s="158"/>
      <c r="AL103" s="158"/>
      <c r="AM103" s="158"/>
      <c r="AN103" s="154"/>
      <c r="AO103" s="154"/>
    </row>
    <row r="104" spans="1:42" ht="15">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0"/>
      <c r="AF104" s="10"/>
      <c r="AG104" s="10"/>
      <c r="AH104" s="10"/>
      <c r="AI104" s="10"/>
      <c r="AJ104" s="10"/>
      <c r="AK104" s="10"/>
      <c r="AL104" s="10"/>
      <c r="AM104" s="10"/>
      <c r="AN104" s="10"/>
      <c r="AO104" s="10"/>
    </row>
    <row r="105" spans="1:42" ht="15.75">
      <c r="A105" s="8"/>
      <c r="B105" s="7" t="s">
        <v>35</v>
      </c>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9"/>
      <c r="AF105" s="9"/>
      <c r="AG105" s="9"/>
      <c r="AH105" s="9"/>
      <c r="AI105" s="9"/>
      <c r="AJ105" s="9"/>
      <c r="AK105" s="9"/>
      <c r="AL105" s="10"/>
      <c r="AM105" s="10"/>
      <c r="AN105" s="10"/>
      <c r="AO105" s="10"/>
    </row>
    <row r="106" spans="1:42" ht="15.7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9"/>
      <c r="AF106" s="9"/>
      <c r="AG106" s="9"/>
      <c r="AH106" s="9"/>
      <c r="AI106" s="9"/>
      <c r="AJ106" s="9"/>
      <c r="AK106" s="9"/>
      <c r="AL106" s="10"/>
      <c r="AM106" s="10"/>
      <c r="AN106" s="10"/>
      <c r="AO106" s="10"/>
    </row>
    <row r="107" spans="1:42" ht="15.75">
      <c r="A107" s="8"/>
      <c r="B107" s="7" t="s">
        <v>36</v>
      </c>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9"/>
      <c r="AF107" s="9"/>
      <c r="AG107" s="9"/>
      <c r="AH107" s="9"/>
      <c r="AI107" s="9"/>
      <c r="AJ107" s="9"/>
      <c r="AK107" s="9"/>
      <c r="AL107" s="10"/>
      <c r="AM107" s="10"/>
      <c r="AN107" s="10"/>
      <c r="AO107" s="10"/>
    </row>
    <row r="108" spans="1:42" ht="15.75">
      <c r="A108" s="14"/>
      <c r="B108" s="14"/>
      <c r="C108" s="14"/>
      <c r="D108" s="14"/>
      <c r="E108" s="14"/>
      <c r="F108" s="14"/>
      <c r="G108" s="14"/>
      <c r="H108" s="14"/>
      <c r="I108" s="14"/>
      <c r="J108" s="14"/>
      <c r="K108" s="14"/>
      <c r="L108" s="14"/>
      <c r="M108" s="14"/>
      <c r="N108" s="15"/>
      <c r="O108" s="15"/>
      <c r="P108" s="15"/>
      <c r="Q108" s="15"/>
      <c r="R108" s="15"/>
      <c r="S108" s="14"/>
      <c r="T108" s="14"/>
      <c r="U108" s="14"/>
      <c r="V108" s="14"/>
      <c r="W108" s="14"/>
      <c r="X108" s="14"/>
      <c r="Y108" s="14"/>
      <c r="Z108" s="14"/>
      <c r="AA108" s="14"/>
      <c r="AB108" s="14"/>
      <c r="AC108" s="14"/>
      <c r="AD108" s="14"/>
      <c r="AE108" s="16"/>
      <c r="AF108" s="16"/>
      <c r="AG108" s="16"/>
      <c r="AH108" s="16"/>
      <c r="AI108" s="16"/>
      <c r="AJ108" s="16"/>
      <c r="AK108" s="16"/>
    </row>
    <row r="109" spans="1:42" ht="15.75">
      <c r="A109" s="14"/>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9"/>
      <c r="AF109" s="9"/>
      <c r="AG109" s="9"/>
      <c r="AH109" s="9"/>
      <c r="AI109" s="9"/>
      <c r="AJ109" s="16"/>
      <c r="AK109" s="16"/>
    </row>
    <row r="110" spans="1:42" ht="12.75">
      <c r="A110" s="1"/>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row>
    <row r="111" spans="1:42" ht="12.75">
      <c r="A111" s="1"/>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row>
    <row r="112" spans="1:42" ht="12.75">
      <c r="A112" s="1"/>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row>
    <row r="113" spans="1:40" ht="15">
      <c r="A113" s="1"/>
      <c r="B113" s="164" t="s">
        <v>37</v>
      </c>
      <c r="C113" s="164"/>
      <c r="D113" s="164"/>
      <c r="E113" s="164"/>
      <c r="F113" s="164"/>
      <c r="G113" s="164"/>
      <c r="H113" s="164"/>
      <c r="I113" s="164"/>
      <c r="J113" s="164"/>
      <c r="K113" s="164"/>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0"/>
    </row>
    <row r="114" spans="1:40" ht="15">
      <c r="A114" s="1"/>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row>
    <row r="115" spans="1:40" ht="15">
      <c r="A115" s="1"/>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0"/>
    </row>
    <row r="116" spans="1:40" s="61" customFormat="1" ht="15">
      <c r="A116" s="57"/>
      <c r="B116" s="165" t="s">
        <v>46</v>
      </c>
      <c r="C116" s="165"/>
      <c r="D116" s="165"/>
      <c r="E116" s="165"/>
      <c r="F116" s="165"/>
      <c r="G116" s="165"/>
      <c r="H116" s="165"/>
      <c r="I116" s="165"/>
      <c r="J116" s="58"/>
      <c r="K116" s="59"/>
      <c r="L116" s="58">
        <v>1</v>
      </c>
      <c r="M116" s="59" t="s">
        <v>39</v>
      </c>
      <c r="N116" s="166">
        <v>41.12</v>
      </c>
      <c r="O116" s="166"/>
      <c r="P116" s="60" t="s">
        <v>39</v>
      </c>
      <c r="Q116" s="167">
        <v>5.92</v>
      </c>
      <c r="R116" s="167"/>
      <c r="S116" s="58"/>
      <c r="T116" s="167"/>
      <c r="U116" s="167"/>
      <c r="AA116" s="61" t="s">
        <v>40</v>
      </c>
      <c r="AB116" s="167">
        <f>ROUND(L116*N116*Q116,0)</f>
        <v>243</v>
      </c>
      <c r="AC116" s="167"/>
      <c r="AD116" s="167"/>
      <c r="AE116" s="167"/>
      <c r="AF116" s="152" t="s">
        <v>25</v>
      </c>
      <c r="AG116" s="152"/>
      <c r="AK116" s="159"/>
      <c r="AL116" s="159"/>
      <c r="AM116" s="159"/>
      <c r="AN116" s="62"/>
    </row>
    <row r="117" spans="1:40" s="63" customFormat="1" ht="15">
      <c r="I117" s="64"/>
      <c r="J117" s="65"/>
      <c r="K117" s="64"/>
      <c r="M117" s="66"/>
      <c r="N117" s="67"/>
      <c r="O117" s="67"/>
      <c r="P117" s="64"/>
      <c r="Q117" s="68"/>
      <c r="R117" s="68"/>
      <c r="S117" s="69"/>
      <c r="T117" s="68"/>
      <c r="U117" s="68"/>
      <c r="V117" s="160" t="s">
        <v>44</v>
      </c>
      <c r="W117" s="160"/>
      <c r="X117" s="160"/>
      <c r="Y117" s="160"/>
      <c r="Z117" s="160"/>
      <c r="AA117" s="70" t="s">
        <v>40</v>
      </c>
      <c r="AB117" s="161">
        <f>SUM(AB114:AB116)</f>
        <v>243</v>
      </c>
      <c r="AC117" s="161"/>
      <c r="AD117" s="161"/>
      <c r="AE117" s="161"/>
      <c r="AF117" s="162" t="s">
        <v>25</v>
      </c>
      <c r="AG117" s="162"/>
      <c r="AH117" s="69"/>
      <c r="AI117" s="71"/>
      <c r="AJ117" s="71"/>
      <c r="AK117" s="163"/>
      <c r="AL117" s="163"/>
      <c r="AM117" s="163"/>
      <c r="AN117" s="71"/>
    </row>
  </sheetData>
  <mergeCells count="239">
    <mergeCell ref="AK62:AM62"/>
    <mergeCell ref="B42:AJ42"/>
    <mergeCell ref="AK90:AM90"/>
    <mergeCell ref="AK89:AM89"/>
    <mergeCell ref="O87:R87"/>
    <mergeCell ref="AK64:AM64"/>
    <mergeCell ref="Y65:AB65"/>
    <mergeCell ref="AH65:AI65"/>
    <mergeCell ref="AK65:AM65"/>
    <mergeCell ref="AK67:AM67"/>
    <mergeCell ref="AK87:AM87"/>
    <mergeCell ref="AK86:AM86"/>
    <mergeCell ref="AK68:AM68"/>
    <mergeCell ref="O65:R65"/>
    <mergeCell ref="V65:X65"/>
    <mergeCell ref="AK58:AM58"/>
    <mergeCell ref="O59:R59"/>
    <mergeCell ref="V59:X59"/>
    <mergeCell ref="Y59:AB59"/>
    <mergeCell ref="AH59:AI59"/>
    <mergeCell ref="AK59:AM59"/>
    <mergeCell ref="B60:AJ60"/>
    <mergeCell ref="B61:AJ61"/>
    <mergeCell ref="B91:AJ91"/>
    <mergeCell ref="B97:AJ97"/>
    <mergeCell ref="B94:AJ94"/>
    <mergeCell ref="B66:AJ66"/>
    <mergeCell ref="B69:AJ69"/>
    <mergeCell ref="B88:AJ88"/>
    <mergeCell ref="V87:X87"/>
    <mergeCell ref="Y87:AB87"/>
    <mergeCell ref="AH87:AI87"/>
    <mergeCell ref="P75:R75"/>
    <mergeCell ref="V75:X75"/>
    <mergeCell ref="Y75:AB75"/>
    <mergeCell ref="AH75:AI75"/>
    <mergeCell ref="B82:AJ82"/>
    <mergeCell ref="V117:Z117"/>
    <mergeCell ref="AB117:AE117"/>
    <mergeCell ref="AF117:AG117"/>
    <mergeCell ref="AK117:AM117"/>
    <mergeCell ref="B95:AJ95"/>
    <mergeCell ref="AK95:AM95"/>
    <mergeCell ref="B92:AJ92"/>
    <mergeCell ref="AK92:AM92"/>
    <mergeCell ref="O96:R96"/>
    <mergeCell ref="V96:X96"/>
    <mergeCell ref="Y96:AB96"/>
    <mergeCell ref="AH96:AI96"/>
    <mergeCell ref="AK96:AM96"/>
    <mergeCell ref="B113:K113"/>
    <mergeCell ref="B116:I116"/>
    <mergeCell ref="N116:O116"/>
    <mergeCell ref="Q116:R116"/>
    <mergeCell ref="T116:U116"/>
    <mergeCell ref="AB116:AE116"/>
    <mergeCell ref="B17:AJ17"/>
    <mergeCell ref="B20:AJ20"/>
    <mergeCell ref="B23:AJ23"/>
    <mergeCell ref="B30:AJ30"/>
    <mergeCell ref="B35:AJ35"/>
    <mergeCell ref="O90:R90"/>
    <mergeCell ref="V90:X90"/>
    <mergeCell ref="Y90:AB90"/>
    <mergeCell ref="AH90:AI90"/>
    <mergeCell ref="O25:R25"/>
    <mergeCell ref="W25:Y25"/>
    <mergeCell ref="Z25:AC25"/>
    <mergeCell ref="AI25:AJ25"/>
    <mergeCell ref="B26:AJ26"/>
    <mergeCell ref="B63:AJ63"/>
    <mergeCell ref="O68:R68"/>
    <mergeCell ref="V68:X68"/>
    <mergeCell ref="Y68:AB68"/>
    <mergeCell ref="AH68:AI68"/>
    <mergeCell ref="V62:X62"/>
    <mergeCell ref="Y62:AB62"/>
    <mergeCell ref="AH62:AI62"/>
    <mergeCell ref="O62:R62"/>
    <mergeCell ref="AF116:AG116"/>
    <mergeCell ref="AO98:AP98"/>
    <mergeCell ref="AN103:AO103"/>
    <mergeCell ref="O93:R93"/>
    <mergeCell ref="V93:X93"/>
    <mergeCell ref="Y93:AB93"/>
    <mergeCell ref="AH93:AI93"/>
    <mergeCell ref="AK93:AM93"/>
    <mergeCell ref="AC98:AG98"/>
    <mergeCell ref="AK98:AM98"/>
    <mergeCell ref="AC103:AG103"/>
    <mergeCell ref="AJ103:AM103"/>
    <mergeCell ref="AK116:AM116"/>
    <mergeCell ref="AK61:AM61"/>
    <mergeCell ref="B55:AJ55"/>
    <mergeCell ref="AK55:AM55"/>
    <mergeCell ref="P48:R48"/>
    <mergeCell ref="V48:X48"/>
    <mergeCell ref="Y48:AB48"/>
    <mergeCell ref="AH48:AI48"/>
    <mergeCell ref="AK48:AM48"/>
    <mergeCell ref="B49:AJ49"/>
    <mergeCell ref="B57:AJ57"/>
    <mergeCell ref="AK51:AM51"/>
    <mergeCell ref="O52:R52"/>
    <mergeCell ref="S52:T52"/>
    <mergeCell ref="W52:Y52"/>
    <mergeCell ref="Z52:AC52"/>
    <mergeCell ref="AI52:AJ52"/>
    <mergeCell ref="AK52:AM52"/>
    <mergeCell ref="B53:AJ53"/>
    <mergeCell ref="O56:R56"/>
    <mergeCell ref="V56:X56"/>
    <mergeCell ref="Y56:AB56"/>
    <mergeCell ref="AH56:AI56"/>
    <mergeCell ref="AK56:AM56"/>
    <mergeCell ref="B38:AJ38"/>
    <mergeCell ref="P41:R41"/>
    <mergeCell ref="V41:X41"/>
    <mergeCell ref="Y41:AB41"/>
    <mergeCell ref="AH41:AI41"/>
    <mergeCell ref="AK41:AM41"/>
    <mergeCell ref="B47:AJ47"/>
    <mergeCell ref="AK47:AM47"/>
    <mergeCell ref="P44:R44"/>
    <mergeCell ref="V44:X44"/>
    <mergeCell ref="Y44:AB44"/>
    <mergeCell ref="AH44:AI44"/>
    <mergeCell ref="AK44:AM44"/>
    <mergeCell ref="AK40:AM40"/>
    <mergeCell ref="AK43:AM43"/>
    <mergeCell ref="B45:AJ45"/>
    <mergeCell ref="P37:R37"/>
    <mergeCell ref="V37:X37"/>
    <mergeCell ref="Y37:AB37"/>
    <mergeCell ref="AI37:AJ37"/>
    <mergeCell ref="AK37:AM37"/>
    <mergeCell ref="N36:O36"/>
    <mergeCell ref="Q36:R36"/>
    <mergeCell ref="T36:V36"/>
    <mergeCell ref="AB36:AE36"/>
    <mergeCell ref="AF36:AG36"/>
    <mergeCell ref="AK36:AM36"/>
    <mergeCell ref="P34:R34"/>
    <mergeCell ref="V34:X34"/>
    <mergeCell ref="Y34:AB34"/>
    <mergeCell ref="AI34:AJ34"/>
    <mergeCell ref="AK34:AM34"/>
    <mergeCell ref="B32:AJ32"/>
    <mergeCell ref="AK32:AM32"/>
    <mergeCell ref="N33:O33"/>
    <mergeCell ref="Q33:R33"/>
    <mergeCell ref="T33:V33"/>
    <mergeCell ref="AB33:AE33"/>
    <mergeCell ref="AF33:AG33"/>
    <mergeCell ref="AK33:AM33"/>
    <mergeCell ref="O29:R29"/>
    <mergeCell ref="S29:T29"/>
    <mergeCell ref="W29:Y29"/>
    <mergeCell ref="Z29:AC29"/>
    <mergeCell ref="AI29:AJ29"/>
    <mergeCell ref="AK29:AM29"/>
    <mergeCell ref="B28:AJ28"/>
    <mergeCell ref="AK28:AM28"/>
    <mergeCell ref="O22:R22"/>
    <mergeCell ref="S22:T22"/>
    <mergeCell ref="W22:Y22"/>
    <mergeCell ref="Z22:AC22"/>
    <mergeCell ref="AI22:AJ22"/>
    <mergeCell ref="AK22:AM22"/>
    <mergeCell ref="AK71:AM71"/>
    <mergeCell ref="O72:R72"/>
    <mergeCell ref="V72:X72"/>
    <mergeCell ref="Y72:AB72"/>
    <mergeCell ref="AH72:AI72"/>
    <mergeCell ref="AK72:AM72"/>
    <mergeCell ref="B73:AJ73"/>
    <mergeCell ref="B74:AJ74"/>
    <mergeCell ref="AK74:AM74"/>
    <mergeCell ref="AK19:AM19"/>
    <mergeCell ref="AK21:AM21"/>
    <mergeCell ref="O19:R19"/>
    <mergeCell ref="W19:Y19"/>
    <mergeCell ref="Z19:AC19"/>
    <mergeCell ref="AI19:AJ19"/>
    <mergeCell ref="AK18:AM18"/>
    <mergeCell ref="AK24:AM24"/>
    <mergeCell ref="AK25:AM25"/>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AK82:AM82"/>
    <mergeCell ref="O83:R83"/>
    <mergeCell ref="V83:X83"/>
    <mergeCell ref="Y83:AB83"/>
    <mergeCell ref="AH83:AI83"/>
    <mergeCell ref="AK83:AM83"/>
    <mergeCell ref="B84:AJ84"/>
    <mergeCell ref="AK75:AM75"/>
    <mergeCell ref="B76:AJ76"/>
    <mergeCell ref="AK78:AM78"/>
    <mergeCell ref="O79:R79"/>
    <mergeCell ref="V79:X79"/>
    <mergeCell ref="Y79:AB79"/>
    <mergeCell ref="AH79:AI79"/>
    <mergeCell ref="AK79:AM79"/>
    <mergeCell ref="B80:AJ80"/>
  </mergeCells>
  <pageMargins left="0.45" right="0.1" top="0.32" bottom="0.69" header="0.26" footer="0.25"/>
  <pageSetup paperSize="5" scale="85"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2017-02-07T08:03:38Z</dcterms:modified>
</cp:coreProperties>
</file>