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MBldg'!$A$1:$AN$109</definedName>
    <definedName name="_xlnm.Print_Titles" localSheetId="0">'DWE MBldg'!$4:$4</definedName>
  </definedNames>
  <calcPr calcId="124519"/>
</workbook>
</file>

<file path=xl/calcChain.xml><?xml version="1.0" encoding="utf-8"?>
<calcChain xmlns="http://schemas.openxmlformats.org/spreadsheetml/2006/main">
  <c r="AK92" i="5"/>
  <c r="AK83"/>
  <c r="AK66"/>
  <c r="AK56" l="1"/>
  <c r="AK25" l="1"/>
  <c r="AK76"/>
  <c r="AK72"/>
  <c r="AK69" l="1"/>
  <c r="AK63" l="1"/>
  <c r="AK29" l="1"/>
  <c r="AK19"/>
  <c r="AK7" l="1"/>
  <c r="AB110" l="1"/>
  <c r="AK33" l="1"/>
  <c r="AB111"/>
  <c r="AK10"/>
  <c r="AK22"/>
  <c r="AK60"/>
  <c r="AK80"/>
  <c r="AK87"/>
  <c r="AK16"/>
  <c r="AK45"/>
  <c r="AK13"/>
  <c r="AK90" l="1"/>
  <c r="AK52"/>
  <c r="AK41"/>
  <c r="AK38"/>
  <c r="AK48" l="1"/>
  <c r="AO45" s="1"/>
</calcChain>
</file>

<file path=xl/sharedStrings.xml><?xml version="1.0" encoding="utf-8"?>
<sst xmlns="http://schemas.openxmlformats.org/spreadsheetml/2006/main" count="204" uniqueCount="87">
  <si>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</si>
  <si>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</si>
  <si>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</si>
  <si>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</si>
  <si>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</si>
  <si>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</si>
  <si>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</si>
  <si>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</si>
  <si>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</si>
  <si>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</si>
  <si>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</si>
  <si>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</si>
  <si>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</si>
  <si>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</si>
  <si>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</si>
  <si>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</si>
  <si>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</si>
  <si>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</si>
  <si>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</si>
  <si>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</si>
  <si>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</si>
  <si>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</si>
  <si>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</si>
  <si>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</si>
  <si>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</si>
  <si>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</si>
  <si>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</si>
  <si>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</si>
  <si>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</si>
  <si>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</si>
  <si>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</si>
  <si>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</si>
  <si>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</si>
  <si>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</si>
  <si>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</si>
  <si>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</si>
  <si>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</si>
  <si>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</si>
  <si>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</si>
  <si>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</si>
  <si>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</si>
  <si>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</si>
  <si>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</si>
  <si>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Painting old surface guards, bars, gates, iron bars, gratings,railings(including standards braces,etc).And similar open work two coats (S.I.No. 4-d, P.No: 69 ).</t>
  </si>
  <si>
    <t>LAV F/S P.F</t>
  </si>
  <si>
    <t>(Rs. One Hundred Twenty Six &amp; Four Paisa only)</t>
  </si>
  <si>
    <t>(Rs. One Hundred Twenty One only)</t>
  </si>
  <si>
    <t>(Rs. Six Hundred Seventy Four &amp; Sixty Paisa only)</t>
  </si>
  <si>
    <t>Dismantling brick work in mud morter .(S.I.No: 12, P.No: 10)</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</si>
  <si>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</si>
  <si>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</si>
  <si>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</si>
  <si>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</si>
  <si>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Tiles (size 12"x6"x2") laid in 1:6 cement mortar over 3/4" thick cement mortar 1:6. (S.I.No.11, P.no.41).</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</si>
  <si>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</si>
  <si>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</si>
  <si>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</si>
  <si>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</si>
  <si>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</si>
  <si>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</si>
  <si>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</si>
  <si>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</si>
  <si>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</si>
  <si>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</si>
  <si>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</si>
  <si>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Five Hundred Twenty Nine &amp; Thirty Eight Paisa only)</t>
  </si>
  <si>
    <t xml:space="preserve">                                      (Rs. Eleven Thousand Four Hundred Fourty Three &amp; Ten Paisa only)</t>
  </si>
  <si>
    <t xml:space="preserve">               (Rupees:-Two hundred thirty one and sixty paisa only.)</t>
  </si>
  <si>
    <t>Making notice board made with cement sand.</t>
  </si>
  <si>
    <t>P.Sft.</t>
  </si>
  <si>
    <t>Khasi Parnalas in cement and sand mortar (1:2) 12" out side width finished smooth with a floating coat of neat cement. (S.I.No.17, P.No.36).</t>
  </si>
  <si>
    <t>Rft.</t>
  </si>
  <si>
    <t>P.Rft.</t>
  </si>
  <si>
    <t xml:space="preserve">                (Rupees:-Three thousend fifty six and thirty five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</si>
  <si>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</si>
  <si>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</si>
  <si>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</si>
  <si>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</si>
  <si>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</si>
  <si>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r>
      <t xml:space="preserve">Construction of One Roomed Shelterless / Addition of One Class Room Building and Rehabilitation of Existing Primary Schools in District Tharparkar (15-Units)  </t>
    </r>
    <r>
      <rPr>
        <b/>
        <u/>
        <sz val="14"/>
        <rFont val="Times New Roman"/>
        <family val="1"/>
      </rPr>
      <t>@ GBPS  Khari Gujwani U/C Dabhro,</t>
    </r>
    <r>
      <rPr>
        <u/>
        <sz val="14"/>
        <rFont val="Times New Roman"/>
        <family val="1"/>
      </rPr>
      <t xml:space="preserve"> Taluka Diplo.</t>
    </r>
  </si>
  <si>
    <t>DPC 1:2:4 (3" Thick)</t>
  </si>
  <si>
    <t xml:space="preserve">                                          (Rs. Four Thousand Nine Hundred Eighty Two &amp; Ps. One Eight Only)</t>
  </si>
  <si>
    <t xml:space="preserve">                                                          (Rs. One Thousand Six Hundred Seventy Four &amp; Ps. Three Six Only)</t>
  </si>
  <si>
    <t>Cement plaster 1:6 ratio 1/2" thick upto 12' ft height (S.I.No.11-b, P.No.52).</t>
  </si>
  <si>
    <t xml:space="preserve">                                                       (Rs. Two Thousand Two Hundred Eighty Three &amp; PS. Ninety Three  Paisa only)</t>
  </si>
  <si>
    <t>Colour wash two coats.</t>
  </si>
  <si>
    <t xml:space="preserve">      (Rs. Eight Hundred Fifty Nine &amp; Ps. Ninety Paisa only)</t>
  </si>
</sst>
</file>

<file path=xl/styles.xml><?xml version="1.0" encoding="utf-8"?>
<styleSheet xmlns="http://schemas.openxmlformats.org/spreadsheetml/2006/main">
  <numFmts count="2">
    <numFmt numFmtId="164" formatCode="0.0"/>
    <numFmt numFmtId="165" formatCode="0.000"/>
  </numFmts>
  <fonts count="27">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u/>
      <sz val="14"/>
      <name val="Times New Roman"/>
      <family val="1"/>
    </font>
    <font>
      <b/>
      <u/>
      <sz val="14"/>
      <name val="Times New Roman"/>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77">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2" fillId="0" borderId="0" xfId="1" applyFont="1" applyBorder="1" applyAlignment="1">
      <alignment horizontal="center" vertical="top"/>
    </xf>
    <xf numFmtId="0" fontId="23" fillId="0" borderId="0" xfId="1" applyFont="1" applyBorder="1"/>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8" fillId="2" borderId="1" xfId="1" applyFont="1" applyFill="1" applyBorder="1" applyAlignment="1">
      <alignment horizontal="center" vertical="center"/>
    </xf>
    <xf numFmtId="0" fontId="6" fillId="0" borderId="0" xfId="1" applyFont="1" applyBorder="1" applyAlignment="1">
      <alignment horizontal="center" vertical="center"/>
    </xf>
    <xf numFmtId="0" fontId="17" fillId="0" borderId="0" xfId="1" applyFont="1" applyBorder="1" applyAlignment="1">
      <alignment horizontal="center"/>
    </xf>
    <xf numFmtId="0" fontId="22" fillId="0" borderId="0" xfId="1" applyFont="1" applyBorder="1" applyAlignment="1">
      <alignment horizontal="center" vertical="top"/>
    </xf>
    <xf numFmtId="0" fontId="17" fillId="0" borderId="0" xfId="1" applyFont="1" applyBorder="1" applyAlignment="1">
      <alignment horizontal="left"/>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2" fillId="0" borderId="0" xfId="1" applyFont="1" applyBorder="1" applyAlignment="1">
      <alignment horizontal="center" vertical="center"/>
    </xf>
    <xf numFmtId="0" fontId="22" fillId="0" borderId="0" xfId="1" applyFont="1" applyBorder="1" applyAlignment="1">
      <alignment vertical="center"/>
    </xf>
    <xf numFmtId="0" fontId="22" fillId="0" borderId="0" xfId="1" applyFont="1" applyBorder="1" applyAlignment="1">
      <alignment horizontal="right" vertical="center"/>
    </xf>
    <xf numFmtId="0" fontId="23" fillId="0" borderId="0" xfId="1" applyFont="1" applyBorder="1" applyAlignment="1">
      <alignment vertical="center"/>
    </xf>
    <xf numFmtId="0" fontId="24" fillId="0" borderId="0" xfId="1" applyFont="1" applyBorder="1" applyAlignment="1">
      <alignment vertical="center"/>
    </xf>
    <xf numFmtId="0" fontId="5" fillId="0" borderId="0" xfId="1" applyFont="1" applyBorder="1" applyAlignment="1">
      <alignment vertical="center"/>
    </xf>
    <xf numFmtId="1" fontId="26" fillId="0" borderId="0" xfId="1" applyNumberFormat="1" applyFont="1" applyBorder="1" applyAlignment="1">
      <alignment horizontal="right" vertical="center"/>
    </xf>
    <xf numFmtId="0" fontId="23"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5" fillId="0" borderId="0" xfId="1" applyNumberFormat="1" applyFont="1" applyBorder="1" applyAlignment="1">
      <alignment horizontal="right" vertical="center"/>
    </xf>
    <xf numFmtId="0" fontId="23"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17" fillId="0" borderId="0" xfId="1" applyFont="1" applyFill="1" applyBorder="1" applyAlignment="1">
      <alignment horizontal="center" vertical="center"/>
    </xf>
    <xf numFmtId="0" fontId="16" fillId="0" borderId="0" xfId="1" applyFont="1" applyBorder="1" applyAlignment="1">
      <alignment horizontal="center"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3" fillId="0" borderId="0" xfId="1" applyFont="1" applyBorder="1" applyAlignment="1">
      <alignment horizontal="left" vertical="center"/>
    </xf>
    <xf numFmtId="1" fontId="17" fillId="0" borderId="0" xfId="1" applyNumberFormat="1" applyFont="1" applyBorder="1" applyAlignment="1">
      <alignment horizontal="right"/>
    </xf>
    <xf numFmtId="0" fontId="22" fillId="0" borderId="0" xfId="1" applyFont="1" applyBorder="1" applyAlignment="1">
      <alignment horizontal="center" vertical="center"/>
    </xf>
    <xf numFmtId="2" fontId="17" fillId="0" borderId="0" xfId="1" applyNumberFormat="1" applyFont="1" applyBorder="1" applyAlignment="1">
      <alignment horizontal="center" vertical="center"/>
    </xf>
    <xf numFmtId="2"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0" fontId="1" fillId="0" borderId="0" xfId="1" applyFont="1" applyBorder="1" applyAlignment="1">
      <alignment horizontal="right"/>
    </xf>
    <xf numFmtId="0" fontId="6" fillId="0" borderId="0" xfId="1" applyFont="1" applyBorder="1" applyAlignment="1">
      <alignment horizontal="center" vertical="center"/>
    </xf>
    <xf numFmtId="0" fontId="15" fillId="0" borderId="0" xfId="1" applyFont="1" applyAlignment="1">
      <alignment horizontal="center" vertical="center"/>
    </xf>
    <xf numFmtId="0" fontId="2" fillId="0" borderId="0" xfId="1" applyFont="1" applyAlignment="1">
      <alignment horizontal="left" vertical="top"/>
    </xf>
    <xf numFmtId="4" fontId="20" fillId="0" borderId="0" xfId="1" applyNumberFormat="1" applyFont="1" applyAlignment="1">
      <alignment horizontal="justify" vertical="top" wrapText="1"/>
    </xf>
    <xf numFmtId="0" fontId="20"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2" fontId="17" fillId="0" borderId="0" xfId="1" applyNumberFormat="1" applyFont="1" applyBorder="1" applyAlignment="1">
      <alignment horizontal="left"/>
    </xf>
    <xf numFmtId="0" fontId="16" fillId="0" borderId="0" xfId="1" applyFont="1" applyBorder="1" applyAlignment="1">
      <alignment horizontal="center"/>
    </xf>
    <xf numFmtId="0" fontId="22" fillId="0" borderId="0" xfId="1" applyFont="1" applyBorder="1" applyAlignment="1">
      <alignment horizontal="center" vertical="top"/>
    </xf>
    <xf numFmtId="0" fontId="1" fillId="0" borderId="0" xfId="1" applyFont="1" applyBorder="1" applyAlignment="1">
      <alignment horizontal="right" vertical="center"/>
    </xf>
    <xf numFmtId="0" fontId="16" fillId="0" borderId="0" xfId="1" applyFont="1" applyBorder="1" applyAlignment="1">
      <alignment horizontal="justify" vertical="top"/>
    </xf>
    <xf numFmtId="0" fontId="16" fillId="0" borderId="0" xfId="1" applyFont="1" applyBorder="1" applyAlignment="1">
      <alignment horizontal="center" vertical="top"/>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6" fillId="0" borderId="0" xfId="1" applyFont="1" applyBorder="1" applyAlignment="1">
      <alignment horizontal="left"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justify" vertical="center"/>
    </xf>
    <xf numFmtId="0" fontId="1" fillId="3" borderId="0" xfId="1" applyFont="1" applyFill="1" applyBorder="1" applyAlignment="1">
      <alignment vertical="center"/>
    </xf>
    <xf numFmtId="2" fontId="1" fillId="3" borderId="0" xfId="1" applyNumberFormat="1" applyFont="1" applyFill="1" applyBorder="1" applyAlignment="1">
      <alignment vertical="center"/>
    </xf>
    <xf numFmtId="1" fontId="1" fillId="3" borderId="0" xfId="1" applyNumberFormat="1" applyFont="1" applyFill="1" applyBorder="1" applyAlignment="1">
      <alignment vertical="center"/>
    </xf>
    <xf numFmtId="0" fontId="1" fillId="3" borderId="0" xfId="1" applyFont="1" applyFill="1" applyBorder="1" applyAlignment="1">
      <alignment horizontal="center" vertical="center"/>
    </xf>
    <xf numFmtId="2" fontId="17" fillId="3" borderId="0" xfId="1" applyNumberFormat="1" applyFont="1" applyFill="1" applyBorder="1" applyAlignment="1">
      <alignment horizontal="right" vertical="center"/>
    </xf>
    <xf numFmtId="0" fontId="17" fillId="3" borderId="0" xfId="1" applyFont="1" applyFill="1" applyBorder="1" applyAlignment="1">
      <alignment vertical="center"/>
    </xf>
    <xf numFmtId="0" fontId="18" fillId="3" borderId="0" xfId="1" applyFont="1" applyFill="1" applyBorder="1" applyAlignment="1">
      <alignment vertical="center"/>
    </xf>
    <xf numFmtId="0" fontId="17" fillId="3" borderId="0" xfId="1" applyFont="1" applyFill="1" applyBorder="1" applyAlignment="1">
      <alignment horizontal="center" vertical="center"/>
    </xf>
    <xf numFmtId="0" fontId="17" fillId="3" borderId="0" xfId="1" applyFont="1" applyFill="1" applyBorder="1" applyAlignment="1">
      <alignment horizontal="right" vertical="center"/>
    </xf>
    <xf numFmtId="1" fontId="17" fillId="3" borderId="0" xfId="1" applyNumberFormat="1" applyFont="1" applyFill="1" applyBorder="1" applyAlignment="1">
      <alignment horizontal="right" vertical="center"/>
    </xf>
    <xf numFmtId="0" fontId="2" fillId="3" borderId="0" xfId="1" applyFont="1" applyFill="1" applyBorder="1" applyAlignment="1">
      <alignment horizontal="left"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11"/>
  <sheetViews>
    <sheetView tabSelected="1" view="pageBreakPreview" topLeftCell="A80" zoomScale="115" zoomScaleSheetLayoutView="115" workbookViewId="0">
      <selection activeCell="AO92" sqref="AO92:AP92"/>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24" t="s">
        <v>0</v>
      </c>
      <c r="B1" s="124"/>
      <c r="C1" s="124"/>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row>
    <row r="2" spans="1:40" ht="56.25" customHeight="1">
      <c r="A2" s="125" t="s">
        <v>36</v>
      </c>
      <c r="B2" s="125"/>
      <c r="C2" s="125"/>
      <c r="D2" s="125"/>
      <c r="E2" s="126" t="s">
        <v>79</v>
      </c>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row>
    <row r="3" spans="1:40" ht="6" customHeight="1" thickBot="1"/>
    <row r="4" spans="1:40" s="19" customFormat="1" ht="17.25" customHeight="1" thickTop="1" thickBot="1">
      <c r="A4" s="80" t="s">
        <v>1</v>
      </c>
      <c r="B4" s="128" t="s">
        <v>2</v>
      </c>
      <c r="C4" s="128"/>
      <c r="D4" s="128"/>
      <c r="E4" s="128"/>
      <c r="F4" s="128"/>
      <c r="G4" s="128"/>
      <c r="H4" s="128"/>
      <c r="I4" s="128"/>
      <c r="J4" s="128"/>
      <c r="K4" s="128"/>
      <c r="L4" s="128"/>
      <c r="M4" s="128"/>
      <c r="N4" s="129" t="s">
        <v>3</v>
      </c>
      <c r="O4" s="130"/>
      <c r="P4" s="130"/>
      <c r="Q4" s="130"/>
      <c r="R4" s="130"/>
      <c r="S4" s="130"/>
      <c r="T4" s="130"/>
      <c r="U4" s="130"/>
      <c r="V4" s="131"/>
      <c r="W4" s="129" t="s">
        <v>4</v>
      </c>
      <c r="X4" s="130"/>
      <c r="Y4" s="130"/>
      <c r="Z4" s="130"/>
      <c r="AA4" s="130"/>
      <c r="AB4" s="131"/>
      <c r="AC4" s="130" t="s">
        <v>5</v>
      </c>
      <c r="AD4" s="130"/>
      <c r="AE4" s="130"/>
      <c r="AF4" s="130"/>
      <c r="AG4" s="130"/>
      <c r="AH4" s="130"/>
      <c r="AI4" s="129" t="s">
        <v>6</v>
      </c>
      <c r="AJ4" s="130"/>
      <c r="AK4" s="130"/>
      <c r="AL4" s="130"/>
      <c r="AM4" s="130"/>
      <c r="AN4" s="131"/>
    </row>
    <row r="5" spans="1:40" s="19" customFormat="1" ht="6" customHeight="1" thickTop="1">
      <c r="A5" s="85"/>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row>
    <row r="6" spans="1:40" s="23" customFormat="1" ht="14.25" customHeight="1">
      <c r="A6" s="74">
        <v>1</v>
      </c>
      <c r="B6" s="21" t="s">
        <v>48</v>
      </c>
      <c r="C6" s="22"/>
      <c r="D6" s="22"/>
      <c r="E6" s="22"/>
      <c r="F6" s="22"/>
      <c r="G6" s="22"/>
      <c r="H6" s="22"/>
      <c r="I6" s="22"/>
      <c r="J6" s="22"/>
      <c r="K6" s="22"/>
      <c r="L6" s="22"/>
      <c r="AK6" s="122"/>
      <c r="AL6" s="122"/>
      <c r="AM6" s="122"/>
    </row>
    <row r="7" spans="1:40" s="24" customFormat="1" ht="12.75" customHeight="1">
      <c r="A7" s="6"/>
      <c r="N7" s="28"/>
      <c r="O7" s="118">
        <v>2044</v>
      </c>
      <c r="P7" s="118"/>
      <c r="Q7" s="118"/>
      <c r="R7" s="118"/>
      <c r="S7" s="132" t="s">
        <v>7</v>
      </c>
      <c r="T7" s="132"/>
      <c r="U7" s="29"/>
      <c r="V7" s="73"/>
      <c r="W7" s="119" t="s">
        <v>8</v>
      </c>
      <c r="X7" s="119"/>
      <c r="Y7" s="119"/>
      <c r="Z7" s="133">
        <v>529.38</v>
      </c>
      <c r="AA7" s="133"/>
      <c r="AB7" s="133"/>
      <c r="AC7" s="133"/>
      <c r="AD7" s="29"/>
      <c r="AE7" s="31" t="s">
        <v>11</v>
      </c>
      <c r="AF7" s="29"/>
      <c r="AG7" s="29"/>
      <c r="AH7" s="29"/>
      <c r="AI7" s="121" t="s">
        <v>9</v>
      </c>
      <c r="AJ7" s="121"/>
      <c r="AK7" s="115">
        <f>ROUND(O7*Z7/100,0)</f>
        <v>10821</v>
      </c>
      <c r="AL7" s="115"/>
      <c r="AM7" s="115"/>
      <c r="AN7" s="32" t="s">
        <v>10</v>
      </c>
    </row>
    <row r="8" spans="1:40" s="2" customFormat="1" ht="15">
      <c r="B8" s="123" t="s">
        <v>65</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3"/>
      <c r="AL8" s="3"/>
      <c r="AM8" s="3"/>
    </row>
    <row r="9" spans="1:40" s="23" customFormat="1" ht="13.5" customHeight="1">
      <c r="A9" s="20">
        <v>2</v>
      </c>
      <c r="B9" s="21" t="s">
        <v>39</v>
      </c>
      <c r="C9" s="4"/>
      <c r="D9" s="4"/>
      <c r="E9" s="4"/>
      <c r="F9" s="4"/>
      <c r="G9" s="4"/>
      <c r="H9" s="4"/>
      <c r="I9" s="4"/>
      <c r="J9" s="4"/>
      <c r="K9" s="4"/>
      <c r="L9" s="4"/>
      <c r="M9" s="4"/>
      <c r="N9" s="4"/>
      <c r="AK9" s="122"/>
      <c r="AL9" s="122"/>
      <c r="AM9" s="122"/>
    </row>
    <row r="10" spans="1:40" s="24" customFormat="1" ht="13.5" customHeight="1">
      <c r="F10" s="33"/>
      <c r="G10" s="33"/>
      <c r="H10" s="34"/>
      <c r="I10" s="6"/>
      <c r="J10" s="6"/>
      <c r="K10" s="35"/>
      <c r="L10" s="35"/>
      <c r="M10" s="35"/>
      <c r="N10" s="35"/>
      <c r="O10" s="118">
        <v>1083</v>
      </c>
      <c r="P10" s="118"/>
      <c r="Q10" s="118"/>
      <c r="R10" s="118"/>
      <c r="S10" s="36" t="s">
        <v>25</v>
      </c>
      <c r="T10" s="37"/>
      <c r="U10" s="37"/>
      <c r="V10" s="119" t="s">
        <v>8</v>
      </c>
      <c r="W10" s="119"/>
      <c r="X10" s="119"/>
      <c r="Y10" s="120">
        <v>378.13</v>
      </c>
      <c r="Z10" s="120"/>
      <c r="AA10" s="120"/>
      <c r="AB10" s="120"/>
      <c r="AC10" s="29"/>
      <c r="AD10" s="29" t="s">
        <v>26</v>
      </c>
      <c r="AE10" s="29"/>
      <c r="AF10" s="29"/>
      <c r="AG10" s="29"/>
      <c r="AH10" s="29"/>
      <c r="AI10" s="121" t="s">
        <v>9</v>
      </c>
      <c r="AJ10" s="121"/>
      <c r="AK10" s="115">
        <f>O10*Y10/100</f>
        <v>4095.1478999999999</v>
      </c>
      <c r="AL10" s="115"/>
      <c r="AM10" s="115"/>
      <c r="AN10" s="32" t="s">
        <v>10</v>
      </c>
    </row>
    <row r="11" spans="1:40" s="2" customFormat="1" ht="15">
      <c r="B11" s="123" t="s">
        <v>64</v>
      </c>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3"/>
      <c r="AL11" s="3"/>
      <c r="AM11" s="3"/>
    </row>
    <row r="12" spans="1:40" s="23" customFormat="1" ht="13.5" customHeight="1">
      <c r="A12" s="20">
        <v>3</v>
      </c>
      <c r="B12" s="21" t="s">
        <v>40</v>
      </c>
      <c r="C12" s="4"/>
      <c r="D12" s="4"/>
      <c r="E12" s="4"/>
      <c r="F12" s="4"/>
      <c r="G12" s="4"/>
      <c r="H12" s="4"/>
      <c r="I12" s="4"/>
      <c r="J12" s="4"/>
      <c r="K12" s="4"/>
      <c r="L12" s="4"/>
      <c r="M12" s="4"/>
      <c r="N12" s="4"/>
      <c r="AK12" s="122"/>
      <c r="AL12" s="122"/>
      <c r="AM12" s="122"/>
    </row>
    <row r="13" spans="1:40" s="24" customFormat="1" ht="13.5" customHeight="1">
      <c r="F13" s="33"/>
      <c r="G13" s="33"/>
      <c r="H13" s="34"/>
      <c r="I13" s="6"/>
      <c r="J13" s="6"/>
      <c r="K13" s="35"/>
      <c r="L13" s="35"/>
      <c r="M13" s="35"/>
      <c r="N13" s="35"/>
      <c r="O13" s="118">
        <v>33.14</v>
      </c>
      <c r="P13" s="118"/>
      <c r="Q13" s="118"/>
      <c r="R13" s="118"/>
      <c r="S13" s="36" t="s">
        <v>17</v>
      </c>
      <c r="T13" s="37"/>
      <c r="U13" s="37"/>
      <c r="V13" s="119" t="s">
        <v>8</v>
      </c>
      <c r="W13" s="119"/>
      <c r="X13" s="119"/>
      <c r="Y13" s="118">
        <v>126.04</v>
      </c>
      <c r="Z13" s="118"/>
      <c r="AA13" s="118"/>
      <c r="AB13" s="118"/>
      <c r="AC13" s="29"/>
      <c r="AD13" s="29" t="s">
        <v>18</v>
      </c>
      <c r="AE13" s="29"/>
      <c r="AF13" s="29"/>
      <c r="AG13" s="29"/>
      <c r="AH13" s="29"/>
      <c r="AI13" s="121" t="s">
        <v>9</v>
      </c>
      <c r="AJ13" s="121"/>
      <c r="AK13" s="115">
        <f>ROUND(O13*Y13,0)</f>
        <v>4177</v>
      </c>
      <c r="AL13" s="115"/>
      <c r="AM13" s="115"/>
      <c r="AN13" s="32" t="s">
        <v>10</v>
      </c>
    </row>
    <row r="14" spans="1:40" s="2" customFormat="1" ht="15">
      <c r="B14" s="123" t="s">
        <v>45</v>
      </c>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3"/>
      <c r="AL14" s="3"/>
      <c r="AM14" s="3"/>
    </row>
    <row r="15" spans="1:40" s="23" customFormat="1" ht="13.5" customHeight="1">
      <c r="A15" s="20">
        <v>4</v>
      </c>
      <c r="B15" s="21" t="s">
        <v>41</v>
      </c>
      <c r="C15" s="4"/>
      <c r="D15" s="4"/>
      <c r="E15" s="4"/>
      <c r="F15" s="4"/>
      <c r="G15" s="4"/>
      <c r="H15" s="4"/>
      <c r="I15" s="4"/>
      <c r="J15" s="4"/>
      <c r="K15" s="4"/>
      <c r="L15" s="4"/>
      <c r="M15" s="4"/>
      <c r="N15" s="4"/>
      <c r="AK15" s="122"/>
      <c r="AL15" s="122"/>
      <c r="AM15" s="122"/>
      <c r="AN15" s="40"/>
    </row>
    <row r="16" spans="1:40" s="24" customFormat="1" ht="13.5" customHeight="1">
      <c r="F16" s="33"/>
      <c r="G16" s="33"/>
      <c r="H16" s="34"/>
      <c r="I16" s="6"/>
      <c r="J16" s="6"/>
      <c r="K16" s="35"/>
      <c r="L16" s="35"/>
      <c r="M16" s="35"/>
      <c r="N16" s="35"/>
      <c r="O16" s="118">
        <v>0</v>
      </c>
      <c r="P16" s="118"/>
      <c r="Q16" s="118"/>
      <c r="R16" s="118"/>
      <c r="S16" s="36" t="s">
        <v>25</v>
      </c>
      <c r="T16" s="37"/>
      <c r="U16" s="37"/>
      <c r="V16" s="30"/>
      <c r="W16" s="119" t="s">
        <v>8</v>
      </c>
      <c r="X16" s="119"/>
      <c r="Y16" s="119"/>
      <c r="Z16" s="118">
        <v>121</v>
      </c>
      <c r="AA16" s="118"/>
      <c r="AB16" s="118"/>
      <c r="AC16" s="118"/>
      <c r="AE16" s="29" t="s">
        <v>26</v>
      </c>
      <c r="AF16" s="29"/>
      <c r="AG16" s="29"/>
      <c r="AH16" s="29"/>
      <c r="AI16" s="121" t="s">
        <v>9</v>
      </c>
      <c r="AJ16" s="121"/>
      <c r="AK16" s="115">
        <f>ROUND(O16*Z16/100,0)</f>
        <v>0</v>
      </c>
      <c r="AL16" s="115"/>
      <c r="AM16" s="115"/>
      <c r="AN16" s="32" t="s">
        <v>10</v>
      </c>
    </row>
    <row r="17" spans="1:40" s="2" customFormat="1" ht="15">
      <c r="B17" s="123" t="s">
        <v>46</v>
      </c>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3"/>
      <c r="AL17" s="3"/>
      <c r="AM17" s="3"/>
    </row>
    <row r="18" spans="1:40" s="77" customFormat="1" ht="16.5" customHeight="1">
      <c r="A18" s="76">
        <v>5</v>
      </c>
      <c r="B18" s="21" t="s">
        <v>49</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35"/>
      <c r="AL18" s="135"/>
      <c r="AM18" s="135"/>
    </row>
    <row r="19" spans="1:40" s="24" customFormat="1" ht="13.5" customHeight="1">
      <c r="F19" s="33"/>
      <c r="G19" s="33"/>
      <c r="H19" s="34"/>
      <c r="I19" s="6"/>
      <c r="J19" s="6"/>
      <c r="K19" s="35"/>
      <c r="L19" s="35"/>
      <c r="M19" s="35"/>
      <c r="N19" s="35"/>
      <c r="O19" s="118">
        <v>115</v>
      </c>
      <c r="P19" s="118"/>
      <c r="Q19" s="118"/>
      <c r="R19" s="118"/>
      <c r="S19" s="75" t="s">
        <v>7</v>
      </c>
      <c r="T19" s="37"/>
      <c r="U19" s="37"/>
      <c r="V19" s="73"/>
      <c r="W19" s="119" t="s">
        <v>8</v>
      </c>
      <c r="X19" s="119"/>
      <c r="Y19" s="119"/>
      <c r="Z19" s="118">
        <v>3176.25</v>
      </c>
      <c r="AA19" s="118"/>
      <c r="AB19" s="118"/>
      <c r="AC19" s="118"/>
      <c r="AE19" s="29" t="s">
        <v>50</v>
      </c>
      <c r="AF19" s="29"/>
      <c r="AG19" s="29"/>
      <c r="AH19" s="29"/>
      <c r="AI19" s="121" t="s">
        <v>9</v>
      </c>
      <c r="AJ19" s="121"/>
      <c r="AK19" s="115">
        <f>ROUND(O19*Z19/1000,0)</f>
        <v>365</v>
      </c>
      <c r="AL19" s="115"/>
      <c r="AM19" s="115"/>
      <c r="AN19" s="32" t="s">
        <v>10</v>
      </c>
    </row>
    <row r="20" spans="1:40" s="2" customFormat="1" ht="15">
      <c r="B20" s="123" t="s">
        <v>63</v>
      </c>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3"/>
      <c r="AL20" s="3"/>
      <c r="AM20" s="3"/>
    </row>
    <row r="21" spans="1:40" s="44" customFormat="1" ht="13.5" customHeight="1">
      <c r="A21" s="42">
        <v>6</v>
      </c>
      <c r="B21" s="43" t="s">
        <v>55</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34"/>
      <c r="AL21" s="134"/>
      <c r="AM21" s="134"/>
    </row>
    <row r="22" spans="1:40" s="6" customFormat="1" ht="13.5" customHeight="1">
      <c r="N22" s="28"/>
      <c r="O22" s="118">
        <v>85</v>
      </c>
      <c r="P22" s="118"/>
      <c r="Q22" s="118"/>
      <c r="R22" s="118"/>
      <c r="S22" s="119" t="s">
        <v>7</v>
      </c>
      <c r="T22" s="119"/>
      <c r="U22" s="29"/>
      <c r="V22" s="30"/>
      <c r="W22" s="119" t="s">
        <v>8</v>
      </c>
      <c r="X22" s="119"/>
      <c r="Y22" s="119"/>
      <c r="Z22" s="118">
        <v>8122.95</v>
      </c>
      <c r="AA22" s="118"/>
      <c r="AB22" s="118"/>
      <c r="AC22" s="118"/>
      <c r="AD22" s="29"/>
      <c r="AE22" s="29" t="s">
        <v>11</v>
      </c>
      <c r="AF22" s="29"/>
      <c r="AG22" s="29"/>
      <c r="AH22" s="29"/>
      <c r="AI22" s="121" t="s">
        <v>9</v>
      </c>
      <c r="AJ22" s="121"/>
      <c r="AK22" s="115">
        <f>ROUND(O22*Z22/100,0)</f>
        <v>6905</v>
      </c>
      <c r="AL22" s="115"/>
      <c r="AM22" s="115"/>
      <c r="AN22" s="32" t="s">
        <v>10</v>
      </c>
    </row>
    <row r="23" spans="1:40" s="2" customFormat="1" ht="15">
      <c r="B23" s="123" t="s">
        <v>62</v>
      </c>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3"/>
      <c r="AL23" s="3"/>
      <c r="AM23" s="3"/>
    </row>
    <row r="24" spans="1:40" s="77" customFormat="1" ht="16.5" customHeight="1">
      <c r="A24" s="83">
        <v>7</v>
      </c>
      <c r="B24" s="21" t="s">
        <v>51</v>
      </c>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135"/>
      <c r="AL24" s="135"/>
      <c r="AM24" s="135"/>
    </row>
    <row r="25" spans="1:40" s="24" customFormat="1" ht="13.5" customHeight="1">
      <c r="F25" s="33"/>
      <c r="G25" s="33"/>
      <c r="H25" s="34"/>
      <c r="I25" s="6"/>
      <c r="J25" s="6"/>
      <c r="K25" s="35"/>
      <c r="L25" s="35"/>
      <c r="M25" s="35"/>
      <c r="N25" s="35"/>
      <c r="O25" s="118">
        <v>803</v>
      </c>
      <c r="P25" s="118"/>
      <c r="Q25" s="118"/>
      <c r="R25" s="118"/>
      <c r="S25" s="84" t="s">
        <v>7</v>
      </c>
      <c r="T25" s="37"/>
      <c r="U25" s="37"/>
      <c r="V25" s="82"/>
      <c r="W25" s="119" t="s">
        <v>8</v>
      </c>
      <c r="X25" s="119"/>
      <c r="Y25" s="119"/>
      <c r="Z25" s="118">
        <v>11948.36</v>
      </c>
      <c r="AA25" s="118"/>
      <c r="AB25" s="118"/>
      <c r="AC25" s="118"/>
      <c r="AE25" s="29" t="s">
        <v>11</v>
      </c>
      <c r="AF25" s="29"/>
      <c r="AG25" s="29"/>
      <c r="AH25" s="29"/>
      <c r="AI25" s="121" t="s">
        <v>9</v>
      </c>
      <c r="AJ25" s="121"/>
      <c r="AK25" s="115">
        <f>ROUND(O25*Z25/100,0)</f>
        <v>95945</v>
      </c>
      <c r="AL25" s="115"/>
      <c r="AM25" s="115"/>
      <c r="AN25" s="32" t="s">
        <v>10</v>
      </c>
    </row>
    <row r="26" spans="1:40" s="2" customFormat="1" ht="15">
      <c r="B26" s="123" t="s">
        <v>61</v>
      </c>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3"/>
      <c r="AL26" s="3"/>
      <c r="AM26" s="3"/>
    </row>
    <row r="27" spans="1:40" s="2" customFormat="1" ht="2.25" customHeight="1">
      <c r="B27" s="81"/>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3"/>
      <c r="AL27" s="3"/>
      <c r="AM27" s="3"/>
    </row>
    <row r="28" spans="1:40" s="77" customFormat="1" ht="16.5" customHeight="1">
      <c r="A28" s="76">
        <v>8</v>
      </c>
      <c r="B28" s="21" t="s">
        <v>80</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35"/>
      <c r="AL28" s="135"/>
      <c r="AM28" s="135"/>
    </row>
    <row r="29" spans="1:40" s="24" customFormat="1" ht="13.5" customHeight="1">
      <c r="F29" s="33"/>
      <c r="G29" s="33"/>
      <c r="H29" s="34"/>
      <c r="I29" s="6"/>
      <c r="J29" s="6"/>
      <c r="K29" s="35"/>
      <c r="L29" s="35"/>
      <c r="M29" s="35"/>
      <c r="N29" s="35"/>
      <c r="O29" s="118">
        <v>293</v>
      </c>
      <c r="P29" s="118"/>
      <c r="Q29" s="118"/>
      <c r="R29" s="118"/>
      <c r="S29" s="75" t="s">
        <v>7</v>
      </c>
      <c r="T29" s="37"/>
      <c r="U29" s="37"/>
      <c r="V29" s="73"/>
      <c r="W29" s="119" t="s">
        <v>8</v>
      </c>
      <c r="X29" s="119"/>
      <c r="Y29" s="119"/>
      <c r="Z29" s="118">
        <v>4982.18</v>
      </c>
      <c r="AA29" s="118"/>
      <c r="AB29" s="118"/>
      <c r="AC29" s="118"/>
      <c r="AE29" s="29" t="s">
        <v>11</v>
      </c>
      <c r="AF29" s="29"/>
      <c r="AG29" s="29"/>
      <c r="AH29" s="29"/>
      <c r="AI29" s="121" t="s">
        <v>9</v>
      </c>
      <c r="AJ29" s="121"/>
      <c r="AK29" s="115">
        <f>ROUND(O29*Z29/100,0)</f>
        <v>14598</v>
      </c>
      <c r="AL29" s="115"/>
      <c r="AM29" s="115"/>
      <c r="AN29" s="32" t="s">
        <v>10</v>
      </c>
    </row>
    <row r="30" spans="1:40" s="2" customFormat="1" ht="15">
      <c r="B30" s="123" t="s">
        <v>81</v>
      </c>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3"/>
      <c r="AL30" s="3"/>
      <c r="AM30" s="3"/>
    </row>
    <row r="31" spans="1:40" s="2" customFormat="1" ht="2.25" customHeight="1">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3"/>
      <c r="AL31" s="3"/>
      <c r="AM31" s="3"/>
    </row>
    <row r="32" spans="1:40" s="23" customFormat="1" ht="76.5" customHeight="1">
      <c r="A32" s="45">
        <v>9</v>
      </c>
      <c r="B32" s="137" t="s">
        <v>12</v>
      </c>
      <c r="C32" s="137"/>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8"/>
      <c r="AL32" s="138"/>
      <c r="AM32" s="138"/>
    </row>
    <row r="33" spans="1:41" s="6" customFormat="1" ht="14.25" customHeight="1">
      <c r="N33" s="28"/>
      <c r="O33" s="118">
        <v>32</v>
      </c>
      <c r="P33" s="118"/>
      <c r="Q33" s="118"/>
      <c r="R33" s="118"/>
      <c r="S33" s="119" t="s">
        <v>7</v>
      </c>
      <c r="T33" s="119"/>
      <c r="U33" s="29"/>
      <c r="V33" s="30"/>
      <c r="W33" s="119" t="s">
        <v>8</v>
      </c>
      <c r="X33" s="119"/>
      <c r="Y33" s="119"/>
      <c r="Z33" s="118">
        <v>337</v>
      </c>
      <c r="AA33" s="118"/>
      <c r="AB33" s="118"/>
      <c r="AC33" s="118"/>
      <c r="AD33" s="29"/>
      <c r="AE33" s="29" t="s">
        <v>13</v>
      </c>
      <c r="AF33" s="29"/>
      <c r="AG33" s="29"/>
      <c r="AH33" s="29"/>
      <c r="AI33" s="121" t="s">
        <v>9</v>
      </c>
      <c r="AJ33" s="121"/>
      <c r="AK33" s="115">
        <f>O33*Z33</f>
        <v>10784</v>
      </c>
      <c r="AL33" s="115"/>
      <c r="AM33" s="115"/>
      <c r="AN33" s="32" t="s">
        <v>10</v>
      </c>
    </row>
    <row r="34" spans="1:41" s="2" customFormat="1" ht="15">
      <c r="B34" s="148" t="s">
        <v>74</v>
      </c>
      <c r="C34" s="148"/>
      <c r="D34" s="148"/>
      <c r="E34" s="148"/>
      <c r="F34" s="148"/>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3"/>
      <c r="AL34" s="3"/>
      <c r="AM34" s="3"/>
    </row>
    <row r="35" spans="1:41" s="2" customFormat="1" ht="3" customHeight="1">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3"/>
      <c r="AL35" s="3"/>
      <c r="AM35" s="3"/>
    </row>
    <row r="36" spans="1:41" s="23" customFormat="1" ht="30" customHeight="1">
      <c r="A36" s="45">
        <v>10</v>
      </c>
      <c r="B36" s="137" t="s">
        <v>14</v>
      </c>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8"/>
      <c r="AL36" s="138"/>
      <c r="AM36" s="138"/>
    </row>
    <row r="37" spans="1:41" s="24" customFormat="1" ht="13.5" customHeight="1">
      <c r="A37" s="46" t="s">
        <v>15</v>
      </c>
      <c r="B37" s="47" t="s">
        <v>16</v>
      </c>
      <c r="L37" s="25"/>
      <c r="M37" s="26"/>
      <c r="N37" s="139"/>
      <c r="O37" s="139"/>
      <c r="P37" s="27"/>
      <c r="Q37" s="140"/>
      <c r="R37" s="140"/>
      <c r="S37" s="26"/>
      <c r="T37" s="141"/>
      <c r="U37" s="141"/>
      <c r="V37" s="141"/>
      <c r="AB37" s="142"/>
      <c r="AC37" s="142"/>
      <c r="AD37" s="142"/>
      <c r="AE37" s="142"/>
      <c r="AF37" s="139"/>
      <c r="AG37" s="139"/>
      <c r="AK37" s="122"/>
      <c r="AL37" s="122"/>
      <c r="AM37" s="122"/>
      <c r="AN37" s="41"/>
    </row>
    <row r="38" spans="1:41" s="24" customFormat="1" ht="13.5" customHeight="1">
      <c r="F38" s="33"/>
      <c r="G38" s="33"/>
      <c r="H38" s="34"/>
      <c r="I38" s="6"/>
      <c r="J38" s="42"/>
      <c r="K38" s="48"/>
      <c r="L38" s="35"/>
      <c r="M38" s="35"/>
      <c r="N38" s="35"/>
      <c r="O38" s="25"/>
      <c r="P38" s="118">
        <v>1.1399999999999999</v>
      </c>
      <c r="Q38" s="118"/>
      <c r="R38" s="118"/>
      <c r="S38" s="31" t="s">
        <v>17</v>
      </c>
      <c r="T38" s="37"/>
      <c r="U38" s="37"/>
      <c r="V38" s="119" t="s">
        <v>8</v>
      </c>
      <c r="W38" s="119"/>
      <c r="X38" s="119"/>
      <c r="Y38" s="118">
        <v>5001.7</v>
      </c>
      <c r="Z38" s="118"/>
      <c r="AA38" s="118"/>
      <c r="AB38" s="118"/>
      <c r="AC38" s="29"/>
      <c r="AD38" s="29" t="s">
        <v>18</v>
      </c>
      <c r="AE38" s="29"/>
      <c r="AF38" s="29"/>
      <c r="AG38" s="29"/>
      <c r="AH38" s="29"/>
      <c r="AI38" s="121" t="s">
        <v>9</v>
      </c>
      <c r="AJ38" s="121"/>
      <c r="AK38" s="115">
        <f>ROUND(P38*Y38,0)</f>
        <v>5702</v>
      </c>
      <c r="AL38" s="115"/>
      <c r="AM38" s="115"/>
      <c r="AN38" s="32" t="s">
        <v>10</v>
      </c>
    </row>
    <row r="39" spans="1:41" s="2" customFormat="1" ht="13.5" customHeight="1">
      <c r="B39" s="123" t="s">
        <v>56</v>
      </c>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3"/>
      <c r="AL39" s="3"/>
      <c r="AM39" s="3"/>
    </row>
    <row r="40" spans="1:41" s="24" customFormat="1" ht="13.5" customHeight="1">
      <c r="A40" s="46" t="s">
        <v>19</v>
      </c>
      <c r="B40" s="47" t="s">
        <v>20</v>
      </c>
      <c r="J40" s="42"/>
      <c r="K40" s="42"/>
      <c r="L40" s="25"/>
      <c r="M40" s="26"/>
      <c r="N40" s="139"/>
      <c r="O40" s="139"/>
      <c r="P40" s="27"/>
      <c r="Q40" s="140"/>
      <c r="R40" s="140"/>
      <c r="S40" s="26"/>
      <c r="T40" s="141"/>
      <c r="U40" s="141"/>
      <c r="V40" s="141"/>
      <c r="AB40" s="142"/>
      <c r="AC40" s="142"/>
      <c r="AD40" s="142"/>
      <c r="AE40" s="142"/>
      <c r="AF40" s="139"/>
      <c r="AG40" s="139"/>
      <c r="AK40" s="122"/>
      <c r="AL40" s="122"/>
      <c r="AM40" s="122"/>
      <c r="AN40" s="41"/>
    </row>
    <row r="41" spans="1:41" s="6" customFormat="1" ht="13.5" customHeight="1">
      <c r="H41" s="38"/>
      <c r="K41" s="35"/>
      <c r="L41" s="35"/>
      <c r="M41" s="35"/>
      <c r="N41" s="35"/>
      <c r="O41" s="25"/>
      <c r="P41" s="118">
        <v>0.14000000000000001</v>
      </c>
      <c r="Q41" s="118"/>
      <c r="R41" s="118"/>
      <c r="S41" s="29" t="s">
        <v>17</v>
      </c>
      <c r="T41" s="49"/>
      <c r="U41" s="49"/>
      <c r="V41" s="119" t="s">
        <v>8</v>
      </c>
      <c r="W41" s="119"/>
      <c r="X41" s="119"/>
      <c r="Y41" s="118">
        <v>4820.2</v>
      </c>
      <c r="Z41" s="118"/>
      <c r="AA41" s="118"/>
      <c r="AB41" s="118"/>
      <c r="AC41" s="29"/>
      <c r="AD41" s="29" t="s">
        <v>18</v>
      </c>
      <c r="AE41" s="29"/>
      <c r="AF41" s="29"/>
      <c r="AG41" s="29"/>
      <c r="AH41" s="29"/>
      <c r="AI41" s="121" t="s">
        <v>9</v>
      </c>
      <c r="AJ41" s="121"/>
      <c r="AK41" s="115">
        <f>ROUND(P41*Y41,0)</f>
        <v>675</v>
      </c>
      <c r="AL41" s="115"/>
      <c r="AM41" s="115"/>
      <c r="AN41" s="32" t="s">
        <v>10</v>
      </c>
    </row>
    <row r="42" spans="1:41" s="2" customFormat="1" ht="15">
      <c r="B42" s="123" t="s">
        <v>57</v>
      </c>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3"/>
      <c r="AL42" s="3"/>
      <c r="AM42" s="3"/>
    </row>
    <row r="43" spans="1:41" s="2" customFormat="1" ht="3" customHeight="1">
      <c r="B43" s="78"/>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36"/>
      <c r="AL44" s="136"/>
      <c r="AM44" s="136"/>
    </row>
    <row r="45" spans="1:41" s="6" customFormat="1" ht="12.75">
      <c r="H45" s="38"/>
      <c r="K45" s="35"/>
      <c r="L45" s="35"/>
      <c r="M45" s="35"/>
      <c r="N45" s="35"/>
      <c r="O45" s="25"/>
      <c r="P45" s="118">
        <v>24.35</v>
      </c>
      <c r="Q45" s="118"/>
      <c r="R45" s="118"/>
      <c r="S45" s="29" t="s">
        <v>17</v>
      </c>
      <c r="T45" s="49"/>
      <c r="U45" s="49"/>
      <c r="V45" s="119" t="s">
        <v>8</v>
      </c>
      <c r="W45" s="119"/>
      <c r="X45" s="119"/>
      <c r="Y45" s="120">
        <v>3850</v>
      </c>
      <c r="Z45" s="120"/>
      <c r="AA45" s="120"/>
      <c r="AB45" s="120"/>
      <c r="AC45" s="29"/>
      <c r="AD45" s="29" t="s">
        <v>18</v>
      </c>
      <c r="AE45" s="29"/>
      <c r="AF45" s="29"/>
      <c r="AG45" s="29"/>
      <c r="AH45" s="121" t="s">
        <v>9</v>
      </c>
      <c r="AI45" s="121"/>
      <c r="AK45" s="115">
        <f>ROUND(P45*Y45,0)</f>
        <v>93748</v>
      </c>
      <c r="AL45" s="115"/>
      <c r="AM45" s="115"/>
      <c r="AN45" s="32" t="s">
        <v>10</v>
      </c>
      <c r="AO45" s="35">
        <f>AK33+AK38+AK41+AK48+AK45</f>
        <v>187986</v>
      </c>
    </row>
    <row r="46" spans="1:41" s="2" customFormat="1" ht="15">
      <c r="B46" s="123" t="s">
        <v>58</v>
      </c>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123"/>
      <c r="AK46" s="3"/>
      <c r="AL46" s="3"/>
      <c r="AM46" s="3"/>
    </row>
    <row r="47" spans="1:41" s="23" customFormat="1" ht="15" customHeight="1">
      <c r="A47" s="74">
        <v>12</v>
      </c>
      <c r="B47" s="21" t="s">
        <v>22</v>
      </c>
      <c r="C47" s="21"/>
      <c r="D47" s="21"/>
      <c r="E47" s="21"/>
      <c r="F47" s="21"/>
      <c r="G47" s="21"/>
      <c r="H47" s="21"/>
      <c r="I47" s="21"/>
      <c r="J47" s="21"/>
      <c r="K47" s="21"/>
      <c r="L47" s="21"/>
      <c r="M47" s="21"/>
      <c r="N47" s="21"/>
      <c r="O47" s="21"/>
      <c r="P47" s="21"/>
      <c r="Q47" s="21"/>
      <c r="R47" s="21"/>
      <c r="S47" s="21"/>
      <c r="T47" s="21"/>
      <c r="U47" s="21"/>
      <c r="V47" s="21"/>
      <c r="W47" s="21"/>
      <c r="AK47" s="122"/>
      <c r="AL47" s="122"/>
      <c r="AM47" s="122"/>
    </row>
    <row r="48" spans="1:41" s="6" customFormat="1" ht="12.75">
      <c r="H48" s="38"/>
      <c r="K48" s="35"/>
      <c r="L48" s="35"/>
      <c r="M48" s="35"/>
      <c r="N48" s="35"/>
      <c r="O48" s="25"/>
      <c r="P48" s="120">
        <v>21.56</v>
      </c>
      <c r="Q48" s="120"/>
      <c r="R48" s="120"/>
      <c r="S48" s="29" t="s">
        <v>17</v>
      </c>
      <c r="T48" s="49"/>
      <c r="U48" s="49"/>
      <c r="V48" s="119" t="s">
        <v>8</v>
      </c>
      <c r="W48" s="119"/>
      <c r="X48" s="119"/>
      <c r="Y48" s="120">
        <v>3575</v>
      </c>
      <c r="Z48" s="120"/>
      <c r="AA48" s="120"/>
      <c r="AB48" s="120"/>
      <c r="AC48" s="29"/>
      <c r="AD48" s="29" t="s">
        <v>18</v>
      </c>
      <c r="AE48" s="29"/>
      <c r="AF48" s="29"/>
      <c r="AG48" s="29"/>
      <c r="AH48" s="121" t="s">
        <v>9</v>
      </c>
      <c r="AI48" s="121"/>
      <c r="AK48" s="115">
        <f>ROUND(P48*Y48,0)</f>
        <v>77077</v>
      </c>
      <c r="AL48" s="115"/>
      <c r="AM48" s="115"/>
      <c r="AN48" s="32" t="s">
        <v>10</v>
      </c>
    </row>
    <row r="49" spans="1:40" s="2" customFormat="1" ht="15">
      <c r="B49" s="123" t="s">
        <v>59</v>
      </c>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3"/>
      <c r="AK49" s="3"/>
      <c r="AL49" s="3"/>
      <c r="AM49" s="3"/>
    </row>
    <row r="50" spans="1:40" s="2" customFormat="1" ht="2.25" customHeight="1">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3"/>
      <c r="AL50" s="3"/>
      <c r="AM50" s="3"/>
    </row>
    <row r="51" spans="1:40" s="5" customFormat="1" ht="15" customHeight="1">
      <c r="A51" s="20">
        <v>13</v>
      </c>
      <c r="B51" s="137" t="s">
        <v>23</v>
      </c>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6"/>
      <c r="AL51" s="136"/>
      <c r="AM51" s="136"/>
    </row>
    <row r="52" spans="1:40" s="166" customFormat="1" ht="17.25" customHeight="1">
      <c r="H52" s="167"/>
      <c r="K52" s="168"/>
      <c r="L52" s="168"/>
      <c r="M52" s="168"/>
      <c r="N52" s="168"/>
      <c r="O52" s="169"/>
      <c r="P52" s="170">
        <v>46.56</v>
      </c>
      <c r="Q52" s="170"/>
      <c r="R52" s="170"/>
      <c r="S52" s="171" t="s">
        <v>17</v>
      </c>
      <c r="T52" s="172"/>
      <c r="U52" s="172"/>
      <c r="V52" s="173" t="s">
        <v>8</v>
      </c>
      <c r="W52" s="173"/>
      <c r="X52" s="173"/>
      <c r="Y52" s="170">
        <v>186.34</v>
      </c>
      <c r="Z52" s="170"/>
      <c r="AA52" s="170"/>
      <c r="AB52" s="170"/>
      <c r="AC52" s="171"/>
      <c r="AD52" s="171" t="s">
        <v>18</v>
      </c>
      <c r="AE52" s="171"/>
      <c r="AF52" s="171"/>
      <c r="AG52" s="171"/>
      <c r="AH52" s="174" t="s">
        <v>9</v>
      </c>
      <c r="AI52" s="174"/>
      <c r="AK52" s="175">
        <f>ROUND(P52*Y52,0)</f>
        <v>8676</v>
      </c>
      <c r="AL52" s="175"/>
      <c r="AM52" s="175"/>
      <c r="AN52" s="176" t="s">
        <v>10</v>
      </c>
    </row>
    <row r="53" spans="1:40" s="2" customFormat="1" ht="15">
      <c r="B53" s="123" t="s">
        <v>60</v>
      </c>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3"/>
      <c r="AL53" s="3"/>
      <c r="AM53" s="3"/>
    </row>
    <row r="54" spans="1:40" s="2" customFormat="1" ht="2.25" customHeight="1">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3"/>
      <c r="AL54" s="3"/>
      <c r="AM54" s="3"/>
    </row>
    <row r="55" spans="1:40" s="53" customFormat="1" ht="16.5" customHeight="1">
      <c r="A55" s="50">
        <v>14</v>
      </c>
      <c r="B55" s="51" t="s">
        <v>52</v>
      </c>
      <c r="C55" s="52"/>
      <c r="D55" s="52"/>
      <c r="E55" s="52"/>
      <c r="F55" s="52"/>
      <c r="G55" s="52"/>
      <c r="H55" s="52"/>
      <c r="I55" s="52"/>
      <c r="J55" s="52"/>
      <c r="K55" s="52"/>
      <c r="L55" s="52"/>
      <c r="AK55" s="143"/>
      <c r="AL55" s="143"/>
      <c r="AM55" s="143"/>
    </row>
    <row r="56" spans="1:40" s="90" customFormat="1" ht="18" customHeight="1">
      <c r="N56" s="91"/>
      <c r="O56" s="144">
        <v>1446</v>
      </c>
      <c r="P56" s="144"/>
      <c r="Q56" s="144"/>
      <c r="R56" s="144"/>
      <c r="S56" s="145" t="s">
        <v>7</v>
      </c>
      <c r="T56" s="145"/>
      <c r="U56" s="92"/>
      <c r="V56" s="108"/>
      <c r="W56" s="145" t="s">
        <v>8</v>
      </c>
      <c r="X56" s="145"/>
      <c r="Y56" s="145"/>
      <c r="Z56" s="144">
        <v>12674.36</v>
      </c>
      <c r="AA56" s="144"/>
      <c r="AB56" s="144"/>
      <c r="AC56" s="144"/>
      <c r="AD56" s="92"/>
      <c r="AE56" s="92" t="s">
        <v>11</v>
      </c>
      <c r="AF56" s="92"/>
      <c r="AG56" s="92"/>
      <c r="AH56" s="92"/>
      <c r="AI56" s="146" t="s">
        <v>9</v>
      </c>
      <c r="AJ56" s="146"/>
      <c r="AK56" s="147">
        <f>ROUND(O56*Z56/100,0)</f>
        <v>183271</v>
      </c>
      <c r="AL56" s="147"/>
      <c r="AM56" s="147"/>
      <c r="AN56" s="93" t="s">
        <v>10</v>
      </c>
    </row>
    <row r="57" spans="1:40" s="2" customFormat="1" ht="15">
      <c r="B57" s="148" t="s">
        <v>82</v>
      </c>
      <c r="C57" s="148"/>
      <c r="D57" s="148"/>
      <c r="E57" s="148"/>
      <c r="F57" s="148"/>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3"/>
      <c r="AL57" s="3"/>
      <c r="AM57" s="3"/>
    </row>
    <row r="58" spans="1:40" s="2" customFormat="1" ht="1.5" customHeight="1">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3"/>
      <c r="AL58" s="3"/>
      <c r="AM58" s="3"/>
    </row>
    <row r="59" spans="1:40" s="23" customFormat="1" ht="60" customHeight="1">
      <c r="A59" s="45">
        <v>15</v>
      </c>
      <c r="B59" s="137" t="s">
        <v>24</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7"/>
      <c r="AJ59" s="137"/>
      <c r="AK59" s="138"/>
      <c r="AL59" s="138"/>
      <c r="AM59" s="138"/>
    </row>
    <row r="60" spans="1:40" s="6" customFormat="1" ht="18.75" customHeight="1">
      <c r="H60" s="38"/>
      <c r="K60" s="35"/>
      <c r="L60" s="35"/>
      <c r="M60" s="35"/>
      <c r="N60" s="35"/>
      <c r="O60" s="118">
        <v>1109</v>
      </c>
      <c r="P60" s="118"/>
      <c r="Q60" s="118"/>
      <c r="R60" s="118"/>
      <c r="S60" s="29" t="s">
        <v>25</v>
      </c>
      <c r="T60" s="49"/>
      <c r="U60" s="49"/>
      <c r="V60" s="119" t="s">
        <v>8</v>
      </c>
      <c r="W60" s="119"/>
      <c r="X60" s="119"/>
      <c r="Y60" s="118">
        <v>11443.1</v>
      </c>
      <c r="Z60" s="118"/>
      <c r="AA60" s="118"/>
      <c r="AB60" s="118"/>
      <c r="AC60" s="29"/>
      <c r="AD60" s="29" t="s">
        <v>26</v>
      </c>
      <c r="AE60" s="29"/>
      <c r="AF60" s="29"/>
      <c r="AG60" s="29"/>
      <c r="AH60" s="121" t="s">
        <v>9</v>
      </c>
      <c r="AI60" s="121"/>
      <c r="AK60" s="115">
        <f>ROUND(O60*Y60/100,0)</f>
        <v>126904</v>
      </c>
      <c r="AL60" s="115"/>
      <c r="AM60" s="115"/>
      <c r="AN60" s="32" t="s">
        <v>10</v>
      </c>
    </row>
    <row r="61" spans="1:40" s="2" customFormat="1" ht="15">
      <c r="B61" s="123" t="s">
        <v>66</v>
      </c>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123"/>
      <c r="AK61" s="3"/>
      <c r="AL61" s="3"/>
      <c r="AM61" s="3"/>
    </row>
    <row r="62" spans="1:40" s="5" customFormat="1" ht="15.75" customHeight="1">
      <c r="A62" s="74">
        <v>16</v>
      </c>
      <c r="B62" s="21" t="s">
        <v>54</v>
      </c>
      <c r="C62" s="4"/>
      <c r="D62" s="4"/>
      <c r="E62" s="4"/>
      <c r="F62" s="4"/>
      <c r="G62" s="4"/>
      <c r="H62" s="4"/>
      <c r="I62" s="4"/>
      <c r="J62" s="4"/>
      <c r="K62" s="4"/>
      <c r="L62" s="4"/>
      <c r="M62" s="4"/>
      <c r="N62" s="4"/>
      <c r="AK62" s="136"/>
      <c r="AL62" s="136"/>
      <c r="AM62" s="136"/>
    </row>
    <row r="63" spans="1:40" s="6" customFormat="1" ht="12.75">
      <c r="H63" s="38"/>
      <c r="K63" s="35"/>
      <c r="L63" s="35"/>
      <c r="M63" s="35"/>
      <c r="N63" s="35"/>
      <c r="O63" s="118">
        <v>56</v>
      </c>
      <c r="P63" s="118">
        <v>164</v>
      </c>
      <c r="Q63" s="118"/>
      <c r="R63" s="118"/>
      <c r="S63" s="29" t="s">
        <v>27</v>
      </c>
      <c r="T63" s="49"/>
      <c r="U63" s="49"/>
      <c r="V63" s="119" t="s">
        <v>8</v>
      </c>
      <c r="W63" s="119"/>
      <c r="X63" s="119"/>
      <c r="Y63" s="118">
        <v>231.6</v>
      </c>
      <c r="Z63" s="118"/>
      <c r="AA63" s="118"/>
      <c r="AB63" s="118"/>
      <c r="AC63" s="29"/>
      <c r="AD63" s="29" t="s">
        <v>28</v>
      </c>
      <c r="AE63" s="29"/>
      <c r="AF63" s="29"/>
      <c r="AG63" s="29"/>
      <c r="AH63" s="121" t="s">
        <v>9</v>
      </c>
      <c r="AI63" s="121"/>
      <c r="AK63" s="115">
        <f>O63*Y63</f>
        <v>12969.6</v>
      </c>
      <c r="AL63" s="115"/>
      <c r="AM63" s="115"/>
      <c r="AN63" s="32" t="s">
        <v>10</v>
      </c>
    </row>
    <row r="64" spans="1:40" s="2" customFormat="1" ht="15">
      <c r="B64" s="123" t="s">
        <v>67</v>
      </c>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c r="AH64" s="123"/>
      <c r="AI64" s="123"/>
      <c r="AJ64" s="123"/>
      <c r="AK64" s="3"/>
      <c r="AL64" s="3"/>
      <c r="AM64" s="3"/>
    </row>
    <row r="65" spans="1:40" s="5" customFormat="1" ht="15.75" customHeight="1">
      <c r="A65" s="107">
        <v>17</v>
      </c>
      <c r="B65" s="21" t="s">
        <v>83</v>
      </c>
      <c r="C65" s="4"/>
      <c r="D65" s="4"/>
      <c r="E65" s="4"/>
      <c r="F65" s="4"/>
      <c r="G65" s="4"/>
      <c r="H65" s="4"/>
      <c r="I65" s="4"/>
      <c r="J65" s="4"/>
      <c r="K65" s="4"/>
      <c r="L65" s="4"/>
      <c r="M65" s="4"/>
      <c r="N65" s="4"/>
      <c r="AK65" s="136"/>
      <c r="AL65" s="136"/>
      <c r="AM65" s="136"/>
    </row>
    <row r="66" spans="1:40" s="6" customFormat="1" ht="12.75">
      <c r="H66" s="38"/>
      <c r="K66" s="35"/>
      <c r="L66" s="35"/>
      <c r="M66" s="35"/>
      <c r="N66" s="35"/>
      <c r="O66" s="118">
        <v>4180</v>
      </c>
      <c r="P66" s="118"/>
      <c r="Q66" s="118"/>
      <c r="R66" s="118"/>
      <c r="S66" s="29" t="s">
        <v>25</v>
      </c>
      <c r="T66" s="49"/>
      <c r="U66" s="49"/>
      <c r="V66" s="119" t="s">
        <v>8</v>
      </c>
      <c r="W66" s="119"/>
      <c r="X66" s="119"/>
      <c r="Y66" s="118">
        <v>2283.9299999999998</v>
      </c>
      <c r="Z66" s="118"/>
      <c r="AA66" s="118"/>
      <c r="AB66" s="118"/>
      <c r="AC66" s="29"/>
      <c r="AD66" s="29" t="s">
        <v>26</v>
      </c>
      <c r="AE66" s="29"/>
      <c r="AF66" s="29"/>
      <c r="AG66" s="29"/>
      <c r="AH66" s="121" t="s">
        <v>9</v>
      </c>
      <c r="AI66" s="121"/>
      <c r="AK66" s="115">
        <f>ROUND(O66*Y66/100,0)</f>
        <v>95468</v>
      </c>
      <c r="AL66" s="115"/>
      <c r="AM66" s="115"/>
      <c r="AN66" s="32" t="s">
        <v>10</v>
      </c>
    </row>
    <row r="67" spans="1:40" s="2" customFormat="1" ht="15">
      <c r="B67" s="123" t="s">
        <v>84</v>
      </c>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123"/>
      <c r="AE67" s="123"/>
      <c r="AF67" s="123"/>
      <c r="AG67" s="123"/>
      <c r="AH67" s="123"/>
      <c r="AI67" s="123"/>
      <c r="AJ67" s="123"/>
      <c r="AK67" s="3"/>
      <c r="AL67" s="3"/>
      <c r="AM67" s="3"/>
    </row>
    <row r="68" spans="1:40" s="5" customFormat="1" ht="15.75" customHeight="1">
      <c r="A68" s="79">
        <v>18</v>
      </c>
      <c r="B68" s="21" t="s">
        <v>53</v>
      </c>
      <c r="C68" s="4"/>
      <c r="D68" s="4"/>
      <c r="E68" s="4"/>
      <c r="F68" s="4"/>
      <c r="G68" s="4"/>
      <c r="H68" s="4"/>
      <c r="I68" s="4"/>
      <c r="J68" s="4"/>
      <c r="K68" s="4"/>
      <c r="L68" s="4"/>
      <c r="M68" s="4"/>
      <c r="N68" s="4"/>
      <c r="AK68" s="136"/>
      <c r="AL68" s="136"/>
      <c r="AM68" s="136"/>
    </row>
    <row r="69" spans="1:40" s="6" customFormat="1" ht="12.75">
      <c r="H69" s="38"/>
      <c r="K69" s="35"/>
      <c r="L69" s="35"/>
      <c r="M69" s="35"/>
      <c r="N69" s="35"/>
      <c r="O69" s="118">
        <v>345</v>
      </c>
      <c r="P69" s="118"/>
      <c r="Q69" s="118"/>
      <c r="R69" s="118"/>
      <c r="S69" s="29" t="s">
        <v>25</v>
      </c>
      <c r="T69" s="49"/>
      <c r="U69" s="49"/>
      <c r="V69" s="119" t="s">
        <v>8</v>
      </c>
      <c r="W69" s="119"/>
      <c r="X69" s="119"/>
      <c r="Y69" s="118">
        <v>3056.35</v>
      </c>
      <c r="Z69" s="118"/>
      <c r="AA69" s="118"/>
      <c r="AB69" s="118"/>
      <c r="AC69" s="29"/>
      <c r="AD69" s="29" t="s">
        <v>26</v>
      </c>
      <c r="AE69" s="29"/>
      <c r="AF69" s="29"/>
      <c r="AG69" s="29"/>
      <c r="AH69" s="121" t="s">
        <v>9</v>
      </c>
      <c r="AI69" s="121"/>
      <c r="AK69" s="115">
        <f>ROUND(O69*Y69/100,0)</f>
        <v>10544</v>
      </c>
      <c r="AL69" s="115"/>
      <c r="AM69" s="115"/>
      <c r="AN69" s="32" t="s">
        <v>10</v>
      </c>
    </row>
    <row r="70" spans="1:40" s="2" customFormat="1" ht="15">
      <c r="B70" s="123" t="s">
        <v>73</v>
      </c>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3"/>
      <c r="AI70" s="123"/>
      <c r="AJ70" s="123"/>
      <c r="AK70" s="3"/>
      <c r="AL70" s="3"/>
      <c r="AM70" s="3"/>
    </row>
    <row r="71" spans="1:40" s="97" customFormat="1" ht="19.5" customHeight="1">
      <c r="A71" s="94">
        <v>19</v>
      </c>
      <c r="B71" s="21" t="s">
        <v>68</v>
      </c>
      <c r="C71" s="21"/>
      <c r="D71" s="95"/>
      <c r="E71" s="95"/>
      <c r="F71" s="95"/>
      <c r="G71" s="95"/>
      <c r="H71" s="95"/>
      <c r="I71" s="95"/>
      <c r="J71" s="95"/>
      <c r="K71" s="95"/>
      <c r="L71" s="95"/>
      <c r="M71" s="95"/>
      <c r="N71" s="96"/>
      <c r="O71" s="96"/>
      <c r="P71" s="96"/>
      <c r="Q71" s="96"/>
      <c r="R71" s="96"/>
      <c r="S71" s="95"/>
      <c r="T71" s="95"/>
      <c r="U71" s="95"/>
      <c r="V71" s="95"/>
      <c r="W71" s="95"/>
      <c r="X71" s="95"/>
      <c r="Y71" s="95"/>
      <c r="Z71" s="95"/>
      <c r="AA71" s="95"/>
      <c r="AB71" s="95"/>
      <c r="AC71" s="95"/>
      <c r="AD71" s="95"/>
      <c r="AE71" s="95"/>
      <c r="AF71" s="95"/>
      <c r="AG71" s="95"/>
      <c r="AH71" s="95"/>
      <c r="AI71" s="95"/>
      <c r="AJ71" s="95"/>
      <c r="AK71" s="116"/>
      <c r="AL71" s="116"/>
      <c r="AM71" s="116"/>
    </row>
    <row r="72" spans="1:40" s="99" customFormat="1" ht="19.5" customHeight="1">
      <c r="A72" s="97"/>
      <c r="B72" s="5"/>
      <c r="C72" s="5"/>
      <c r="D72" s="5"/>
      <c r="E72" s="5"/>
      <c r="F72" s="5"/>
      <c r="G72" s="5"/>
      <c r="H72" s="5"/>
      <c r="I72" s="5"/>
      <c r="J72" s="5"/>
      <c r="K72" s="102"/>
      <c r="L72" s="102"/>
      <c r="M72" s="102"/>
      <c r="N72" s="103"/>
      <c r="O72" s="110">
        <v>64</v>
      </c>
      <c r="P72" s="110"/>
      <c r="Q72" s="110"/>
      <c r="R72" s="110"/>
      <c r="S72" s="87" t="s">
        <v>25</v>
      </c>
      <c r="T72" s="88"/>
      <c r="U72" s="88"/>
      <c r="V72" s="111" t="s">
        <v>8</v>
      </c>
      <c r="W72" s="111"/>
      <c r="X72" s="111"/>
      <c r="Y72" s="117">
        <v>58.11</v>
      </c>
      <c r="Z72" s="117"/>
      <c r="AA72" s="117"/>
      <c r="AB72" s="117"/>
      <c r="AC72" s="87"/>
      <c r="AD72" s="87" t="s">
        <v>69</v>
      </c>
      <c r="AE72" s="87"/>
      <c r="AF72" s="87"/>
      <c r="AG72" s="87"/>
      <c r="AH72" s="112" t="s">
        <v>9</v>
      </c>
      <c r="AI72" s="112"/>
      <c r="AJ72" s="33"/>
      <c r="AK72" s="113">
        <f>ROUND(O72*Y72,0)</f>
        <v>3719</v>
      </c>
      <c r="AL72" s="113"/>
      <c r="AM72" s="113"/>
      <c r="AN72" s="89" t="s">
        <v>10</v>
      </c>
    </row>
    <row r="73" spans="1:40" s="2" customFormat="1" ht="19.5" customHeight="1">
      <c r="A73" s="97"/>
      <c r="B73" s="114" t="s">
        <v>75</v>
      </c>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04"/>
      <c r="AL73" s="104"/>
      <c r="AM73" s="104"/>
      <c r="AN73" s="98"/>
    </row>
    <row r="74" spans="1:40" s="2" customFormat="1" ht="3" customHeight="1">
      <c r="A74" s="97"/>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104"/>
      <c r="AL74" s="104"/>
      <c r="AM74" s="104"/>
      <c r="AN74" s="98"/>
    </row>
    <row r="75" spans="1:40" s="97" customFormat="1" ht="31.5" customHeight="1">
      <c r="A75" s="94">
        <v>20</v>
      </c>
      <c r="B75" s="165" t="s">
        <v>70</v>
      </c>
      <c r="C75" s="165"/>
      <c r="D75" s="165"/>
      <c r="E75" s="165"/>
      <c r="F75" s="165"/>
      <c r="G75" s="165"/>
      <c r="H75" s="165"/>
      <c r="I75" s="165"/>
      <c r="J75" s="165"/>
      <c r="K75" s="165"/>
      <c r="L75" s="165"/>
      <c r="M75" s="165"/>
      <c r="N75" s="165"/>
      <c r="O75" s="165"/>
      <c r="P75" s="165"/>
      <c r="Q75" s="165"/>
      <c r="R75" s="165"/>
      <c r="S75" s="165"/>
      <c r="T75" s="165"/>
      <c r="U75" s="165"/>
      <c r="V75" s="165"/>
      <c r="W75" s="165"/>
      <c r="X75" s="165"/>
      <c r="Y75" s="165"/>
      <c r="Z75" s="165"/>
      <c r="AA75" s="165"/>
      <c r="AB75" s="165"/>
      <c r="AC75" s="165"/>
      <c r="AD75" s="165"/>
      <c r="AE75" s="165"/>
      <c r="AF75" s="165"/>
      <c r="AG75" s="165"/>
      <c r="AH75" s="165"/>
      <c r="AI75" s="165"/>
      <c r="AJ75" s="165"/>
      <c r="AK75" s="109"/>
      <c r="AL75" s="109"/>
      <c r="AM75" s="109"/>
      <c r="AN75" s="5"/>
    </row>
    <row r="76" spans="1:40" s="99" customFormat="1" ht="19.5" customHeight="1">
      <c r="A76" s="97"/>
      <c r="B76" s="5"/>
      <c r="C76" s="5"/>
      <c r="D76" s="5"/>
      <c r="E76" s="5"/>
      <c r="F76" s="5"/>
      <c r="G76" s="5"/>
      <c r="H76" s="5"/>
      <c r="I76" s="5"/>
      <c r="J76" s="5"/>
      <c r="K76" s="102"/>
      <c r="L76" s="102"/>
      <c r="M76" s="102"/>
      <c r="N76" s="103"/>
      <c r="O76" s="110">
        <v>48</v>
      </c>
      <c r="P76" s="110"/>
      <c r="Q76" s="110"/>
      <c r="R76" s="110"/>
      <c r="S76" s="87" t="s">
        <v>71</v>
      </c>
      <c r="T76" s="88"/>
      <c r="U76" s="88"/>
      <c r="V76" s="111" t="s">
        <v>8</v>
      </c>
      <c r="W76" s="111"/>
      <c r="X76" s="111"/>
      <c r="Y76" s="110">
        <v>70.34</v>
      </c>
      <c r="Z76" s="110"/>
      <c r="AA76" s="110"/>
      <c r="AB76" s="110"/>
      <c r="AC76" s="87"/>
      <c r="AD76" s="87" t="s">
        <v>72</v>
      </c>
      <c r="AE76" s="87"/>
      <c r="AF76" s="87"/>
      <c r="AG76" s="87"/>
      <c r="AH76" s="112" t="s">
        <v>9</v>
      </c>
      <c r="AI76" s="112"/>
      <c r="AJ76" s="33"/>
      <c r="AK76" s="113">
        <f>ROUND(O76*Y76,0)</f>
        <v>3376</v>
      </c>
      <c r="AL76" s="113"/>
      <c r="AM76" s="113"/>
      <c r="AN76" s="89" t="s">
        <v>10</v>
      </c>
    </row>
    <row r="77" spans="1:40" s="2" customFormat="1" ht="19.5" customHeight="1">
      <c r="A77" s="97"/>
      <c r="B77" s="114" t="s">
        <v>76</v>
      </c>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04"/>
      <c r="AL77" s="104"/>
      <c r="AM77" s="104"/>
      <c r="AN77" s="98"/>
    </row>
    <row r="78" spans="1:40" s="2" customFormat="1" ht="3.75" customHeight="1">
      <c r="A78" s="97"/>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0"/>
      <c r="AL78" s="100"/>
      <c r="AM78" s="100"/>
    </row>
    <row r="79" spans="1:40" s="5" customFormat="1" ht="13.5" customHeight="1">
      <c r="A79" s="20">
        <v>21</v>
      </c>
      <c r="B79" s="21" t="s">
        <v>29</v>
      </c>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109"/>
      <c r="AL79" s="109"/>
      <c r="AM79" s="109"/>
    </row>
    <row r="80" spans="1:40" s="6" customFormat="1" ht="13.5" customHeight="1">
      <c r="K80" s="35"/>
      <c r="L80" s="35"/>
      <c r="M80" s="35"/>
      <c r="N80" s="35"/>
      <c r="O80" s="118">
        <v>965</v>
      </c>
      <c r="P80" s="118"/>
      <c r="Q80" s="118"/>
      <c r="R80" s="118"/>
      <c r="S80" s="29" t="s">
        <v>25</v>
      </c>
      <c r="T80" s="49"/>
      <c r="U80" s="49"/>
      <c r="V80" s="119" t="s">
        <v>8</v>
      </c>
      <c r="W80" s="119"/>
      <c r="X80" s="119"/>
      <c r="Y80" s="118">
        <v>829.95</v>
      </c>
      <c r="Z80" s="118"/>
      <c r="AA80" s="118"/>
      <c r="AB80" s="118"/>
      <c r="AC80" s="29"/>
      <c r="AD80" s="29" t="s">
        <v>26</v>
      </c>
      <c r="AE80" s="29"/>
      <c r="AF80" s="29"/>
      <c r="AG80" s="29"/>
      <c r="AH80" s="121" t="s">
        <v>9</v>
      </c>
      <c r="AI80" s="121"/>
      <c r="AK80" s="115">
        <f>ROUND(O80*Y80/100,0)</f>
        <v>8009</v>
      </c>
      <c r="AL80" s="115"/>
      <c r="AM80" s="115"/>
      <c r="AN80" s="32" t="s">
        <v>10</v>
      </c>
    </row>
    <row r="81" spans="1:42" s="2" customFormat="1" ht="15">
      <c r="B81" s="123" t="s">
        <v>77</v>
      </c>
      <c r="C81" s="123"/>
      <c r="D81" s="123"/>
      <c r="E81" s="123"/>
      <c r="F81" s="123"/>
      <c r="G81" s="123"/>
      <c r="H81" s="123"/>
      <c r="I81" s="123"/>
      <c r="J81" s="123"/>
      <c r="K81" s="123"/>
      <c r="L81" s="123"/>
      <c r="M81" s="123"/>
      <c r="N81" s="123"/>
      <c r="O81" s="123"/>
      <c r="P81" s="123"/>
      <c r="Q81" s="123"/>
      <c r="R81" s="123"/>
      <c r="S81" s="123"/>
      <c r="T81" s="123"/>
      <c r="U81" s="123"/>
      <c r="V81" s="123"/>
      <c r="W81" s="123"/>
      <c r="X81" s="123"/>
      <c r="Y81" s="123"/>
      <c r="Z81" s="123"/>
      <c r="AA81" s="123"/>
      <c r="AB81" s="123"/>
      <c r="AC81" s="123"/>
      <c r="AD81" s="123"/>
      <c r="AE81" s="123"/>
      <c r="AF81" s="123"/>
      <c r="AG81" s="123"/>
      <c r="AH81" s="123"/>
      <c r="AI81" s="123"/>
      <c r="AJ81" s="123"/>
      <c r="AK81" s="3"/>
      <c r="AL81" s="3"/>
      <c r="AM81" s="3"/>
    </row>
    <row r="82" spans="1:42" s="54" customFormat="1" ht="13.5" customHeight="1">
      <c r="A82" s="45">
        <v>22</v>
      </c>
      <c r="B82" s="55" t="s">
        <v>85</v>
      </c>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138"/>
      <c r="AL82" s="138"/>
      <c r="AM82" s="138"/>
    </row>
    <row r="83" spans="1:42" s="6" customFormat="1" ht="13.5" customHeight="1">
      <c r="K83" s="35"/>
      <c r="L83" s="35"/>
      <c r="M83" s="35"/>
      <c r="N83" s="35"/>
      <c r="O83" s="118">
        <v>4180</v>
      </c>
      <c r="P83" s="118"/>
      <c r="Q83" s="118"/>
      <c r="R83" s="118"/>
      <c r="S83" s="29" t="s">
        <v>25</v>
      </c>
      <c r="T83" s="49"/>
      <c r="U83" s="49"/>
      <c r="V83" s="119" t="s">
        <v>8</v>
      </c>
      <c r="W83" s="119"/>
      <c r="X83" s="119"/>
      <c r="Y83" s="118">
        <v>859.9</v>
      </c>
      <c r="Z83" s="118"/>
      <c r="AA83" s="118"/>
      <c r="AB83" s="118"/>
      <c r="AC83" s="29"/>
      <c r="AD83" s="29" t="s">
        <v>26</v>
      </c>
      <c r="AE83" s="29"/>
      <c r="AF83" s="29"/>
      <c r="AG83" s="29"/>
      <c r="AH83" s="121" t="s">
        <v>9</v>
      </c>
      <c r="AI83" s="121"/>
      <c r="AK83" s="115">
        <f>ROUND(O83*Y83/100,0)</f>
        <v>35944</v>
      </c>
      <c r="AL83" s="115"/>
      <c r="AM83" s="115"/>
      <c r="AN83" s="32" t="s">
        <v>10</v>
      </c>
    </row>
    <row r="84" spans="1:42" s="2" customFormat="1" ht="15">
      <c r="B84" s="123" t="s">
        <v>86</v>
      </c>
      <c r="C84" s="123"/>
      <c r="D84" s="123"/>
      <c r="E84" s="123"/>
      <c r="F84" s="123"/>
      <c r="G84" s="123"/>
      <c r="H84" s="123"/>
      <c r="I84" s="123"/>
      <c r="J84" s="123"/>
      <c r="K84" s="123"/>
      <c r="L84" s="123"/>
      <c r="M84" s="123"/>
      <c r="N84" s="123"/>
      <c r="O84" s="123"/>
      <c r="P84" s="123"/>
      <c r="Q84" s="123"/>
      <c r="R84" s="123"/>
      <c r="S84" s="123"/>
      <c r="T84" s="123"/>
      <c r="U84" s="123"/>
      <c r="V84" s="123"/>
      <c r="W84" s="123"/>
      <c r="X84" s="123"/>
      <c r="Y84" s="123"/>
      <c r="Z84" s="123"/>
      <c r="AA84" s="123"/>
      <c r="AB84" s="123"/>
      <c r="AC84" s="123"/>
      <c r="AD84" s="123"/>
      <c r="AE84" s="123"/>
      <c r="AF84" s="123"/>
      <c r="AG84" s="123"/>
      <c r="AH84" s="123"/>
      <c r="AI84" s="123"/>
      <c r="AJ84" s="123"/>
      <c r="AK84" s="3"/>
      <c r="AL84" s="3"/>
      <c r="AM84" s="3"/>
    </row>
    <row r="85" spans="1:42" s="2" customFormat="1" ht="2.25" customHeight="1">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c r="AD85" s="106"/>
      <c r="AE85" s="106"/>
      <c r="AF85" s="106"/>
      <c r="AG85" s="106"/>
      <c r="AH85" s="106"/>
      <c r="AI85" s="106"/>
      <c r="AJ85" s="106"/>
      <c r="AK85" s="3"/>
      <c r="AL85" s="3"/>
      <c r="AM85" s="3"/>
    </row>
    <row r="86" spans="1:42" s="5" customFormat="1" ht="31.5" customHeight="1">
      <c r="A86" s="45">
        <v>23</v>
      </c>
      <c r="B86" s="137" t="s">
        <v>43</v>
      </c>
      <c r="C86" s="137"/>
      <c r="D86" s="137"/>
      <c r="E86" s="137"/>
      <c r="F86" s="137"/>
      <c r="G86" s="137"/>
      <c r="H86" s="137"/>
      <c r="I86" s="137"/>
      <c r="J86" s="137"/>
      <c r="K86" s="137"/>
      <c r="L86" s="137"/>
      <c r="M86" s="137"/>
      <c r="N86" s="137"/>
      <c r="O86" s="137"/>
      <c r="P86" s="137"/>
      <c r="Q86" s="137"/>
      <c r="R86" s="137"/>
      <c r="S86" s="137"/>
      <c r="T86" s="137"/>
      <c r="U86" s="137"/>
      <c r="V86" s="137"/>
      <c r="W86" s="137"/>
      <c r="X86" s="137"/>
      <c r="Y86" s="137"/>
      <c r="Z86" s="137"/>
      <c r="AA86" s="137"/>
      <c r="AB86" s="137"/>
      <c r="AC86" s="137"/>
      <c r="AD86" s="137"/>
      <c r="AE86" s="137"/>
      <c r="AF86" s="137"/>
      <c r="AG86" s="137"/>
      <c r="AH86" s="137"/>
      <c r="AI86" s="137"/>
      <c r="AJ86" s="137"/>
      <c r="AK86" s="109"/>
      <c r="AL86" s="109"/>
      <c r="AM86" s="109"/>
    </row>
    <row r="87" spans="1:42" s="6" customFormat="1" ht="15" customHeight="1">
      <c r="H87" s="38"/>
      <c r="K87" s="35"/>
      <c r="L87" s="35"/>
      <c r="M87" s="35"/>
      <c r="N87" s="35"/>
      <c r="O87" s="118">
        <v>144</v>
      </c>
      <c r="P87" s="118"/>
      <c r="Q87" s="118"/>
      <c r="R87" s="118"/>
      <c r="S87" s="29" t="s">
        <v>25</v>
      </c>
      <c r="T87" s="49"/>
      <c r="U87" s="49"/>
      <c r="V87" s="119" t="s">
        <v>8</v>
      </c>
      <c r="W87" s="119"/>
      <c r="X87" s="119"/>
      <c r="Y87" s="118">
        <v>674.6</v>
      </c>
      <c r="Z87" s="118"/>
      <c r="AA87" s="118"/>
      <c r="AB87" s="118"/>
      <c r="AC87" s="29"/>
      <c r="AD87" s="29" t="s">
        <v>26</v>
      </c>
      <c r="AE87" s="29"/>
      <c r="AF87" s="29"/>
      <c r="AG87" s="29"/>
      <c r="AH87" s="121" t="s">
        <v>9</v>
      </c>
      <c r="AI87" s="121"/>
      <c r="AK87" s="115">
        <f>ROUND(O87*Y87/100,0)</f>
        <v>971</v>
      </c>
      <c r="AL87" s="115"/>
      <c r="AM87" s="115"/>
      <c r="AN87" s="32" t="s">
        <v>10</v>
      </c>
    </row>
    <row r="88" spans="1:42" s="2" customFormat="1" ht="15">
      <c r="B88" s="123" t="s">
        <v>47</v>
      </c>
      <c r="C88" s="123"/>
      <c r="D88" s="123"/>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3"/>
      <c r="AL88" s="3"/>
      <c r="AM88" s="3"/>
    </row>
    <row r="89" spans="1:42" s="5" customFormat="1" ht="31.5" customHeight="1">
      <c r="A89" s="20">
        <v>24</v>
      </c>
      <c r="B89" s="137" t="s">
        <v>30</v>
      </c>
      <c r="C89" s="137"/>
      <c r="D89" s="137"/>
      <c r="E89" s="137"/>
      <c r="F89" s="137"/>
      <c r="G89" s="137"/>
      <c r="H89" s="137"/>
      <c r="I89" s="137"/>
      <c r="J89" s="137"/>
      <c r="K89" s="137"/>
      <c r="L89" s="137"/>
      <c r="M89" s="137"/>
      <c r="N89" s="137"/>
      <c r="O89" s="137"/>
      <c r="P89" s="137"/>
      <c r="Q89" s="137"/>
      <c r="R89" s="137"/>
      <c r="S89" s="137"/>
      <c r="T89" s="137"/>
      <c r="U89" s="137"/>
      <c r="V89" s="137"/>
      <c r="W89" s="137"/>
      <c r="X89" s="137"/>
      <c r="Y89" s="137"/>
      <c r="Z89" s="137"/>
      <c r="AA89" s="137"/>
      <c r="AB89" s="137"/>
      <c r="AC89" s="137"/>
      <c r="AD89" s="137"/>
      <c r="AE89" s="137"/>
      <c r="AF89" s="137"/>
      <c r="AG89" s="137"/>
      <c r="AH89" s="137"/>
      <c r="AI89" s="137"/>
      <c r="AJ89" s="137"/>
      <c r="AK89" s="109"/>
      <c r="AL89" s="109"/>
      <c r="AM89" s="109"/>
    </row>
    <row r="90" spans="1:42" s="6" customFormat="1" ht="13.5" customHeight="1">
      <c r="H90" s="38"/>
      <c r="K90" s="35"/>
      <c r="L90" s="35"/>
      <c r="M90" s="35"/>
      <c r="N90" s="35"/>
      <c r="O90" s="118">
        <v>766</v>
      </c>
      <c r="P90" s="118"/>
      <c r="Q90" s="118"/>
      <c r="R90" s="118"/>
      <c r="S90" s="29" t="s">
        <v>25</v>
      </c>
      <c r="T90" s="49"/>
      <c r="U90" s="49"/>
      <c r="V90" s="119" t="s">
        <v>8</v>
      </c>
      <c r="W90" s="119"/>
      <c r="X90" s="119"/>
      <c r="Y90" s="120">
        <v>1270.83</v>
      </c>
      <c r="Z90" s="120"/>
      <c r="AA90" s="120"/>
      <c r="AB90" s="120"/>
      <c r="AC90" s="29"/>
      <c r="AD90" s="29" t="s">
        <v>26</v>
      </c>
      <c r="AE90" s="29"/>
      <c r="AF90" s="29"/>
      <c r="AG90" s="29"/>
      <c r="AH90" s="121" t="s">
        <v>9</v>
      </c>
      <c r="AI90" s="121"/>
      <c r="AK90" s="115">
        <f>ROUND(O90*Y90/100,0)</f>
        <v>9735</v>
      </c>
      <c r="AL90" s="115"/>
      <c r="AM90" s="115"/>
      <c r="AN90" s="32" t="s">
        <v>10</v>
      </c>
    </row>
    <row r="91" spans="1:42" s="2" customFormat="1" ht="15">
      <c r="B91" s="123" t="s">
        <v>78</v>
      </c>
      <c r="C91" s="123"/>
      <c r="D91" s="123"/>
      <c r="E91" s="123"/>
      <c r="F91" s="123"/>
      <c r="G91" s="123"/>
      <c r="H91" s="123"/>
      <c r="I91" s="123"/>
      <c r="J91" s="123"/>
      <c r="K91" s="123"/>
      <c r="L91" s="123"/>
      <c r="M91" s="123"/>
      <c r="N91" s="123"/>
      <c r="O91" s="123"/>
      <c r="P91" s="123"/>
      <c r="Q91" s="123"/>
      <c r="R91" s="123"/>
      <c r="S91" s="123"/>
      <c r="T91" s="123"/>
      <c r="U91" s="123"/>
      <c r="V91" s="123"/>
      <c r="W91" s="123"/>
      <c r="X91" s="123"/>
      <c r="Y91" s="123"/>
      <c r="Z91" s="123"/>
      <c r="AA91" s="123"/>
      <c r="AB91" s="123"/>
      <c r="AC91" s="123"/>
      <c r="AD91" s="123"/>
      <c r="AE91" s="123"/>
      <c r="AF91" s="123"/>
      <c r="AG91" s="123"/>
      <c r="AH91" s="123"/>
      <c r="AI91" s="123"/>
      <c r="AJ91" s="123"/>
      <c r="AK91" s="3"/>
      <c r="AL91" s="3"/>
      <c r="AM91" s="3"/>
    </row>
    <row r="92" spans="1:42" s="33" customFormat="1" ht="15" customHeight="1">
      <c r="AC92" s="151" t="s">
        <v>31</v>
      </c>
      <c r="AD92" s="151"/>
      <c r="AE92" s="151"/>
      <c r="AF92" s="151"/>
      <c r="AG92" s="151"/>
      <c r="AH92" s="39" t="s">
        <v>9</v>
      </c>
      <c r="AI92" s="39"/>
      <c r="AJ92" s="56"/>
      <c r="AK92" s="152">
        <f>SUM(AK7:AM90)</f>
        <v>824478.74789999996</v>
      </c>
      <c r="AL92" s="152"/>
      <c r="AM92" s="152"/>
      <c r="AN92" s="72" t="s">
        <v>10</v>
      </c>
      <c r="AO92" s="149"/>
      <c r="AP92" s="149"/>
    </row>
    <row r="95" spans="1:42" ht="42" customHeight="1">
      <c r="A95" s="7" t="s">
        <v>32</v>
      </c>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9"/>
      <c r="AG95" s="9"/>
      <c r="AH95" s="9"/>
      <c r="AI95" s="9"/>
      <c r="AJ95" s="9"/>
      <c r="AK95" s="9"/>
      <c r="AL95" s="9"/>
      <c r="AM95" s="9"/>
      <c r="AN95" s="10"/>
      <c r="AO95" s="10"/>
    </row>
    <row r="96" spans="1:42" ht="13.5" thickBo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row>
    <row r="97" spans="1:41" ht="15.75">
      <c r="A97" s="11"/>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53" t="s">
        <v>31</v>
      </c>
      <c r="AD97" s="153"/>
      <c r="AE97" s="153"/>
      <c r="AF97" s="153"/>
      <c r="AG97" s="153"/>
      <c r="AH97" s="12" t="s">
        <v>9</v>
      </c>
      <c r="AI97" s="12"/>
      <c r="AJ97" s="154"/>
      <c r="AK97" s="154"/>
      <c r="AL97" s="154"/>
      <c r="AM97" s="154"/>
      <c r="AN97" s="150"/>
      <c r="AO97" s="150"/>
    </row>
    <row r="98" spans="1:41" ht="15">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0"/>
      <c r="AF98" s="10"/>
      <c r="AG98" s="10"/>
      <c r="AH98" s="10"/>
      <c r="AI98" s="10"/>
      <c r="AJ98" s="10"/>
      <c r="AK98" s="10"/>
      <c r="AL98" s="10"/>
      <c r="AM98" s="10"/>
      <c r="AN98" s="10"/>
      <c r="AO98" s="10"/>
    </row>
    <row r="99" spans="1:41" ht="15.75">
      <c r="A99" s="8"/>
      <c r="B99" s="7" t="s">
        <v>33</v>
      </c>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9"/>
      <c r="AF99" s="9"/>
      <c r="AG99" s="9"/>
      <c r="AH99" s="9"/>
      <c r="AI99" s="9"/>
      <c r="AJ99" s="9"/>
      <c r="AK99" s="9"/>
      <c r="AL99" s="10"/>
      <c r="AM99" s="10"/>
      <c r="AN99" s="10"/>
      <c r="AO99" s="10"/>
    </row>
    <row r="100" spans="1:41" ht="15.75">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9"/>
      <c r="AF100" s="9"/>
      <c r="AG100" s="9"/>
      <c r="AH100" s="9"/>
      <c r="AI100" s="9"/>
      <c r="AJ100" s="9"/>
      <c r="AK100" s="9"/>
      <c r="AL100" s="10"/>
      <c r="AM100" s="10"/>
      <c r="AN100" s="10"/>
      <c r="AO100" s="10"/>
    </row>
    <row r="101" spans="1:41" ht="15.75">
      <c r="A101" s="8"/>
      <c r="B101" s="7" t="s">
        <v>34</v>
      </c>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9"/>
      <c r="AF101" s="9"/>
      <c r="AG101" s="9"/>
      <c r="AH101" s="9"/>
      <c r="AI101" s="9"/>
      <c r="AJ101" s="9"/>
      <c r="AK101" s="9"/>
      <c r="AL101" s="10"/>
      <c r="AM101" s="10"/>
      <c r="AN101" s="10"/>
      <c r="AO101" s="10"/>
    </row>
    <row r="102" spans="1:41" ht="15.75">
      <c r="A102" s="14"/>
      <c r="B102" s="14"/>
      <c r="C102" s="14"/>
      <c r="D102" s="14"/>
      <c r="E102" s="14"/>
      <c r="F102" s="14"/>
      <c r="G102" s="14"/>
      <c r="H102" s="14"/>
      <c r="I102" s="14"/>
      <c r="J102" s="14"/>
      <c r="K102" s="14"/>
      <c r="L102" s="14"/>
      <c r="M102" s="14"/>
      <c r="N102" s="15"/>
      <c r="O102" s="15"/>
      <c r="P102" s="15"/>
      <c r="Q102" s="15"/>
      <c r="R102" s="15"/>
      <c r="S102" s="14"/>
      <c r="T102" s="14"/>
      <c r="U102" s="14"/>
      <c r="V102" s="14"/>
      <c r="W102" s="14"/>
      <c r="X102" s="14"/>
      <c r="Y102" s="14"/>
      <c r="Z102" s="14"/>
      <c r="AA102" s="14"/>
      <c r="AB102" s="14"/>
      <c r="AC102" s="14"/>
      <c r="AD102" s="14"/>
      <c r="AE102" s="16"/>
      <c r="AF102" s="16"/>
      <c r="AG102" s="16"/>
      <c r="AH102" s="16"/>
      <c r="AI102" s="16"/>
      <c r="AJ102" s="16"/>
      <c r="AK102" s="16"/>
    </row>
    <row r="103" spans="1:41" ht="15.75">
      <c r="A103" s="14"/>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9"/>
      <c r="AF103" s="9"/>
      <c r="AG103" s="9"/>
      <c r="AH103" s="9"/>
      <c r="AI103" s="9"/>
      <c r="AJ103" s="16"/>
      <c r="AK103" s="16"/>
    </row>
    <row r="104" spans="1:41" ht="12.75">
      <c r="A104" s="1"/>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row>
    <row r="105" spans="1:41" ht="12.75">
      <c r="A105" s="1"/>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row>
    <row r="106" spans="1:41" ht="12.75">
      <c r="A106" s="1"/>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row>
    <row r="107" spans="1:41" ht="15">
      <c r="A107" s="1"/>
      <c r="B107" s="159" t="s">
        <v>35</v>
      </c>
      <c r="C107" s="159"/>
      <c r="D107" s="159"/>
      <c r="E107" s="159"/>
      <c r="F107" s="159"/>
      <c r="G107" s="159"/>
      <c r="H107" s="159"/>
      <c r="I107" s="159"/>
      <c r="J107" s="159"/>
      <c r="K107" s="159"/>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0"/>
    </row>
    <row r="108" spans="1:41" ht="15">
      <c r="A108" s="1"/>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row>
    <row r="109" spans="1:41" ht="15">
      <c r="A109" s="1"/>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0"/>
    </row>
    <row r="110" spans="1:41" s="61" customFormat="1" ht="15">
      <c r="A110" s="57"/>
      <c r="B110" s="160" t="s">
        <v>44</v>
      </c>
      <c r="C110" s="160"/>
      <c r="D110" s="160"/>
      <c r="E110" s="160"/>
      <c r="F110" s="160"/>
      <c r="G110" s="160"/>
      <c r="H110" s="160"/>
      <c r="I110" s="160"/>
      <c r="J110" s="58"/>
      <c r="K110" s="59"/>
      <c r="L110" s="58">
        <v>1</v>
      </c>
      <c r="M110" s="59" t="s">
        <v>37</v>
      </c>
      <c r="N110" s="161">
        <v>41.12</v>
      </c>
      <c r="O110" s="161"/>
      <c r="P110" s="60" t="s">
        <v>37</v>
      </c>
      <c r="Q110" s="162">
        <v>5.92</v>
      </c>
      <c r="R110" s="162"/>
      <c r="S110" s="58"/>
      <c r="T110" s="162"/>
      <c r="U110" s="162"/>
      <c r="AA110" s="61" t="s">
        <v>38</v>
      </c>
      <c r="AB110" s="162">
        <f>ROUND(L110*N110*Q110,0)</f>
        <v>243</v>
      </c>
      <c r="AC110" s="162"/>
      <c r="AD110" s="162"/>
      <c r="AE110" s="162"/>
      <c r="AF110" s="163" t="s">
        <v>25</v>
      </c>
      <c r="AG110" s="163"/>
      <c r="AK110" s="164"/>
      <c r="AL110" s="164"/>
      <c r="AM110" s="164"/>
      <c r="AN110" s="62"/>
    </row>
    <row r="111" spans="1:41" s="63" customFormat="1" ht="15">
      <c r="I111" s="64"/>
      <c r="J111" s="65"/>
      <c r="K111" s="64"/>
      <c r="M111" s="66"/>
      <c r="N111" s="67"/>
      <c r="O111" s="67"/>
      <c r="P111" s="64"/>
      <c r="Q111" s="68"/>
      <c r="R111" s="68"/>
      <c r="S111" s="69"/>
      <c r="T111" s="68"/>
      <c r="U111" s="68"/>
      <c r="V111" s="155" t="s">
        <v>42</v>
      </c>
      <c r="W111" s="155"/>
      <c r="X111" s="155"/>
      <c r="Y111" s="155"/>
      <c r="Z111" s="155"/>
      <c r="AA111" s="70" t="s">
        <v>38</v>
      </c>
      <c r="AB111" s="156">
        <f>SUM(AB108:AB110)</f>
        <v>243</v>
      </c>
      <c r="AC111" s="156"/>
      <c r="AD111" s="156"/>
      <c r="AE111" s="156"/>
      <c r="AF111" s="157" t="s">
        <v>25</v>
      </c>
      <c r="AG111" s="157"/>
      <c r="AH111" s="69"/>
      <c r="AI111" s="71"/>
      <c r="AJ111" s="71"/>
      <c r="AK111" s="158"/>
      <c r="AL111" s="158"/>
      <c r="AM111" s="158"/>
      <c r="AN111" s="71"/>
    </row>
  </sheetData>
  <mergeCells count="223">
    <mergeCell ref="AK63:AM63"/>
    <mergeCell ref="B46:AJ46"/>
    <mergeCell ref="AK83:AM83"/>
    <mergeCell ref="AK82:AM82"/>
    <mergeCell ref="O80:R80"/>
    <mergeCell ref="AK65:AM65"/>
    <mergeCell ref="Y66:AB66"/>
    <mergeCell ref="AH66:AI66"/>
    <mergeCell ref="AK66:AM66"/>
    <mergeCell ref="AK80:AM80"/>
    <mergeCell ref="AK79:AM79"/>
    <mergeCell ref="O66:R66"/>
    <mergeCell ref="V66:X66"/>
    <mergeCell ref="AK62:AM62"/>
    <mergeCell ref="B59:AJ59"/>
    <mergeCell ref="AK59:AM59"/>
    <mergeCell ref="P52:R52"/>
    <mergeCell ref="V52:X52"/>
    <mergeCell ref="Y52:AB52"/>
    <mergeCell ref="AH52:AI52"/>
    <mergeCell ref="AK52:AM52"/>
    <mergeCell ref="B53:AJ53"/>
    <mergeCell ref="B84:AJ84"/>
    <mergeCell ref="B91:AJ91"/>
    <mergeCell ref="B88:AJ88"/>
    <mergeCell ref="B67:AJ67"/>
    <mergeCell ref="B81:AJ81"/>
    <mergeCell ref="V80:X80"/>
    <mergeCell ref="Y80:AB80"/>
    <mergeCell ref="AH80:AI80"/>
    <mergeCell ref="B75:AJ75"/>
    <mergeCell ref="V111:Z111"/>
    <mergeCell ref="AB111:AE111"/>
    <mergeCell ref="AF111:AG111"/>
    <mergeCell ref="AK111:AM111"/>
    <mergeCell ref="B89:AJ89"/>
    <mergeCell ref="AK89:AM89"/>
    <mergeCell ref="B86:AJ86"/>
    <mergeCell ref="AK86:AM86"/>
    <mergeCell ref="O90:R90"/>
    <mergeCell ref="V90:X90"/>
    <mergeCell ref="Y90:AB90"/>
    <mergeCell ref="AH90:AI90"/>
    <mergeCell ref="AK90:AM90"/>
    <mergeCell ref="B107:K107"/>
    <mergeCell ref="B110:I110"/>
    <mergeCell ref="N110:O110"/>
    <mergeCell ref="Q110:R110"/>
    <mergeCell ref="T110:U110"/>
    <mergeCell ref="AB110:AE110"/>
    <mergeCell ref="AF110:AG110"/>
    <mergeCell ref="AK110:AM110"/>
    <mergeCell ref="B17:AJ17"/>
    <mergeCell ref="B20:AJ20"/>
    <mergeCell ref="B23:AJ23"/>
    <mergeCell ref="B34:AJ34"/>
    <mergeCell ref="B39:AJ39"/>
    <mergeCell ref="O83:R83"/>
    <mergeCell ref="V83:X83"/>
    <mergeCell ref="Y83:AB83"/>
    <mergeCell ref="AH83:AI83"/>
    <mergeCell ref="O29:R29"/>
    <mergeCell ref="W29:Y29"/>
    <mergeCell ref="Z29:AC29"/>
    <mergeCell ref="AI29:AJ29"/>
    <mergeCell ref="B30:AJ30"/>
    <mergeCell ref="B64:AJ64"/>
    <mergeCell ref="V63:X63"/>
    <mergeCell ref="Y63:AB63"/>
    <mergeCell ref="AH63:AI63"/>
    <mergeCell ref="O63:R63"/>
    <mergeCell ref="O25:R25"/>
    <mergeCell ref="AO92:AP92"/>
    <mergeCell ref="AN97:AO97"/>
    <mergeCell ref="O87:R87"/>
    <mergeCell ref="V87:X87"/>
    <mergeCell ref="Y87:AB87"/>
    <mergeCell ref="AH87:AI87"/>
    <mergeCell ref="AK87:AM87"/>
    <mergeCell ref="AC92:AG92"/>
    <mergeCell ref="AK92:AM92"/>
    <mergeCell ref="AC97:AG97"/>
    <mergeCell ref="AJ97:AM97"/>
    <mergeCell ref="B61:AJ61"/>
    <mergeCell ref="AK55:AM55"/>
    <mergeCell ref="O56:R56"/>
    <mergeCell ref="S56:T56"/>
    <mergeCell ref="W56:Y56"/>
    <mergeCell ref="Z56:AC56"/>
    <mergeCell ref="AI56:AJ56"/>
    <mergeCell ref="AK56:AM56"/>
    <mergeCell ref="B57:AJ57"/>
    <mergeCell ref="O60:R60"/>
    <mergeCell ref="V60:X60"/>
    <mergeCell ref="Y60:AB60"/>
    <mergeCell ref="AH60:AI60"/>
    <mergeCell ref="AK60:AM60"/>
    <mergeCell ref="B42:AJ42"/>
    <mergeCell ref="P45:R45"/>
    <mergeCell ref="V45:X45"/>
    <mergeCell ref="Y45:AB45"/>
    <mergeCell ref="AH45:AI45"/>
    <mergeCell ref="AK45:AM45"/>
    <mergeCell ref="B51:AJ51"/>
    <mergeCell ref="AK51:AM51"/>
    <mergeCell ref="P48:R48"/>
    <mergeCell ref="V48:X48"/>
    <mergeCell ref="Y48:AB48"/>
    <mergeCell ref="AH48:AI48"/>
    <mergeCell ref="AK48:AM48"/>
    <mergeCell ref="AK44:AM44"/>
    <mergeCell ref="AK47:AM47"/>
    <mergeCell ref="B49:AJ49"/>
    <mergeCell ref="P41:R41"/>
    <mergeCell ref="V41:X41"/>
    <mergeCell ref="Y41:AB41"/>
    <mergeCell ref="AI41:AJ41"/>
    <mergeCell ref="AK41:AM41"/>
    <mergeCell ref="N40:O40"/>
    <mergeCell ref="Q40:R40"/>
    <mergeCell ref="T40:V40"/>
    <mergeCell ref="AB40:AE40"/>
    <mergeCell ref="AF40:AG40"/>
    <mergeCell ref="AK40:AM40"/>
    <mergeCell ref="P38:R38"/>
    <mergeCell ref="V38:X38"/>
    <mergeCell ref="Y38:AB38"/>
    <mergeCell ref="AI38:AJ38"/>
    <mergeCell ref="AK38:AM38"/>
    <mergeCell ref="B36:AJ36"/>
    <mergeCell ref="AK36:AM36"/>
    <mergeCell ref="N37:O37"/>
    <mergeCell ref="Q37:R37"/>
    <mergeCell ref="T37:V37"/>
    <mergeCell ref="AB37:AE37"/>
    <mergeCell ref="AF37:AG37"/>
    <mergeCell ref="AK37:AM37"/>
    <mergeCell ref="O33:R33"/>
    <mergeCell ref="S33:T33"/>
    <mergeCell ref="W33:Y33"/>
    <mergeCell ref="Z33:AC33"/>
    <mergeCell ref="AI33:AJ33"/>
    <mergeCell ref="AK33:AM33"/>
    <mergeCell ref="B32:AJ32"/>
    <mergeCell ref="AK32:AM32"/>
    <mergeCell ref="O22:R22"/>
    <mergeCell ref="S22:T22"/>
    <mergeCell ref="W22:Y22"/>
    <mergeCell ref="Z22:AC22"/>
    <mergeCell ref="AI22:AJ22"/>
    <mergeCell ref="AK22:AM22"/>
    <mergeCell ref="AK24:AM24"/>
    <mergeCell ref="W25:Y25"/>
    <mergeCell ref="Z25:AC25"/>
    <mergeCell ref="AI25:AJ25"/>
    <mergeCell ref="AK25:AM25"/>
    <mergeCell ref="B26:AJ26"/>
    <mergeCell ref="AK68:AM68"/>
    <mergeCell ref="O69:R69"/>
    <mergeCell ref="V69:X69"/>
    <mergeCell ref="Y69:AB69"/>
    <mergeCell ref="AH69:AI69"/>
    <mergeCell ref="AK69:AM69"/>
    <mergeCell ref="B70:AJ70"/>
    <mergeCell ref="AK19:AM19"/>
    <mergeCell ref="AK21:AM21"/>
    <mergeCell ref="O19:R19"/>
    <mergeCell ref="W19:Y19"/>
    <mergeCell ref="Z19:AC19"/>
    <mergeCell ref="AI19:AJ19"/>
    <mergeCell ref="AK18:AM18"/>
    <mergeCell ref="AK28:AM28"/>
    <mergeCell ref="AK29:AM29"/>
    <mergeCell ref="O16:R16"/>
    <mergeCell ref="W16:Y16"/>
    <mergeCell ref="Z16:AC16"/>
    <mergeCell ref="AI16:AJ16"/>
    <mergeCell ref="AK16:AM16"/>
    <mergeCell ref="B14:AJ14"/>
    <mergeCell ref="AK15:AM15"/>
    <mergeCell ref="O13:R13"/>
    <mergeCell ref="V13:X13"/>
    <mergeCell ref="Y13:AB13"/>
    <mergeCell ref="AI13:AJ13"/>
    <mergeCell ref="AK13:AM13"/>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AK75:AM75"/>
    <mergeCell ref="O76:R76"/>
    <mergeCell ref="V76:X76"/>
    <mergeCell ref="Y76:AB76"/>
    <mergeCell ref="AH76:AI76"/>
    <mergeCell ref="AK76:AM76"/>
    <mergeCell ref="B77:AJ77"/>
    <mergeCell ref="AK71:AM71"/>
    <mergeCell ref="O72:R72"/>
    <mergeCell ref="V72:X72"/>
    <mergeCell ref="Y72:AB72"/>
    <mergeCell ref="AH72:AI72"/>
    <mergeCell ref="AK72:AM72"/>
    <mergeCell ref="B73:AJ73"/>
  </mergeCells>
  <pageMargins left="0.45" right="0.1" top="0.32" bottom="0.69" header="0.26" footer="0.25"/>
  <pageSetup paperSize="5" scale="83"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2017-02-07T10:33:32Z</dcterms:modified>
</cp:coreProperties>
</file>