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MBldg'!$A$1:$AN$357</definedName>
    <definedName name="_xlnm.Print_Titles" localSheetId="0">'DWE MBldg'!$4:$4</definedName>
  </definedNames>
  <calcPr calcId="124519"/>
</workbook>
</file>

<file path=xl/calcChain.xml><?xml version="1.0" encoding="utf-8"?>
<calcChain xmlns="http://schemas.openxmlformats.org/spreadsheetml/2006/main">
  <c r="AK332" i="5"/>
  <c r="AK328"/>
  <c r="AK340"/>
  <c r="AK336"/>
  <c r="AK324"/>
  <c r="AK320"/>
  <c r="AK317"/>
  <c r="AK313"/>
  <c r="AK309"/>
  <c r="AK306"/>
  <c r="AK301"/>
  <c r="AK298"/>
  <c r="AK295"/>
  <c r="AK344" s="1"/>
  <c r="AK261"/>
  <c r="AK257"/>
  <c r="AK265"/>
  <c r="AK195"/>
  <c r="AK253"/>
  <c r="AK249"/>
  <c r="AK244"/>
  <c r="AK240"/>
  <c r="AK236"/>
  <c r="AK232"/>
  <c r="AK228"/>
  <c r="AK224"/>
  <c r="AK219"/>
  <c r="AK215"/>
  <c r="AK211"/>
  <c r="AK206"/>
  <c r="AK203"/>
  <c r="AK199"/>
  <c r="AK191"/>
  <c r="AK187"/>
  <c r="AK268" s="1"/>
  <c r="AK132"/>
  <c r="AK128"/>
  <c r="AK120"/>
  <c r="AK124"/>
  <c r="AK116"/>
  <c r="AK101"/>
  <c r="AK97"/>
  <c r="AK93"/>
  <c r="AK89"/>
  <c r="AK72"/>
  <c r="AK76"/>
  <c r="AK11"/>
  <c r="AK8" l="1"/>
  <c r="AK27" l="1"/>
  <c r="AK65"/>
  <c r="AK61"/>
  <c r="AK105"/>
  <c r="AK34" l="1"/>
  <c r="AK108"/>
  <c r="AK83"/>
  <c r="AK164" l="1"/>
  <c r="AK160"/>
  <c r="AK136"/>
  <c r="AK30" l="1"/>
  <c r="AK168" l="1"/>
  <c r="AK144" l="1"/>
  <c r="AK156"/>
  <c r="AK152"/>
  <c r="AK148"/>
  <c r="AK112"/>
  <c r="AK80" l="1"/>
  <c r="AK86" l="1"/>
  <c r="AK24" l="1"/>
  <c r="AK38" l="1"/>
  <c r="AK15"/>
  <c r="AK69"/>
  <c r="AK140"/>
  <c r="AK21"/>
  <c r="AK50"/>
  <c r="AK18"/>
  <c r="AK57" l="1"/>
  <c r="AK46"/>
  <c r="AK43"/>
  <c r="AK53" l="1"/>
  <c r="AO50" l="1"/>
  <c r="AK171"/>
</calcChain>
</file>

<file path=xl/sharedStrings.xml><?xml version="1.0" encoding="utf-8"?>
<sst xmlns="http://schemas.openxmlformats.org/spreadsheetml/2006/main" count="610" uniqueCount="185">
  <si>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</si>
  <si>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</si>
  <si>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</si>
  <si>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</si>
  <si>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</si>
  <si>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</si>
  <si>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</si>
  <si>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</si>
  <si>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</si>
  <si>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</si>
  <si>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</si>
  <si>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</si>
  <si>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</si>
  <si>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</si>
  <si>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</si>
  <si>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</si>
  <si>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</si>
  <si>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</si>
  <si>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</si>
  <si>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</si>
  <si>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</si>
  <si>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</si>
  <si>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</si>
  <si>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</si>
  <si>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</si>
  <si>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</si>
  <si>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</si>
  <si>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</si>
  <si>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</si>
  <si>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</si>
  <si>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</si>
  <si>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</si>
  <si>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</si>
  <si>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</si>
  <si>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</si>
  <si>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</si>
  <si>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</si>
  <si>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</si>
  <si>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</si>
  <si>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 xml:space="preserve">Dismantling rolled steel beams, iron rails etc.(S.I.No: 42, P.No: 13) </t>
  </si>
  <si>
    <t>Removing cement plaster .(S.I.No: 53, P.No: 13 )</t>
  </si>
  <si>
    <t>Painting old surface guards, bars, gates, iron bars, gratings,railings(including standards braces,etc).And similar open work two coats (S.I.No. 4-d, P.No: 69 ).</t>
  </si>
  <si>
    <t>(Rs. One Hundred Twenty Six &amp; Four Paisa only)</t>
  </si>
  <si>
    <t>(Rs. One Hundred Twenty One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</si>
  <si>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</si>
  <si>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</si>
  <si>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</si>
  <si>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 xml:space="preserve">Pacca brick work in foundation and plinth in cement sand morter (1:6) Ratio.(S.I.No: 4-e, P.No: 21) </t>
  </si>
  <si>
    <t>Providing and fixing iron steel grill doors with angle iron frame 1½” X 1½” X 1/4 with approved design and looking arrangement embedded is masonry as per instruction of Engineer/Incharge (S.I.No: 31-P-94).</t>
  </si>
  <si>
    <t xml:space="preserve">           (Rs. Five Thousand One &amp; Seventy Paisa only)</t>
  </si>
  <si>
    <t xml:space="preserve">                                      (Rs. Four Thousand Eight Hundred Twenty &amp; Twenty Paisa only)</t>
  </si>
  <si>
    <t xml:space="preserve">       (Rs. Three Thousand Eight Hundred Fifty only)</t>
  </si>
  <si>
    <t xml:space="preserve">      (Rs. Three Thousand Eight Hundred Fifty only)</t>
  </si>
  <si>
    <t xml:space="preserve">                 (Rs. One Hundred Eighty Six &amp; Thirty Four Paisa only)</t>
  </si>
  <si>
    <t xml:space="preserve">                                     (Rs. Eleven Thousand Nine Hundred Fourty Eight &amp; Ps. Thirty six)</t>
  </si>
  <si>
    <t xml:space="preserve">                                            (Rs. Three Thousand One Hundred Seventy Six &amp; Ps. Twenty Five only)</t>
  </si>
  <si>
    <t xml:space="preserve">                                      (Rs. Eleven Thousand Four Hundred Fourty Three &amp; Ten Paisa only)</t>
  </si>
  <si>
    <t xml:space="preserve">               (Rupees:-Two hundred thirty one and sixty paisa only.)</t>
  </si>
  <si>
    <t xml:space="preserve">             (Rs. Two Thousand Two Hundred Six &amp; Sixty Paisa only)</t>
  </si>
  <si>
    <t>P.Sft.</t>
  </si>
  <si>
    <t xml:space="preserve">                                    (Rs. Two Thousand One Hundred Ninty Seven &amp; Fifty Two Paisa only)</t>
  </si>
  <si>
    <t xml:space="preserve">                                                            (Rs. Three Hundred Thirt Seven only)</t>
  </si>
  <si>
    <t xml:space="preserve">            (Rs. Eight Hundred Twenty Nine &amp; Ninty Five Paisa only)</t>
  </si>
  <si>
    <t xml:space="preserve">                                        (Rs. One Thousand Two Hundred Seventy Six &amp; Eight Three Paisa only)</t>
  </si>
  <si>
    <t xml:space="preserve">      (Rs. Eight Hundred Fifty Nine &amp; Ps. Ninety Paisa only)</t>
  </si>
  <si>
    <t>Supplying and fixing in position iron/steel grill of 3/4" X 1/4" size flat iron of approved design including painting 3 coats etc. complete (weight not to be less then 3.7 lbs/ sq. foot of finished grill. (S.I.No. 26, P.No. 93).</t>
  </si>
  <si>
    <t xml:space="preserve">       (Rupees:-One Hundred Eighty &amp; Ps. Five Zero Only</t>
  </si>
  <si>
    <t>Cement tiles (8"x8"x3/4") laid flat in 1:2 cement bortar over 3/4" thick cement mortar 1:2. (S.I.No.13, P.no.47).</t>
  </si>
  <si>
    <t xml:space="preserve">               (Rs. Ten Thousand Nine Hundred  Sixteen &amp; Ps. Six Five Only)</t>
  </si>
  <si>
    <t>Primary coat of chalk under distemper (S.I.No. 23/P-53)</t>
  </si>
  <si>
    <t xml:space="preserve">            (Rs. Four Thousand Fourty Two &amp; Ps. Seven Five Only)</t>
  </si>
  <si>
    <t>Colour wash two coats.</t>
  </si>
  <si>
    <t>Distemper 2 Coats.</t>
  </si>
  <si>
    <t xml:space="preserve">      (Rs. One Thousand Fourty Three &amp; Ps. Ninety Only)</t>
  </si>
  <si>
    <t xml:space="preserve">                   (Rs. One Thousand One Hundred Sixty &amp; Zero Six Paisa only)</t>
  </si>
  <si>
    <t>Painting Old  surface doors and windows any type 3 coats.</t>
  </si>
  <si>
    <t>Painting new surface doors and windows any type 3 coats.</t>
  </si>
  <si>
    <t xml:space="preserve">                            (Rs. Two Thousand One Hundred Sixteen &amp; Ps. Fourty One Only)</t>
  </si>
  <si>
    <t>Filling watering and ramming earth under floor with new excavated from outside lead up to one chain and lift up to 5feet. (S.I.No.22, P.No.5).</t>
  </si>
  <si>
    <t xml:space="preserve">                                     (Rupees Three Thousands Six Hundreds Thirty only)</t>
  </si>
  <si>
    <t xml:space="preserve">Providing and laying HALA  pattern tiles glazed ( 8”x 8"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47 )       </t>
  </si>
  <si>
    <t xml:space="preserve">                          (Rs. Thirty Four Thousand Five Hundred Twenty &amp; Ps. Thirty One Only)</t>
  </si>
  <si>
    <t>Laying floor of approved with glazed tile ¼”  thick in white cement 1:2 over ¾” thick cement morter 1:2 complete. (S.I.No. 24, P.No.43).</t>
  </si>
  <si>
    <t xml:space="preserve">                                                    (Rs. Twenty Seven Thousand Six Hundred Seventy Eight &amp; Ps. Ninety Six Only)</t>
  </si>
  <si>
    <t xml:space="preserve">First class deodar wood wrought joinery in doors and windows etc, fixed in position including chowkats hold fasts hinges,iron tower bults chocks cleats, handless and cords with hooks,etc.Deodar panelled or panelled and glazed or fully glazed. </t>
  </si>
  <si>
    <t xml:space="preserve">       (Rupees:- Nine Hundred Two &amp; Ps. Ninety Three Only)</t>
  </si>
  <si>
    <t xml:space="preserve">                                                          (Rs. One Thousand Six Hundred Seventy Four &amp; Ps. Three Six Only)</t>
  </si>
  <si>
    <t>Pacca brick work in cement mortar in building in Ground floor. (S.I.No. 1-b, P.No: 20).</t>
  </si>
  <si>
    <t>Pacca brick work in mud mortar in building in Ground floor. (S.I.No. 1-b, P.No: 20).</t>
  </si>
  <si>
    <t xml:space="preserve">                                                          (Rs. Nine Thousand Nine Hundred Fifty Four &amp; Ps. Thirty One Only)</t>
  </si>
  <si>
    <t>14 (b)</t>
  </si>
  <si>
    <t>Dismantling R.C.C (1:2:4)</t>
  </si>
  <si>
    <t xml:space="preserve">   (Rs. Five Thousand Four Hundred Fourt Five Only)</t>
  </si>
  <si>
    <r>
      <t xml:space="preserve">Rehabilitation &amp; Provision of Missing Facilities in Existing Colleges in Mirpurkhas Division @ </t>
    </r>
    <r>
      <rPr>
        <b/>
        <u/>
        <sz val="13"/>
        <rFont val="Times New Roman"/>
        <family val="1"/>
      </rPr>
      <t>GBDC Diplo (ADP No. 429 of 2016-17)</t>
    </r>
    <r>
      <rPr>
        <u/>
        <sz val="13"/>
        <rFont val="Times New Roman"/>
        <family val="1"/>
      </rPr>
      <t xml:space="preserve"> </t>
    </r>
  </si>
  <si>
    <t>PART-A  (INTERMEDIATE BLOCK)</t>
  </si>
  <si>
    <t>Dismantling brick work in cement morter .(S.I.No: 12, P.No: 10)</t>
  </si>
  <si>
    <t xml:space="preserve">                                             (Rs. One Thousand Two Hundred Eighty Five &amp; Ps. Six Three  Paisa only)</t>
  </si>
  <si>
    <t>Scraping ordinary distemper.</t>
  </si>
  <si>
    <t xml:space="preserve">             (Rs. Two Hundred Twenty Six &amp; Ps. Eighty Eight Only)</t>
  </si>
  <si>
    <t>Cement concrete brick or stone ballast 1½” to 2” guage ratio 1:5:10. (S.I.No.4-c, P.No.14).</t>
  </si>
  <si>
    <t xml:space="preserve">                                           (Rs. Eight Thousand Six Hundred Ninety Four &amp; PS. Ninety Five only)</t>
  </si>
  <si>
    <t>Providing &amp; Fixing G.I Frames/ Chowkats of size 7"x2" or 4-1/2" x3" for Windows using 20 guage G.I sheet i/c welded hinges and fixing at site with necessory hold fasts. Filling with cement sand slurry of ratio 1:6 and repairing the jambs. The cost also i/c all carraige tools and plants used in making and fixing.</t>
  </si>
  <si>
    <t>P.Rft</t>
  </si>
  <si>
    <t>Providing &amp; Fixing G.I Frames/ Chowkats of size 7"x2" or 4-1/2" x3" for Doors using 20 guage G.I sheet i/c welded hinges and fixing at site with necessory hold fasts. Filling with cement sand slurry of ratio 1:6 and repairing the jambs. The cost also i/c all carraige tools and plants used in making and fixing.</t>
  </si>
  <si>
    <t xml:space="preserve">                                                                  (Rupees Two Hundred Fourty &amp; Ps. Fifty Only)</t>
  </si>
  <si>
    <t xml:space="preserve">                                                                   (Rupees Two Hundred Twenty Eight &amp; Ps. Ninety Only)</t>
  </si>
  <si>
    <t>Supplying &amp; fixing in posistion aluminium channels framing for window Alcope made with 5 mm thick tinted glass glazing  ( Beiguim ) and aluminuim fly screen i/c handless sloppers and locker arrangemnet etc complete Deluxe model white.(S.I.No.83(b)/P-108)</t>
  </si>
  <si>
    <t>(Rs. Thirty Thousand Five Hundred Nine &amp; Ps. Seventy Seven Only)</t>
  </si>
  <si>
    <t>Supplying &amp; fixing in posistion aluminium channels framing for windows Alcope made with 5 mm thick tinted glass glazing  ( Beiguim ) and aluminuim fly screen i/c handless sloppers and locker arrangemnet etc complete Deluxe model white (S.I.No. 84(b) /P-108)</t>
  </si>
  <si>
    <t>Supplying and fixing false ceiling of plaster of paris, in pannels i/c making frame, work of Deodar wood including painting with soligia paint. (S.I.No. 52/P-63)</t>
  </si>
  <si>
    <t>% Sft</t>
  </si>
  <si>
    <t>Prepairing the surface and applying rock wall / shield (Natural wall texture) coating to provide durable crust to wall, thickness b/w 2mm to 32mm (1/8") with arylic co-polymer emulsion, selected marble chips, adhesive and bactericdes water resistance and fire and termite resistance (Upto 20'0-0 height) (S.I.No.43/P-56)</t>
  </si>
  <si>
    <t>White glazd tile thick dodo jointed in white cement and laid over 1:2 cement sand morter ¾” thick included finishing.(S.I.No. 37 / P-44)</t>
  </si>
  <si>
    <t>(Rs. Twenty Eight Thousand Two Hudred Fifty Three &amp; Ps. Sixty One Only)</t>
  </si>
  <si>
    <t>Spilit tile 1/4" thick matt glazed or double glazed jointed in white cement and laid over 1:2 gray cement sand mortar 3/4" thick i/c finishing complete (flooring and fashing) (S.I. No. 69/ P-48)</t>
  </si>
  <si>
    <t>(Rs. Twenty One Thousand Twenty One &amp; Ps. Eleven Only)</t>
  </si>
  <si>
    <t>Providing and laying 2" thick topping cement concrete (1:2:4) including surface finishing and dividing into panels.  (S.I.No. 16-c, P.No.42).</t>
  </si>
  <si>
    <t xml:space="preserve">                (Rs. Three Thousand Two Hundred Seventy Five &amp; Ps. Fifty Only)</t>
  </si>
  <si>
    <t>Cement pointing strucking joints on walls (S.I.No. 19/P-52)</t>
  </si>
  <si>
    <t xml:space="preserve">                          (Rs. One Thousand Two Hundred Eighty Seven &amp; Ps. Fourty four Only)</t>
  </si>
  <si>
    <t>PART-B- WATER (W/S &amp; S/F)</t>
  </si>
  <si>
    <t>P/F European white glazed earthen ware wash down w.c pan complete with and i/c the cost of white / black plastic seat (Best Quality ) and lid with c.p brass hinges and buggers, 3 gallons white glazed earthen ware low level flushing cistern with siphon fitting 1-1/2" dia white procelain enameled flush bend 3/4" dia and making requisite number holes in walls, plinth and floor for pipe connections and making good in cement concrete 1:2:4 (Foreign Quality) (S.I.No.5/P-2)</t>
  </si>
  <si>
    <t>Nos</t>
  </si>
  <si>
    <t>Each</t>
  </si>
  <si>
    <t xml:space="preserve">                                                                                     </t>
  </si>
  <si>
    <t>(Rupees Eleven Thousand Four Hundred Seventy Seven &amp; Ps. Fourty Only)</t>
  </si>
  <si>
    <t>Providing and fixing squatting type while glazed of flushing cistern with internal fitting &amp; flush pipe with band and making requisite numbers in holes in walls plinth and floor for pipe connection and making good in cement concrete 1:2:4 W.C of not less than 19” clear opening between flushing rims and 3 gallons flushing tank with 4”dia plastic thumble .S.I,No:1/b-ii/P. 01).</t>
  </si>
  <si>
    <t>No</t>
  </si>
  <si>
    <t xml:space="preserve">( Rupees Four Thousand Eight Hunder Two &amp; Ps. Sixty Only) </t>
  </si>
  <si>
    <t xml:space="preserve">Providing and fixing 22”x16 Lavatory basin in white  glazed earthern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(S.I.No:12 –P.4).
</t>
  </si>
  <si>
    <t xml:space="preserve">( Rupees Four Thousand Six Hundred Ninety Four &amp; Ps. Eighty Only) </t>
  </si>
  <si>
    <t>Supplying &amp; fixing long bib cock of superior quality with c.p head ½’ dia (S.I.No: 13-a-p-19).</t>
  </si>
  <si>
    <t>Providing and fixing in position nylon connections complete with ½” bars srop cock with pair of bars nuts and lining joints o nylon connection (S.I.No:23;P.6)</t>
  </si>
  <si>
    <t>(Rupees Four Hundred Fourty Seven &amp; Ps. Fifteen Only)</t>
  </si>
  <si>
    <t>Providing &amp; fixing Handle valves (china) (S.N.O:05 P-17).</t>
  </si>
  <si>
    <t>(a)</t>
  </si>
  <si>
    <t>1/2" dia</t>
  </si>
  <si>
    <t>(Rupees Two Hundred  &amp; Ps. Fourty Two Only)</t>
  </si>
  <si>
    <t>(b)</t>
  </si>
  <si>
    <t>3/4" dia</t>
  </si>
  <si>
    <t>(Rupees Two Hundred Seventy One &amp; PS. Ninety Two Only)</t>
  </si>
  <si>
    <t>(c)</t>
  </si>
  <si>
    <t>1" dia</t>
  </si>
  <si>
    <t>(Rs. Three Hundred Sixty Five &amp; Ps. Fourty Two Only)</t>
  </si>
  <si>
    <t xml:space="preserve">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(S.I.No:1-1 / P-12).
</t>
  </si>
  <si>
    <t>Rft</t>
  </si>
  <si>
    <t>(Rs. Seventy Three &amp; PS. Twenty One Only)</t>
  </si>
  <si>
    <t>(Rs. Ninety Five &amp; Ps. Seventy Nine Only)</t>
  </si>
  <si>
    <t>(Rs. One Hundred Twenty Eight &amp; Ps. Fifty Five  Only)</t>
  </si>
  <si>
    <t>S/F concealed T-Stop Cock of Superior Quality C.P Head (S.I.No. 12 / p-18)</t>
  </si>
  <si>
    <t>(Rupees Four Hundred Seventy Eight &amp; PS. Twenty Eight  Only)</t>
  </si>
  <si>
    <t>Supplying &amp; fixing swan type piller cock of supper quality with crystal bead (S.I.No:16-p-:19).</t>
  </si>
  <si>
    <t>(Rupees Seven Hundred Ninety Five  Only)</t>
  </si>
  <si>
    <t>P/F steel sink stain less (S.I.No. 19 (b) / P-06)</t>
  </si>
  <si>
    <t>(Rupees Five Thousand One Hundred Sixty Two &amp; Ps. Thirty  Only)</t>
  </si>
  <si>
    <t>Supplying &amp; Fixing Fiber Glass Tank of approved quality and design and wall thickness as specified i/c coat of nut bolts and fixing in plate of cement concrete 1:3:6 and making connection for in let out let &amp; over flow inlet out let flow pipes etc complete .</t>
  </si>
  <si>
    <t>1000 Gallons</t>
  </si>
  <si>
    <t>(Rs. Thirty Seven Thousand Five Hundred Five &amp; Ps. Fourty Two Only)</t>
  </si>
  <si>
    <t>500 Gallons</t>
  </si>
  <si>
    <t>___________% above /below on the rates of  CSR     ADD /DED  _________% Rs __________</t>
  </si>
  <si>
    <t>TOTAL "B"</t>
  </si>
  <si>
    <t>Total (B) in words &amp; figures ______________________________________________________________</t>
  </si>
  <si>
    <t>___________________________________________________________________________________________</t>
  </si>
  <si>
    <t>G-TOTAL:-</t>
  </si>
  <si>
    <t xml:space="preserve">        EDUCATION WORKS DIVISION </t>
  </si>
  <si>
    <t>3(b)</t>
  </si>
  <si>
    <t>Add extra labour for providing and fixing of earthern ware pedestalwhite or coloured glazed (Foreign equivalent).(S.I.No. 11/P-03)</t>
  </si>
  <si>
    <t>( Two Thousand Five Hundred Thirty Three &amp; Ps. Fourty Seven Only)</t>
  </si>
  <si>
    <t>(Rs. One Hundred Ninety Nine &amp; Ps. Twenty Five Only)</t>
  </si>
  <si>
    <t>Construction of Main hole or inspection chamber for the required dia of circular sewer and 3'-6" (1067 mm) depth with walls of B.B in cement mortar 1:3, cement plaster 1:3, 1/2" thick inside of walls and 1" (25 mm) thick over benching and channel including fixing C.I (88.9 kg) embedded in plain c.c 1:2:4 etc. complete as per specification and drawing No. D.P/I of public health circle, southern zone. 4" to 1/2" dia 1'x2'x2'-6" size with C.I Cover (S.I.No. p1/page 46) P.H.E.W</t>
  </si>
  <si>
    <t xml:space="preserve">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2-c / p-23) </t>
  </si>
  <si>
    <t>(Rs. Fourteen Thousand Seven Hundred Fourty Eight Only)</t>
  </si>
  <si>
    <t>Providing &amp; Fixing Motor With Pump (Market Rate)</t>
  </si>
  <si>
    <t>(Rs. Fourteen Thousand Only)</t>
  </si>
  <si>
    <t>Part-B- Total</t>
  </si>
  <si>
    <t>PART- C ( C/WALL RAISE)</t>
  </si>
  <si>
    <t>Earth work excavation undressed lead upto a single throw of kassi phawrah or shovel in Ashes, soil or silt clearance. (S.I.No. 1 /P-01)</t>
  </si>
  <si>
    <t xml:space="preserve">                                                    (Rs. One Thousand One Hundred Thirty Four &amp; Ps. Thirty Eight Only)</t>
  </si>
  <si>
    <t>Pacca brick work in other thain building  including striking of joints upto 20 feet height in (S.I.No.  7  /P- 21  )</t>
  </si>
  <si>
    <t xml:space="preserve">                                                          (Rs. Twelve Thousand Three Hundred Fourty Six &amp; Ps. Sixty Five Only)</t>
  </si>
  <si>
    <t>Prepairing the surface and applying rock wall / shield (Natural wall texture) coating to provide durable crust to wall, thickness b/w 2mm to 32mm (1/8") with arylic co-polymer emulsion, selected marble chips, adhesive and bactericdes water resistance and fire and termite resistance (Upto 20'0-0 height) (S.I.No.43/P-56).</t>
  </si>
  <si>
    <t>Providing and fixing barbed wire fencing with 12 guage 4 points @ 6 apart barbed wire i/c straightening &amp; fixing in angle iron verticle posts. (S.I.No. 9 / P-95)</t>
  </si>
  <si>
    <t xml:space="preserve"> (Rs. One Hundred Sixty Nine &amp; Ps. Eighteen Only)</t>
  </si>
  <si>
    <t xml:space="preserve">                                                 (Rs. Eight &amp; Ps. Thirty Eight Only)</t>
  </si>
  <si>
    <t>Part-C- Total</t>
  </si>
</sst>
</file>

<file path=xl/styles.xml><?xml version="1.0" encoding="utf-8"?>
<styleSheet xmlns="http://schemas.openxmlformats.org/spreadsheetml/2006/main">
  <numFmts count="2">
    <numFmt numFmtId="164" formatCode="0.0"/>
    <numFmt numFmtId="165" formatCode="0.000"/>
  </numFmts>
  <fonts count="37">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b/>
      <sz val="11"/>
      <name val="Book Antiqua"/>
      <family val="1"/>
    </font>
    <font>
      <sz val="11"/>
      <name val="Book Antiqua"/>
      <family val="1"/>
    </font>
    <font>
      <sz val="10"/>
      <name val="Eras Medium ITC"/>
      <family val="2"/>
    </font>
    <font>
      <b/>
      <i/>
      <sz val="10"/>
      <name val="Book Antiqua"/>
      <family val="1"/>
    </font>
    <font>
      <b/>
      <i/>
      <sz val="11"/>
      <name val="Book Antiqua"/>
      <family val="1"/>
    </font>
    <font>
      <u/>
      <sz val="13"/>
      <name val="Times New Roman"/>
      <family val="1"/>
    </font>
    <font>
      <b/>
      <u/>
      <sz val="13"/>
      <name val="Times New Roman"/>
      <family val="1"/>
    </font>
    <font>
      <b/>
      <i/>
      <sz val="11"/>
      <name val="Arial"/>
      <family val="2"/>
    </font>
    <font>
      <b/>
      <sz val="9"/>
      <name val="Book Antiqua"/>
      <family val="1"/>
    </font>
    <font>
      <b/>
      <i/>
      <sz val="9"/>
      <name val="Arial"/>
      <family val="2"/>
    </font>
    <font>
      <i/>
      <sz val="11"/>
      <name val="Arial"/>
      <family val="2"/>
    </font>
    <font>
      <b/>
      <sz val="10.5"/>
      <name val="Book Antiqua"/>
      <family val="1"/>
    </font>
    <font>
      <b/>
      <u/>
      <sz val="12"/>
      <name val="Book Antiqua"/>
      <family val="1"/>
    </font>
    <font>
      <b/>
      <u/>
      <sz val="11"/>
      <name val="Book Antiqua"/>
      <family val="1"/>
    </font>
    <font>
      <sz val="11"/>
      <name val="Times New Roman"/>
      <family val="1"/>
    </font>
    <font>
      <b/>
      <sz val="11"/>
      <name val="Times New Roman"/>
      <family val="1"/>
    </font>
    <font>
      <b/>
      <sz val="14"/>
      <name val="Arial"/>
      <family val="2"/>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
      <left/>
      <right/>
      <top/>
      <bottom style="thin">
        <color indexed="64"/>
      </bottom>
      <diagonal/>
    </border>
    <border>
      <left/>
      <right/>
      <top style="medium">
        <color indexed="64"/>
      </top>
      <bottom style="medium">
        <color indexed="64"/>
      </bottom>
      <diagonal/>
    </border>
  </borders>
  <cellStyleXfs count="5">
    <xf numFmtId="0" fontId="0" fillId="0" borderId="0"/>
    <xf numFmtId="0" fontId="1" fillId="0" borderId="0"/>
    <xf numFmtId="0" fontId="1" fillId="0" borderId="0"/>
    <xf numFmtId="0" fontId="1" fillId="0" borderId="0"/>
    <xf numFmtId="0" fontId="1" fillId="0" borderId="0"/>
  </cellStyleXfs>
  <cellXfs count="264">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4"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vertical="top"/>
    </xf>
    <xf numFmtId="1" fontId="2" fillId="0" borderId="0" xfId="1" applyNumberFormat="1" applyFont="1" applyBorder="1" applyAlignment="1">
      <alignment vertical="center"/>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0" fillId="0" borderId="0" xfId="1" applyFont="1" applyBorder="1" applyAlignment="1">
      <alignment horizontal="center" vertical="top"/>
    </xf>
    <xf numFmtId="0" fontId="21" fillId="0" borderId="0" xfId="1" applyFont="1" applyBorder="1"/>
    <xf numFmtId="0" fontId="6" fillId="0" borderId="0" xfId="1" applyFont="1" applyBorder="1" applyAlignment="1">
      <alignment horizontal="center" vertical="center"/>
    </xf>
    <xf numFmtId="0" fontId="8" fillId="2" borderId="1" xfId="1" applyFont="1" applyFill="1" applyBorder="1" applyAlignment="1">
      <alignment horizontal="center" vertical="center"/>
    </xf>
    <xf numFmtId="0" fontId="2" fillId="0" borderId="0" xfId="1" applyFont="1" applyBorder="1" applyAlignment="1">
      <alignment horizontal="center" vertical="center"/>
    </xf>
    <xf numFmtId="0" fontId="8" fillId="2" borderId="0" xfId="1" applyFont="1" applyFill="1" applyBorder="1" applyAlignment="1">
      <alignment horizontal="center" vertical="center"/>
    </xf>
    <xf numFmtId="0" fontId="3" fillId="2" borderId="0" xfId="1" applyFont="1" applyFill="1" applyBorder="1" applyAlignment="1">
      <alignment horizontal="center" vertical="center"/>
    </xf>
    <xf numFmtId="1" fontId="1" fillId="0" borderId="0" xfId="1" applyNumberFormat="1" applyFont="1" applyBorder="1" applyAlignment="1">
      <alignment vertical="center"/>
    </xf>
    <xf numFmtId="0" fontId="1" fillId="0" borderId="0" xfId="1" applyFont="1" applyBorder="1" applyAlignment="1">
      <alignment horizontal="center" vertical="center"/>
    </xf>
    <xf numFmtId="0" fontId="17" fillId="0" borderId="0" xfId="1" applyFont="1" applyBorder="1" applyAlignment="1">
      <alignment vertical="center"/>
    </xf>
    <xf numFmtId="0" fontId="18" fillId="0" borderId="0" xfId="1" applyFont="1" applyBorder="1" applyAlignment="1">
      <alignment vertical="center"/>
    </xf>
    <xf numFmtId="0" fontId="2" fillId="0" borderId="0" xfId="1" applyFont="1" applyBorder="1" applyAlignment="1">
      <alignment horizontal="left" vertical="center"/>
    </xf>
    <xf numFmtId="0" fontId="1" fillId="0" borderId="0" xfId="1" applyFont="1" applyFill="1" applyBorder="1" applyAlignment="1">
      <alignment vertical="center"/>
    </xf>
    <xf numFmtId="1" fontId="17" fillId="0" borderId="0" xfId="1" applyNumberFormat="1" applyFont="1" applyFill="1" applyBorder="1" applyAlignment="1">
      <alignment vertical="center"/>
    </xf>
    <xf numFmtId="0" fontId="17" fillId="0" borderId="0" xfId="1" applyFont="1" applyFill="1" applyBorder="1" applyAlignment="1">
      <alignment vertical="center"/>
    </xf>
    <xf numFmtId="0" fontId="2" fillId="0" borderId="0" xfId="1" applyFont="1" applyFill="1" applyBorder="1" applyAlignment="1">
      <alignment horizontal="left" vertical="center"/>
    </xf>
    <xf numFmtId="0" fontId="20" fillId="0" borderId="0" xfId="1" applyFont="1" applyBorder="1" applyAlignment="1">
      <alignment vertical="center"/>
    </xf>
    <xf numFmtId="0" fontId="20" fillId="0" borderId="0" xfId="1" applyFont="1" applyBorder="1" applyAlignment="1">
      <alignment horizontal="right" vertical="center"/>
    </xf>
    <xf numFmtId="0" fontId="21" fillId="0" borderId="0" xfId="1" applyFont="1" applyBorder="1" applyAlignment="1">
      <alignment vertical="center"/>
    </xf>
    <xf numFmtId="0" fontId="22" fillId="0" borderId="0" xfId="1" applyFont="1" applyBorder="1" applyAlignment="1">
      <alignment vertical="center"/>
    </xf>
    <xf numFmtId="0" fontId="5" fillId="0" borderId="0" xfId="1" applyFont="1" applyBorder="1" applyAlignment="1">
      <alignment vertical="center"/>
    </xf>
    <xf numFmtId="1" fontId="24" fillId="0" borderId="0" xfId="1" applyNumberFormat="1" applyFont="1" applyBorder="1" applyAlignment="1">
      <alignment horizontal="right" vertical="center"/>
    </xf>
    <xf numFmtId="0" fontId="21" fillId="0" borderId="0" xfId="1" applyFont="1" applyBorder="1" applyAlignment="1">
      <alignment horizontal="center" vertical="center"/>
    </xf>
    <xf numFmtId="1" fontId="4" fillId="0" borderId="0" xfId="1" applyNumberFormat="1" applyFont="1" applyBorder="1" applyAlignment="1">
      <alignment vertical="center"/>
    </xf>
    <xf numFmtId="1" fontId="4" fillId="0" borderId="0" xfId="1" applyNumberFormat="1" applyFont="1" applyBorder="1" applyAlignment="1">
      <alignment horizontal="right" vertical="center"/>
    </xf>
    <xf numFmtId="1" fontId="23" fillId="0" borderId="0" xfId="1" applyNumberFormat="1" applyFont="1" applyBorder="1" applyAlignment="1">
      <alignment horizontal="right" vertical="center"/>
    </xf>
    <xf numFmtId="0" fontId="6" fillId="0" borderId="0" xfId="1" applyFont="1" applyBorder="1" applyAlignment="1">
      <alignment horizontal="center" vertical="center"/>
    </xf>
    <xf numFmtId="0" fontId="2" fillId="0" borderId="0" xfId="1" applyFont="1" applyBorder="1" applyAlignment="1">
      <alignment horizontal="center" vertical="center"/>
    </xf>
    <xf numFmtId="0" fontId="6" fillId="0" borderId="0" xfId="1" applyFont="1" applyBorder="1" applyAlignment="1">
      <alignment horizontal="center" vertical="center"/>
    </xf>
    <xf numFmtId="0" fontId="16" fillId="0" borderId="0" xfId="1" applyFont="1" applyBorder="1" applyAlignment="1">
      <alignment horizontal="center" vertical="top"/>
    </xf>
    <xf numFmtId="0" fontId="20" fillId="0" borderId="0" xfId="1" applyFont="1" applyBorder="1" applyAlignment="1">
      <alignment horizontal="center" vertical="top"/>
    </xf>
    <xf numFmtId="0" fontId="27" fillId="0" borderId="0" xfId="0" applyFont="1" applyBorder="1" applyAlignment="1"/>
    <xf numFmtId="0" fontId="27" fillId="0" borderId="0" xfId="0" applyFont="1" applyBorder="1" applyAlignment="1">
      <alignment horizontal="center"/>
    </xf>
    <xf numFmtId="2" fontId="4" fillId="0" borderId="0" xfId="1" applyNumberFormat="1" applyFont="1" applyBorder="1" applyAlignment="1"/>
    <xf numFmtId="1" fontId="4" fillId="0" borderId="0" xfId="1" applyNumberFormat="1" applyFont="1" applyBorder="1" applyAlignment="1"/>
    <xf numFmtId="0" fontId="4" fillId="0" borderId="0" xfId="1" applyFont="1" applyBorder="1" applyAlignment="1">
      <alignment horizontal="center"/>
    </xf>
    <xf numFmtId="0" fontId="2" fillId="0" borderId="0" xfId="1" applyFont="1" applyBorder="1" applyAlignment="1"/>
    <xf numFmtId="0" fontId="2" fillId="0" borderId="0" xfId="1" applyFont="1" applyBorder="1" applyAlignment="1">
      <alignment horizontal="center" vertical="center"/>
    </xf>
    <xf numFmtId="0" fontId="28" fillId="0" borderId="0" xfId="1" applyFont="1" applyBorder="1" applyAlignment="1">
      <alignment vertical="center"/>
    </xf>
    <xf numFmtId="0" fontId="6" fillId="0" borderId="0" xfId="1" applyFont="1" applyBorder="1" applyAlignment="1">
      <alignment horizontal="center" vertical="center"/>
    </xf>
    <xf numFmtId="0" fontId="17" fillId="0" borderId="0" xfId="1" applyFont="1" applyFill="1" applyBorder="1" applyAlignment="1">
      <alignment horizontal="center" vertical="center"/>
    </xf>
    <xf numFmtId="0" fontId="6" fillId="0" borderId="0" xfId="1" applyFont="1" applyBorder="1" applyAlignment="1">
      <alignment horizontal="center" vertical="center"/>
    </xf>
    <xf numFmtId="0" fontId="17" fillId="0" borderId="0" xfId="1" applyFont="1" applyBorder="1" applyAlignment="1">
      <alignment horizontal="center"/>
    </xf>
    <xf numFmtId="0" fontId="16" fillId="0" borderId="0" xfId="1" applyFont="1" applyBorder="1" applyAlignment="1">
      <alignment horizontal="center" vertical="top"/>
    </xf>
    <xf numFmtId="0" fontId="17" fillId="0" borderId="0" xfId="1" applyFont="1" applyFill="1" applyBorder="1" applyAlignment="1">
      <alignment horizontal="center" vertical="center"/>
    </xf>
    <xf numFmtId="0" fontId="16" fillId="0" borderId="0" xfId="1" applyFont="1" applyBorder="1" applyAlignment="1">
      <alignment horizontal="center" vertical="center"/>
    </xf>
    <xf numFmtId="0" fontId="21" fillId="0" borderId="0" xfId="1" applyFont="1" applyBorder="1" applyAlignment="1">
      <alignment horizontal="left" vertical="center"/>
    </xf>
    <xf numFmtId="0" fontId="1" fillId="0" borderId="0" xfId="1" applyFont="1" applyBorder="1" applyAlignment="1">
      <alignment horizontal="center"/>
    </xf>
    <xf numFmtId="0" fontId="20" fillId="0" borderId="0" xfId="1" applyFont="1" applyBorder="1" applyAlignment="1">
      <alignment horizontal="center" vertical="top"/>
    </xf>
    <xf numFmtId="0" fontId="17" fillId="0" borderId="0" xfId="1" applyFont="1" applyBorder="1" applyAlignment="1">
      <alignment horizontal="left"/>
    </xf>
    <xf numFmtId="0" fontId="2" fillId="0" borderId="0" xfId="1" applyFont="1" applyBorder="1" applyAlignment="1">
      <alignment horizontal="center" vertical="center"/>
    </xf>
    <xf numFmtId="1" fontId="17" fillId="0" borderId="0" xfId="1" applyNumberFormat="1" applyFont="1" applyBorder="1" applyAlignment="1">
      <alignment horizontal="right"/>
    </xf>
    <xf numFmtId="0" fontId="6" fillId="0" borderId="0" xfId="1" applyFont="1" applyBorder="1" applyAlignment="1">
      <alignment horizontal="center" vertical="center"/>
    </xf>
    <xf numFmtId="1" fontId="2" fillId="0" borderId="0" xfId="1" applyNumberFormat="1" applyFont="1" applyBorder="1" applyAlignment="1">
      <alignment horizontal="left" vertical="center"/>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2" fontId="17" fillId="0" borderId="0" xfId="1" applyNumberFormat="1" applyFont="1" applyBorder="1" applyAlignment="1">
      <alignment horizontal="center"/>
    </xf>
    <xf numFmtId="0" fontId="16" fillId="0" borderId="0" xfId="1" applyFont="1" applyBorder="1" applyAlignment="1">
      <alignment horizontal="justify" vertical="top"/>
    </xf>
    <xf numFmtId="0" fontId="16" fillId="0" borderId="0" xfId="1" applyFont="1" applyBorder="1" applyAlignment="1">
      <alignment horizontal="center"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1" fontId="11" fillId="0" borderId="0" xfId="2" applyNumberFormat="1" applyFont="1" applyBorder="1" applyAlignment="1">
      <alignment horizontal="left" vertical="center"/>
    </xf>
    <xf numFmtId="0" fontId="14" fillId="0" borderId="0" xfId="2" applyFont="1" applyAlignment="1">
      <alignment horizontal="center" vertical="center"/>
    </xf>
    <xf numFmtId="0" fontId="16" fillId="0" borderId="0" xfId="1" applyFont="1" applyBorder="1" applyAlignment="1">
      <alignment horizontal="center" vertical="top"/>
    </xf>
    <xf numFmtId="0" fontId="1" fillId="0" borderId="0" xfId="1" applyFont="1" applyBorder="1" applyAlignment="1">
      <alignment horizontal="right"/>
    </xf>
    <xf numFmtId="0" fontId="16" fillId="0" borderId="0" xfId="1" applyFont="1" applyBorder="1" applyAlignment="1">
      <alignment horizontal="center"/>
    </xf>
    <xf numFmtId="0" fontId="15" fillId="0" borderId="0" xfId="1" applyFont="1" applyAlignment="1">
      <alignment horizontal="center" vertical="center"/>
    </xf>
    <xf numFmtId="0" fontId="2" fillId="0" borderId="0" xfId="1" applyFont="1" applyAlignment="1">
      <alignment horizontal="left" vertical="top"/>
    </xf>
    <xf numFmtId="4" fontId="25" fillId="0" borderId="0" xfId="1" applyNumberFormat="1" applyFont="1" applyAlignment="1">
      <alignment horizontal="justify" vertical="top" wrapText="1"/>
    </xf>
    <xf numFmtId="0" fontId="25"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7" fillId="0" borderId="0" xfId="1" applyFont="1" applyBorder="1" applyAlignment="1">
      <alignment horizontal="left"/>
    </xf>
    <xf numFmtId="2" fontId="17" fillId="0" borderId="0" xfId="1" applyNumberFormat="1" applyFont="1" applyBorder="1" applyAlignment="1">
      <alignment horizontal="left"/>
    </xf>
    <xf numFmtId="0" fontId="20" fillId="0" borderId="0" xfId="1" applyFont="1" applyBorder="1" applyAlignment="1">
      <alignment horizontal="center" vertical="top"/>
    </xf>
    <xf numFmtId="0" fontId="27" fillId="0" borderId="0" xfId="0" applyFont="1" applyBorder="1" applyAlignment="1">
      <alignment horizontal="center"/>
    </xf>
    <xf numFmtId="2" fontId="27" fillId="0" borderId="0" xfId="0" applyNumberFormat="1" applyFont="1" applyBorder="1" applyAlignment="1">
      <alignment horizontal="center"/>
    </xf>
    <xf numFmtId="0" fontId="27" fillId="0" borderId="0" xfId="0" applyFont="1" applyBorder="1" applyAlignment="1">
      <alignment horizontal="right"/>
    </xf>
    <xf numFmtId="1" fontId="27" fillId="0" borderId="0" xfId="0" applyNumberFormat="1" applyFont="1" applyBorder="1" applyAlignment="1">
      <alignment horizontal="right"/>
    </xf>
    <xf numFmtId="0" fontId="16" fillId="0" borderId="0" xfId="1" applyFont="1" applyBorder="1" applyAlignment="1">
      <alignment horizontal="left" vertical="center" wrapText="1"/>
    </xf>
    <xf numFmtId="2" fontId="27" fillId="0" borderId="0" xfId="0" applyNumberFormat="1" applyFont="1" applyBorder="1" applyAlignment="1">
      <alignment horizontal="right"/>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 fillId="0" borderId="0" xfId="1" applyFont="1" applyBorder="1" applyAlignment="1">
      <alignment horizontal="right" vertical="center"/>
    </xf>
    <xf numFmtId="0" fontId="17" fillId="0" borderId="0" xfId="1" applyFont="1" applyFill="1" applyBorder="1" applyAlignment="1">
      <alignment horizontal="center" vertical="center"/>
    </xf>
    <xf numFmtId="0" fontId="6" fillId="0" borderId="0" xfId="1" applyFont="1" applyBorder="1" applyAlignment="1">
      <alignment horizontal="left" vertical="center"/>
    </xf>
    <xf numFmtId="2" fontId="17" fillId="0" borderId="0" xfId="1" applyNumberFormat="1" applyFont="1" applyBorder="1" applyAlignment="1">
      <alignment horizontal="right" vertical="center"/>
    </xf>
    <xf numFmtId="0" fontId="17" fillId="0" borderId="0" xfId="1" applyFont="1" applyBorder="1" applyAlignment="1">
      <alignment horizontal="center" vertical="center"/>
    </xf>
    <xf numFmtId="0" fontId="17" fillId="0" borderId="0" xfId="1" applyFont="1" applyBorder="1" applyAlignment="1">
      <alignment horizontal="right" vertical="center"/>
    </xf>
    <xf numFmtId="1" fontId="17" fillId="0" borderId="0" xfId="1" applyNumberFormat="1" applyFont="1" applyBorder="1" applyAlignment="1">
      <alignment horizontal="right" vertical="center"/>
    </xf>
    <xf numFmtId="0" fontId="21" fillId="0" borderId="0" xfId="1" applyFont="1" applyBorder="1" applyAlignment="1">
      <alignment horizontal="left" vertical="center"/>
    </xf>
    <xf numFmtId="164" fontId="17" fillId="0" borderId="0" xfId="1" applyNumberFormat="1" applyFont="1" applyBorder="1" applyAlignment="1">
      <alignment horizontal="right"/>
    </xf>
    <xf numFmtId="0" fontId="20" fillId="0" borderId="0" xfId="1" applyFont="1" applyBorder="1" applyAlignment="1">
      <alignment horizontal="center" vertical="center"/>
    </xf>
    <xf numFmtId="2" fontId="17" fillId="0" borderId="0" xfId="1" applyNumberFormat="1" applyFont="1" applyBorder="1" applyAlignment="1">
      <alignment horizontal="center" vertical="center"/>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vertical="center"/>
    </xf>
    <xf numFmtId="0" fontId="17" fillId="0" borderId="0" xfId="1" applyFont="1" applyFill="1" applyBorder="1" applyAlignment="1">
      <alignment horizontal="right" vertical="center"/>
    </xf>
    <xf numFmtId="1" fontId="17" fillId="0" borderId="0" xfId="1" applyNumberFormat="1" applyFont="1" applyFill="1" applyBorder="1" applyAlignment="1">
      <alignment horizontal="right" vertical="center"/>
    </xf>
    <xf numFmtId="0" fontId="4" fillId="0" borderId="0" xfId="1" applyFont="1" applyBorder="1" applyAlignment="1">
      <alignment horizontal="center" vertical="center"/>
    </xf>
    <xf numFmtId="0" fontId="3" fillId="2" borderId="0" xfId="1" applyFont="1" applyFill="1" applyBorder="1" applyAlignment="1">
      <alignment horizontal="left" vertical="center"/>
    </xf>
    <xf numFmtId="1" fontId="29" fillId="0" borderId="0" xfId="1" applyNumberFormat="1" applyFont="1" applyBorder="1" applyAlignment="1">
      <alignment horizontal="right"/>
    </xf>
    <xf numFmtId="0" fontId="8" fillId="0" borderId="0" xfId="0" applyFont="1" applyBorder="1" applyAlignment="1">
      <alignment horizontal="center" vertical="center"/>
    </xf>
    <xf numFmtId="0" fontId="20" fillId="0" borderId="0" xfId="0" applyFont="1" applyBorder="1" applyAlignment="1">
      <alignment horizontal="justify" vertical="center"/>
    </xf>
    <xf numFmtId="0" fontId="5" fillId="0" borderId="0" xfId="0" applyFont="1" applyBorder="1" applyAlignment="1">
      <alignment vertical="center"/>
    </xf>
    <xf numFmtId="2" fontId="5" fillId="0" borderId="0" xfId="0" applyNumberFormat="1" applyFont="1" applyBorder="1" applyAlignment="1">
      <alignment vertical="center"/>
    </xf>
    <xf numFmtId="1" fontId="5" fillId="0" borderId="0" xfId="0" applyNumberFormat="1" applyFont="1" applyBorder="1" applyAlignment="1">
      <alignment vertical="center"/>
    </xf>
    <xf numFmtId="0" fontId="5" fillId="0" borderId="0" xfId="0" applyFont="1" applyBorder="1" applyAlignment="1">
      <alignment horizontal="center" vertical="center"/>
    </xf>
    <xf numFmtId="2" fontId="27" fillId="0" borderId="0" xfId="0" applyNumberFormat="1" applyFont="1" applyBorder="1" applyAlignment="1">
      <alignment horizontal="center" vertical="center"/>
    </xf>
    <xf numFmtId="0" fontId="27" fillId="0" borderId="0" xfId="0" applyFont="1" applyBorder="1" applyAlignment="1">
      <alignment vertical="center"/>
    </xf>
    <xf numFmtId="0" fontId="30" fillId="0" borderId="0" xfId="0" applyFont="1" applyBorder="1" applyAlignment="1">
      <alignment vertical="center"/>
    </xf>
    <xf numFmtId="0" fontId="27" fillId="0" borderId="0" xfId="0" applyFont="1" applyBorder="1" applyAlignment="1">
      <alignment horizontal="center" vertical="center"/>
    </xf>
    <xf numFmtId="0" fontId="27" fillId="0" borderId="0" xfId="0" applyFont="1" applyBorder="1" applyAlignment="1">
      <alignment horizontal="right" vertical="center"/>
    </xf>
    <xf numFmtId="1" fontId="27" fillId="0" borderId="0" xfId="0" applyNumberFormat="1" applyFont="1" applyBorder="1" applyAlignment="1">
      <alignment horizontal="right" vertical="center"/>
    </xf>
    <xf numFmtId="0" fontId="8" fillId="0" borderId="0" xfId="0" applyFont="1" applyBorder="1" applyAlignment="1">
      <alignment horizontal="left" vertical="center"/>
    </xf>
    <xf numFmtId="0" fontId="1" fillId="0" borderId="0" xfId="0" applyFont="1" applyBorder="1" applyAlignment="1">
      <alignment vertical="center"/>
    </xf>
    <xf numFmtId="0" fontId="2" fillId="0" borderId="0" xfId="0" applyFont="1" applyBorder="1" applyAlignment="1">
      <alignment vertical="center"/>
    </xf>
    <xf numFmtId="2" fontId="1" fillId="0" borderId="0" xfId="0" applyNumberFormat="1" applyFont="1" applyBorder="1" applyAlignment="1">
      <alignment horizontal="center" vertical="center"/>
    </xf>
    <xf numFmtId="2" fontId="1" fillId="0" borderId="0" xfId="0" applyNumberFormat="1" applyFont="1" applyBorder="1" applyAlignment="1">
      <alignment horizontal="right" vertical="center"/>
    </xf>
    <xf numFmtId="1" fontId="1"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2" fontId="1" fillId="0" borderId="0" xfId="0" applyNumberFormat="1" applyFont="1" applyBorder="1" applyAlignment="1">
      <alignment horizontal="center" vertical="center"/>
    </xf>
    <xf numFmtId="0" fontId="1" fillId="0" borderId="0" xfId="0" applyFont="1" applyBorder="1" applyAlignment="1">
      <alignment horizontal="center" vertical="center"/>
    </xf>
    <xf numFmtId="0" fontId="2" fillId="0" borderId="0" xfId="0" applyFont="1" applyBorder="1" applyAlignment="1">
      <alignment horizontal="center" vertical="center"/>
    </xf>
    <xf numFmtId="0" fontId="16" fillId="0" borderId="0" xfId="0" applyFont="1" applyBorder="1" applyAlignment="1">
      <alignment horizontal="justify" vertical="center"/>
    </xf>
    <xf numFmtId="0" fontId="1" fillId="0" borderId="0" xfId="0" applyFont="1" applyBorder="1" applyAlignment="1">
      <alignment horizontal="right" vertical="center"/>
    </xf>
    <xf numFmtId="0" fontId="4" fillId="0" borderId="0" xfId="0" applyFont="1" applyBorder="1" applyAlignment="1">
      <alignment vertical="center"/>
    </xf>
    <xf numFmtId="2" fontId="1" fillId="0" borderId="0" xfId="0" applyNumberFormat="1" applyFont="1" applyBorder="1" applyAlignment="1">
      <alignment vertical="center"/>
    </xf>
    <xf numFmtId="1" fontId="1" fillId="0" borderId="0" xfId="0" applyNumberFormat="1" applyFont="1" applyBorder="1" applyAlignment="1">
      <alignment vertical="center"/>
    </xf>
    <xf numFmtId="0" fontId="1" fillId="0" borderId="0" xfId="0" applyFont="1" applyBorder="1" applyAlignment="1">
      <alignment horizontal="center" vertical="center"/>
    </xf>
    <xf numFmtId="2" fontId="17" fillId="0" borderId="0" xfId="0" applyNumberFormat="1" applyFont="1" applyBorder="1" applyAlignment="1">
      <alignment horizontal="center" vertical="center"/>
    </xf>
    <xf numFmtId="0" fontId="17" fillId="0" borderId="0" xfId="0" applyFont="1" applyBorder="1" applyAlignment="1">
      <alignment vertical="center"/>
    </xf>
    <xf numFmtId="0" fontId="18" fillId="0" borderId="0" xfId="0" applyFont="1" applyBorder="1" applyAlignment="1">
      <alignment vertical="center"/>
    </xf>
    <xf numFmtId="0" fontId="17" fillId="0" borderId="0" xfId="0" applyFont="1" applyBorder="1" applyAlignment="1">
      <alignment horizontal="center" vertical="center"/>
    </xf>
    <xf numFmtId="2" fontId="17" fillId="0" borderId="0" xfId="0" applyNumberFormat="1" applyFont="1" applyBorder="1" applyAlignment="1">
      <alignment horizontal="right" vertical="center"/>
    </xf>
    <xf numFmtId="0" fontId="17" fillId="0" borderId="0" xfId="0" applyFont="1" applyBorder="1" applyAlignment="1">
      <alignment horizontal="right" vertical="center"/>
    </xf>
    <xf numFmtId="1" fontId="17" fillId="0" borderId="0" xfId="0" applyNumberFormat="1" applyFont="1" applyBorder="1" applyAlignment="1">
      <alignment horizontal="right" vertical="center"/>
    </xf>
    <xf numFmtId="0" fontId="2" fillId="0" borderId="0" xfId="0" applyFont="1" applyBorder="1" applyAlignment="1">
      <alignment horizontal="left" vertical="center"/>
    </xf>
    <xf numFmtId="0" fontId="2" fillId="0" borderId="0" xfId="0" applyFont="1" applyBorder="1" applyAlignment="1">
      <alignment horizontal="left" vertical="center"/>
    </xf>
    <xf numFmtId="0" fontId="1" fillId="0" borderId="0" xfId="0" applyFont="1" applyBorder="1" applyAlignment="1">
      <alignment horizontal="right" vertical="center"/>
    </xf>
    <xf numFmtId="0" fontId="8" fillId="0" borderId="0" xfId="0" applyFont="1" applyBorder="1" applyAlignment="1">
      <alignment vertical="center"/>
    </xf>
    <xf numFmtId="1" fontId="27" fillId="0" borderId="0" xfId="0" applyNumberFormat="1" applyFont="1" applyBorder="1" applyAlignment="1">
      <alignment horizontal="center" vertical="center"/>
    </xf>
    <xf numFmtId="0" fontId="27" fillId="0" borderId="0" xfId="0" applyFont="1" applyBorder="1" applyAlignment="1">
      <alignment horizontal="center" vertical="center"/>
    </xf>
    <xf numFmtId="2" fontId="27" fillId="0" borderId="0" xfId="0" applyNumberFormat="1" applyFont="1" applyBorder="1" applyAlignment="1">
      <alignment horizontal="center" vertical="center"/>
    </xf>
    <xf numFmtId="0" fontId="27" fillId="0" borderId="0" xfId="0" applyFont="1" applyBorder="1" applyAlignment="1">
      <alignment horizontal="right" vertical="center"/>
    </xf>
    <xf numFmtId="1" fontId="27" fillId="0" borderId="0" xfId="0" applyNumberFormat="1" applyFont="1" applyBorder="1" applyAlignment="1">
      <alignment horizontal="right" vertical="center"/>
    </xf>
    <xf numFmtId="0" fontId="20" fillId="0" borderId="0" xfId="0" applyFont="1" applyBorder="1" applyAlignment="1">
      <alignment horizontal="justify" vertical="center" wrapText="1"/>
    </xf>
    <xf numFmtId="1" fontId="17" fillId="0" borderId="0" xfId="0" applyNumberFormat="1" applyFont="1" applyBorder="1" applyAlignment="1">
      <alignment horizontal="center" vertical="center"/>
    </xf>
    <xf numFmtId="0" fontId="17" fillId="0" borderId="0" xfId="0" applyFont="1" applyBorder="1" applyAlignment="1">
      <alignment horizontal="center" vertical="center"/>
    </xf>
    <xf numFmtId="2" fontId="17" fillId="0" borderId="0" xfId="0" applyNumberFormat="1" applyFont="1" applyBorder="1" applyAlignment="1">
      <alignment horizontal="center" vertical="center"/>
    </xf>
    <xf numFmtId="0" fontId="17" fillId="0" borderId="0" xfId="0" applyFont="1" applyBorder="1" applyAlignment="1">
      <alignment horizontal="right" vertical="center"/>
    </xf>
    <xf numFmtId="1" fontId="17" fillId="0" borderId="0" xfId="0" applyNumberFormat="1" applyFont="1" applyBorder="1" applyAlignment="1">
      <alignment horizontal="right" vertical="center"/>
    </xf>
    <xf numFmtId="0" fontId="16" fillId="0" borderId="0" xfId="0" applyFont="1" applyBorder="1" applyAlignment="1">
      <alignment horizontal="justify" vertical="center" wrapText="1"/>
    </xf>
    <xf numFmtId="1" fontId="27" fillId="0" borderId="0" xfId="0" applyNumberFormat="1" applyFont="1" applyBorder="1" applyAlignment="1">
      <alignment horizontal="center" vertical="center"/>
    </xf>
    <xf numFmtId="0" fontId="20" fillId="0" borderId="0" xfId="0" applyFont="1" applyBorder="1" applyAlignment="1">
      <alignment horizontal="justify" vertical="center"/>
    </xf>
    <xf numFmtId="0" fontId="16" fillId="0" borderId="0" xfId="0" applyFont="1" applyBorder="1" applyAlignment="1">
      <alignment horizontal="center" vertical="center"/>
    </xf>
    <xf numFmtId="0" fontId="4" fillId="0" borderId="0" xfId="0" applyFont="1" applyBorder="1" applyAlignment="1">
      <alignment horizontal="justify" vertical="center"/>
    </xf>
    <xf numFmtId="1" fontId="17" fillId="0" borderId="0" xfId="0" applyNumberFormat="1" applyFont="1" applyBorder="1" applyAlignment="1">
      <alignment horizontal="center" vertical="center"/>
    </xf>
    <xf numFmtId="0" fontId="0" fillId="0" borderId="0" xfId="0" applyAlignment="1">
      <alignment vertical="center"/>
    </xf>
    <xf numFmtId="0" fontId="4" fillId="0" borderId="0" xfId="0" applyFont="1" applyAlignment="1">
      <alignment vertical="center"/>
    </xf>
    <xf numFmtId="0" fontId="12" fillId="0" borderId="0" xfId="0" applyFont="1" applyBorder="1" applyAlignment="1">
      <alignment horizontal="center" vertical="center"/>
    </xf>
    <xf numFmtId="0" fontId="32" fillId="0" borderId="0" xfId="0" applyFont="1" applyBorder="1" applyAlignment="1">
      <alignment horizontal="left" vertical="center"/>
    </xf>
    <xf numFmtId="0" fontId="3" fillId="0" borderId="0" xfId="0" applyFont="1" applyBorder="1" applyAlignment="1">
      <alignment horizontal="left" vertical="center"/>
    </xf>
    <xf numFmtId="0" fontId="3" fillId="0" borderId="0" xfId="0" applyFont="1" applyBorder="1" applyAlignment="1">
      <alignment horizontal="center" vertical="center"/>
    </xf>
    <xf numFmtId="0" fontId="1" fillId="0" borderId="0" xfId="0" applyFont="1" applyAlignment="1">
      <alignment vertical="center"/>
    </xf>
    <xf numFmtId="0" fontId="33" fillId="0" borderId="0" xfId="0" applyFont="1" applyBorder="1" applyAlignment="1">
      <alignment horizontal="center" vertical="center" wrapText="1"/>
    </xf>
    <xf numFmtId="0" fontId="33" fillId="0" borderId="0" xfId="0" applyFont="1" applyBorder="1" applyAlignment="1">
      <alignment horizontal="left" vertical="center" wrapText="1"/>
    </xf>
    <xf numFmtId="0" fontId="31" fillId="0" borderId="0" xfId="0" applyFont="1" applyBorder="1" applyAlignment="1">
      <alignment horizontal="justify" vertical="center" wrapText="1"/>
    </xf>
    <xf numFmtId="1" fontId="1" fillId="0" borderId="0" xfId="0" applyNumberFormat="1" applyFont="1" applyBorder="1" applyAlignment="1">
      <alignment horizontal="right" vertical="center"/>
    </xf>
    <xf numFmtId="1" fontId="1" fillId="0" borderId="0" xfId="0" applyNumberFormat="1" applyFont="1" applyBorder="1" applyAlignment="1">
      <alignment horizontal="right" vertical="center"/>
    </xf>
    <xf numFmtId="164" fontId="0" fillId="0" borderId="0" xfId="0" applyNumberFormat="1" applyAlignment="1">
      <alignment vertical="center"/>
    </xf>
    <xf numFmtId="0" fontId="11" fillId="0" borderId="0" xfId="0" applyFont="1" applyBorder="1" applyAlignment="1">
      <alignment vertical="center"/>
    </xf>
    <xf numFmtId="0" fontId="12" fillId="0" borderId="0" xfId="0" applyFont="1" applyBorder="1" applyAlignment="1">
      <alignment horizontal="center" vertical="center"/>
    </xf>
    <xf numFmtId="0" fontId="12" fillId="0" borderId="0" xfId="0" applyFont="1" applyBorder="1" applyAlignment="1">
      <alignment vertical="center"/>
    </xf>
    <xf numFmtId="1" fontId="12" fillId="0" borderId="6" xfId="0" applyNumberFormat="1" applyFont="1" applyBorder="1" applyAlignment="1">
      <alignment vertical="center"/>
    </xf>
    <xf numFmtId="1" fontId="12" fillId="0" borderId="6" xfId="0" applyNumberFormat="1" applyFont="1" applyBorder="1" applyAlignment="1">
      <alignment horizontal="right" vertical="center"/>
    </xf>
    <xf numFmtId="1" fontId="12" fillId="0" borderId="0" xfId="0" applyNumberFormat="1" applyFont="1" applyBorder="1" applyAlignment="1">
      <alignment vertical="center"/>
    </xf>
    <xf numFmtId="1" fontId="12" fillId="0" borderId="0" xfId="0" applyNumberFormat="1" applyFont="1" applyBorder="1" applyAlignment="1">
      <alignment horizontal="left" vertical="center"/>
    </xf>
    <xf numFmtId="0" fontId="34" fillId="0" borderId="0" xfId="0" applyFont="1"/>
    <xf numFmtId="1" fontId="12" fillId="0" borderId="0" xfId="0" applyNumberFormat="1" applyFont="1" applyBorder="1" applyAlignment="1">
      <alignment horizontal="right" vertical="center"/>
    </xf>
    <xf numFmtId="1" fontId="12" fillId="0" borderId="0" xfId="0" applyNumberFormat="1" applyFont="1" applyBorder="1" applyAlignment="1">
      <alignment horizontal="left" vertical="center"/>
    </xf>
    <xf numFmtId="0" fontId="12" fillId="0" borderId="7" xfId="0" applyFont="1" applyBorder="1" applyAlignment="1">
      <alignment vertical="center"/>
    </xf>
    <xf numFmtId="1" fontId="12" fillId="0" borderId="7" xfId="0" applyNumberFormat="1" applyFont="1" applyBorder="1" applyAlignment="1">
      <alignment vertical="center"/>
    </xf>
    <xf numFmtId="1" fontId="12" fillId="0" borderId="7" xfId="0" applyNumberFormat="1" applyFont="1" applyBorder="1" applyAlignment="1">
      <alignment horizontal="right" vertical="center"/>
    </xf>
    <xf numFmtId="0" fontId="12" fillId="0" borderId="0" xfId="0" applyFont="1" applyBorder="1" applyAlignment="1">
      <alignment horizontal="right" vertical="center"/>
    </xf>
    <xf numFmtId="0" fontId="12" fillId="0" borderId="6" xfId="0" applyFont="1" applyBorder="1" applyAlignment="1">
      <alignment vertical="center"/>
    </xf>
    <xf numFmtId="1" fontId="12" fillId="0" borderId="8" xfId="0" applyNumberFormat="1" applyFont="1" applyBorder="1" applyAlignment="1">
      <alignment horizontal="right" vertical="center"/>
    </xf>
    <xf numFmtId="1" fontId="11" fillId="0" borderId="0" xfId="0" applyNumberFormat="1" applyFont="1" applyBorder="1" applyAlignment="1">
      <alignment horizontal="left" vertical="center"/>
    </xf>
    <xf numFmtId="1" fontId="27" fillId="0" borderId="0" xfId="0" applyNumberFormat="1" applyFont="1" applyBorder="1" applyAlignment="1">
      <alignment vertical="center"/>
    </xf>
    <xf numFmtId="0" fontId="8" fillId="0" borderId="0" xfId="0" applyFont="1" applyBorder="1" applyAlignment="1">
      <alignment horizontal="right" vertical="center"/>
    </xf>
    <xf numFmtId="0" fontId="8" fillId="0" borderId="0" xfId="0" applyFont="1" applyBorder="1" applyAlignment="1">
      <alignment horizontal="right" vertical="center"/>
    </xf>
    <xf numFmtId="0" fontId="35" fillId="0" borderId="0" xfId="0" applyFont="1"/>
    <xf numFmtId="0" fontId="8" fillId="0" borderId="0" xfId="0" applyFont="1" applyBorder="1" applyAlignment="1">
      <alignment horizontal="center" vertical="center"/>
    </xf>
    <xf numFmtId="1" fontId="8" fillId="0" borderId="0" xfId="0" applyNumberFormat="1" applyFont="1" applyBorder="1" applyAlignment="1">
      <alignment vertical="center"/>
    </xf>
    <xf numFmtId="0" fontId="36" fillId="0" borderId="0" xfId="0" applyFont="1" applyAlignment="1">
      <alignment horizontal="center"/>
    </xf>
    <xf numFmtId="0" fontId="28" fillId="0" borderId="0" xfId="1" applyFont="1" applyBorder="1" applyAlignment="1">
      <alignment horizontal="left" vertical="center"/>
    </xf>
    <xf numFmtId="0" fontId="16" fillId="0" borderId="0" xfId="1" applyFont="1" applyBorder="1" applyAlignment="1">
      <alignment horizontal="justify" vertical="top" wrapText="1"/>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Q358"/>
  <sheetViews>
    <sheetView tabSelected="1" view="pageBreakPreview" topLeftCell="A324" zoomScale="130" zoomScaleSheetLayoutView="130" workbookViewId="0">
      <selection activeCell="F345" sqref="F345"/>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5.425781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30" t="s">
        <v>0</v>
      </c>
      <c r="B1" s="130"/>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row>
    <row r="2" spans="1:40" ht="33.75" customHeight="1">
      <c r="A2" s="131" t="s">
        <v>38</v>
      </c>
      <c r="B2" s="131"/>
      <c r="C2" s="131"/>
      <c r="D2" s="131"/>
      <c r="E2" s="132" t="s">
        <v>93</v>
      </c>
      <c r="F2" s="133"/>
      <c r="G2" s="133"/>
      <c r="H2" s="133"/>
      <c r="I2" s="133"/>
      <c r="J2" s="133"/>
      <c r="K2" s="133"/>
      <c r="L2" s="133"/>
      <c r="M2" s="133"/>
      <c r="N2" s="133"/>
      <c r="O2" s="133"/>
      <c r="P2" s="133"/>
      <c r="Q2" s="133"/>
      <c r="R2" s="133"/>
      <c r="S2" s="133"/>
      <c r="T2" s="133"/>
      <c r="U2" s="133"/>
      <c r="V2" s="133"/>
      <c r="W2" s="133"/>
      <c r="X2" s="133"/>
      <c r="Y2" s="133"/>
      <c r="Z2" s="133"/>
      <c r="AA2" s="133"/>
      <c r="AB2" s="133"/>
      <c r="AC2" s="133"/>
      <c r="AD2" s="133"/>
      <c r="AE2" s="133"/>
      <c r="AF2" s="133"/>
      <c r="AG2" s="133"/>
      <c r="AH2" s="133"/>
      <c r="AI2" s="133"/>
      <c r="AJ2" s="133"/>
      <c r="AK2" s="133"/>
      <c r="AL2" s="133"/>
      <c r="AM2" s="133"/>
      <c r="AN2" s="133"/>
    </row>
    <row r="3" spans="1:40" ht="6" customHeight="1" thickBot="1"/>
    <row r="4" spans="1:40" s="19" customFormat="1" ht="17.25" customHeight="1" thickTop="1" thickBot="1">
      <c r="A4" s="64" t="s">
        <v>1</v>
      </c>
      <c r="B4" s="134" t="s">
        <v>2</v>
      </c>
      <c r="C4" s="134"/>
      <c r="D4" s="134"/>
      <c r="E4" s="134"/>
      <c r="F4" s="134"/>
      <c r="G4" s="134"/>
      <c r="H4" s="134"/>
      <c r="I4" s="134"/>
      <c r="J4" s="134"/>
      <c r="K4" s="134"/>
      <c r="L4" s="134"/>
      <c r="M4" s="134"/>
      <c r="N4" s="135" t="s">
        <v>3</v>
      </c>
      <c r="O4" s="136"/>
      <c r="P4" s="136"/>
      <c r="Q4" s="136"/>
      <c r="R4" s="136"/>
      <c r="S4" s="136"/>
      <c r="T4" s="136"/>
      <c r="U4" s="136"/>
      <c r="V4" s="137"/>
      <c r="W4" s="135" t="s">
        <v>4</v>
      </c>
      <c r="X4" s="136"/>
      <c r="Y4" s="136"/>
      <c r="Z4" s="136"/>
      <c r="AA4" s="136"/>
      <c r="AB4" s="137"/>
      <c r="AC4" s="136" t="s">
        <v>5</v>
      </c>
      <c r="AD4" s="136"/>
      <c r="AE4" s="136"/>
      <c r="AF4" s="136"/>
      <c r="AG4" s="136"/>
      <c r="AH4" s="136"/>
      <c r="AI4" s="135" t="s">
        <v>6</v>
      </c>
      <c r="AJ4" s="136"/>
      <c r="AK4" s="136"/>
      <c r="AL4" s="136"/>
      <c r="AM4" s="136"/>
      <c r="AN4" s="137"/>
    </row>
    <row r="5" spans="1:40" s="19" customFormat="1" ht="6" customHeight="1" thickTop="1">
      <c r="A5" s="66"/>
      <c r="B5" s="67"/>
      <c r="C5" s="67"/>
      <c r="D5" s="67"/>
      <c r="E5" s="67"/>
      <c r="F5" s="67"/>
      <c r="G5" s="67"/>
      <c r="H5" s="67"/>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c r="AL5" s="67"/>
      <c r="AM5" s="67"/>
      <c r="AN5" s="67"/>
    </row>
    <row r="6" spans="1:40" s="19" customFormat="1" ht="15" customHeight="1">
      <c r="A6" s="66"/>
      <c r="B6" s="167" t="s">
        <v>94</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row>
    <row r="7" spans="1:40" s="23" customFormat="1" ht="14.25" customHeight="1">
      <c r="A7" s="111">
        <v>1</v>
      </c>
      <c r="B7" s="21" t="s">
        <v>95</v>
      </c>
      <c r="C7" s="22"/>
      <c r="D7" s="22"/>
      <c r="E7" s="22"/>
      <c r="F7" s="22"/>
      <c r="G7" s="22"/>
      <c r="H7" s="22"/>
      <c r="I7" s="22"/>
      <c r="J7" s="22"/>
      <c r="K7" s="22"/>
      <c r="L7" s="22"/>
      <c r="AK7" s="128"/>
      <c r="AL7" s="128"/>
      <c r="AM7" s="128"/>
    </row>
    <row r="8" spans="1:40" s="24" customFormat="1" ht="12.75" customHeight="1">
      <c r="A8" s="6"/>
      <c r="N8" s="28"/>
      <c r="O8" s="115">
        <v>357</v>
      </c>
      <c r="P8" s="115"/>
      <c r="Q8" s="115"/>
      <c r="R8" s="115"/>
      <c r="S8" s="138" t="s">
        <v>7</v>
      </c>
      <c r="T8" s="138"/>
      <c r="U8" s="29"/>
      <c r="V8" s="103"/>
      <c r="W8" s="116" t="s">
        <v>8</v>
      </c>
      <c r="X8" s="116"/>
      <c r="Y8" s="116"/>
      <c r="Z8" s="139">
        <v>1285.6300000000001</v>
      </c>
      <c r="AA8" s="139"/>
      <c r="AB8" s="139"/>
      <c r="AC8" s="139"/>
      <c r="AD8" s="29"/>
      <c r="AE8" s="31" t="s">
        <v>11</v>
      </c>
      <c r="AF8" s="29"/>
      <c r="AG8" s="29"/>
      <c r="AH8" s="29"/>
      <c r="AI8" s="117" t="s">
        <v>9</v>
      </c>
      <c r="AJ8" s="117"/>
      <c r="AK8" s="112">
        <f>ROUND(O8*Z8/100,0)</f>
        <v>4590</v>
      </c>
      <c r="AL8" s="112"/>
      <c r="AM8" s="112"/>
      <c r="AN8" s="32" t="s">
        <v>10</v>
      </c>
    </row>
    <row r="9" spans="1:40" s="2" customFormat="1" ht="15">
      <c r="B9" s="113" t="s">
        <v>96</v>
      </c>
      <c r="C9" s="113"/>
      <c r="D9" s="113"/>
      <c r="E9" s="113"/>
      <c r="F9" s="113"/>
      <c r="G9" s="113"/>
      <c r="H9" s="113"/>
      <c r="I9" s="113"/>
      <c r="J9" s="113"/>
      <c r="K9" s="113"/>
      <c r="L9" s="113"/>
      <c r="M9" s="113"/>
      <c r="N9" s="113"/>
      <c r="O9" s="113"/>
      <c r="P9" s="113"/>
      <c r="Q9" s="113"/>
      <c r="R9" s="113"/>
      <c r="S9" s="113"/>
      <c r="T9" s="113"/>
      <c r="U9" s="113"/>
      <c r="V9" s="113"/>
      <c r="W9" s="113"/>
      <c r="X9" s="113"/>
      <c r="Y9" s="113"/>
      <c r="Z9" s="113"/>
      <c r="AA9" s="113"/>
      <c r="AB9" s="113"/>
      <c r="AC9" s="113"/>
      <c r="AD9" s="113"/>
      <c r="AE9" s="113"/>
      <c r="AF9" s="113"/>
      <c r="AG9" s="113"/>
      <c r="AH9" s="113"/>
      <c r="AI9" s="113"/>
      <c r="AJ9" s="113"/>
      <c r="AK9" s="3"/>
      <c r="AL9" s="3"/>
      <c r="AM9" s="3"/>
    </row>
    <row r="10" spans="1:40" s="23" customFormat="1" ht="14.25" customHeight="1">
      <c r="A10" s="111">
        <v>2</v>
      </c>
      <c r="B10" s="21" t="s">
        <v>91</v>
      </c>
      <c r="C10" s="22"/>
      <c r="D10" s="22"/>
      <c r="E10" s="22"/>
      <c r="F10" s="22"/>
      <c r="G10" s="22"/>
      <c r="H10" s="22"/>
      <c r="I10" s="22"/>
      <c r="J10" s="22"/>
      <c r="K10" s="22"/>
      <c r="L10" s="22"/>
      <c r="AK10" s="128"/>
      <c r="AL10" s="128"/>
      <c r="AM10" s="128"/>
    </row>
    <row r="11" spans="1:40" s="24" customFormat="1" ht="12.75" customHeight="1">
      <c r="A11" s="6"/>
      <c r="N11" s="28"/>
      <c r="O11" s="115">
        <v>6614</v>
      </c>
      <c r="P11" s="115"/>
      <c r="Q11" s="115"/>
      <c r="R11" s="115"/>
      <c r="S11" s="138" t="s">
        <v>7</v>
      </c>
      <c r="T11" s="138"/>
      <c r="U11" s="29"/>
      <c r="V11" s="103"/>
      <c r="W11" s="116" t="s">
        <v>8</v>
      </c>
      <c r="X11" s="116"/>
      <c r="Y11" s="116"/>
      <c r="Z11" s="139">
        <v>5445</v>
      </c>
      <c r="AA11" s="139"/>
      <c r="AB11" s="139"/>
      <c r="AC11" s="139"/>
      <c r="AD11" s="29"/>
      <c r="AE11" s="31" t="s">
        <v>11</v>
      </c>
      <c r="AF11" s="29"/>
      <c r="AG11" s="29"/>
      <c r="AH11" s="29"/>
      <c r="AI11" s="117" t="s">
        <v>9</v>
      </c>
      <c r="AJ11" s="117"/>
      <c r="AK11" s="112">
        <f>ROUND(O11*Z11/100,0)</f>
        <v>360132</v>
      </c>
      <c r="AL11" s="112"/>
      <c r="AM11" s="112"/>
      <c r="AN11" s="32" t="s">
        <v>10</v>
      </c>
    </row>
    <row r="12" spans="1:40" s="2" customFormat="1" ht="15">
      <c r="B12" s="113" t="s">
        <v>92</v>
      </c>
      <c r="C12" s="113"/>
      <c r="D12" s="113"/>
      <c r="E12" s="113"/>
      <c r="F12" s="113"/>
      <c r="G12" s="113"/>
      <c r="H12" s="113"/>
      <c r="I12" s="113"/>
      <c r="J12" s="113"/>
      <c r="K12" s="113"/>
      <c r="L12" s="113"/>
      <c r="M12" s="113"/>
      <c r="N12" s="113"/>
      <c r="O12" s="113"/>
      <c r="P12" s="113"/>
      <c r="Q12" s="113"/>
      <c r="R12" s="113"/>
      <c r="S12" s="113"/>
      <c r="T12" s="113"/>
      <c r="U12" s="113"/>
      <c r="V12" s="113"/>
      <c r="W12" s="113"/>
      <c r="X12" s="113"/>
      <c r="Y12" s="113"/>
      <c r="Z12" s="113"/>
      <c r="AA12" s="113"/>
      <c r="AB12" s="113"/>
      <c r="AC12" s="113"/>
      <c r="AD12" s="113"/>
      <c r="AE12" s="113"/>
      <c r="AF12" s="113"/>
      <c r="AG12" s="113"/>
      <c r="AH12" s="113"/>
      <c r="AI12" s="113"/>
      <c r="AJ12" s="113"/>
      <c r="AK12" s="3"/>
      <c r="AL12" s="3"/>
      <c r="AM12" s="3"/>
    </row>
    <row r="13" spans="1:40" s="2" customFormat="1" ht="2.25" customHeight="1">
      <c r="B13" s="102"/>
      <c r="C13" s="102"/>
      <c r="D13" s="102"/>
      <c r="E13" s="102"/>
      <c r="F13" s="102"/>
      <c r="G13" s="102"/>
      <c r="H13" s="102"/>
      <c r="I13" s="102"/>
      <c r="J13" s="102"/>
      <c r="K13" s="102"/>
      <c r="L13" s="102"/>
      <c r="M13" s="102"/>
      <c r="N13" s="102"/>
      <c r="O13" s="102"/>
      <c r="P13" s="102"/>
      <c r="Q13" s="102"/>
      <c r="R13" s="102"/>
      <c r="S13" s="102"/>
      <c r="T13" s="102"/>
      <c r="U13" s="102"/>
      <c r="V13" s="102"/>
      <c r="W13" s="102"/>
      <c r="X13" s="102"/>
      <c r="Y13" s="102"/>
      <c r="Z13" s="102"/>
      <c r="AA13" s="102"/>
      <c r="AB13" s="102"/>
      <c r="AC13" s="102"/>
      <c r="AD13" s="102"/>
      <c r="AE13" s="102"/>
      <c r="AF13" s="102"/>
      <c r="AG13" s="102"/>
      <c r="AH13" s="102"/>
      <c r="AI13" s="102"/>
      <c r="AJ13" s="102"/>
      <c r="AK13" s="3"/>
      <c r="AL13" s="3"/>
      <c r="AM13" s="3"/>
    </row>
    <row r="14" spans="1:40" s="23" customFormat="1" ht="13.5" customHeight="1">
      <c r="A14" s="20">
        <v>2</v>
      </c>
      <c r="B14" s="21" t="s">
        <v>97</v>
      </c>
      <c r="C14" s="4"/>
      <c r="D14" s="4"/>
      <c r="E14" s="4"/>
      <c r="F14" s="4"/>
      <c r="G14" s="4"/>
      <c r="H14" s="4"/>
      <c r="I14" s="4"/>
      <c r="J14" s="4"/>
      <c r="K14" s="4"/>
      <c r="L14" s="4"/>
      <c r="M14" s="4"/>
      <c r="N14" s="4"/>
      <c r="AK14" s="128"/>
      <c r="AL14" s="128"/>
      <c r="AM14" s="128"/>
    </row>
    <row r="15" spans="1:40" s="24" customFormat="1" ht="13.5" customHeight="1">
      <c r="F15" s="33"/>
      <c r="G15" s="33"/>
      <c r="H15" s="34"/>
      <c r="I15" s="6"/>
      <c r="J15" s="6"/>
      <c r="K15" s="35"/>
      <c r="L15" s="35"/>
      <c r="M15" s="35"/>
      <c r="N15" s="35"/>
      <c r="O15" s="115">
        <v>27451</v>
      </c>
      <c r="P15" s="115"/>
      <c r="Q15" s="115"/>
      <c r="R15" s="115"/>
      <c r="S15" s="36" t="s">
        <v>25</v>
      </c>
      <c r="T15" s="37"/>
      <c r="U15" s="37"/>
      <c r="V15" s="116" t="s">
        <v>8</v>
      </c>
      <c r="W15" s="116"/>
      <c r="X15" s="116"/>
      <c r="Y15" s="120">
        <v>226.88</v>
      </c>
      <c r="Z15" s="120"/>
      <c r="AA15" s="120"/>
      <c r="AB15" s="120"/>
      <c r="AC15" s="29"/>
      <c r="AD15" s="29" t="s">
        <v>26</v>
      </c>
      <c r="AE15" s="29"/>
      <c r="AF15" s="29"/>
      <c r="AG15" s="29"/>
      <c r="AH15" s="29"/>
      <c r="AI15" s="117" t="s">
        <v>9</v>
      </c>
      <c r="AJ15" s="117"/>
      <c r="AK15" s="112">
        <f>O15*Y15/100</f>
        <v>62280.828799999996</v>
      </c>
      <c r="AL15" s="112"/>
      <c r="AM15" s="112"/>
      <c r="AN15" s="32" t="s">
        <v>10</v>
      </c>
    </row>
    <row r="16" spans="1:40" s="2" customFormat="1" ht="15">
      <c r="B16" s="113" t="s">
        <v>98</v>
      </c>
      <c r="C16" s="113"/>
      <c r="D16" s="113"/>
      <c r="E16" s="113"/>
      <c r="F16" s="113"/>
      <c r="G16" s="113"/>
      <c r="H16" s="113"/>
      <c r="I16" s="113"/>
      <c r="J16" s="113"/>
      <c r="K16" s="113"/>
      <c r="L16" s="113"/>
      <c r="M16" s="113"/>
      <c r="N16" s="113"/>
      <c r="O16" s="113"/>
      <c r="P16" s="113"/>
      <c r="Q16" s="113"/>
      <c r="R16" s="113"/>
      <c r="S16" s="113"/>
      <c r="T16" s="113"/>
      <c r="U16" s="113"/>
      <c r="V16" s="113"/>
      <c r="W16" s="113"/>
      <c r="X16" s="113"/>
      <c r="Y16" s="113"/>
      <c r="Z16" s="113"/>
      <c r="AA16" s="113"/>
      <c r="AB16" s="113"/>
      <c r="AC16" s="113"/>
      <c r="AD16" s="113"/>
      <c r="AE16" s="113"/>
      <c r="AF16" s="113"/>
      <c r="AG16" s="113"/>
      <c r="AH16" s="113"/>
      <c r="AI16" s="113"/>
      <c r="AJ16" s="113"/>
      <c r="AK16" s="3"/>
      <c r="AL16" s="3"/>
      <c r="AM16" s="3"/>
    </row>
    <row r="17" spans="1:40" s="23" customFormat="1" ht="13.5" customHeight="1">
      <c r="A17" s="20">
        <v>3</v>
      </c>
      <c r="B17" s="21" t="s">
        <v>39</v>
      </c>
      <c r="C17" s="4"/>
      <c r="D17" s="4"/>
      <c r="E17" s="4"/>
      <c r="F17" s="4"/>
      <c r="G17" s="4"/>
      <c r="H17" s="4"/>
      <c r="I17" s="4"/>
      <c r="J17" s="4"/>
      <c r="K17" s="4"/>
      <c r="L17" s="4"/>
      <c r="M17" s="4"/>
      <c r="N17" s="4"/>
      <c r="AK17" s="128"/>
      <c r="AL17" s="128"/>
      <c r="AM17" s="128"/>
    </row>
    <row r="18" spans="1:40" s="24" customFormat="1" ht="13.5" customHeight="1">
      <c r="F18" s="33"/>
      <c r="G18" s="33"/>
      <c r="H18" s="34"/>
      <c r="I18" s="6"/>
      <c r="J18" s="6"/>
      <c r="K18" s="35"/>
      <c r="L18" s="35"/>
      <c r="M18" s="35"/>
      <c r="N18" s="35"/>
      <c r="O18" s="115">
        <v>0</v>
      </c>
      <c r="P18" s="115"/>
      <c r="Q18" s="115"/>
      <c r="R18" s="115"/>
      <c r="S18" s="36" t="s">
        <v>17</v>
      </c>
      <c r="T18" s="37"/>
      <c r="U18" s="37"/>
      <c r="V18" s="116" t="s">
        <v>8</v>
      </c>
      <c r="W18" s="116"/>
      <c r="X18" s="116"/>
      <c r="Y18" s="115">
        <v>126.04</v>
      </c>
      <c r="Z18" s="115"/>
      <c r="AA18" s="115"/>
      <c r="AB18" s="115"/>
      <c r="AC18" s="29"/>
      <c r="AD18" s="29" t="s">
        <v>18</v>
      </c>
      <c r="AE18" s="29"/>
      <c r="AF18" s="29"/>
      <c r="AG18" s="29"/>
      <c r="AH18" s="29"/>
      <c r="AI18" s="117" t="s">
        <v>9</v>
      </c>
      <c r="AJ18" s="117"/>
      <c r="AK18" s="112">
        <f>ROUND(O18*Y18,0)</f>
        <v>0</v>
      </c>
      <c r="AL18" s="112"/>
      <c r="AM18" s="112"/>
      <c r="AN18" s="32" t="s">
        <v>10</v>
      </c>
    </row>
    <row r="19" spans="1:40" s="2" customFormat="1" ht="15">
      <c r="B19" s="113" t="s">
        <v>42</v>
      </c>
      <c r="C19" s="113"/>
      <c r="D19" s="113"/>
      <c r="E19" s="113"/>
      <c r="F19" s="113"/>
      <c r="G19" s="113"/>
      <c r="H19" s="113"/>
      <c r="I19" s="113"/>
      <c r="J19" s="113"/>
      <c r="K19" s="113"/>
      <c r="L19" s="113"/>
      <c r="M19" s="113"/>
      <c r="N19" s="113"/>
      <c r="O19" s="113"/>
      <c r="P19" s="113"/>
      <c r="Q19" s="113"/>
      <c r="R19" s="113"/>
      <c r="S19" s="113"/>
      <c r="T19" s="113"/>
      <c r="U19" s="113"/>
      <c r="V19" s="113"/>
      <c r="W19" s="113"/>
      <c r="X19" s="113"/>
      <c r="Y19" s="113"/>
      <c r="Z19" s="113"/>
      <c r="AA19" s="113"/>
      <c r="AB19" s="113"/>
      <c r="AC19" s="113"/>
      <c r="AD19" s="113"/>
      <c r="AE19" s="113"/>
      <c r="AF19" s="113"/>
      <c r="AG19" s="113"/>
      <c r="AH19" s="113"/>
      <c r="AI19" s="113"/>
      <c r="AJ19" s="113"/>
      <c r="AK19" s="3"/>
      <c r="AL19" s="3"/>
      <c r="AM19" s="3"/>
    </row>
    <row r="20" spans="1:40" s="23" customFormat="1" ht="13.5" customHeight="1">
      <c r="A20" s="20">
        <v>4</v>
      </c>
      <c r="B20" s="21" t="s">
        <v>40</v>
      </c>
      <c r="C20" s="4"/>
      <c r="D20" s="4"/>
      <c r="E20" s="4"/>
      <c r="F20" s="4"/>
      <c r="G20" s="4"/>
      <c r="H20" s="4"/>
      <c r="I20" s="4"/>
      <c r="J20" s="4"/>
      <c r="K20" s="4"/>
      <c r="L20" s="4"/>
      <c r="M20" s="4"/>
      <c r="N20" s="4"/>
      <c r="AK20" s="128"/>
      <c r="AL20" s="128"/>
      <c r="AM20" s="128"/>
      <c r="AN20" s="40"/>
    </row>
    <row r="21" spans="1:40" s="24" customFormat="1" ht="13.5" customHeight="1">
      <c r="F21" s="33"/>
      <c r="G21" s="33"/>
      <c r="H21" s="34"/>
      <c r="I21" s="6"/>
      <c r="J21" s="6"/>
      <c r="K21" s="35"/>
      <c r="L21" s="35"/>
      <c r="M21" s="35"/>
      <c r="N21" s="35"/>
      <c r="O21" s="115">
        <v>10325</v>
      </c>
      <c r="P21" s="115"/>
      <c r="Q21" s="115"/>
      <c r="R21" s="115"/>
      <c r="S21" s="36" t="s">
        <v>25</v>
      </c>
      <c r="T21" s="37"/>
      <c r="U21" s="37"/>
      <c r="V21" s="30"/>
      <c r="W21" s="116" t="s">
        <v>8</v>
      </c>
      <c r="X21" s="116"/>
      <c r="Y21" s="116"/>
      <c r="Z21" s="115">
        <v>121</v>
      </c>
      <c r="AA21" s="115"/>
      <c r="AB21" s="115"/>
      <c r="AC21" s="115"/>
      <c r="AE21" s="29" t="s">
        <v>26</v>
      </c>
      <c r="AF21" s="29"/>
      <c r="AG21" s="29"/>
      <c r="AH21" s="29"/>
      <c r="AI21" s="117" t="s">
        <v>9</v>
      </c>
      <c r="AJ21" s="117"/>
      <c r="AK21" s="112">
        <f>ROUND(O21*Z21/100,0)</f>
        <v>12493</v>
      </c>
      <c r="AL21" s="112"/>
      <c r="AM21" s="112"/>
      <c r="AN21" s="32" t="s">
        <v>10</v>
      </c>
    </row>
    <row r="22" spans="1:40" s="2" customFormat="1" ht="15">
      <c r="B22" s="113" t="s">
        <v>43</v>
      </c>
      <c r="C22" s="113"/>
      <c r="D22" s="113"/>
      <c r="E22" s="113"/>
      <c r="F22" s="113"/>
      <c r="G22" s="113"/>
      <c r="H22" s="113"/>
      <c r="I22" s="113"/>
      <c r="J22" s="113"/>
      <c r="K22" s="113"/>
      <c r="L22" s="113"/>
      <c r="M22" s="113"/>
      <c r="N22" s="113"/>
      <c r="O22" s="113"/>
      <c r="P22" s="113"/>
      <c r="Q22" s="113"/>
      <c r="R22" s="113"/>
      <c r="S22" s="113"/>
      <c r="T22" s="113"/>
      <c r="U22" s="113"/>
      <c r="V22" s="113"/>
      <c r="W22" s="113"/>
      <c r="X22" s="113"/>
      <c r="Y22" s="113"/>
      <c r="Z22" s="113"/>
      <c r="AA22" s="113"/>
      <c r="AB22" s="113"/>
      <c r="AC22" s="113"/>
      <c r="AD22" s="113"/>
      <c r="AE22" s="113"/>
      <c r="AF22" s="113"/>
      <c r="AG22" s="113"/>
      <c r="AH22" s="113"/>
      <c r="AI22" s="113"/>
      <c r="AJ22" s="113"/>
      <c r="AK22" s="3"/>
      <c r="AL22" s="3"/>
      <c r="AM22" s="3"/>
    </row>
    <row r="23" spans="1:40" s="62" customFormat="1" ht="16.5" customHeight="1">
      <c r="A23" s="61">
        <v>5</v>
      </c>
      <c r="B23" s="21" t="s">
        <v>45</v>
      </c>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140"/>
      <c r="AL23" s="140"/>
      <c r="AM23" s="140"/>
    </row>
    <row r="24" spans="1:40" s="24" customFormat="1" ht="13.5" customHeight="1">
      <c r="F24" s="33"/>
      <c r="G24" s="33"/>
      <c r="H24" s="34"/>
      <c r="I24" s="6"/>
      <c r="J24" s="6"/>
      <c r="K24" s="35"/>
      <c r="L24" s="35"/>
      <c r="M24" s="35"/>
      <c r="N24" s="35"/>
      <c r="O24" s="115">
        <v>471</v>
      </c>
      <c r="P24" s="115"/>
      <c r="Q24" s="115"/>
      <c r="R24" s="115"/>
      <c r="S24" s="60" t="s">
        <v>7</v>
      </c>
      <c r="T24" s="37"/>
      <c r="U24" s="37"/>
      <c r="V24" s="58"/>
      <c r="W24" s="116" t="s">
        <v>8</v>
      </c>
      <c r="X24" s="116"/>
      <c r="Y24" s="116"/>
      <c r="Z24" s="115">
        <v>3176.25</v>
      </c>
      <c r="AA24" s="115"/>
      <c r="AB24" s="115"/>
      <c r="AC24" s="115"/>
      <c r="AE24" s="29" t="s">
        <v>46</v>
      </c>
      <c r="AF24" s="29"/>
      <c r="AG24" s="29"/>
      <c r="AH24" s="29"/>
      <c r="AI24" s="117" t="s">
        <v>9</v>
      </c>
      <c r="AJ24" s="117"/>
      <c r="AK24" s="112">
        <f>ROUND(O24*Z24/1000,0)</f>
        <v>1496</v>
      </c>
      <c r="AL24" s="112"/>
      <c r="AM24" s="112"/>
      <c r="AN24" s="32" t="s">
        <v>10</v>
      </c>
    </row>
    <row r="25" spans="1:40" s="2" customFormat="1" ht="15">
      <c r="B25" s="113" t="s">
        <v>55</v>
      </c>
      <c r="C25" s="113"/>
      <c r="D25" s="113"/>
      <c r="E25" s="113"/>
      <c r="F25" s="113"/>
      <c r="G25" s="113"/>
      <c r="H25" s="113"/>
      <c r="I25" s="113"/>
      <c r="J25" s="113"/>
      <c r="K25" s="113"/>
      <c r="L25" s="113"/>
      <c r="M25" s="113"/>
      <c r="N25" s="113"/>
      <c r="O25" s="113"/>
      <c r="P25" s="113"/>
      <c r="Q25" s="113"/>
      <c r="R25" s="113"/>
      <c r="S25" s="113"/>
      <c r="T25" s="113"/>
      <c r="U25" s="113"/>
      <c r="V25" s="113"/>
      <c r="W25" s="113"/>
      <c r="X25" s="113"/>
      <c r="Y25" s="113"/>
      <c r="Z25" s="113"/>
      <c r="AA25" s="113"/>
      <c r="AB25" s="113"/>
      <c r="AC25" s="113"/>
      <c r="AD25" s="113"/>
      <c r="AE25" s="113"/>
      <c r="AF25" s="113"/>
      <c r="AG25" s="113"/>
      <c r="AH25" s="113"/>
      <c r="AI25" s="113"/>
      <c r="AJ25" s="113"/>
      <c r="AK25" s="3"/>
      <c r="AL25" s="3"/>
      <c r="AM25" s="3"/>
    </row>
    <row r="26" spans="1:40" s="44" customFormat="1" ht="13.5" customHeight="1">
      <c r="A26" s="42">
        <v>6</v>
      </c>
      <c r="B26" s="43" t="s">
        <v>99</v>
      </c>
      <c r="C26" s="43"/>
      <c r="D26" s="43"/>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129"/>
      <c r="AL26" s="129"/>
      <c r="AM26" s="129"/>
    </row>
    <row r="27" spans="1:40" s="6" customFormat="1" ht="13.5" customHeight="1">
      <c r="N27" s="28"/>
      <c r="O27" s="115">
        <v>40</v>
      </c>
      <c r="P27" s="115"/>
      <c r="Q27" s="115"/>
      <c r="R27" s="115"/>
      <c r="S27" s="116" t="s">
        <v>7</v>
      </c>
      <c r="T27" s="116"/>
      <c r="U27" s="29"/>
      <c r="V27" s="30"/>
      <c r="W27" s="116" t="s">
        <v>8</v>
      </c>
      <c r="X27" s="116"/>
      <c r="Y27" s="116"/>
      <c r="Z27" s="115">
        <v>8694.9500000000007</v>
      </c>
      <c r="AA27" s="115"/>
      <c r="AB27" s="115"/>
      <c r="AC27" s="115"/>
      <c r="AD27" s="29"/>
      <c r="AE27" s="29" t="s">
        <v>11</v>
      </c>
      <c r="AF27" s="29"/>
      <c r="AG27" s="29"/>
      <c r="AH27" s="29"/>
      <c r="AI27" s="117" t="s">
        <v>9</v>
      </c>
      <c r="AJ27" s="117"/>
      <c r="AK27" s="112">
        <f>ROUND(O27*Z27/100,0)</f>
        <v>3478</v>
      </c>
      <c r="AL27" s="112"/>
      <c r="AM27" s="112"/>
      <c r="AN27" s="32" t="s">
        <v>10</v>
      </c>
    </row>
    <row r="28" spans="1:40" s="2" customFormat="1" ht="15">
      <c r="B28" s="113" t="s">
        <v>100</v>
      </c>
      <c r="C28" s="113"/>
      <c r="D28" s="113"/>
      <c r="E28" s="113"/>
      <c r="F28" s="113"/>
      <c r="G28" s="113"/>
      <c r="H28" s="113"/>
      <c r="I28" s="113"/>
      <c r="J28" s="113"/>
      <c r="K28" s="113"/>
      <c r="L28" s="113"/>
      <c r="M28" s="113"/>
      <c r="N28" s="113"/>
      <c r="O28" s="113"/>
      <c r="P28" s="113"/>
      <c r="Q28" s="113"/>
      <c r="R28" s="113"/>
      <c r="S28" s="113"/>
      <c r="T28" s="113"/>
      <c r="U28" s="113"/>
      <c r="V28" s="113"/>
      <c r="W28" s="113"/>
      <c r="X28" s="113"/>
      <c r="Y28" s="113"/>
      <c r="Z28" s="113"/>
      <c r="AA28" s="113"/>
      <c r="AB28" s="113"/>
      <c r="AC28" s="113"/>
      <c r="AD28" s="113"/>
      <c r="AE28" s="113"/>
      <c r="AF28" s="113"/>
      <c r="AG28" s="113"/>
      <c r="AH28" s="113"/>
      <c r="AI28" s="113"/>
      <c r="AJ28" s="113"/>
      <c r="AK28" s="3"/>
      <c r="AL28" s="3"/>
      <c r="AM28" s="3"/>
    </row>
    <row r="29" spans="1:40" s="62" customFormat="1" ht="31.5" customHeight="1">
      <c r="A29" s="91">
        <v>7</v>
      </c>
      <c r="B29" s="145" t="s">
        <v>78</v>
      </c>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c r="AA29" s="145"/>
      <c r="AB29" s="145"/>
      <c r="AC29" s="145"/>
      <c r="AD29" s="145"/>
      <c r="AE29" s="145"/>
      <c r="AF29" s="145"/>
      <c r="AG29" s="145"/>
      <c r="AH29" s="145"/>
      <c r="AI29" s="145"/>
      <c r="AJ29" s="145"/>
      <c r="AK29" s="140"/>
      <c r="AL29" s="140"/>
      <c r="AM29" s="140"/>
    </row>
    <row r="30" spans="1:40" s="24" customFormat="1" ht="13.5" customHeight="1">
      <c r="F30" s="33"/>
      <c r="G30" s="33"/>
      <c r="H30" s="34"/>
      <c r="I30" s="6"/>
      <c r="J30" s="6"/>
      <c r="K30" s="35"/>
      <c r="L30" s="35"/>
      <c r="M30" s="35"/>
      <c r="N30" s="35"/>
      <c r="O30" s="146">
        <v>0</v>
      </c>
      <c r="P30" s="146"/>
      <c r="Q30" s="146"/>
      <c r="R30" s="146"/>
      <c r="S30" s="141" t="s">
        <v>7</v>
      </c>
      <c r="T30" s="141"/>
      <c r="U30" s="92"/>
      <c r="V30" s="93"/>
      <c r="W30" s="141" t="s">
        <v>8</v>
      </c>
      <c r="X30" s="141"/>
      <c r="Y30" s="141"/>
      <c r="Z30" s="142">
        <v>3630</v>
      </c>
      <c r="AA30" s="142"/>
      <c r="AB30" s="142"/>
      <c r="AC30" s="142"/>
      <c r="AD30" s="92"/>
      <c r="AE30" s="92" t="s">
        <v>46</v>
      </c>
      <c r="AF30" s="92"/>
      <c r="AG30" s="92"/>
      <c r="AH30" s="92"/>
      <c r="AI30" s="143" t="s">
        <v>9</v>
      </c>
      <c r="AJ30" s="143"/>
      <c r="AK30" s="144">
        <f>ROUND(O30*Z30/1000,0)</f>
        <v>0</v>
      </c>
      <c r="AL30" s="144"/>
      <c r="AM30" s="144"/>
      <c r="AN30" s="32" t="s">
        <v>10</v>
      </c>
    </row>
    <row r="31" spans="1:40" s="2" customFormat="1" ht="15">
      <c r="B31" s="113" t="s">
        <v>79</v>
      </c>
      <c r="C31" s="113"/>
      <c r="D31" s="113"/>
      <c r="E31" s="113"/>
      <c r="F31" s="113"/>
      <c r="G31" s="113"/>
      <c r="H31" s="113"/>
      <c r="I31" s="113"/>
      <c r="J31" s="113"/>
      <c r="K31" s="113"/>
      <c r="L31" s="113"/>
      <c r="M31" s="113"/>
      <c r="N31" s="113"/>
      <c r="O31" s="113"/>
      <c r="P31" s="113"/>
      <c r="Q31" s="113"/>
      <c r="R31" s="113"/>
      <c r="S31" s="113"/>
      <c r="T31" s="113"/>
      <c r="U31" s="113"/>
      <c r="V31" s="113"/>
      <c r="W31" s="113"/>
      <c r="X31" s="113"/>
      <c r="Y31" s="113"/>
      <c r="Z31" s="113"/>
      <c r="AA31" s="113"/>
      <c r="AB31" s="113"/>
      <c r="AC31" s="113"/>
      <c r="AD31" s="113"/>
      <c r="AE31" s="113"/>
      <c r="AF31" s="113"/>
      <c r="AG31" s="113"/>
      <c r="AH31" s="113"/>
      <c r="AI31" s="113"/>
      <c r="AJ31" s="113"/>
      <c r="AK31" s="3"/>
      <c r="AL31" s="3"/>
      <c r="AM31" s="3"/>
    </row>
    <row r="32" spans="1:40" s="2" customFormat="1" ht="2.25" customHeight="1">
      <c r="B32" s="89"/>
      <c r="C32" s="89"/>
      <c r="D32" s="89"/>
      <c r="E32" s="89"/>
      <c r="F32" s="89"/>
      <c r="G32" s="89"/>
      <c r="H32" s="89"/>
      <c r="I32" s="89"/>
      <c r="J32" s="89"/>
      <c r="K32" s="89"/>
      <c r="L32" s="89"/>
      <c r="M32" s="89"/>
      <c r="N32" s="89"/>
      <c r="O32" s="89"/>
      <c r="P32" s="89"/>
      <c r="Q32" s="89"/>
      <c r="R32" s="89"/>
      <c r="S32" s="89"/>
      <c r="T32" s="89"/>
      <c r="U32" s="89"/>
      <c r="V32" s="89"/>
      <c r="W32" s="89"/>
      <c r="X32" s="89"/>
      <c r="Y32" s="89"/>
      <c r="Z32" s="89"/>
      <c r="AA32" s="89"/>
      <c r="AB32" s="89"/>
      <c r="AC32" s="89"/>
      <c r="AD32" s="89"/>
      <c r="AE32" s="89"/>
      <c r="AF32" s="89"/>
      <c r="AG32" s="89"/>
      <c r="AH32" s="89"/>
      <c r="AI32" s="89"/>
      <c r="AJ32" s="89"/>
      <c r="AK32" s="3"/>
      <c r="AL32" s="3"/>
      <c r="AM32" s="3"/>
    </row>
    <row r="33" spans="1:40" s="62" customFormat="1" ht="16.5" customHeight="1">
      <c r="A33" s="61">
        <v>8</v>
      </c>
      <c r="B33" s="21" t="s">
        <v>47</v>
      </c>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c r="AC33" s="21"/>
      <c r="AD33" s="21"/>
      <c r="AE33" s="21"/>
      <c r="AF33" s="21"/>
      <c r="AG33" s="21"/>
      <c r="AH33" s="21"/>
      <c r="AI33" s="21"/>
      <c r="AJ33" s="21"/>
      <c r="AK33" s="140"/>
      <c r="AL33" s="140"/>
      <c r="AM33" s="140"/>
    </row>
    <row r="34" spans="1:40" s="24" customFormat="1" ht="13.5" customHeight="1">
      <c r="F34" s="33"/>
      <c r="G34" s="33"/>
      <c r="H34" s="34"/>
      <c r="I34" s="6"/>
      <c r="J34" s="6"/>
      <c r="K34" s="35"/>
      <c r="L34" s="35"/>
      <c r="M34" s="35"/>
      <c r="N34" s="35"/>
      <c r="O34" s="115">
        <v>202</v>
      </c>
      <c r="P34" s="115"/>
      <c r="Q34" s="115"/>
      <c r="R34" s="115"/>
      <c r="S34" s="60" t="s">
        <v>7</v>
      </c>
      <c r="T34" s="37"/>
      <c r="U34" s="37"/>
      <c r="V34" s="58"/>
      <c r="W34" s="116" t="s">
        <v>8</v>
      </c>
      <c r="X34" s="116"/>
      <c r="Y34" s="116"/>
      <c r="Z34" s="115">
        <v>11948.36</v>
      </c>
      <c r="AA34" s="115"/>
      <c r="AB34" s="115"/>
      <c r="AC34" s="115"/>
      <c r="AE34" s="29" t="s">
        <v>11</v>
      </c>
      <c r="AF34" s="29"/>
      <c r="AG34" s="29"/>
      <c r="AH34" s="29"/>
      <c r="AI34" s="117" t="s">
        <v>9</v>
      </c>
      <c r="AJ34" s="117"/>
      <c r="AK34" s="112">
        <f>ROUND(O34*Z34/100,0)-1</f>
        <v>24135</v>
      </c>
      <c r="AL34" s="112"/>
      <c r="AM34" s="112"/>
      <c r="AN34" s="32" t="s">
        <v>10</v>
      </c>
    </row>
    <row r="35" spans="1:40" s="2" customFormat="1" ht="15">
      <c r="B35" s="113" t="s">
        <v>54</v>
      </c>
      <c r="C35" s="113"/>
      <c r="D35" s="113"/>
      <c r="E35" s="113"/>
      <c r="F35" s="113"/>
      <c r="G35" s="113"/>
      <c r="H35" s="113"/>
      <c r="I35" s="113"/>
      <c r="J35" s="113"/>
      <c r="K35" s="113"/>
      <c r="L35" s="113"/>
      <c r="M35" s="113"/>
      <c r="N35" s="113"/>
      <c r="O35" s="113"/>
      <c r="P35" s="113"/>
      <c r="Q35" s="113"/>
      <c r="R35" s="113"/>
      <c r="S35" s="113"/>
      <c r="T35" s="113"/>
      <c r="U35" s="113"/>
      <c r="V35" s="113"/>
      <c r="W35" s="113"/>
      <c r="X35" s="113"/>
      <c r="Y35" s="113"/>
      <c r="Z35" s="113"/>
      <c r="AA35" s="113"/>
      <c r="AB35" s="113"/>
      <c r="AC35" s="113"/>
      <c r="AD35" s="113"/>
      <c r="AE35" s="113"/>
      <c r="AF35" s="113"/>
      <c r="AG35" s="113"/>
      <c r="AH35" s="113"/>
      <c r="AI35" s="113"/>
      <c r="AJ35" s="113"/>
      <c r="AK35" s="3"/>
      <c r="AL35" s="3"/>
      <c r="AM35" s="3"/>
    </row>
    <row r="36" spans="1:40" s="2" customFormat="1" ht="2.25" customHeight="1">
      <c r="B36" s="63"/>
      <c r="C36" s="63"/>
      <c r="D36" s="63"/>
      <c r="E36" s="63"/>
      <c r="F36" s="63"/>
      <c r="G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3"/>
      <c r="AL36" s="3"/>
      <c r="AM36" s="3"/>
    </row>
    <row r="37" spans="1:40" s="23" customFormat="1" ht="76.5" customHeight="1">
      <c r="A37" s="45">
        <v>9</v>
      </c>
      <c r="B37" s="121" t="s">
        <v>12</v>
      </c>
      <c r="C37" s="121"/>
      <c r="D37" s="121"/>
      <c r="E37" s="121"/>
      <c r="F37" s="121"/>
      <c r="G37" s="121"/>
      <c r="H37" s="121"/>
      <c r="I37" s="121"/>
      <c r="J37" s="121"/>
      <c r="K37" s="121"/>
      <c r="L37" s="121"/>
      <c r="M37" s="121"/>
      <c r="N37" s="121"/>
      <c r="O37" s="121"/>
      <c r="P37" s="121"/>
      <c r="Q37" s="121"/>
      <c r="R37" s="121"/>
      <c r="S37" s="121"/>
      <c r="T37" s="121"/>
      <c r="U37" s="121"/>
      <c r="V37" s="121"/>
      <c r="W37" s="121"/>
      <c r="X37" s="121"/>
      <c r="Y37" s="121"/>
      <c r="Z37" s="121"/>
      <c r="AA37" s="121"/>
      <c r="AB37" s="121"/>
      <c r="AC37" s="121"/>
      <c r="AD37" s="121"/>
      <c r="AE37" s="121"/>
      <c r="AF37" s="121"/>
      <c r="AG37" s="121"/>
      <c r="AH37" s="121"/>
      <c r="AI37" s="121"/>
      <c r="AJ37" s="121"/>
      <c r="AK37" s="127"/>
      <c r="AL37" s="127"/>
      <c r="AM37" s="127"/>
    </row>
    <row r="38" spans="1:40" s="6" customFormat="1" ht="14.25" customHeight="1">
      <c r="N38" s="28"/>
      <c r="O38" s="115">
        <v>980</v>
      </c>
      <c r="P38" s="115"/>
      <c r="Q38" s="115"/>
      <c r="R38" s="115"/>
      <c r="S38" s="116" t="s">
        <v>7</v>
      </c>
      <c r="T38" s="116"/>
      <c r="U38" s="29"/>
      <c r="V38" s="30"/>
      <c r="W38" s="116" t="s">
        <v>8</v>
      </c>
      <c r="X38" s="116"/>
      <c r="Y38" s="116"/>
      <c r="Z38" s="115">
        <v>337</v>
      </c>
      <c r="AA38" s="115"/>
      <c r="AB38" s="115"/>
      <c r="AC38" s="115"/>
      <c r="AD38" s="29"/>
      <c r="AE38" s="29" t="s">
        <v>13</v>
      </c>
      <c r="AF38" s="29"/>
      <c r="AG38" s="29"/>
      <c r="AH38" s="29"/>
      <c r="AI38" s="117" t="s">
        <v>9</v>
      </c>
      <c r="AJ38" s="117"/>
      <c r="AK38" s="112">
        <f>O38*Z38</f>
        <v>330260</v>
      </c>
      <c r="AL38" s="112"/>
      <c r="AM38" s="112"/>
      <c r="AN38" s="32" t="s">
        <v>10</v>
      </c>
    </row>
    <row r="39" spans="1:40" s="2" customFormat="1" ht="15">
      <c r="B39" s="153" t="s">
        <v>61</v>
      </c>
      <c r="C39" s="153"/>
      <c r="D39" s="153"/>
      <c r="E39" s="153"/>
      <c r="F39" s="153"/>
      <c r="G39" s="153"/>
      <c r="H39" s="153"/>
      <c r="I39" s="153"/>
      <c r="J39" s="153"/>
      <c r="K39" s="153"/>
      <c r="L39" s="153"/>
      <c r="M39" s="153"/>
      <c r="N39" s="153"/>
      <c r="O39" s="153"/>
      <c r="P39" s="153"/>
      <c r="Q39" s="153"/>
      <c r="R39" s="153"/>
      <c r="S39" s="153"/>
      <c r="T39" s="153"/>
      <c r="U39" s="153"/>
      <c r="V39" s="153"/>
      <c r="W39" s="153"/>
      <c r="X39" s="153"/>
      <c r="Y39" s="153"/>
      <c r="Z39" s="153"/>
      <c r="AA39" s="153"/>
      <c r="AB39" s="153"/>
      <c r="AC39" s="153"/>
      <c r="AD39" s="153"/>
      <c r="AE39" s="153"/>
      <c r="AF39" s="153"/>
      <c r="AG39" s="153"/>
      <c r="AH39" s="153"/>
      <c r="AI39" s="153"/>
      <c r="AJ39" s="153"/>
      <c r="AK39" s="3"/>
      <c r="AL39" s="3"/>
      <c r="AM39" s="3"/>
    </row>
    <row r="40" spans="1:40" s="2" customFormat="1" ht="3" customHeight="1">
      <c r="B40" s="63"/>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3"/>
      <c r="AL40" s="3"/>
      <c r="AM40" s="3"/>
    </row>
    <row r="41" spans="1:40" s="23" customFormat="1" ht="30" customHeight="1">
      <c r="A41" s="45">
        <v>10</v>
      </c>
      <c r="B41" s="121" t="s">
        <v>14</v>
      </c>
      <c r="C41" s="121"/>
      <c r="D41" s="121"/>
      <c r="E41" s="121"/>
      <c r="F41" s="121"/>
      <c r="G41" s="121"/>
      <c r="H41" s="121"/>
      <c r="I41" s="121"/>
      <c r="J41" s="121"/>
      <c r="K41" s="121"/>
      <c r="L41" s="121"/>
      <c r="M41" s="121"/>
      <c r="N41" s="121"/>
      <c r="O41" s="121"/>
      <c r="P41" s="121"/>
      <c r="Q41" s="121"/>
      <c r="R41" s="121"/>
      <c r="S41" s="121"/>
      <c r="T41" s="121"/>
      <c r="U41" s="121"/>
      <c r="V41" s="121"/>
      <c r="W41" s="121"/>
      <c r="X41" s="121"/>
      <c r="Y41" s="121"/>
      <c r="Z41" s="121"/>
      <c r="AA41" s="121"/>
      <c r="AB41" s="121"/>
      <c r="AC41" s="121"/>
      <c r="AD41" s="121"/>
      <c r="AE41" s="121"/>
      <c r="AF41" s="121"/>
      <c r="AG41" s="121"/>
      <c r="AH41" s="121"/>
      <c r="AI41" s="121"/>
      <c r="AJ41" s="121"/>
      <c r="AK41" s="127"/>
      <c r="AL41" s="127"/>
      <c r="AM41" s="127"/>
    </row>
    <row r="42" spans="1:40" s="24" customFormat="1" ht="13.5" customHeight="1">
      <c r="A42" s="46" t="s">
        <v>15</v>
      </c>
      <c r="B42" s="47" t="s">
        <v>16</v>
      </c>
      <c r="L42" s="25"/>
      <c r="M42" s="26"/>
      <c r="N42" s="147"/>
      <c r="O42" s="147"/>
      <c r="P42" s="27"/>
      <c r="Q42" s="148"/>
      <c r="R42" s="148"/>
      <c r="S42" s="26"/>
      <c r="T42" s="149"/>
      <c r="U42" s="149"/>
      <c r="V42" s="149"/>
      <c r="AB42" s="150"/>
      <c r="AC42" s="150"/>
      <c r="AD42" s="150"/>
      <c r="AE42" s="150"/>
      <c r="AF42" s="147"/>
      <c r="AG42" s="147"/>
      <c r="AK42" s="128"/>
      <c r="AL42" s="128"/>
      <c r="AM42" s="128"/>
      <c r="AN42" s="41"/>
    </row>
    <row r="43" spans="1:40" s="24" customFormat="1" ht="13.5" customHeight="1">
      <c r="F43" s="33"/>
      <c r="G43" s="33"/>
      <c r="H43" s="34"/>
      <c r="I43" s="6"/>
      <c r="J43" s="42"/>
      <c r="K43" s="48"/>
      <c r="L43" s="35"/>
      <c r="M43" s="35"/>
      <c r="N43" s="35"/>
      <c r="O43" s="25"/>
      <c r="P43" s="115">
        <v>35</v>
      </c>
      <c r="Q43" s="115"/>
      <c r="R43" s="115"/>
      <c r="S43" s="31" t="s">
        <v>17</v>
      </c>
      <c r="T43" s="37"/>
      <c r="U43" s="37"/>
      <c r="V43" s="116" t="s">
        <v>8</v>
      </c>
      <c r="W43" s="116"/>
      <c r="X43" s="116"/>
      <c r="Y43" s="115">
        <v>5001.7</v>
      </c>
      <c r="Z43" s="115"/>
      <c r="AA43" s="115"/>
      <c r="AB43" s="115"/>
      <c r="AC43" s="29"/>
      <c r="AD43" s="29" t="s">
        <v>18</v>
      </c>
      <c r="AE43" s="29"/>
      <c r="AF43" s="29"/>
      <c r="AG43" s="29"/>
      <c r="AH43" s="29"/>
      <c r="AI43" s="117" t="s">
        <v>9</v>
      </c>
      <c r="AJ43" s="117"/>
      <c r="AK43" s="112">
        <f>ROUND(P43*Y43,0)</f>
        <v>175060</v>
      </c>
      <c r="AL43" s="112"/>
      <c r="AM43" s="112"/>
      <c r="AN43" s="32" t="s">
        <v>10</v>
      </c>
    </row>
    <row r="44" spans="1:40" s="2" customFormat="1" ht="15">
      <c r="B44" s="113" t="s">
        <v>49</v>
      </c>
      <c r="C44" s="113"/>
      <c r="D44" s="113"/>
      <c r="E44" s="113"/>
      <c r="F44" s="113"/>
      <c r="G44" s="113"/>
      <c r="H44" s="113"/>
      <c r="I44" s="113"/>
      <c r="J44" s="113"/>
      <c r="K44" s="113"/>
      <c r="L44" s="113"/>
      <c r="M44" s="113"/>
      <c r="N44" s="113"/>
      <c r="O44" s="113"/>
      <c r="P44" s="113"/>
      <c r="Q44" s="113"/>
      <c r="R44" s="113"/>
      <c r="S44" s="113"/>
      <c r="T44" s="113"/>
      <c r="U44" s="113"/>
      <c r="V44" s="113"/>
      <c r="W44" s="113"/>
      <c r="X44" s="113"/>
      <c r="Y44" s="113"/>
      <c r="Z44" s="113"/>
      <c r="AA44" s="113"/>
      <c r="AB44" s="113"/>
      <c r="AC44" s="113"/>
      <c r="AD44" s="113"/>
      <c r="AE44" s="113"/>
      <c r="AF44" s="113"/>
      <c r="AG44" s="113"/>
      <c r="AH44" s="113"/>
      <c r="AI44" s="113"/>
      <c r="AJ44" s="113"/>
      <c r="AK44" s="3"/>
      <c r="AL44" s="3"/>
      <c r="AM44" s="3"/>
    </row>
    <row r="45" spans="1:40" s="24" customFormat="1" ht="13.5" customHeight="1">
      <c r="A45" s="46" t="s">
        <v>19</v>
      </c>
      <c r="B45" s="47" t="s">
        <v>20</v>
      </c>
      <c r="J45" s="42"/>
      <c r="K45" s="42"/>
      <c r="L45" s="25"/>
      <c r="M45" s="26"/>
      <c r="N45" s="147"/>
      <c r="O45" s="147"/>
      <c r="P45" s="27"/>
      <c r="Q45" s="148"/>
      <c r="R45" s="148"/>
      <c r="S45" s="26"/>
      <c r="T45" s="149"/>
      <c r="U45" s="149"/>
      <c r="V45" s="149"/>
      <c r="AB45" s="150"/>
      <c r="AC45" s="150"/>
      <c r="AD45" s="150"/>
      <c r="AE45" s="150"/>
      <c r="AF45" s="147"/>
      <c r="AG45" s="147"/>
      <c r="AK45" s="128"/>
      <c r="AL45" s="128"/>
      <c r="AM45" s="128"/>
      <c r="AN45" s="41"/>
    </row>
    <row r="46" spans="1:40" s="6" customFormat="1" ht="13.5" customHeight="1">
      <c r="H46" s="38"/>
      <c r="K46" s="35"/>
      <c r="L46" s="35"/>
      <c r="M46" s="35"/>
      <c r="N46" s="35"/>
      <c r="O46" s="25"/>
      <c r="P46" s="115">
        <v>4.38</v>
      </c>
      <c r="Q46" s="115"/>
      <c r="R46" s="115"/>
      <c r="S46" s="29" t="s">
        <v>17</v>
      </c>
      <c r="T46" s="49"/>
      <c r="U46" s="49"/>
      <c r="V46" s="116" t="s">
        <v>8</v>
      </c>
      <c r="W46" s="116"/>
      <c r="X46" s="116"/>
      <c r="Y46" s="115">
        <v>4820.2</v>
      </c>
      <c r="Z46" s="115"/>
      <c r="AA46" s="115"/>
      <c r="AB46" s="115"/>
      <c r="AC46" s="29"/>
      <c r="AD46" s="29" t="s">
        <v>18</v>
      </c>
      <c r="AE46" s="29"/>
      <c r="AF46" s="29"/>
      <c r="AG46" s="29"/>
      <c r="AH46" s="29"/>
      <c r="AI46" s="117" t="s">
        <v>9</v>
      </c>
      <c r="AJ46" s="117"/>
      <c r="AK46" s="112">
        <f>ROUND(P46*Y46,0)</f>
        <v>21112</v>
      </c>
      <c r="AL46" s="112"/>
      <c r="AM46" s="112"/>
      <c r="AN46" s="32" t="s">
        <v>10</v>
      </c>
    </row>
    <row r="47" spans="1:40" s="2" customFormat="1" ht="15">
      <c r="B47" s="113" t="s">
        <v>50</v>
      </c>
      <c r="C47" s="113"/>
      <c r="D47" s="113"/>
      <c r="E47" s="113"/>
      <c r="F47" s="113"/>
      <c r="G47" s="113"/>
      <c r="H47" s="113"/>
      <c r="I47" s="113"/>
      <c r="J47" s="113"/>
      <c r="K47" s="113"/>
      <c r="L47" s="113"/>
      <c r="M47" s="113"/>
      <c r="N47" s="113"/>
      <c r="O47" s="113"/>
      <c r="P47" s="113"/>
      <c r="Q47" s="113"/>
      <c r="R47" s="113"/>
      <c r="S47" s="113"/>
      <c r="T47" s="113"/>
      <c r="U47" s="113"/>
      <c r="V47" s="113"/>
      <c r="W47" s="113"/>
      <c r="X47" s="113"/>
      <c r="Y47" s="113"/>
      <c r="Z47" s="113"/>
      <c r="AA47" s="113"/>
      <c r="AB47" s="113"/>
      <c r="AC47" s="113"/>
      <c r="AD47" s="113"/>
      <c r="AE47" s="113"/>
      <c r="AF47" s="113"/>
      <c r="AG47" s="113"/>
      <c r="AH47" s="113"/>
      <c r="AI47" s="113"/>
      <c r="AJ47" s="113"/>
      <c r="AK47" s="3"/>
      <c r="AL47" s="3"/>
      <c r="AM47" s="3"/>
    </row>
    <row r="48" spans="1:40" s="2" customFormat="1" ht="3" customHeight="1">
      <c r="B48" s="63"/>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3"/>
      <c r="AC48" s="63"/>
      <c r="AD48" s="63"/>
      <c r="AE48" s="63"/>
      <c r="AF48" s="63"/>
      <c r="AG48" s="63"/>
      <c r="AH48" s="63"/>
      <c r="AI48" s="63"/>
      <c r="AJ48" s="63"/>
      <c r="AK48" s="3"/>
      <c r="AL48" s="3"/>
      <c r="AM48" s="3"/>
    </row>
    <row r="49" spans="1:41" s="5" customFormat="1" ht="15" customHeight="1">
      <c r="A49" s="20">
        <v>11</v>
      </c>
      <c r="B49" s="21" t="s">
        <v>21</v>
      </c>
      <c r="C49" s="21"/>
      <c r="D49" s="21"/>
      <c r="E49" s="21"/>
      <c r="F49" s="21"/>
      <c r="G49" s="21"/>
      <c r="H49" s="21"/>
      <c r="I49" s="21"/>
      <c r="J49" s="21"/>
      <c r="K49" s="21"/>
      <c r="L49" s="21"/>
      <c r="M49" s="21"/>
      <c r="N49" s="21"/>
      <c r="O49" s="21"/>
      <c r="P49" s="21"/>
      <c r="Q49" s="21"/>
      <c r="R49" s="21"/>
      <c r="S49" s="21"/>
      <c r="T49" s="21"/>
      <c r="U49" s="21"/>
      <c r="V49" s="21"/>
      <c r="W49" s="21"/>
      <c r="AK49" s="151"/>
      <c r="AL49" s="151"/>
      <c r="AM49" s="151"/>
    </row>
    <row r="50" spans="1:41" s="6" customFormat="1" ht="12.75">
      <c r="H50" s="38"/>
      <c r="K50" s="35"/>
      <c r="L50" s="35"/>
      <c r="M50" s="35"/>
      <c r="N50" s="35"/>
      <c r="O50" s="25"/>
      <c r="P50" s="115">
        <v>320.19</v>
      </c>
      <c r="Q50" s="115"/>
      <c r="R50" s="115"/>
      <c r="S50" s="29" t="s">
        <v>17</v>
      </c>
      <c r="T50" s="49"/>
      <c r="U50" s="49"/>
      <c r="V50" s="116" t="s">
        <v>8</v>
      </c>
      <c r="W50" s="116"/>
      <c r="X50" s="116"/>
      <c r="Y50" s="120">
        <v>3850</v>
      </c>
      <c r="Z50" s="120"/>
      <c r="AA50" s="120"/>
      <c r="AB50" s="120"/>
      <c r="AC50" s="29"/>
      <c r="AD50" s="29" t="s">
        <v>18</v>
      </c>
      <c r="AE50" s="29"/>
      <c r="AF50" s="29"/>
      <c r="AG50" s="29"/>
      <c r="AH50" s="117" t="s">
        <v>9</v>
      </c>
      <c r="AI50" s="117"/>
      <c r="AK50" s="168">
        <f>ROUND(P50*Y50,0)</f>
        <v>1232732</v>
      </c>
      <c r="AL50" s="168"/>
      <c r="AM50" s="168"/>
      <c r="AN50" s="32" t="s">
        <v>10</v>
      </c>
      <c r="AO50" s="35">
        <f>AK38+AK43+AK46+AK53+AK50</f>
        <v>2653307</v>
      </c>
    </row>
    <row r="51" spans="1:41" s="2" customFormat="1" ht="15">
      <c r="B51" s="113" t="s">
        <v>51</v>
      </c>
      <c r="C51" s="113"/>
      <c r="D51" s="113"/>
      <c r="E51" s="113"/>
      <c r="F51" s="113"/>
      <c r="G51" s="113"/>
      <c r="H51" s="113"/>
      <c r="I51" s="113"/>
      <c r="J51" s="113"/>
      <c r="K51" s="113"/>
      <c r="L51" s="113"/>
      <c r="M51" s="113"/>
      <c r="N51" s="113"/>
      <c r="O51" s="113"/>
      <c r="P51" s="113"/>
      <c r="Q51" s="113"/>
      <c r="R51" s="113"/>
      <c r="S51" s="113"/>
      <c r="T51" s="113"/>
      <c r="U51" s="113"/>
      <c r="V51" s="113"/>
      <c r="W51" s="113"/>
      <c r="X51" s="113"/>
      <c r="Y51" s="113"/>
      <c r="Z51" s="113"/>
      <c r="AA51" s="113"/>
      <c r="AB51" s="113"/>
      <c r="AC51" s="113"/>
      <c r="AD51" s="113"/>
      <c r="AE51" s="113"/>
      <c r="AF51" s="113"/>
      <c r="AG51" s="113"/>
      <c r="AH51" s="113"/>
      <c r="AI51" s="113"/>
      <c r="AJ51" s="113"/>
      <c r="AK51" s="3"/>
      <c r="AL51" s="3"/>
      <c r="AM51" s="3"/>
    </row>
    <row r="52" spans="1:41" s="23" customFormat="1" ht="15" customHeight="1">
      <c r="A52" s="59">
        <v>12</v>
      </c>
      <c r="B52" s="21" t="s">
        <v>22</v>
      </c>
      <c r="C52" s="21"/>
      <c r="D52" s="21"/>
      <c r="E52" s="21"/>
      <c r="F52" s="21"/>
      <c r="G52" s="21"/>
      <c r="H52" s="21"/>
      <c r="I52" s="21"/>
      <c r="J52" s="21"/>
      <c r="K52" s="21"/>
      <c r="L52" s="21"/>
      <c r="M52" s="21"/>
      <c r="N52" s="21"/>
      <c r="O52" s="21"/>
      <c r="P52" s="21"/>
      <c r="Q52" s="21"/>
      <c r="R52" s="21"/>
      <c r="S52" s="21"/>
      <c r="T52" s="21"/>
      <c r="U52" s="21"/>
      <c r="V52" s="21"/>
      <c r="W52" s="21"/>
      <c r="AK52" s="128"/>
      <c r="AL52" s="128"/>
      <c r="AM52" s="128"/>
    </row>
    <row r="53" spans="1:41" s="6" customFormat="1" ht="12.75">
      <c r="H53" s="38"/>
      <c r="K53" s="35"/>
      <c r="L53" s="35"/>
      <c r="M53" s="35"/>
      <c r="N53" s="35"/>
      <c r="O53" s="25"/>
      <c r="P53" s="115">
        <v>250.11</v>
      </c>
      <c r="Q53" s="115"/>
      <c r="R53" s="115"/>
      <c r="S53" s="29" t="s">
        <v>17</v>
      </c>
      <c r="T53" s="49"/>
      <c r="U53" s="49"/>
      <c r="V53" s="116" t="s">
        <v>8</v>
      </c>
      <c r="W53" s="116"/>
      <c r="X53" s="116"/>
      <c r="Y53" s="120">
        <v>3575</v>
      </c>
      <c r="Z53" s="120"/>
      <c r="AA53" s="120"/>
      <c r="AB53" s="120"/>
      <c r="AC53" s="29"/>
      <c r="AD53" s="29" t="s">
        <v>18</v>
      </c>
      <c r="AE53" s="29"/>
      <c r="AF53" s="29"/>
      <c r="AG53" s="29"/>
      <c r="AH53" s="117" t="s">
        <v>9</v>
      </c>
      <c r="AI53" s="117"/>
      <c r="AK53" s="168">
        <f>ROUND(P53*Y53,0)</f>
        <v>894143</v>
      </c>
      <c r="AL53" s="168"/>
      <c r="AM53" s="168"/>
      <c r="AN53" s="32" t="s">
        <v>10</v>
      </c>
    </row>
    <row r="54" spans="1:41" s="2" customFormat="1" ht="15">
      <c r="B54" s="113" t="s">
        <v>52</v>
      </c>
      <c r="C54" s="113"/>
      <c r="D54" s="113"/>
      <c r="E54" s="113"/>
      <c r="F54" s="113"/>
      <c r="G54" s="113"/>
      <c r="H54" s="113"/>
      <c r="I54" s="113"/>
      <c r="J54" s="113"/>
      <c r="K54" s="113"/>
      <c r="L54" s="113"/>
      <c r="M54" s="113"/>
      <c r="N54" s="113"/>
      <c r="O54" s="113"/>
      <c r="P54" s="113"/>
      <c r="Q54" s="113"/>
      <c r="R54" s="113"/>
      <c r="S54" s="113"/>
      <c r="T54" s="113"/>
      <c r="U54" s="113"/>
      <c r="V54" s="113"/>
      <c r="W54" s="113"/>
      <c r="X54" s="113"/>
      <c r="Y54" s="113"/>
      <c r="Z54" s="113"/>
      <c r="AA54" s="113"/>
      <c r="AB54" s="113"/>
      <c r="AC54" s="113"/>
      <c r="AD54" s="113"/>
      <c r="AE54" s="113"/>
      <c r="AF54" s="113"/>
      <c r="AG54" s="113"/>
      <c r="AH54" s="113"/>
      <c r="AI54" s="113"/>
      <c r="AJ54" s="113"/>
      <c r="AK54" s="3"/>
      <c r="AL54" s="3"/>
      <c r="AM54" s="3"/>
    </row>
    <row r="55" spans="1:41" s="2" customFormat="1" ht="2.25" customHeight="1">
      <c r="B55" s="63"/>
      <c r="C55" s="63"/>
      <c r="D55" s="63"/>
      <c r="E55" s="63"/>
      <c r="F55" s="63"/>
      <c r="G55" s="63"/>
      <c r="H55" s="63"/>
      <c r="I55" s="63"/>
      <c r="J55" s="63"/>
      <c r="K55" s="63"/>
      <c r="L55" s="63"/>
      <c r="M55" s="63"/>
      <c r="N55" s="63"/>
      <c r="O55" s="63"/>
      <c r="P55" s="63"/>
      <c r="Q55" s="63"/>
      <c r="R55" s="63"/>
      <c r="S55" s="63"/>
      <c r="T55" s="63"/>
      <c r="U55" s="63"/>
      <c r="V55" s="63"/>
      <c r="W55" s="63"/>
      <c r="X55" s="63"/>
      <c r="Y55" s="63"/>
      <c r="Z55" s="63"/>
      <c r="AA55" s="63"/>
      <c r="AB55" s="63"/>
      <c r="AC55" s="63"/>
      <c r="AD55" s="63"/>
      <c r="AE55" s="63"/>
      <c r="AF55" s="63"/>
      <c r="AG55" s="63"/>
      <c r="AH55" s="63"/>
      <c r="AI55" s="63"/>
      <c r="AJ55" s="63"/>
      <c r="AK55" s="3"/>
      <c r="AL55" s="3"/>
      <c r="AM55" s="3"/>
    </row>
    <row r="56" spans="1:41" s="5" customFormat="1" ht="19.5" customHeight="1">
      <c r="A56" s="20">
        <v>13</v>
      </c>
      <c r="B56" s="121" t="s">
        <v>23</v>
      </c>
      <c r="C56" s="121"/>
      <c r="D56" s="121"/>
      <c r="E56" s="121"/>
      <c r="F56" s="121"/>
      <c r="G56" s="121"/>
      <c r="H56" s="121"/>
      <c r="I56" s="121"/>
      <c r="J56" s="121"/>
      <c r="K56" s="121"/>
      <c r="L56" s="121"/>
      <c r="M56" s="121"/>
      <c r="N56" s="121"/>
      <c r="O56" s="121"/>
      <c r="P56" s="121"/>
      <c r="Q56" s="121"/>
      <c r="R56" s="121"/>
      <c r="S56" s="121"/>
      <c r="T56" s="121"/>
      <c r="U56" s="121"/>
      <c r="V56" s="121"/>
      <c r="W56" s="121"/>
      <c r="X56" s="121"/>
      <c r="Y56" s="121"/>
      <c r="Z56" s="121"/>
      <c r="AA56" s="121"/>
      <c r="AB56" s="121"/>
      <c r="AC56" s="121"/>
      <c r="AD56" s="121"/>
      <c r="AE56" s="121"/>
      <c r="AF56" s="121"/>
      <c r="AG56" s="121"/>
      <c r="AH56" s="121"/>
      <c r="AI56" s="121"/>
      <c r="AJ56" s="121"/>
      <c r="AK56" s="151"/>
      <c r="AL56" s="151"/>
      <c r="AM56" s="151"/>
    </row>
    <row r="57" spans="1:41" s="33" customFormat="1" ht="17.25" customHeight="1">
      <c r="H57" s="34"/>
      <c r="K57" s="68"/>
      <c r="L57" s="68"/>
      <c r="M57" s="68"/>
      <c r="N57" s="68"/>
      <c r="O57" s="69"/>
      <c r="P57" s="154">
        <v>570.29999999999995</v>
      </c>
      <c r="Q57" s="154"/>
      <c r="R57" s="154"/>
      <c r="S57" s="70" t="s">
        <v>17</v>
      </c>
      <c r="T57" s="71"/>
      <c r="U57" s="71"/>
      <c r="V57" s="155" t="s">
        <v>8</v>
      </c>
      <c r="W57" s="155"/>
      <c r="X57" s="155"/>
      <c r="Y57" s="154">
        <v>186.34</v>
      </c>
      <c r="Z57" s="154"/>
      <c r="AA57" s="154"/>
      <c r="AB57" s="154"/>
      <c r="AC57" s="70"/>
      <c r="AD57" s="70" t="s">
        <v>18</v>
      </c>
      <c r="AE57" s="70"/>
      <c r="AF57" s="70"/>
      <c r="AG57" s="70"/>
      <c r="AH57" s="156" t="s">
        <v>9</v>
      </c>
      <c r="AI57" s="156"/>
      <c r="AK57" s="157">
        <f>ROUND(P57*Y57,0)</f>
        <v>106270</v>
      </c>
      <c r="AL57" s="157"/>
      <c r="AM57" s="157"/>
      <c r="AN57" s="72" t="s">
        <v>10</v>
      </c>
    </row>
    <row r="58" spans="1:41" s="2" customFormat="1" ht="15">
      <c r="B58" s="113" t="s">
        <v>53</v>
      </c>
      <c r="C58" s="113"/>
      <c r="D58" s="113"/>
      <c r="E58" s="113"/>
      <c r="F58" s="113"/>
      <c r="G58" s="113"/>
      <c r="H58" s="113"/>
      <c r="I58" s="113"/>
      <c r="J58" s="113"/>
      <c r="K58" s="113"/>
      <c r="L58" s="113"/>
      <c r="M58" s="113"/>
      <c r="N58" s="113"/>
      <c r="O58" s="113"/>
      <c r="P58" s="113"/>
      <c r="Q58" s="113"/>
      <c r="R58" s="113"/>
      <c r="S58" s="113"/>
      <c r="T58" s="113"/>
      <c r="U58" s="113"/>
      <c r="V58" s="113"/>
      <c r="W58" s="113"/>
      <c r="X58" s="113"/>
      <c r="Y58" s="113"/>
      <c r="Z58" s="113"/>
      <c r="AA58" s="113"/>
      <c r="AB58" s="113"/>
      <c r="AC58" s="113"/>
      <c r="AD58" s="113"/>
      <c r="AE58" s="113"/>
      <c r="AF58" s="113"/>
      <c r="AG58" s="113"/>
      <c r="AH58" s="113"/>
      <c r="AI58" s="113"/>
      <c r="AJ58" s="113"/>
      <c r="AK58" s="3"/>
      <c r="AL58" s="3"/>
      <c r="AM58" s="3"/>
    </row>
    <row r="59" spans="1:41" s="2" customFormat="1" ht="2.25" customHeight="1">
      <c r="B59" s="63"/>
      <c r="C59" s="63"/>
      <c r="D59" s="63"/>
      <c r="E59" s="63"/>
      <c r="F59" s="63"/>
      <c r="G59" s="63"/>
      <c r="H59" s="63"/>
      <c r="I59" s="63"/>
      <c r="J59" s="63"/>
      <c r="K59" s="63"/>
      <c r="L59" s="63"/>
      <c r="M59" s="63"/>
      <c r="N59" s="63"/>
      <c r="O59" s="63"/>
      <c r="P59" s="63"/>
      <c r="Q59" s="63"/>
      <c r="R59" s="63"/>
      <c r="S59" s="63"/>
      <c r="T59" s="63"/>
      <c r="U59" s="63"/>
      <c r="V59" s="63"/>
      <c r="W59" s="63"/>
      <c r="X59" s="63"/>
      <c r="Y59" s="63"/>
      <c r="Z59" s="63"/>
      <c r="AA59" s="63"/>
      <c r="AB59" s="63"/>
      <c r="AC59" s="63"/>
      <c r="AD59" s="63"/>
      <c r="AE59" s="63"/>
      <c r="AF59" s="63"/>
      <c r="AG59" s="63"/>
      <c r="AH59" s="63"/>
      <c r="AI59" s="63"/>
      <c r="AJ59" s="63"/>
      <c r="AK59" s="3"/>
      <c r="AL59" s="3"/>
      <c r="AM59" s="3"/>
    </row>
    <row r="60" spans="1:41" s="53" customFormat="1" ht="16.5" customHeight="1">
      <c r="A60" s="50">
        <v>14</v>
      </c>
      <c r="B60" s="51" t="s">
        <v>87</v>
      </c>
      <c r="C60" s="52"/>
      <c r="D60" s="52"/>
      <c r="E60" s="52"/>
      <c r="F60" s="52"/>
      <c r="G60" s="52"/>
      <c r="H60" s="52"/>
      <c r="I60" s="52"/>
      <c r="J60" s="52"/>
      <c r="K60" s="52"/>
      <c r="L60" s="52"/>
      <c r="AK60" s="162"/>
      <c r="AL60" s="162"/>
      <c r="AM60" s="162"/>
    </row>
    <row r="61" spans="1:41" s="73" customFormat="1" ht="18" customHeight="1">
      <c r="N61" s="74"/>
      <c r="O61" s="163">
        <v>1084</v>
      </c>
      <c r="P61" s="163"/>
      <c r="Q61" s="163"/>
      <c r="R61" s="163"/>
      <c r="S61" s="152" t="s">
        <v>7</v>
      </c>
      <c r="T61" s="152"/>
      <c r="U61" s="75"/>
      <c r="V61" s="101"/>
      <c r="W61" s="152" t="s">
        <v>8</v>
      </c>
      <c r="X61" s="152"/>
      <c r="Y61" s="152"/>
      <c r="Z61" s="163">
        <v>12674.36</v>
      </c>
      <c r="AA61" s="163"/>
      <c r="AB61" s="163"/>
      <c r="AC61" s="163"/>
      <c r="AD61" s="75"/>
      <c r="AE61" s="75" t="s">
        <v>11</v>
      </c>
      <c r="AF61" s="75"/>
      <c r="AG61" s="75"/>
      <c r="AH61" s="75"/>
      <c r="AI61" s="164" t="s">
        <v>9</v>
      </c>
      <c r="AJ61" s="164"/>
      <c r="AK61" s="165">
        <f>ROUND(O61*Z61/100,0)</f>
        <v>137390</v>
      </c>
      <c r="AL61" s="165"/>
      <c r="AM61" s="165"/>
      <c r="AN61" s="76" t="s">
        <v>10</v>
      </c>
    </row>
    <row r="62" spans="1:41" s="2" customFormat="1" ht="15">
      <c r="B62" s="153" t="s">
        <v>86</v>
      </c>
      <c r="C62" s="153"/>
      <c r="D62" s="153"/>
      <c r="E62" s="153"/>
      <c r="F62" s="153"/>
      <c r="G62" s="153"/>
      <c r="H62" s="153"/>
      <c r="I62" s="153"/>
      <c r="J62" s="153"/>
      <c r="K62" s="153"/>
      <c r="L62" s="153"/>
      <c r="M62" s="153"/>
      <c r="N62" s="153"/>
      <c r="O62" s="153"/>
      <c r="P62" s="153"/>
      <c r="Q62" s="153"/>
      <c r="R62" s="153"/>
      <c r="S62" s="153"/>
      <c r="T62" s="153"/>
      <c r="U62" s="153"/>
      <c r="V62" s="153"/>
      <c r="W62" s="153"/>
      <c r="X62" s="153"/>
      <c r="Y62" s="153"/>
      <c r="Z62" s="153"/>
      <c r="AA62" s="153"/>
      <c r="AB62" s="153"/>
      <c r="AC62" s="153"/>
      <c r="AD62" s="153"/>
      <c r="AE62" s="153"/>
      <c r="AF62" s="153"/>
      <c r="AG62" s="153"/>
      <c r="AH62" s="153"/>
      <c r="AI62" s="153"/>
      <c r="AJ62" s="153"/>
      <c r="AK62" s="3"/>
      <c r="AL62" s="3"/>
      <c r="AM62" s="3"/>
    </row>
    <row r="63" spans="1:41" s="2" customFormat="1" ht="1.5" customHeight="1">
      <c r="B63" s="100"/>
      <c r="C63" s="100"/>
      <c r="D63" s="100"/>
      <c r="E63" s="100"/>
      <c r="F63" s="100"/>
      <c r="G63" s="100"/>
      <c r="H63" s="100"/>
      <c r="I63" s="100"/>
      <c r="J63" s="100"/>
      <c r="K63" s="100"/>
      <c r="L63" s="100"/>
      <c r="M63" s="100"/>
      <c r="N63" s="100"/>
      <c r="O63" s="100"/>
      <c r="P63" s="100"/>
      <c r="Q63" s="100"/>
      <c r="R63" s="100"/>
      <c r="S63" s="100"/>
      <c r="T63" s="100"/>
      <c r="U63" s="100"/>
      <c r="V63" s="100"/>
      <c r="W63" s="100"/>
      <c r="X63" s="100"/>
      <c r="Y63" s="100"/>
      <c r="Z63" s="100"/>
      <c r="AA63" s="100"/>
      <c r="AB63" s="100"/>
      <c r="AC63" s="100"/>
      <c r="AD63" s="100"/>
      <c r="AE63" s="100"/>
      <c r="AF63" s="100"/>
      <c r="AG63" s="100"/>
      <c r="AH63" s="100"/>
      <c r="AI63" s="100"/>
      <c r="AJ63" s="100"/>
      <c r="AK63" s="3"/>
      <c r="AL63" s="3"/>
      <c r="AM63" s="3"/>
    </row>
    <row r="64" spans="1:41" s="53" customFormat="1" ht="16.5" customHeight="1">
      <c r="A64" s="50" t="s">
        <v>90</v>
      </c>
      <c r="B64" s="51" t="s">
        <v>88</v>
      </c>
      <c r="C64" s="52"/>
      <c r="D64" s="52"/>
      <c r="E64" s="52"/>
      <c r="F64" s="52"/>
      <c r="G64" s="52"/>
      <c r="H64" s="52"/>
      <c r="I64" s="52"/>
      <c r="J64" s="52"/>
      <c r="K64" s="52"/>
      <c r="L64" s="52"/>
      <c r="AK64" s="162"/>
      <c r="AL64" s="162"/>
      <c r="AM64" s="162"/>
    </row>
    <row r="65" spans="1:43" s="73" customFormat="1" ht="18" customHeight="1">
      <c r="N65" s="74"/>
      <c r="O65" s="163">
        <v>0</v>
      </c>
      <c r="P65" s="163"/>
      <c r="Q65" s="163"/>
      <c r="R65" s="163"/>
      <c r="S65" s="152" t="s">
        <v>7</v>
      </c>
      <c r="T65" s="152"/>
      <c r="U65" s="75"/>
      <c r="V65" s="101"/>
      <c r="W65" s="152" t="s">
        <v>8</v>
      </c>
      <c r="X65" s="152"/>
      <c r="Y65" s="152"/>
      <c r="Z65" s="163">
        <v>9954.31</v>
      </c>
      <c r="AA65" s="163"/>
      <c r="AB65" s="163"/>
      <c r="AC65" s="163"/>
      <c r="AD65" s="75"/>
      <c r="AE65" s="75" t="s">
        <v>11</v>
      </c>
      <c r="AF65" s="75"/>
      <c r="AG65" s="75"/>
      <c r="AH65" s="75"/>
      <c r="AI65" s="164" t="s">
        <v>9</v>
      </c>
      <c r="AJ65" s="164"/>
      <c r="AK65" s="165">
        <f>ROUND(O65*Z65/100,0)</f>
        <v>0</v>
      </c>
      <c r="AL65" s="165"/>
      <c r="AM65" s="165"/>
      <c r="AN65" s="76" t="s">
        <v>10</v>
      </c>
    </row>
    <row r="66" spans="1:43" s="2" customFormat="1" ht="15">
      <c r="B66" s="153" t="s">
        <v>89</v>
      </c>
      <c r="C66" s="153"/>
      <c r="D66" s="153"/>
      <c r="E66" s="153"/>
      <c r="F66" s="153"/>
      <c r="G66" s="153"/>
      <c r="H66" s="153"/>
      <c r="I66" s="153"/>
      <c r="J66" s="153"/>
      <c r="K66" s="153"/>
      <c r="L66" s="153"/>
      <c r="M66" s="153"/>
      <c r="N66" s="153"/>
      <c r="O66" s="153"/>
      <c r="P66" s="153"/>
      <c r="Q66" s="153"/>
      <c r="R66" s="153"/>
      <c r="S66" s="153"/>
      <c r="T66" s="153"/>
      <c r="U66" s="153"/>
      <c r="V66" s="153"/>
      <c r="W66" s="153"/>
      <c r="X66" s="153"/>
      <c r="Y66" s="153"/>
      <c r="Z66" s="153"/>
      <c r="AA66" s="153"/>
      <c r="AB66" s="153"/>
      <c r="AC66" s="153"/>
      <c r="AD66" s="153"/>
      <c r="AE66" s="153"/>
      <c r="AF66" s="153"/>
      <c r="AG66" s="153"/>
      <c r="AH66" s="153"/>
      <c r="AI66" s="153"/>
      <c r="AJ66" s="153"/>
      <c r="AK66" s="3"/>
      <c r="AL66" s="3"/>
      <c r="AM66" s="3"/>
    </row>
    <row r="67" spans="1:43" s="2" customFormat="1" ht="1.5" customHeight="1">
      <c r="B67" s="63"/>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3"/>
      <c r="AI67" s="63"/>
      <c r="AJ67" s="63"/>
      <c r="AK67" s="3"/>
      <c r="AL67" s="3"/>
      <c r="AM67" s="3"/>
    </row>
    <row r="68" spans="1:43" s="23" customFormat="1" ht="60" customHeight="1">
      <c r="A68" s="45">
        <v>15</v>
      </c>
      <c r="B68" s="121" t="s">
        <v>24</v>
      </c>
      <c r="C68" s="121"/>
      <c r="D68" s="121"/>
      <c r="E68" s="121"/>
      <c r="F68" s="121"/>
      <c r="G68" s="121"/>
      <c r="H68" s="121"/>
      <c r="I68" s="121"/>
      <c r="J68" s="121"/>
      <c r="K68" s="121"/>
      <c r="L68" s="121"/>
      <c r="M68" s="121"/>
      <c r="N68" s="121"/>
      <c r="O68" s="121"/>
      <c r="P68" s="121"/>
      <c r="Q68" s="121"/>
      <c r="R68" s="121"/>
      <c r="S68" s="121"/>
      <c r="T68" s="121"/>
      <c r="U68" s="121"/>
      <c r="V68" s="121"/>
      <c r="W68" s="121"/>
      <c r="X68" s="121"/>
      <c r="Y68" s="121"/>
      <c r="Z68" s="121"/>
      <c r="AA68" s="121"/>
      <c r="AB68" s="121"/>
      <c r="AC68" s="121"/>
      <c r="AD68" s="121"/>
      <c r="AE68" s="121"/>
      <c r="AF68" s="121"/>
      <c r="AG68" s="121"/>
      <c r="AH68" s="121"/>
      <c r="AI68" s="121"/>
      <c r="AJ68" s="121"/>
      <c r="AK68" s="127"/>
      <c r="AL68" s="127"/>
      <c r="AM68" s="127"/>
    </row>
    <row r="69" spans="1:43" s="6" customFormat="1" ht="18.75" customHeight="1">
      <c r="H69" s="38"/>
      <c r="K69" s="35"/>
      <c r="L69" s="35"/>
      <c r="M69" s="35"/>
      <c r="N69" s="35"/>
      <c r="O69" s="115">
        <v>13028</v>
      </c>
      <c r="P69" s="115"/>
      <c r="Q69" s="115"/>
      <c r="R69" s="115"/>
      <c r="S69" s="29" t="s">
        <v>25</v>
      </c>
      <c r="T69" s="49"/>
      <c r="U69" s="49"/>
      <c r="V69" s="116" t="s">
        <v>8</v>
      </c>
      <c r="W69" s="116"/>
      <c r="X69" s="116"/>
      <c r="Y69" s="115">
        <v>11443.1</v>
      </c>
      <c r="Z69" s="115"/>
      <c r="AA69" s="115"/>
      <c r="AB69" s="115"/>
      <c r="AC69" s="29"/>
      <c r="AD69" s="29" t="s">
        <v>26</v>
      </c>
      <c r="AE69" s="29"/>
      <c r="AF69" s="29"/>
      <c r="AG69" s="29"/>
      <c r="AH69" s="117" t="s">
        <v>9</v>
      </c>
      <c r="AI69" s="117"/>
      <c r="AK69" s="112">
        <f>ROUND(O69*Y69/100,0)</f>
        <v>1490807</v>
      </c>
      <c r="AL69" s="112"/>
      <c r="AM69" s="112"/>
      <c r="AN69" s="32" t="s">
        <v>10</v>
      </c>
    </row>
    <row r="70" spans="1:43" s="2" customFormat="1" ht="15">
      <c r="B70" s="113" t="s">
        <v>56</v>
      </c>
      <c r="C70" s="113"/>
      <c r="D70" s="113"/>
      <c r="E70" s="113"/>
      <c r="F70" s="113"/>
      <c r="G70" s="113"/>
      <c r="H70" s="113"/>
      <c r="I70" s="113"/>
      <c r="J70" s="113"/>
      <c r="K70" s="113"/>
      <c r="L70" s="113"/>
      <c r="M70" s="113"/>
      <c r="N70" s="113"/>
      <c r="O70" s="113"/>
      <c r="P70" s="113"/>
      <c r="Q70" s="113"/>
      <c r="R70" s="113"/>
      <c r="S70" s="113"/>
      <c r="T70" s="113"/>
      <c r="U70" s="113"/>
      <c r="V70" s="113"/>
      <c r="W70" s="113"/>
      <c r="X70" s="113"/>
      <c r="Y70" s="113"/>
      <c r="Z70" s="113"/>
      <c r="AA70" s="113"/>
      <c r="AB70" s="113"/>
      <c r="AC70" s="113"/>
      <c r="AD70" s="113"/>
      <c r="AE70" s="113"/>
      <c r="AF70" s="113"/>
      <c r="AG70" s="113"/>
      <c r="AH70" s="113"/>
      <c r="AI70" s="113"/>
      <c r="AJ70" s="113"/>
      <c r="AK70" s="3"/>
      <c r="AL70" s="3"/>
      <c r="AM70" s="3"/>
    </row>
    <row r="71" spans="1:43" s="193" customFormat="1" ht="50.25" customHeight="1">
      <c r="A71" s="190">
        <v>16</v>
      </c>
      <c r="B71" s="191" t="s">
        <v>101</v>
      </c>
      <c r="C71" s="191"/>
      <c r="D71" s="191"/>
      <c r="E71" s="191"/>
      <c r="F71" s="191"/>
      <c r="G71" s="191"/>
      <c r="H71" s="191"/>
      <c r="I71" s="191"/>
      <c r="J71" s="191"/>
      <c r="K71" s="191"/>
      <c r="L71" s="191"/>
      <c r="M71" s="191"/>
      <c r="N71" s="191"/>
      <c r="O71" s="191"/>
      <c r="P71" s="191"/>
      <c r="Q71" s="191"/>
      <c r="R71" s="191"/>
      <c r="S71" s="191"/>
      <c r="T71" s="191"/>
      <c r="U71" s="191"/>
      <c r="V71" s="191"/>
      <c r="W71" s="191"/>
      <c r="X71" s="191"/>
      <c r="Y71" s="191"/>
      <c r="Z71" s="191"/>
      <c r="AA71" s="191"/>
      <c r="AB71" s="191"/>
      <c r="AC71" s="191"/>
      <c r="AD71" s="191"/>
      <c r="AE71" s="191"/>
      <c r="AF71" s="191"/>
      <c r="AG71" s="191"/>
      <c r="AH71" s="191"/>
      <c r="AI71" s="191"/>
      <c r="AJ71" s="191"/>
      <c r="AK71" s="192"/>
      <c r="AL71" s="192"/>
      <c r="AM71" s="192"/>
    </row>
    <row r="72" spans="1:43" s="182" customFormat="1" ht="18.75" customHeight="1">
      <c r="H72" s="194"/>
      <c r="K72" s="195"/>
      <c r="L72" s="195"/>
      <c r="M72" s="195"/>
      <c r="N72" s="195"/>
      <c r="O72" s="196"/>
      <c r="P72" s="197">
        <v>198</v>
      </c>
      <c r="Q72" s="197"/>
      <c r="R72" s="197"/>
      <c r="S72" s="198" t="s">
        <v>27</v>
      </c>
      <c r="T72" s="199"/>
      <c r="U72" s="199"/>
      <c r="V72" s="200" t="s">
        <v>8</v>
      </c>
      <c r="W72" s="200"/>
      <c r="X72" s="200"/>
      <c r="Y72" s="201">
        <v>240.5</v>
      </c>
      <c r="Z72" s="201"/>
      <c r="AA72" s="201"/>
      <c r="AB72" s="201"/>
      <c r="AC72" s="198"/>
      <c r="AD72" s="198" t="s">
        <v>102</v>
      </c>
      <c r="AE72" s="198"/>
      <c r="AF72" s="198"/>
      <c r="AG72" s="198"/>
      <c r="AH72" s="202" t="s">
        <v>9</v>
      </c>
      <c r="AI72" s="202"/>
      <c r="AK72" s="203">
        <f>ROUND(P72*Y72,0)</f>
        <v>47619</v>
      </c>
      <c r="AL72" s="203"/>
      <c r="AM72" s="203"/>
      <c r="AN72" s="204" t="s">
        <v>10</v>
      </c>
      <c r="AO72" s="195"/>
      <c r="AP72" s="195"/>
      <c r="AQ72" s="195"/>
    </row>
    <row r="73" spans="1:43" s="182" customFormat="1" ht="12.75">
      <c r="A73" s="205" t="s">
        <v>104</v>
      </c>
      <c r="B73" s="205"/>
      <c r="C73" s="205"/>
      <c r="D73" s="205"/>
      <c r="E73" s="205"/>
      <c r="F73" s="205"/>
      <c r="G73" s="205"/>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4"/>
      <c r="AO73" s="195"/>
    </row>
    <row r="74" spans="1:43" s="182" customFormat="1" ht="5.25" customHeight="1">
      <c r="J74" s="183"/>
      <c r="K74" s="184"/>
      <c r="L74" s="185"/>
      <c r="M74" s="185"/>
      <c r="N74" s="184"/>
      <c r="O74" s="186"/>
      <c r="P74" s="186"/>
      <c r="R74" s="187"/>
      <c r="S74" s="187"/>
      <c r="T74" s="184"/>
      <c r="U74" s="188"/>
      <c r="V74" s="188"/>
      <c r="W74" s="184"/>
      <c r="X74" s="186"/>
      <c r="Y74" s="186"/>
      <c r="AB74" s="185"/>
      <c r="AC74" s="185"/>
      <c r="AD74" s="185"/>
      <c r="AE74" s="185"/>
      <c r="AF74" s="189"/>
      <c r="AG74" s="189"/>
      <c r="AK74" s="206"/>
      <c r="AL74" s="206"/>
      <c r="AM74" s="206"/>
    </row>
    <row r="75" spans="1:43" s="193" customFormat="1" ht="50.25" customHeight="1">
      <c r="A75" s="190">
        <v>17</v>
      </c>
      <c r="B75" s="191" t="s">
        <v>103</v>
      </c>
      <c r="C75" s="191"/>
      <c r="D75" s="191"/>
      <c r="E75" s="191"/>
      <c r="F75" s="191"/>
      <c r="G75" s="191"/>
      <c r="H75" s="191"/>
      <c r="I75" s="191"/>
      <c r="J75" s="191"/>
      <c r="K75" s="191"/>
      <c r="L75" s="191"/>
      <c r="M75" s="191"/>
      <c r="N75" s="191"/>
      <c r="O75" s="191"/>
      <c r="P75" s="191"/>
      <c r="Q75" s="191"/>
      <c r="R75" s="191"/>
      <c r="S75" s="191"/>
      <c r="T75" s="191"/>
      <c r="U75" s="191"/>
      <c r="V75" s="191"/>
      <c r="W75" s="191"/>
      <c r="X75" s="191"/>
      <c r="Y75" s="191"/>
      <c r="Z75" s="191"/>
      <c r="AA75" s="191"/>
      <c r="AB75" s="191"/>
      <c r="AC75" s="191"/>
      <c r="AD75" s="191"/>
      <c r="AE75" s="191"/>
      <c r="AF75" s="191"/>
      <c r="AG75" s="191"/>
      <c r="AH75" s="191"/>
      <c r="AI75" s="191"/>
      <c r="AJ75" s="191"/>
      <c r="AK75" s="192"/>
      <c r="AL75" s="192"/>
      <c r="AM75" s="192"/>
    </row>
    <row r="76" spans="1:43" s="182" customFormat="1" ht="18.75" customHeight="1">
      <c r="H76" s="194"/>
      <c r="K76" s="195"/>
      <c r="L76" s="195"/>
      <c r="M76" s="195"/>
      <c r="N76" s="195"/>
      <c r="O76" s="196"/>
      <c r="P76" s="197">
        <v>138</v>
      </c>
      <c r="Q76" s="197"/>
      <c r="R76" s="197"/>
      <c r="S76" s="198" t="s">
        <v>27</v>
      </c>
      <c r="T76" s="199"/>
      <c r="U76" s="199"/>
      <c r="V76" s="200" t="s">
        <v>8</v>
      </c>
      <c r="W76" s="200"/>
      <c r="X76" s="200"/>
      <c r="Y76" s="201">
        <v>228.9</v>
      </c>
      <c r="Z76" s="201"/>
      <c r="AA76" s="201"/>
      <c r="AB76" s="201"/>
      <c r="AC76" s="198"/>
      <c r="AD76" s="198" t="s">
        <v>102</v>
      </c>
      <c r="AE76" s="198"/>
      <c r="AF76" s="198"/>
      <c r="AG76" s="198"/>
      <c r="AH76" s="202" t="s">
        <v>9</v>
      </c>
      <c r="AI76" s="202"/>
      <c r="AK76" s="203">
        <f>ROUND(P76*Y76,0)</f>
        <v>31588</v>
      </c>
      <c r="AL76" s="203"/>
      <c r="AM76" s="203"/>
      <c r="AN76" s="204" t="s">
        <v>10</v>
      </c>
      <c r="AO76" s="195"/>
      <c r="AP76" s="195"/>
      <c r="AQ76" s="195"/>
    </row>
    <row r="77" spans="1:43" s="182" customFormat="1" ht="12.75">
      <c r="A77" s="205" t="s">
        <v>105</v>
      </c>
      <c r="B77" s="205"/>
      <c r="C77" s="205"/>
      <c r="D77" s="205"/>
      <c r="E77" s="205"/>
      <c r="F77" s="205"/>
      <c r="G77" s="205"/>
      <c r="H77" s="205"/>
      <c r="I77" s="205"/>
      <c r="J77" s="205"/>
      <c r="K77" s="205"/>
      <c r="L77" s="205"/>
      <c r="M77" s="205"/>
      <c r="N77" s="205"/>
      <c r="O77" s="205"/>
      <c r="P77" s="205"/>
      <c r="Q77" s="205"/>
      <c r="R77" s="205"/>
      <c r="S77" s="205"/>
      <c r="T77" s="205"/>
      <c r="U77" s="205"/>
      <c r="V77" s="205"/>
      <c r="W77" s="205"/>
      <c r="X77" s="205"/>
      <c r="Y77" s="205"/>
      <c r="Z77" s="205"/>
      <c r="AA77" s="205"/>
      <c r="AB77" s="205"/>
      <c r="AC77" s="205"/>
      <c r="AD77" s="205"/>
      <c r="AE77" s="205"/>
      <c r="AF77" s="205"/>
      <c r="AG77" s="205"/>
      <c r="AH77" s="205"/>
      <c r="AI77" s="205"/>
      <c r="AJ77" s="205"/>
      <c r="AK77" s="205"/>
      <c r="AL77" s="205"/>
      <c r="AM77" s="205"/>
      <c r="AN77" s="204"/>
      <c r="AO77" s="195"/>
    </row>
    <row r="78" spans="1:43" s="182" customFormat="1" ht="5.25" customHeight="1">
      <c r="J78" s="183"/>
      <c r="K78" s="184"/>
      <c r="L78" s="185"/>
      <c r="M78" s="185"/>
      <c r="N78" s="184"/>
      <c r="O78" s="186"/>
      <c r="P78" s="186"/>
      <c r="R78" s="187"/>
      <c r="S78" s="187"/>
      <c r="T78" s="184"/>
      <c r="U78" s="188"/>
      <c r="V78" s="188"/>
      <c r="W78" s="184"/>
      <c r="X78" s="186"/>
      <c r="Y78" s="186"/>
      <c r="AB78" s="185"/>
      <c r="AC78" s="185"/>
      <c r="AD78" s="185"/>
      <c r="AE78" s="185"/>
      <c r="AF78" s="189"/>
      <c r="AG78" s="189"/>
      <c r="AK78" s="206"/>
      <c r="AL78" s="206"/>
      <c r="AM78" s="206"/>
    </row>
    <row r="79" spans="1:43" s="5" customFormat="1" ht="15.75" customHeight="1">
      <c r="A79" s="65">
        <v>18</v>
      </c>
      <c r="B79" s="21" t="s">
        <v>48</v>
      </c>
      <c r="C79" s="4"/>
      <c r="D79" s="4"/>
      <c r="E79" s="4"/>
      <c r="F79" s="4"/>
      <c r="G79" s="4"/>
      <c r="H79" s="4"/>
      <c r="I79" s="4"/>
      <c r="J79" s="4"/>
      <c r="K79" s="4"/>
      <c r="L79" s="4"/>
      <c r="M79" s="4"/>
      <c r="N79" s="4"/>
      <c r="AK79" s="151"/>
      <c r="AL79" s="151"/>
      <c r="AM79" s="151"/>
    </row>
    <row r="80" spans="1:43" s="6" customFormat="1" ht="12.75">
      <c r="H80" s="38"/>
      <c r="K80" s="35"/>
      <c r="L80" s="35"/>
      <c r="M80" s="35"/>
      <c r="N80" s="35"/>
      <c r="O80" s="115">
        <v>0</v>
      </c>
      <c r="P80" s="115">
        <v>164</v>
      </c>
      <c r="Q80" s="115"/>
      <c r="R80" s="115"/>
      <c r="S80" s="29" t="s">
        <v>27</v>
      </c>
      <c r="T80" s="49"/>
      <c r="U80" s="49"/>
      <c r="V80" s="116" t="s">
        <v>8</v>
      </c>
      <c r="W80" s="116"/>
      <c r="X80" s="116"/>
      <c r="Y80" s="115">
        <v>231.6</v>
      </c>
      <c r="Z80" s="115"/>
      <c r="AA80" s="115"/>
      <c r="AB80" s="115"/>
      <c r="AC80" s="29"/>
      <c r="AD80" s="29" t="s">
        <v>28</v>
      </c>
      <c r="AE80" s="29"/>
      <c r="AF80" s="29"/>
      <c r="AG80" s="29"/>
      <c r="AH80" s="117" t="s">
        <v>9</v>
      </c>
      <c r="AI80" s="117"/>
      <c r="AK80" s="112">
        <f>O80*Y80</f>
        <v>0</v>
      </c>
      <c r="AL80" s="112"/>
      <c r="AM80" s="112"/>
      <c r="AN80" s="32" t="s">
        <v>10</v>
      </c>
    </row>
    <row r="81" spans="1:43" s="2" customFormat="1" ht="15">
      <c r="B81" s="113" t="s">
        <v>57</v>
      </c>
      <c r="C81" s="113"/>
      <c r="D81" s="113"/>
      <c r="E81" s="113"/>
      <c r="F81" s="113"/>
      <c r="G81" s="113"/>
      <c r="H81" s="113"/>
      <c r="I81" s="113"/>
      <c r="J81" s="113"/>
      <c r="K81" s="113"/>
      <c r="L81" s="113"/>
      <c r="M81" s="113"/>
      <c r="N81" s="113"/>
      <c r="O81" s="113"/>
      <c r="P81" s="113"/>
      <c r="Q81" s="113"/>
      <c r="R81" s="113"/>
      <c r="S81" s="113"/>
      <c r="T81" s="113"/>
      <c r="U81" s="113"/>
      <c r="V81" s="113"/>
      <c r="W81" s="113"/>
      <c r="X81" s="113"/>
      <c r="Y81" s="113"/>
      <c r="Z81" s="113"/>
      <c r="AA81" s="113"/>
      <c r="AB81" s="113"/>
      <c r="AC81" s="113"/>
      <c r="AD81" s="113"/>
      <c r="AE81" s="113"/>
      <c r="AF81" s="113"/>
      <c r="AG81" s="113"/>
      <c r="AH81" s="113"/>
      <c r="AI81" s="113"/>
      <c r="AJ81" s="113"/>
      <c r="AK81" s="3"/>
      <c r="AL81" s="3"/>
      <c r="AM81" s="3"/>
    </row>
    <row r="82" spans="1:43" s="5" customFormat="1" ht="33" customHeight="1">
      <c r="A82" s="98">
        <v>19</v>
      </c>
      <c r="B82" s="145" t="s">
        <v>65</v>
      </c>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c r="AA82" s="145"/>
      <c r="AB82" s="145"/>
      <c r="AC82" s="145"/>
      <c r="AD82" s="145"/>
      <c r="AE82" s="145"/>
      <c r="AF82" s="145"/>
      <c r="AG82" s="145"/>
      <c r="AH82" s="145"/>
      <c r="AI82" s="145"/>
      <c r="AJ82" s="145"/>
      <c r="AK82" s="151"/>
      <c r="AL82" s="151"/>
      <c r="AM82" s="151"/>
    </row>
    <row r="83" spans="1:43" s="6" customFormat="1" ht="12.75">
      <c r="H83" s="38"/>
      <c r="K83" s="35"/>
      <c r="L83" s="35"/>
      <c r="M83" s="35"/>
      <c r="N83" s="35"/>
      <c r="O83" s="115">
        <v>104</v>
      </c>
      <c r="P83" s="115">
        <v>164</v>
      </c>
      <c r="Q83" s="115"/>
      <c r="R83" s="115"/>
      <c r="S83" s="29" t="s">
        <v>27</v>
      </c>
      <c r="T83" s="49"/>
      <c r="U83" s="49"/>
      <c r="V83" s="116" t="s">
        <v>8</v>
      </c>
      <c r="W83" s="116"/>
      <c r="X83" s="116"/>
      <c r="Y83" s="115">
        <v>180.5</v>
      </c>
      <c r="Z83" s="115"/>
      <c r="AA83" s="115"/>
      <c r="AB83" s="115"/>
      <c r="AC83" s="29"/>
      <c r="AD83" s="29" t="s">
        <v>28</v>
      </c>
      <c r="AE83" s="29"/>
      <c r="AF83" s="29"/>
      <c r="AG83" s="29"/>
      <c r="AH83" s="117" t="s">
        <v>9</v>
      </c>
      <c r="AI83" s="117"/>
      <c r="AK83" s="112">
        <f>O83*Y83</f>
        <v>18772</v>
      </c>
      <c r="AL83" s="112"/>
      <c r="AM83" s="112"/>
      <c r="AN83" s="32" t="s">
        <v>10</v>
      </c>
    </row>
    <row r="84" spans="1:43" s="2" customFormat="1" ht="15">
      <c r="B84" s="113" t="s">
        <v>66</v>
      </c>
      <c r="C84" s="113"/>
      <c r="D84" s="113"/>
      <c r="E84" s="113"/>
      <c r="F84" s="113"/>
      <c r="G84" s="113"/>
      <c r="H84" s="113"/>
      <c r="I84" s="113"/>
      <c r="J84" s="113"/>
      <c r="K84" s="113"/>
      <c r="L84" s="113"/>
      <c r="M84" s="113"/>
      <c r="N84" s="113"/>
      <c r="O84" s="113"/>
      <c r="P84" s="113"/>
      <c r="Q84" s="113"/>
      <c r="R84" s="113"/>
      <c r="S84" s="113"/>
      <c r="T84" s="113"/>
      <c r="U84" s="113"/>
      <c r="V84" s="113"/>
      <c r="W84" s="113"/>
      <c r="X84" s="113"/>
      <c r="Y84" s="113"/>
      <c r="Z84" s="113"/>
      <c r="AA84" s="113"/>
      <c r="AB84" s="113"/>
      <c r="AC84" s="113"/>
      <c r="AD84" s="113"/>
      <c r="AE84" s="113"/>
      <c r="AF84" s="113"/>
      <c r="AG84" s="113"/>
      <c r="AH84" s="113"/>
      <c r="AI84" s="113"/>
      <c r="AJ84" s="113"/>
      <c r="AK84" s="3"/>
      <c r="AL84" s="3"/>
      <c r="AM84" s="3"/>
    </row>
    <row r="85" spans="1:43" s="5" customFormat="1" ht="46.5" customHeight="1">
      <c r="A85" s="98">
        <v>20</v>
      </c>
      <c r="B85" s="145" t="s">
        <v>84</v>
      </c>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c r="AA85" s="145"/>
      <c r="AB85" s="145"/>
      <c r="AC85" s="145"/>
      <c r="AD85" s="145"/>
      <c r="AE85" s="145"/>
      <c r="AF85" s="145"/>
      <c r="AG85" s="145"/>
      <c r="AH85" s="145"/>
      <c r="AI85" s="145"/>
      <c r="AJ85" s="145"/>
      <c r="AK85" s="151"/>
      <c r="AL85" s="151"/>
      <c r="AM85" s="151"/>
    </row>
    <row r="86" spans="1:43" s="6" customFormat="1" ht="12.75">
      <c r="H86" s="38"/>
      <c r="K86" s="35"/>
      <c r="L86" s="35"/>
      <c r="M86" s="35"/>
      <c r="N86" s="35"/>
      <c r="O86" s="115">
        <v>231</v>
      </c>
      <c r="P86" s="115">
        <v>164</v>
      </c>
      <c r="Q86" s="115"/>
      <c r="R86" s="115"/>
      <c r="S86" s="29" t="s">
        <v>27</v>
      </c>
      <c r="T86" s="49"/>
      <c r="U86" s="49"/>
      <c r="V86" s="116" t="s">
        <v>8</v>
      </c>
      <c r="W86" s="116"/>
      <c r="X86" s="116"/>
      <c r="Y86" s="115">
        <v>902.93</v>
      </c>
      <c r="Z86" s="115"/>
      <c r="AA86" s="115"/>
      <c r="AB86" s="115"/>
      <c r="AC86" s="29"/>
      <c r="AD86" s="29" t="s">
        <v>28</v>
      </c>
      <c r="AE86" s="29"/>
      <c r="AF86" s="29"/>
      <c r="AG86" s="29"/>
      <c r="AH86" s="117" t="s">
        <v>9</v>
      </c>
      <c r="AI86" s="117"/>
      <c r="AK86" s="112">
        <f>O86*Y86</f>
        <v>208576.83</v>
      </c>
      <c r="AL86" s="112"/>
      <c r="AM86" s="112"/>
      <c r="AN86" s="32" t="s">
        <v>10</v>
      </c>
    </row>
    <row r="87" spans="1:43" s="2" customFormat="1" ht="15">
      <c r="B87" s="113" t="s">
        <v>85</v>
      </c>
      <c r="C87" s="113"/>
      <c r="D87" s="113"/>
      <c r="E87" s="113"/>
      <c r="F87" s="113"/>
      <c r="G87" s="113"/>
      <c r="H87" s="113"/>
      <c r="I87" s="113"/>
      <c r="J87" s="113"/>
      <c r="K87" s="113"/>
      <c r="L87" s="113"/>
      <c r="M87" s="113"/>
      <c r="N87" s="113"/>
      <c r="O87" s="113"/>
      <c r="P87" s="113"/>
      <c r="Q87" s="113"/>
      <c r="R87" s="113"/>
      <c r="S87" s="113"/>
      <c r="T87" s="113"/>
      <c r="U87" s="113"/>
      <c r="V87" s="113"/>
      <c r="W87" s="113"/>
      <c r="X87" s="113"/>
      <c r="Y87" s="113"/>
      <c r="Z87" s="113"/>
      <c r="AA87" s="113"/>
      <c r="AB87" s="113"/>
      <c r="AC87" s="113"/>
      <c r="AD87" s="113"/>
      <c r="AE87" s="113"/>
      <c r="AF87" s="113"/>
      <c r="AG87" s="113"/>
      <c r="AH87" s="113"/>
      <c r="AI87" s="113"/>
      <c r="AJ87" s="113"/>
      <c r="AK87" s="3"/>
      <c r="AL87" s="3"/>
      <c r="AM87" s="3"/>
    </row>
    <row r="88" spans="1:43" s="193" customFormat="1" ht="46.5" customHeight="1">
      <c r="A88" s="190">
        <v>21</v>
      </c>
      <c r="B88" s="191" t="s">
        <v>106</v>
      </c>
      <c r="C88" s="191"/>
      <c r="D88" s="191"/>
      <c r="E88" s="191"/>
      <c r="F88" s="191"/>
      <c r="G88" s="191"/>
      <c r="H88" s="191"/>
      <c r="I88" s="191"/>
      <c r="J88" s="191"/>
      <c r="K88" s="191"/>
      <c r="L88" s="191"/>
      <c r="M88" s="191"/>
      <c r="N88" s="191"/>
      <c r="O88" s="191"/>
      <c r="P88" s="191"/>
      <c r="Q88" s="191"/>
      <c r="R88" s="191"/>
      <c r="S88" s="191"/>
      <c r="T88" s="191"/>
      <c r="U88" s="191"/>
      <c r="V88" s="191"/>
      <c r="W88" s="191"/>
      <c r="X88" s="191"/>
      <c r="Y88" s="191"/>
      <c r="Z88" s="191"/>
      <c r="AA88" s="191"/>
      <c r="AB88" s="191"/>
      <c r="AC88" s="191"/>
      <c r="AD88" s="191"/>
      <c r="AE88" s="191"/>
      <c r="AF88" s="191"/>
      <c r="AG88" s="191"/>
      <c r="AH88" s="191"/>
      <c r="AI88" s="191"/>
      <c r="AJ88" s="191"/>
      <c r="AK88" s="192"/>
      <c r="AL88" s="192"/>
      <c r="AM88" s="192"/>
    </row>
    <row r="89" spans="1:43" s="182" customFormat="1" ht="12.75">
      <c r="H89" s="194"/>
      <c r="K89" s="195"/>
      <c r="L89" s="195"/>
      <c r="M89" s="195"/>
      <c r="N89" s="195"/>
      <c r="O89" s="196"/>
      <c r="P89" s="197">
        <v>56</v>
      </c>
      <c r="Q89" s="197"/>
      <c r="R89" s="197"/>
      <c r="S89" s="198" t="s">
        <v>27</v>
      </c>
      <c r="T89" s="199"/>
      <c r="U89" s="199"/>
      <c r="V89" s="200" t="s">
        <v>8</v>
      </c>
      <c r="W89" s="200"/>
      <c r="X89" s="200"/>
      <c r="Y89" s="201">
        <v>1507.6</v>
      </c>
      <c r="Z89" s="201"/>
      <c r="AA89" s="201"/>
      <c r="AB89" s="201"/>
      <c r="AC89" s="198"/>
      <c r="AD89" s="198" t="s">
        <v>28</v>
      </c>
      <c r="AE89" s="198"/>
      <c r="AF89" s="198"/>
      <c r="AG89" s="198"/>
      <c r="AH89" s="202" t="s">
        <v>9</v>
      </c>
      <c r="AI89" s="202"/>
      <c r="AK89" s="203">
        <f>ROUND(P89*Y89,0)</f>
        <v>84426</v>
      </c>
      <c r="AL89" s="203"/>
      <c r="AM89" s="203"/>
      <c r="AN89" s="204" t="s">
        <v>10</v>
      </c>
      <c r="AO89" s="195"/>
      <c r="AP89" s="195"/>
      <c r="AQ89" s="195"/>
    </row>
    <row r="90" spans="1:43" s="182" customFormat="1" ht="12.75">
      <c r="B90" s="183"/>
      <c r="C90" s="183"/>
      <c r="D90" s="183"/>
      <c r="E90" s="183"/>
      <c r="F90" s="183"/>
      <c r="G90" s="183"/>
      <c r="H90" s="183"/>
      <c r="I90" s="183"/>
      <c r="J90" s="183"/>
      <c r="K90" s="183"/>
      <c r="L90" s="183"/>
      <c r="M90" s="183" t="s">
        <v>107</v>
      </c>
      <c r="N90" s="183"/>
      <c r="O90" s="183"/>
      <c r="P90" s="183"/>
      <c r="Q90" s="183"/>
      <c r="R90" s="183"/>
      <c r="S90" s="183"/>
      <c r="T90" s="183"/>
      <c r="U90" s="183"/>
      <c r="V90" s="183"/>
      <c r="W90" s="183"/>
      <c r="X90" s="183"/>
      <c r="Y90" s="183"/>
      <c r="Z90" s="183"/>
      <c r="AA90" s="183"/>
      <c r="AB90" s="183"/>
      <c r="AC90" s="183"/>
      <c r="AD90" s="183"/>
      <c r="AE90" s="183"/>
      <c r="AF90" s="183"/>
      <c r="AG90" s="183"/>
      <c r="AH90" s="183"/>
      <c r="AI90" s="183"/>
      <c r="AJ90" s="183"/>
      <c r="AK90" s="183"/>
      <c r="AL90" s="183"/>
      <c r="AM90" s="183"/>
      <c r="AN90" s="204"/>
      <c r="AO90" s="195"/>
    </row>
    <row r="91" spans="1:43" s="182" customFormat="1" ht="12.75">
      <c r="H91" s="194"/>
      <c r="K91" s="195"/>
      <c r="L91" s="195"/>
      <c r="M91" s="195"/>
      <c r="N91" s="195"/>
      <c r="O91" s="196"/>
      <c r="P91" s="214"/>
      <c r="Q91" s="214"/>
      <c r="R91" s="214"/>
      <c r="S91" s="198"/>
      <c r="T91" s="199"/>
      <c r="U91" s="199"/>
      <c r="V91" s="215"/>
      <c r="W91" s="215"/>
      <c r="X91" s="215"/>
      <c r="Y91" s="216"/>
      <c r="Z91" s="216"/>
      <c r="AA91" s="216"/>
      <c r="AB91" s="216"/>
      <c r="AC91" s="198"/>
      <c r="AD91" s="198"/>
      <c r="AE91" s="198"/>
      <c r="AF91" s="198"/>
      <c r="AG91" s="198"/>
      <c r="AH91" s="217"/>
      <c r="AI91" s="217"/>
      <c r="AK91" s="218"/>
      <c r="AL91" s="218"/>
      <c r="AM91" s="218"/>
    </row>
    <row r="92" spans="1:43" s="193" customFormat="1" ht="50.25" customHeight="1">
      <c r="A92" s="190">
        <v>22</v>
      </c>
      <c r="B92" s="191" t="s">
        <v>108</v>
      </c>
      <c r="C92" s="191"/>
      <c r="D92" s="191"/>
      <c r="E92" s="191"/>
      <c r="F92" s="191"/>
      <c r="G92" s="191"/>
      <c r="H92" s="191"/>
      <c r="I92" s="191"/>
      <c r="J92" s="191"/>
      <c r="K92" s="191"/>
      <c r="L92" s="191"/>
      <c r="M92" s="191"/>
      <c r="N92" s="191"/>
      <c r="O92" s="191"/>
      <c r="P92" s="191"/>
      <c r="Q92" s="191"/>
      <c r="R92" s="191"/>
      <c r="S92" s="191"/>
      <c r="T92" s="191"/>
      <c r="U92" s="191"/>
      <c r="V92" s="191"/>
      <c r="W92" s="191"/>
      <c r="X92" s="191"/>
      <c r="Y92" s="191"/>
      <c r="Z92" s="191"/>
      <c r="AA92" s="191"/>
      <c r="AB92" s="191"/>
      <c r="AC92" s="191"/>
      <c r="AD92" s="191"/>
      <c r="AE92" s="191"/>
      <c r="AF92" s="191"/>
      <c r="AG92" s="191"/>
      <c r="AH92" s="191"/>
      <c r="AI92" s="191"/>
      <c r="AJ92" s="191"/>
      <c r="AK92" s="192"/>
      <c r="AL92" s="192"/>
      <c r="AM92" s="192"/>
    </row>
    <row r="93" spans="1:43" s="182" customFormat="1" ht="12.75">
      <c r="H93" s="194"/>
      <c r="K93" s="195"/>
      <c r="L93" s="195"/>
      <c r="M93" s="195"/>
      <c r="N93" s="195"/>
      <c r="O93" s="196"/>
      <c r="P93" s="197">
        <v>32</v>
      </c>
      <c r="Q93" s="197"/>
      <c r="R93" s="197"/>
      <c r="S93" s="198" t="s">
        <v>27</v>
      </c>
      <c r="T93" s="199"/>
      <c r="U93" s="199"/>
      <c r="V93" s="200" t="s">
        <v>8</v>
      </c>
      <c r="W93" s="200"/>
      <c r="X93" s="200"/>
      <c r="Y93" s="201">
        <v>1647.69</v>
      </c>
      <c r="Z93" s="201"/>
      <c r="AA93" s="201"/>
      <c r="AB93" s="201"/>
      <c r="AC93" s="198"/>
      <c r="AD93" s="198" t="s">
        <v>28</v>
      </c>
      <c r="AE93" s="198"/>
      <c r="AF93" s="198"/>
      <c r="AG93" s="198"/>
      <c r="AH93" s="202" t="s">
        <v>9</v>
      </c>
      <c r="AI93" s="202"/>
      <c r="AK93" s="203">
        <f>ROUND(P93*Y93,0)</f>
        <v>52726</v>
      </c>
      <c r="AL93" s="203"/>
      <c r="AM93" s="203"/>
      <c r="AN93" s="204" t="s">
        <v>10</v>
      </c>
      <c r="AO93" s="195"/>
      <c r="AP93" s="195"/>
      <c r="AQ93" s="195"/>
    </row>
    <row r="94" spans="1:43" s="182" customFormat="1" ht="12.75">
      <c r="B94" s="183"/>
      <c r="C94" s="183"/>
      <c r="D94" s="183"/>
      <c r="E94" s="183"/>
      <c r="F94" s="183"/>
      <c r="G94" s="183"/>
      <c r="H94" s="183"/>
      <c r="I94" s="183"/>
      <c r="J94" s="183"/>
      <c r="K94" s="183"/>
      <c r="L94" s="183"/>
      <c r="M94" s="183" t="s">
        <v>107</v>
      </c>
      <c r="N94" s="183"/>
      <c r="O94" s="183"/>
      <c r="P94" s="183"/>
      <c r="Q94" s="183"/>
      <c r="R94" s="183"/>
      <c r="S94" s="183"/>
      <c r="T94" s="183"/>
      <c r="U94" s="183"/>
      <c r="V94" s="183"/>
      <c r="W94" s="183"/>
      <c r="X94" s="183"/>
      <c r="Y94" s="183"/>
      <c r="Z94" s="183"/>
      <c r="AA94" s="183"/>
      <c r="AB94" s="183"/>
      <c r="AC94" s="183"/>
      <c r="AD94" s="183"/>
      <c r="AE94" s="183"/>
      <c r="AF94" s="183"/>
      <c r="AG94" s="183"/>
      <c r="AH94" s="183"/>
      <c r="AI94" s="183"/>
      <c r="AJ94" s="183"/>
      <c r="AK94" s="183"/>
      <c r="AL94" s="183"/>
      <c r="AM94" s="183"/>
      <c r="AN94" s="204"/>
      <c r="AO94" s="195"/>
    </row>
    <row r="95" spans="1:43" s="182" customFormat="1" ht="12.75">
      <c r="H95" s="194"/>
      <c r="K95" s="195"/>
      <c r="L95" s="195"/>
      <c r="M95" s="195"/>
      <c r="N95" s="195"/>
      <c r="O95" s="196"/>
      <c r="P95" s="214"/>
      <c r="Q95" s="214"/>
      <c r="R95" s="214"/>
      <c r="S95" s="198"/>
      <c r="T95" s="199"/>
      <c r="U95" s="199"/>
      <c r="V95" s="215"/>
      <c r="W95" s="215"/>
      <c r="X95" s="215"/>
      <c r="Y95" s="216"/>
      <c r="Z95" s="216"/>
      <c r="AA95" s="216"/>
      <c r="AB95" s="216"/>
      <c r="AC95" s="198"/>
      <c r="AD95" s="198"/>
      <c r="AE95" s="198"/>
      <c r="AF95" s="198"/>
      <c r="AG95" s="198"/>
      <c r="AH95" s="217"/>
      <c r="AI95" s="217"/>
      <c r="AK95" s="218"/>
      <c r="AL95" s="218"/>
      <c r="AM95" s="218"/>
    </row>
    <row r="96" spans="1:43" s="193" customFormat="1" ht="39" customHeight="1">
      <c r="A96" s="190">
        <v>23</v>
      </c>
      <c r="B96" s="219" t="s">
        <v>109</v>
      </c>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2"/>
      <c r="AL96" s="192"/>
      <c r="AM96" s="192"/>
    </row>
    <row r="97" spans="1:43" s="182" customFormat="1" ht="12.75">
      <c r="H97" s="194"/>
      <c r="K97" s="195"/>
      <c r="L97" s="195"/>
      <c r="M97" s="195"/>
      <c r="N97" s="195"/>
      <c r="O97" s="196"/>
      <c r="P97" s="197">
        <v>384</v>
      </c>
      <c r="Q97" s="197"/>
      <c r="R97" s="197"/>
      <c r="S97" s="198" t="s">
        <v>27</v>
      </c>
      <c r="T97" s="199"/>
      <c r="U97" s="199"/>
      <c r="V97" s="200" t="s">
        <v>8</v>
      </c>
      <c r="W97" s="200"/>
      <c r="X97" s="200"/>
      <c r="Y97" s="201">
        <v>25293.42</v>
      </c>
      <c r="Z97" s="201"/>
      <c r="AA97" s="201"/>
      <c r="AB97" s="201"/>
      <c r="AC97" s="198"/>
      <c r="AD97" s="198" t="s">
        <v>110</v>
      </c>
      <c r="AE97" s="198"/>
      <c r="AF97" s="198"/>
      <c r="AG97" s="198"/>
      <c r="AH97" s="202" t="s">
        <v>9</v>
      </c>
      <c r="AI97" s="202"/>
      <c r="AK97" s="203">
        <f>ROUND(P97*Y97/100,0)</f>
        <v>97127</v>
      </c>
      <c r="AL97" s="203"/>
      <c r="AM97" s="203"/>
      <c r="AN97" s="204" t="s">
        <v>10</v>
      </c>
      <c r="AO97" s="195"/>
      <c r="AP97" s="195"/>
      <c r="AQ97" s="195"/>
    </row>
    <row r="98" spans="1:43" s="182" customFormat="1" ht="12.75">
      <c r="B98" s="183"/>
      <c r="C98" s="183"/>
      <c r="D98" s="183"/>
      <c r="E98" s="183"/>
      <c r="F98" s="183"/>
      <c r="G98" s="183"/>
      <c r="H98" s="183"/>
      <c r="I98" s="183"/>
      <c r="J98" s="183"/>
      <c r="K98" s="183"/>
      <c r="L98" s="183"/>
      <c r="M98" s="183" t="s">
        <v>107</v>
      </c>
      <c r="N98" s="183"/>
      <c r="O98" s="183"/>
      <c r="P98" s="183"/>
      <c r="Q98" s="183"/>
      <c r="R98" s="183"/>
      <c r="S98" s="183"/>
      <c r="T98" s="183"/>
      <c r="U98" s="183"/>
      <c r="V98" s="183"/>
      <c r="W98" s="183"/>
      <c r="X98" s="183"/>
      <c r="Y98" s="183"/>
      <c r="Z98" s="183"/>
      <c r="AA98" s="183"/>
      <c r="AB98" s="183"/>
      <c r="AC98" s="183"/>
      <c r="AD98" s="183"/>
      <c r="AE98" s="183"/>
      <c r="AF98" s="183"/>
      <c r="AG98" s="183"/>
      <c r="AH98" s="183"/>
      <c r="AI98" s="183"/>
      <c r="AJ98" s="183"/>
      <c r="AK98" s="183"/>
      <c r="AL98" s="183"/>
      <c r="AM98" s="183"/>
      <c r="AN98" s="204"/>
      <c r="AO98" s="195"/>
    </row>
    <row r="99" spans="1:43" s="182" customFormat="1" ht="12.75">
      <c r="H99" s="194"/>
      <c r="K99" s="195"/>
      <c r="L99" s="195"/>
      <c r="M99" s="195"/>
      <c r="N99" s="195"/>
      <c r="O99" s="196"/>
      <c r="P99" s="214"/>
      <c r="Q99" s="214"/>
      <c r="R99" s="214"/>
      <c r="S99" s="198"/>
      <c r="T99" s="199"/>
      <c r="U99" s="199"/>
      <c r="V99" s="215"/>
      <c r="W99" s="215"/>
      <c r="X99" s="215"/>
      <c r="Y99" s="216"/>
      <c r="Z99" s="216"/>
      <c r="AA99" s="216"/>
      <c r="AB99" s="216"/>
      <c r="AC99" s="198"/>
      <c r="AD99" s="198"/>
      <c r="AE99" s="198"/>
      <c r="AF99" s="198"/>
      <c r="AG99" s="198"/>
      <c r="AH99" s="217"/>
      <c r="AI99" s="217"/>
      <c r="AK99" s="218"/>
      <c r="AL99" s="218"/>
      <c r="AM99" s="218"/>
    </row>
    <row r="100" spans="1:43" s="193" customFormat="1" ht="52.5" customHeight="1">
      <c r="A100" s="190">
        <v>24</v>
      </c>
      <c r="B100" s="191" t="s">
        <v>111</v>
      </c>
      <c r="C100" s="191"/>
      <c r="D100" s="191"/>
      <c r="E100" s="191"/>
      <c r="F100" s="191"/>
      <c r="G100" s="191"/>
      <c r="H100" s="191"/>
      <c r="I100" s="191"/>
      <c r="J100" s="191"/>
      <c r="K100" s="191"/>
      <c r="L100" s="191"/>
      <c r="M100" s="191"/>
      <c r="N100" s="191"/>
      <c r="O100" s="191"/>
      <c r="P100" s="191"/>
      <c r="Q100" s="191"/>
      <c r="R100" s="191"/>
      <c r="S100" s="191"/>
      <c r="T100" s="191"/>
      <c r="U100" s="191"/>
      <c r="V100" s="191"/>
      <c r="W100" s="191"/>
      <c r="X100" s="191"/>
      <c r="Y100" s="191"/>
      <c r="Z100" s="191"/>
      <c r="AA100" s="191"/>
      <c r="AB100" s="191"/>
      <c r="AC100" s="191"/>
      <c r="AD100" s="191"/>
      <c r="AE100" s="191"/>
      <c r="AF100" s="191"/>
      <c r="AG100" s="191"/>
      <c r="AH100" s="191"/>
      <c r="AI100" s="191"/>
      <c r="AJ100" s="191"/>
      <c r="AK100" s="192"/>
      <c r="AL100" s="192"/>
      <c r="AM100" s="192"/>
    </row>
    <row r="101" spans="1:43" s="182" customFormat="1" ht="12.75">
      <c r="H101" s="194"/>
      <c r="K101" s="195"/>
      <c r="L101" s="195"/>
      <c r="M101" s="195"/>
      <c r="N101" s="195"/>
      <c r="O101" s="196"/>
      <c r="P101" s="197">
        <v>616</v>
      </c>
      <c r="Q101" s="197"/>
      <c r="R101" s="197"/>
      <c r="S101" s="198" t="s">
        <v>27</v>
      </c>
      <c r="T101" s="199"/>
      <c r="U101" s="199"/>
      <c r="V101" s="200" t="s">
        <v>8</v>
      </c>
      <c r="W101" s="200"/>
      <c r="X101" s="200"/>
      <c r="Y101" s="201">
        <v>4504.5</v>
      </c>
      <c r="Z101" s="201"/>
      <c r="AA101" s="201"/>
      <c r="AB101" s="201"/>
      <c r="AC101" s="198"/>
      <c r="AD101" s="198" t="s">
        <v>110</v>
      </c>
      <c r="AE101" s="198"/>
      <c r="AF101" s="198"/>
      <c r="AG101" s="198"/>
      <c r="AH101" s="202" t="s">
        <v>9</v>
      </c>
      <c r="AI101" s="202"/>
      <c r="AK101" s="203">
        <f>ROUND(P101*Y101/100,0)</f>
        <v>27748</v>
      </c>
      <c r="AL101" s="203"/>
      <c r="AM101" s="203"/>
      <c r="AN101" s="204" t="s">
        <v>10</v>
      </c>
      <c r="AO101" s="195"/>
      <c r="AP101" s="195"/>
      <c r="AQ101" s="195"/>
    </row>
    <row r="102" spans="1:43" s="182" customFormat="1" ht="12.75">
      <c r="B102" s="183"/>
      <c r="C102" s="183"/>
      <c r="D102" s="183"/>
      <c r="E102" s="183"/>
      <c r="F102" s="183"/>
      <c r="G102" s="183"/>
      <c r="H102" s="183"/>
      <c r="I102" s="183"/>
      <c r="J102" s="183"/>
      <c r="K102" s="183"/>
      <c r="L102" s="183"/>
      <c r="M102" s="183" t="s">
        <v>107</v>
      </c>
      <c r="N102" s="183"/>
      <c r="O102" s="183"/>
      <c r="P102" s="183"/>
      <c r="Q102" s="183"/>
      <c r="R102" s="183"/>
      <c r="S102" s="183"/>
      <c r="T102" s="183"/>
      <c r="U102" s="183"/>
      <c r="V102" s="183"/>
      <c r="W102" s="183"/>
      <c r="X102" s="183"/>
      <c r="Y102" s="183"/>
      <c r="Z102" s="183"/>
      <c r="AA102" s="183"/>
      <c r="AB102" s="183"/>
      <c r="AC102" s="183"/>
      <c r="AD102" s="183"/>
      <c r="AE102" s="183"/>
      <c r="AF102" s="183"/>
      <c r="AG102" s="183"/>
      <c r="AH102" s="183"/>
      <c r="AI102" s="183"/>
      <c r="AJ102" s="183"/>
      <c r="AK102" s="183"/>
      <c r="AL102" s="183"/>
      <c r="AM102" s="183"/>
      <c r="AN102" s="204"/>
      <c r="AO102" s="195"/>
    </row>
    <row r="103" spans="1:43" s="182" customFormat="1" ht="12.75">
      <c r="H103" s="194"/>
      <c r="K103" s="195"/>
      <c r="L103" s="195"/>
      <c r="M103" s="195"/>
      <c r="N103" s="195"/>
      <c r="O103" s="196"/>
      <c r="P103" s="214"/>
      <c r="Q103" s="214"/>
      <c r="R103" s="214"/>
      <c r="S103" s="198"/>
      <c r="T103" s="199"/>
      <c r="U103" s="199"/>
      <c r="V103" s="215"/>
      <c r="W103" s="215"/>
      <c r="X103" s="215"/>
      <c r="Y103" s="216"/>
      <c r="Z103" s="216"/>
      <c r="AA103" s="216"/>
      <c r="AB103" s="216"/>
      <c r="AC103" s="198"/>
      <c r="AD103" s="198"/>
      <c r="AE103" s="198"/>
      <c r="AF103" s="198"/>
      <c r="AG103" s="198"/>
      <c r="AH103" s="217"/>
      <c r="AI103" s="217"/>
      <c r="AK103" s="218"/>
      <c r="AL103" s="218"/>
      <c r="AM103" s="218"/>
    </row>
    <row r="104" spans="1:43" s="5" customFormat="1" ht="15.75" customHeight="1">
      <c r="A104" s="20">
        <v>25</v>
      </c>
      <c r="B104" s="21" t="s">
        <v>29</v>
      </c>
      <c r="C104" s="4"/>
      <c r="D104" s="4"/>
      <c r="E104" s="4"/>
      <c r="F104" s="4"/>
      <c r="G104" s="4"/>
      <c r="H104" s="4"/>
      <c r="I104" s="4"/>
      <c r="J104" s="4"/>
      <c r="K104" s="4"/>
      <c r="L104" s="4"/>
      <c r="M104" s="4"/>
      <c r="N104" s="4"/>
      <c r="AK104" s="151"/>
      <c r="AL104" s="151"/>
      <c r="AM104" s="151"/>
    </row>
    <row r="105" spans="1:43" s="6" customFormat="1" ht="12.75">
      <c r="H105" s="38"/>
      <c r="K105" s="35"/>
      <c r="L105" s="35"/>
      <c r="M105" s="35"/>
      <c r="N105" s="35"/>
      <c r="O105" s="115">
        <v>13906</v>
      </c>
      <c r="P105" s="115"/>
      <c r="Q105" s="115"/>
      <c r="R105" s="115"/>
      <c r="S105" s="29" t="s">
        <v>25</v>
      </c>
      <c r="T105" s="49"/>
      <c r="U105" s="49"/>
      <c r="V105" s="116" t="s">
        <v>8</v>
      </c>
      <c r="W105" s="116"/>
      <c r="X105" s="116"/>
      <c r="Y105" s="115">
        <v>2206.6</v>
      </c>
      <c r="Z105" s="115"/>
      <c r="AA105" s="115"/>
      <c r="AB105" s="115"/>
      <c r="AC105" s="29"/>
      <c r="AD105" s="29" t="s">
        <v>26</v>
      </c>
      <c r="AE105" s="29"/>
      <c r="AF105" s="29"/>
      <c r="AG105" s="29"/>
      <c r="AH105" s="117" t="s">
        <v>9</v>
      </c>
      <c r="AI105" s="117"/>
      <c r="AK105" s="112">
        <f>ROUND(O105*Y105/100,0)</f>
        <v>306850</v>
      </c>
      <c r="AL105" s="112"/>
      <c r="AM105" s="112"/>
      <c r="AN105" s="32" t="s">
        <v>10</v>
      </c>
    </row>
    <row r="106" spans="1:43" s="2" customFormat="1" ht="15">
      <c r="B106" s="113" t="s">
        <v>58</v>
      </c>
      <c r="C106" s="113"/>
      <c r="D106" s="113"/>
      <c r="E106" s="113"/>
      <c r="F106" s="113"/>
      <c r="G106" s="113"/>
      <c r="H106" s="113"/>
      <c r="I106" s="113"/>
      <c r="J106" s="113"/>
      <c r="K106" s="113"/>
      <c r="L106" s="113"/>
      <c r="M106" s="113"/>
      <c r="N106" s="113"/>
      <c r="O106" s="113"/>
      <c r="P106" s="113"/>
      <c r="Q106" s="113"/>
      <c r="R106" s="113"/>
      <c r="S106" s="113"/>
      <c r="T106" s="113"/>
      <c r="U106" s="113"/>
      <c r="V106" s="113"/>
      <c r="W106" s="113"/>
      <c r="X106" s="113"/>
      <c r="Y106" s="113"/>
      <c r="Z106" s="113"/>
      <c r="AA106" s="113"/>
      <c r="AB106" s="113"/>
      <c r="AC106" s="113"/>
      <c r="AD106" s="113"/>
      <c r="AE106" s="113"/>
      <c r="AF106" s="113"/>
      <c r="AG106" s="113"/>
      <c r="AH106" s="113"/>
      <c r="AI106" s="113"/>
      <c r="AJ106" s="113"/>
      <c r="AK106" s="3"/>
      <c r="AL106" s="3"/>
      <c r="AM106" s="3"/>
    </row>
    <row r="107" spans="1:43" s="5" customFormat="1" ht="15.75" customHeight="1">
      <c r="A107" s="20">
        <v>26</v>
      </c>
      <c r="B107" s="21" t="s">
        <v>30</v>
      </c>
      <c r="C107" s="4"/>
      <c r="D107" s="4"/>
      <c r="E107" s="4"/>
      <c r="F107" s="4"/>
      <c r="G107" s="4"/>
      <c r="H107" s="4"/>
      <c r="I107" s="4"/>
      <c r="J107" s="4"/>
      <c r="K107" s="4"/>
      <c r="L107" s="4"/>
      <c r="M107" s="4"/>
      <c r="N107" s="4"/>
      <c r="AK107" s="151"/>
      <c r="AL107" s="151"/>
      <c r="AM107" s="151"/>
    </row>
    <row r="108" spans="1:43" s="6" customFormat="1" ht="12.75">
      <c r="H108" s="38"/>
      <c r="K108" s="35"/>
      <c r="L108" s="35"/>
      <c r="M108" s="35"/>
      <c r="N108" s="35"/>
      <c r="O108" s="115">
        <v>13906</v>
      </c>
      <c r="P108" s="115"/>
      <c r="Q108" s="115"/>
      <c r="R108" s="115"/>
      <c r="S108" s="29" t="s">
        <v>25</v>
      </c>
      <c r="T108" s="49"/>
      <c r="U108" s="49"/>
      <c r="V108" s="116" t="s">
        <v>8</v>
      </c>
      <c r="W108" s="116"/>
      <c r="X108" s="116"/>
      <c r="Y108" s="115">
        <v>2197.52</v>
      </c>
      <c r="Z108" s="115"/>
      <c r="AA108" s="115"/>
      <c r="AB108" s="115"/>
      <c r="AC108" s="29"/>
      <c r="AD108" s="29" t="s">
        <v>26</v>
      </c>
      <c r="AE108" s="29"/>
      <c r="AF108" s="29"/>
      <c r="AG108" s="29"/>
      <c r="AH108" s="117" t="s">
        <v>9</v>
      </c>
      <c r="AI108" s="117"/>
      <c r="AK108" s="112">
        <f>ROUND(O108*Y108/100,0)</f>
        <v>305587</v>
      </c>
      <c r="AL108" s="112"/>
      <c r="AM108" s="112"/>
      <c r="AN108" s="32" t="s">
        <v>10</v>
      </c>
    </row>
    <row r="109" spans="1:43" s="2" customFormat="1" ht="15">
      <c r="B109" s="113" t="s">
        <v>60</v>
      </c>
      <c r="C109" s="113"/>
      <c r="D109" s="113"/>
      <c r="E109" s="113"/>
      <c r="F109" s="113"/>
      <c r="G109" s="113"/>
      <c r="H109" s="113"/>
      <c r="I109" s="113"/>
      <c r="J109" s="113"/>
      <c r="K109" s="113"/>
      <c r="L109" s="113"/>
      <c r="M109" s="113"/>
      <c r="N109" s="113"/>
      <c r="O109" s="113"/>
      <c r="P109" s="113"/>
      <c r="Q109" s="113"/>
      <c r="R109" s="113"/>
      <c r="S109" s="113"/>
      <c r="T109" s="113"/>
      <c r="U109" s="113"/>
      <c r="V109" s="113"/>
      <c r="W109" s="113"/>
      <c r="X109" s="113"/>
      <c r="Y109" s="113"/>
      <c r="Z109" s="113"/>
      <c r="AA109" s="113"/>
      <c r="AB109" s="113"/>
      <c r="AC109" s="113"/>
      <c r="AD109" s="113"/>
      <c r="AE109" s="113"/>
      <c r="AF109" s="113"/>
      <c r="AG109" s="113"/>
      <c r="AH109" s="113"/>
      <c r="AI109" s="113"/>
      <c r="AJ109" s="113"/>
      <c r="AK109" s="3"/>
      <c r="AL109" s="3"/>
      <c r="AM109" s="3"/>
    </row>
    <row r="110" spans="1:43" s="2" customFormat="1" ht="2.25" customHeight="1">
      <c r="B110" s="63"/>
      <c r="C110" s="63"/>
      <c r="D110" s="63"/>
      <c r="E110" s="63"/>
      <c r="F110" s="63"/>
      <c r="G110" s="63"/>
      <c r="H110" s="63"/>
      <c r="I110" s="63"/>
      <c r="J110" s="63"/>
      <c r="K110" s="63"/>
      <c r="L110" s="63"/>
      <c r="M110" s="63"/>
      <c r="N110" s="63"/>
      <c r="O110" s="63"/>
      <c r="P110" s="63"/>
      <c r="Q110" s="63"/>
      <c r="R110" s="63"/>
      <c r="S110" s="63"/>
      <c r="T110" s="63"/>
      <c r="U110" s="63"/>
      <c r="V110" s="63"/>
      <c r="W110" s="63"/>
      <c r="X110" s="63"/>
      <c r="Y110" s="63"/>
      <c r="Z110" s="63"/>
      <c r="AA110" s="63"/>
      <c r="AB110" s="63"/>
      <c r="AC110" s="63"/>
      <c r="AD110" s="63"/>
      <c r="AE110" s="63"/>
      <c r="AF110" s="63"/>
      <c r="AG110" s="63"/>
      <c r="AH110" s="63"/>
      <c r="AI110" s="63"/>
      <c r="AJ110" s="63"/>
      <c r="AK110" s="3"/>
      <c r="AL110" s="3"/>
      <c r="AM110" s="3"/>
    </row>
    <row r="111" spans="1:43" s="5" customFormat="1" ht="15.75" customHeight="1">
      <c r="A111" s="88">
        <v>27</v>
      </c>
      <c r="B111" s="21" t="s">
        <v>67</v>
      </c>
      <c r="C111" s="4"/>
      <c r="D111" s="4"/>
      <c r="E111" s="4"/>
      <c r="F111" s="4"/>
      <c r="G111" s="4"/>
      <c r="H111" s="4"/>
      <c r="I111" s="4"/>
      <c r="J111" s="4"/>
      <c r="K111" s="4"/>
      <c r="L111" s="4"/>
      <c r="M111" s="4"/>
      <c r="N111" s="4"/>
      <c r="AK111" s="151"/>
      <c r="AL111" s="151"/>
      <c r="AM111" s="151"/>
    </row>
    <row r="112" spans="1:43" s="6" customFormat="1" ht="16.5" customHeight="1">
      <c r="H112" s="38"/>
      <c r="K112" s="35"/>
      <c r="L112" s="35"/>
      <c r="M112" s="35"/>
      <c r="N112" s="35"/>
      <c r="O112" s="115">
        <v>0</v>
      </c>
      <c r="P112" s="115"/>
      <c r="Q112" s="115"/>
      <c r="R112" s="115"/>
      <c r="S112" s="29" t="s">
        <v>25</v>
      </c>
      <c r="T112" s="49"/>
      <c r="U112" s="49"/>
      <c r="V112" s="116" t="s">
        <v>8</v>
      </c>
      <c r="W112" s="116"/>
      <c r="X112" s="116"/>
      <c r="Y112" s="115">
        <v>10916.65</v>
      </c>
      <c r="Z112" s="115"/>
      <c r="AA112" s="115"/>
      <c r="AB112" s="115"/>
      <c r="AC112" s="29"/>
      <c r="AD112" s="29" t="s">
        <v>26</v>
      </c>
      <c r="AE112" s="29"/>
      <c r="AF112" s="29"/>
      <c r="AG112" s="29"/>
      <c r="AH112" s="117" t="s">
        <v>9</v>
      </c>
      <c r="AI112" s="117"/>
      <c r="AK112" s="112">
        <f>ROUND(O112*Y112/100,0)</f>
        <v>0</v>
      </c>
      <c r="AL112" s="112"/>
      <c r="AM112" s="112"/>
      <c r="AN112" s="32" t="s">
        <v>10</v>
      </c>
    </row>
    <row r="113" spans="1:41" s="2" customFormat="1" ht="15">
      <c r="B113" s="113" t="s">
        <v>68</v>
      </c>
      <c r="C113" s="113"/>
      <c r="D113" s="113"/>
      <c r="E113" s="113"/>
      <c r="F113" s="113"/>
      <c r="G113" s="113"/>
      <c r="H113" s="113"/>
      <c r="I113" s="113"/>
      <c r="J113" s="113"/>
      <c r="K113" s="113"/>
      <c r="L113" s="113"/>
      <c r="M113" s="113"/>
      <c r="N113" s="113"/>
      <c r="O113" s="113"/>
      <c r="P113" s="113"/>
      <c r="Q113" s="113"/>
      <c r="R113" s="113"/>
      <c r="S113" s="113"/>
      <c r="T113" s="113"/>
      <c r="U113" s="113"/>
      <c r="V113" s="113"/>
      <c r="W113" s="113"/>
      <c r="X113" s="113"/>
      <c r="Y113" s="113"/>
      <c r="Z113" s="113"/>
      <c r="AA113" s="113"/>
      <c r="AB113" s="113"/>
      <c r="AC113" s="113"/>
      <c r="AD113" s="113"/>
      <c r="AE113" s="113"/>
      <c r="AF113" s="113"/>
      <c r="AG113" s="113"/>
      <c r="AH113" s="113"/>
      <c r="AI113" s="113"/>
      <c r="AJ113" s="113"/>
      <c r="AK113" s="3"/>
      <c r="AL113" s="3"/>
      <c r="AM113" s="3"/>
    </row>
    <row r="114" spans="1:41" s="2" customFormat="1" ht="2.25" customHeight="1">
      <c r="B114" s="87"/>
      <c r="C114" s="87"/>
      <c r="D114" s="87"/>
      <c r="E114" s="87"/>
      <c r="F114" s="87"/>
      <c r="G114" s="87"/>
      <c r="H114" s="87"/>
      <c r="I114" s="87"/>
      <c r="J114" s="87"/>
      <c r="K114" s="87"/>
      <c r="L114" s="87"/>
      <c r="M114" s="87"/>
      <c r="N114" s="87"/>
      <c r="O114" s="87"/>
      <c r="P114" s="87"/>
      <c r="Q114" s="87"/>
      <c r="R114" s="87"/>
      <c r="S114" s="87"/>
      <c r="T114" s="87"/>
      <c r="U114" s="87"/>
      <c r="V114" s="87"/>
      <c r="W114" s="87"/>
      <c r="X114" s="87"/>
      <c r="Y114" s="87"/>
      <c r="Z114" s="87"/>
      <c r="AA114" s="87"/>
      <c r="AB114" s="87"/>
      <c r="AC114" s="87"/>
      <c r="AD114" s="87"/>
      <c r="AE114" s="87"/>
      <c r="AF114" s="87"/>
      <c r="AG114" s="87"/>
      <c r="AH114" s="87"/>
      <c r="AI114" s="87"/>
      <c r="AJ114" s="87"/>
      <c r="AK114" s="3"/>
      <c r="AL114" s="3"/>
      <c r="AM114" s="3"/>
    </row>
    <row r="115" spans="1:41" s="79" customFormat="1" ht="19.5" customHeight="1">
      <c r="A115" s="106">
        <v>28</v>
      </c>
      <c r="B115" s="99" t="s">
        <v>82</v>
      </c>
      <c r="C115" s="21"/>
      <c r="D115" s="77"/>
      <c r="E115" s="77"/>
      <c r="F115" s="77"/>
      <c r="G115" s="77"/>
      <c r="H115" s="77"/>
      <c r="I115" s="77"/>
      <c r="J115" s="77"/>
      <c r="K115" s="77"/>
      <c r="L115" s="77"/>
      <c r="M115" s="77"/>
      <c r="N115" s="78"/>
      <c r="O115" s="78"/>
      <c r="P115" s="78"/>
      <c r="Q115" s="78"/>
      <c r="R115" s="78"/>
      <c r="S115" s="77"/>
      <c r="T115" s="77"/>
      <c r="U115" s="77"/>
      <c r="V115" s="77"/>
      <c r="W115" s="77"/>
      <c r="X115" s="77"/>
      <c r="Y115" s="77"/>
      <c r="Z115" s="77"/>
      <c r="AA115" s="77"/>
      <c r="AB115" s="77"/>
      <c r="AC115" s="77"/>
      <c r="AD115" s="77"/>
      <c r="AE115" s="77"/>
      <c r="AF115" s="77"/>
      <c r="AG115" s="77"/>
      <c r="AH115" s="77"/>
      <c r="AI115" s="77"/>
      <c r="AJ115" s="77"/>
      <c r="AK115" s="160"/>
      <c r="AL115" s="160"/>
      <c r="AM115" s="160"/>
    </row>
    <row r="116" spans="1:41" s="81" customFormat="1" ht="19.5" customHeight="1">
      <c r="A116" s="5"/>
      <c r="B116" s="5"/>
      <c r="C116" s="5"/>
      <c r="D116" s="5"/>
      <c r="E116" s="5"/>
      <c r="F116" s="5"/>
      <c r="G116" s="5"/>
      <c r="H116" s="5"/>
      <c r="I116" s="5"/>
      <c r="J116" s="5"/>
      <c r="K116" s="84"/>
      <c r="L116" s="84"/>
      <c r="M116" s="84"/>
      <c r="N116" s="85"/>
      <c r="O116" s="154">
        <v>33</v>
      </c>
      <c r="P116" s="154"/>
      <c r="Q116" s="154"/>
      <c r="R116" s="154"/>
      <c r="S116" s="70" t="s">
        <v>25</v>
      </c>
      <c r="T116" s="71"/>
      <c r="U116" s="71"/>
      <c r="V116" s="155" t="s">
        <v>8</v>
      </c>
      <c r="W116" s="155"/>
      <c r="X116" s="155"/>
      <c r="Y116" s="161">
        <v>27678.959999999999</v>
      </c>
      <c r="Z116" s="161"/>
      <c r="AA116" s="161"/>
      <c r="AB116" s="161"/>
      <c r="AC116" s="70"/>
      <c r="AD116" s="70" t="s">
        <v>59</v>
      </c>
      <c r="AE116" s="70"/>
      <c r="AF116" s="70"/>
      <c r="AG116" s="70"/>
      <c r="AH116" s="156" t="s">
        <v>9</v>
      </c>
      <c r="AI116" s="156"/>
      <c r="AJ116" s="33"/>
      <c r="AK116" s="157">
        <f>ROUND(O116*Y116/100,0)</f>
        <v>9134</v>
      </c>
      <c r="AL116" s="157"/>
      <c r="AM116" s="157"/>
      <c r="AN116" s="72" t="s">
        <v>10</v>
      </c>
    </row>
    <row r="117" spans="1:41" s="2" customFormat="1" ht="19.5" customHeight="1">
      <c r="A117" s="5"/>
      <c r="B117" s="158" t="s">
        <v>83</v>
      </c>
      <c r="C117" s="158"/>
      <c r="D117" s="158"/>
      <c r="E117" s="158"/>
      <c r="F117" s="158"/>
      <c r="G117" s="158"/>
      <c r="H117" s="158"/>
      <c r="I117" s="158"/>
      <c r="J117" s="158"/>
      <c r="K117" s="158"/>
      <c r="L117" s="158"/>
      <c r="M117" s="158"/>
      <c r="N117" s="158"/>
      <c r="O117" s="158"/>
      <c r="P117" s="158"/>
      <c r="Q117" s="158"/>
      <c r="R117" s="158"/>
      <c r="S117" s="158"/>
      <c r="T117" s="158"/>
      <c r="U117" s="158"/>
      <c r="V117" s="158"/>
      <c r="W117" s="158"/>
      <c r="X117" s="158"/>
      <c r="Y117" s="158"/>
      <c r="Z117" s="158"/>
      <c r="AA117" s="158"/>
      <c r="AB117" s="158"/>
      <c r="AC117" s="158"/>
      <c r="AD117" s="158"/>
      <c r="AE117" s="158"/>
      <c r="AF117" s="158"/>
      <c r="AG117" s="158"/>
      <c r="AH117" s="158"/>
      <c r="AI117" s="158"/>
      <c r="AJ117" s="158"/>
      <c r="AK117" s="86"/>
      <c r="AL117" s="86"/>
      <c r="AM117" s="86"/>
      <c r="AN117" s="80"/>
    </row>
    <row r="118" spans="1:41" s="2" customFormat="1" ht="3" customHeight="1">
      <c r="A118" s="5"/>
      <c r="B118" s="107"/>
      <c r="C118" s="107"/>
      <c r="D118" s="107"/>
      <c r="E118" s="107"/>
      <c r="F118" s="107"/>
      <c r="G118" s="107"/>
      <c r="H118" s="107"/>
      <c r="I118" s="107"/>
      <c r="J118" s="107"/>
      <c r="K118" s="107"/>
      <c r="L118" s="107"/>
      <c r="M118" s="107"/>
      <c r="N118" s="107"/>
      <c r="O118" s="107"/>
      <c r="P118" s="107"/>
      <c r="Q118" s="107"/>
      <c r="R118" s="107"/>
      <c r="S118" s="107"/>
      <c r="T118" s="107"/>
      <c r="U118" s="107"/>
      <c r="V118" s="107"/>
      <c r="W118" s="107"/>
      <c r="X118" s="107"/>
      <c r="Y118" s="107"/>
      <c r="Z118" s="107"/>
      <c r="AA118" s="107"/>
      <c r="AB118" s="107"/>
      <c r="AC118" s="107"/>
      <c r="AD118" s="107"/>
      <c r="AE118" s="107"/>
      <c r="AF118" s="107"/>
      <c r="AG118" s="107"/>
      <c r="AH118" s="107"/>
      <c r="AI118" s="107"/>
      <c r="AJ118" s="107"/>
      <c r="AK118" s="86"/>
      <c r="AL118" s="86"/>
      <c r="AM118" s="86"/>
      <c r="AN118" s="80"/>
    </row>
    <row r="119" spans="1:41" s="223" customFormat="1" ht="35.25" customHeight="1">
      <c r="A119" s="190">
        <v>27</v>
      </c>
      <c r="B119" s="191" t="s">
        <v>112</v>
      </c>
      <c r="C119" s="191"/>
      <c r="D119" s="191"/>
      <c r="E119" s="191"/>
      <c r="F119" s="191"/>
      <c r="G119" s="191"/>
      <c r="H119" s="191"/>
      <c r="I119" s="191"/>
      <c r="J119" s="191"/>
      <c r="K119" s="191"/>
      <c r="L119" s="191"/>
      <c r="M119" s="191"/>
      <c r="N119" s="191"/>
      <c r="O119" s="191"/>
      <c r="P119" s="191"/>
      <c r="Q119" s="191"/>
      <c r="R119" s="191"/>
      <c r="S119" s="191"/>
      <c r="T119" s="191"/>
      <c r="U119" s="191"/>
      <c r="V119" s="191"/>
      <c r="W119" s="191"/>
      <c r="X119" s="191"/>
      <c r="Y119" s="191"/>
      <c r="Z119" s="191"/>
      <c r="AA119" s="191"/>
      <c r="AB119" s="191"/>
      <c r="AC119" s="191"/>
      <c r="AD119" s="191"/>
      <c r="AE119" s="191"/>
      <c r="AF119" s="191"/>
      <c r="AG119" s="191"/>
      <c r="AH119" s="191"/>
      <c r="AI119" s="191"/>
      <c r="AJ119" s="191"/>
      <c r="AK119" s="222"/>
      <c r="AL119" s="222"/>
      <c r="AM119" s="222"/>
    </row>
    <row r="120" spans="1:41" s="182" customFormat="1" ht="19.5" customHeight="1">
      <c r="H120" s="194"/>
      <c r="K120" s="195"/>
      <c r="L120" s="195"/>
      <c r="M120" s="195"/>
      <c r="N120" s="195"/>
      <c r="O120" s="196"/>
      <c r="P120" s="224">
        <v>115</v>
      </c>
      <c r="Q120" s="224"/>
      <c r="R120" s="224"/>
      <c r="S120" s="198" t="s">
        <v>25</v>
      </c>
      <c r="T120" s="199"/>
      <c r="U120" s="199"/>
      <c r="V120" s="200" t="s">
        <v>8</v>
      </c>
      <c r="W120" s="200"/>
      <c r="X120" s="200"/>
      <c r="Y120" s="197">
        <v>28253.61</v>
      </c>
      <c r="Z120" s="197"/>
      <c r="AA120" s="197"/>
      <c r="AB120" s="197"/>
      <c r="AC120" s="198"/>
      <c r="AD120" s="198" t="s">
        <v>26</v>
      </c>
      <c r="AE120" s="198"/>
      <c r="AF120" s="198"/>
      <c r="AG120" s="198"/>
      <c r="AH120" s="202" t="s">
        <v>9</v>
      </c>
      <c r="AI120" s="202"/>
      <c r="AK120" s="203">
        <f>P120*Y120/100</f>
        <v>32491.6515</v>
      </c>
      <c r="AL120" s="203"/>
      <c r="AM120" s="203"/>
      <c r="AN120" s="204" t="s">
        <v>10</v>
      </c>
    </row>
    <row r="121" spans="1:41" s="182" customFormat="1" ht="19.5" customHeight="1">
      <c r="B121" s="183"/>
      <c r="C121" s="183"/>
      <c r="D121" s="183"/>
      <c r="E121" s="183"/>
      <c r="F121" s="183"/>
      <c r="G121" s="183"/>
      <c r="H121" s="183"/>
      <c r="I121" s="183"/>
      <c r="J121" s="183"/>
      <c r="K121" s="183" t="s">
        <v>113</v>
      </c>
      <c r="L121" s="183"/>
      <c r="N121" s="183"/>
      <c r="O121" s="183"/>
      <c r="P121" s="183"/>
      <c r="Q121" s="183"/>
      <c r="R121" s="183"/>
      <c r="S121" s="183"/>
      <c r="T121" s="183"/>
      <c r="U121" s="183"/>
      <c r="V121" s="183"/>
      <c r="W121" s="183"/>
      <c r="X121" s="183"/>
      <c r="Y121" s="183"/>
      <c r="Z121" s="183"/>
      <c r="AA121" s="183"/>
      <c r="AB121" s="183"/>
      <c r="AC121" s="183"/>
      <c r="AD121" s="183"/>
      <c r="AE121" s="183"/>
      <c r="AF121" s="183"/>
      <c r="AG121" s="183"/>
      <c r="AH121" s="183"/>
      <c r="AI121" s="183"/>
      <c r="AJ121" s="183"/>
      <c r="AK121" s="183"/>
      <c r="AL121" s="183"/>
      <c r="AM121" s="183"/>
      <c r="AN121" s="204"/>
      <c r="AO121" s="195"/>
    </row>
    <row r="122" spans="1:41" s="171" customFormat="1" ht="3" customHeight="1">
      <c r="H122" s="172"/>
      <c r="K122" s="173"/>
      <c r="L122" s="173"/>
      <c r="M122" s="173"/>
      <c r="N122" s="173"/>
      <c r="O122" s="174"/>
      <c r="P122" s="208"/>
      <c r="Q122" s="208"/>
      <c r="R122" s="208"/>
      <c r="S122" s="176"/>
      <c r="T122" s="177"/>
      <c r="U122" s="177"/>
      <c r="V122" s="209"/>
      <c r="W122" s="209"/>
      <c r="X122" s="209"/>
      <c r="Y122" s="210"/>
      <c r="Z122" s="210"/>
      <c r="AA122" s="210"/>
      <c r="AB122" s="210"/>
      <c r="AC122" s="176"/>
      <c r="AD122" s="176"/>
      <c r="AE122" s="176"/>
      <c r="AF122" s="176"/>
      <c r="AG122" s="176"/>
      <c r="AH122" s="211"/>
      <c r="AI122" s="211"/>
      <c r="AK122" s="212"/>
      <c r="AL122" s="212"/>
      <c r="AM122" s="212"/>
      <c r="AN122" s="181"/>
    </row>
    <row r="123" spans="1:41" s="223" customFormat="1" ht="35.25" customHeight="1">
      <c r="A123" s="190">
        <v>28</v>
      </c>
      <c r="B123" s="191" t="s">
        <v>114</v>
      </c>
      <c r="C123" s="191"/>
      <c r="D123" s="191"/>
      <c r="E123" s="191"/>
      <c r="F123" s="191"/>
      <c r="G123" s="191"/>
      <c r="H123" s="191"/>
      <c r="I123" s="191"/>
      <c r="J123" s="191"/>
      <c r="K123" s="191"/>
      <c r="L123" s="191"/>
      <c r="M123" s="191"/>
      <c r="N123" s="191"/>
      <c r="O123" s="191"/>
      <c r="P123" s="191"/>
      <c r="Q123" s="191"/>
      <c r="R123" s="191"/>
      <c r="S123" s="191"/>
      <c r="T123" s="191"/>
      <c r="U123" s="191"/>
      <c r="V123" s="191"/>
      <c r="W123" s="191"/>
      <c r="X123" s="191"/>
      <c r="Y123" s="191"/>
      <c r="Z123" s="191"/>
      <c r="AA123" s="191"/>
      <c r="AB123" s="191"/>
      <c r="AC123" s="191"/>
      <c r="AD123" s="191"/>
      <c r="AE123" s="191"/>
      <c r="AF123" s="191"/>
      <c r="AG123" s="191"/>
      <c r="AH123" s="191"/>
      <c r="AI123" s="191"/>
      <c r="AJ123" s="191"/>
      <c r="AK123" s="222"/>
      <c r="AL123" s="222"/>
      <c r="AM123" s="222"/>
    </row>
    <row r="124" spans="1:41" s="182" customFormat="1" ht="19.5" customHeight="1">
      <c r="H124" s="194"/>
      <c r="K124" s="195"/>
      <c r="L124" s="195"/>
      <c r="M124" s="195"/>
      <c r="N124" s="195"/>
      <c r="O124" s="196"/>
      <c r="P124" s="224">
        <v>7199</v>
      </c>
      <c r="Q124" s="224"/>
      <c r="R124" s="224"/>
      <c r="S124" s="198" t="s">
        <v>25</v>
      </c>
      <c r="T124" s="199"/>
      <c r="U124" s="199"/>
      <c r="V124" s="200" t="s">
        <v>8</v>
      </c>
      <c r="W124" s="200"/>
      <c r="X124" s="200"/>
      <c r="Y124" s="197">
        <v>21021.11</v>
      </c>
      <c r="Z124" s="197"/>
      <c r="AA124" s="197"/>
      <c r="AB124" s="197"/>
      <c r="AC124" s="198"/>
      <c r="AD124" s="198" t="s">
        <v>26</v>
      </c>
      <c r="AE124" s="198"/>
      <c r="AF124" s="198"/>
      <c r="AG124" s="198"/>
      <c r="AH124" s="202" t="s">
        <v>9</v>
      </c>
      <c r="AI124" s="202"/>
      <c r="AK124" s="203">
        <f>P124*Y124/100</f>
        <v>1513309.7089000002</v>
      </c>
      <c r="AL124" s="203"/>
      <c r="AM124" s="203"/>
      <c r="AN124" s="204" t="s">
        <v>10</v>
      </c>
    </row>
    <row r="125" spans="1:41" s="182" customFormat="1" ht="19.5" customHeight="1">
      <c r="B125" s="183"/>
      <c r="C125" s="183"/>
      <c r="D125" s="183"/>
      <c r="E125" s="183"/>
      <c r="F125" s="183"/>
      <c r="G125" s="183"/>
      <c r="H125" s="183"/>
      <c r="I125" s="183"/>
      <c r="J125" s="183"/>
      <c r="K125" s="183" t="s">
        <v>115</v>
      </c>
      <c r="L125" s="183"/>
      <c r="N125" s="183"/>
      <c r="O125" s="183"/>
      <c r="P125" s="183"/>
      <c r="Q125" s="183"/>
      <c r="R125" s="183"/>
      <c r="S125" s="183"/>
      <c r="T125" s="183"/>
      <c r="U125" s="183"/>
      <c r="V125" s="183"/>
      <c r="W125" s="183"/>
      <c r="X125" s="183"/>
      <c r="Y125" s="183"/>
      <c r="Z125" s="183"/>
      <c r="AA125" s="183"/>
      <c r="AB125" s="183"/>
      <c r="AC125" s="183"/>
      <c r="AD125" s="183"/>
      <c r="AE125" s="183"/>
      <c r="AF125" s="183"/>
      <c r="AG125" s="183"/>
      <c r="AH125" s="183"/>
      <c r="AI125" s="183"/>
      <c r="AJ125" s="183"/>
      <c r="AK125" s="183"/>
      <c r="AL125" s="183"/>
      <c r="AM125" s="183"/>
      <c r="AN125" s="204"/>
      <c r="AO125" s="195"/>
    </row>
    <row r="126" spans="1:41" s="171" customFormat="1" ht="3" customHeight="1">
      <c r="H126" s="172"/>
      <c r="K126" s="173"/>
      <c r="L126" s="173"/>
      <c r="M126" s="173"/>
      <c r="N126" s="173"/>
      <c r="O126" s="174"/>
      <c r="P126" s="208"/>
      <c r="Q126" s="208"/>
      <c r="R126" s="208"/>
      <c r="S126" s="176"/>
      <c r="T126" s="177"/>
      <c r="U126" s="177"/>
      <c r="V126" s="209"/>
      <c r="W126" s="209"/>
      <c r="X126" s="209"/>
      <c r="Y126" s="210"/>
      <c r="Z126" s="210"/>
      <c r="AA126" s="210"/>
      <c r="AB126" s="210"/>
      <c r="AC126" s="176"/>
      <c r="AD126" s="176"/>
      <c r="AE126" s="176"/>
      <c r="AF126" s="176"/>
      <c r="AG126" s="176"/>
      <c r="AH126" s="211"/>
      <c r="AI126" s="211"/>
      <c r="AK126" s="212"/>
      <c r="AL126" s="212"/>
      <c r="AM126" s="212"/>
      <c r="AN126" s="181"/>
    </row>
    <row r="127" spans="1:41" s="54" customFormat="1" ht="63.75" customHeight="1">
      <c r="A127" s="104">
        <v>29</v>
      </c>
      <c r="B127" s="121" t="s">
        <v>80</v>
      </c>
      <c r="C127" s="121"/>
      <c r="D127" s="121"/>
      <c r="E127" s="121"/>
      <c r="F127" s="121"/>
      <c r="G127" s="121"/>
      <c r="H127" s="121"/>
      <c r="I127" s="121"/>
      <c r="J127" s="121"/>
      <c r="K127" s="121"/>
      <c r="L127" s="121"/>
      <c r="M127" s="121"/>
      <c r="N127" s="121"/>
      <c r="O127" s="121"/>
      <c r="P127" s="121"/>
      <c r="Q127" s="121"/>
      <c r="R127" s="121"/>
      <c r="S127" s="121"/>
      <c r="T127" s="121"/>
      <c r="U127" s="121"/>
      <c r="V127" s="121"/>
      <c r="W127" s="121"/>
      <c r="X127" s="121"/>
      <c r="Y127" s="121"/>
      <c r="Z127" s="121"/>
      <c r="AA127" s="121"/>
      <c r="AB127" s="121"/>
      <c r="AC127" s="121"/>
      <c r="AD127" s="121"/>
      <c r="AE127" s="121"/>
      <c r="AF127" s="121"/>
      <c r="AG127" s="121"/>
      <c r="AH127" s="121"/>
      <c r="AI127" s="121"/>
      <c r="AJ127" s="121"/>
      <c r="AK127" s="127"/>
      <c r="AL127" s="127"/>
      <c r="AM127" s="127"/>
    </row>
    <row r="128" spans="1:41" s="6" customFormat="1" ht="17.25" customHeight="1">
      <c r="A128" s="44"/>
      <c r="B128" s="44"/>
      <c r="C128" s="44"/>
      <c r="D128" s="44"/>
      <c r="E128" s="44"/>
      <c r="F128" s="44"/>
      <c r="G128" s="44"/>
      <c r="H128" s="94"/>
      <c r="I128" s="44"/>
      <c r="J128" s="44"/>
      <c r="K128" s="95"/>
      <c r="L128" s="95"/>
      <c r="M128" s="95"/>
      <c r="N128" s="95"/>
      <c r="O128" s="96"/>
      <c r="P128" s="159">
        <v>963</v>
      </c>
      <c r="Q128" s="159"/>
      <c r="R128" s="159"/>
      <c r="S128" s="29" t="s">
        <v>25</v>
      </c>
      <c r="T128" s="29"/>
      <c r="U128" s="29"/>
      <c r="V128" s="116" t="s">
        <v>8</v>
      </c>
      <c r="W128" s="116"/>
      <c r="X128" s="116"/>
      <c r="Y128" s="120">
        <v>34520.31</v>
      </c>
      <c r="Z128" s="120"/>
      <c r="AA128" s="120"/>
      <c r="AB128" s="120"/>
      <c r="AC128" s="29"/>
      <c r="AD128" s="29" t="s">
        <v>26</v>
      </c>
      <c r="AE128" s="29"/>
      <c r="AF128" s="29"/>
      <c r="AG128" s="29"/>
      <c r="AH128" s="117" t="s">
        <v>9</v>
      </c>
      <c r="AI128" s="117"/>
      <c r="AJ128" s="97"/>
      <c r="AK128" s="112">
        <f>ROUND(P128*Y128/100,0)</f>
        <v>332431</v>
      </c>
      <c r="AL128" s="112"/>
      <c r="AM128" s="112"/>
      <c r="AN128" s="32" t="s">
        <v>10</v>
      </c>
      <c r="AO128" s="97"/>
    </row>
    <row r="129" spans="1:41" s="2" customFormat="1" ht="15">
      <c r="A129" s="5"/>
      <c r="B129" s="166" t="s">
        <v>81</v>
      </c>
      <c r="C129" s="166"/>
      <c r="D129" s="166"/>
      <c r="E129" s="166"/>
      <c r="F129" s="166"/>
      <c r="G129" s="166"/>
      <c r="H129" s="166"/>
      <c r="I129" s="166"/>
      <c r="J129" s="166"/>
      <c r="K129" s="166"/>
      <c r="L129" s="166"/>
      <c r="M129" s="166"/>
      <c r="N129" s="166"/>
      <c r="O129" s="166"/>
      <c r="P129" s="166"/>
      <c r="Q129" s="166"/>
      <c r="R129" s="166"/>
      <c r="S129" s="166"/>
      <c r="T129" s="166"/>
      <c r="U129" s="166"/>
      <c r="V129" s="166"/>
      <c r="W129" s="166"/>
      <c r="X129" s="166"/>
      <c r="Y129" s="166"/>
      <c r="Z129" s="166"/>
      <c r="AA129" s="166"/>
      <c r="AB129" s="166"/>
      <c r="AC129" s="166"/>
      <c r="AD129" s="166"/>
      <c r="AE129" s="166"/>
      <c r="AF129" s="166"/>
      <c r="AG129" s="166"/>
      <c r="AH129" s="166"/>
      <c r="AI129" s="166"/>
      <c r="AJ129" s="166"/>
      <c r="AK129" s="82"/>
      <c r="AL129" s="82"/>
      <c r="AM129" s="82"/>
    </row>
    <row r="130" spans="1:41" s="2" customFormat="1" ht="3" customHeight="1">
      <c r="A130" s="5"/>
      <c r="B130" s="83"/>
      <c r="C130" s="83"/>
      <c r="D130" s="83"/>
      <c r="E130" s="83"/>
      <c r="F130" s="83"/>
      <c r="G130" s="83"/>
      <c r="H130" s="83"/>
      <c r="I130" s="83"/>
      <c r="J130" s="83"/>
      <c r="K130" s="83"/>
      <c r="L130" s="83"/>
      <c r="M130" s="83"/>
      <c r="N130" s="83"/>
      <c r="O130" s="83"/>
      <c r="P130" s="83"/>
      <c r="Q130" s="83"/>
      <c r="R130" s="83"/>
      <c r="S130" s="83"/>
      <c r="T130" s="83"/>
      <c r="U130" s="83"/>
      <c r="V130" s="83"/>
      <c r="W130" s="83"/>
      <c r="X130" s="83"/>
      <c r="Y130" s="83"/>
      <c r="Z130" s="83"/>
      <c r="AA130" s="83"/>
      <c r="AB130" s="83"/>
      <c r="AC130" s="83"/>
      <c r="AD130" s="83"/>
      <c r="AE130" s="83"/>
      <c r="AF130" s="83"/>
      <c r="AG130" s="83"/>
      <c r="AH130" s="83"/>
      <c r="AI130" s="83"/>
      <c r="AJ130" s="83"/>
      <c r="AK130" s="82"/>
      <c r="AL130" s="82"/>
      <c r="AM130" s="82"/>
    </row>
    <row r="131" spans="1:41" s="54" customFormat="1" ht="30.75" customHeight="1">
      <c r="A131" s="104">
        <v>30</v>
      </c>
      <c r="B131" s="121" t="s">
        <v>116</v>
      </c>
      <c r="C131" s="121"/>
      <c r="D131" s="121"/>
      <c r="E131" s="121"/>
      <c r="F131" s="121"/>
      <c r="G131" s="121"/>
      <c r="H131" s="121"/>
      <c r="I131" s="121"/>
      <c r="J131" s="121"/>
      <c r="K131" s="121"/>
      <c r="L131" s="121"/>
      <c r="M131" s="121"/>
      <c r="N131" s="121"/>
      <c r="O131" s="121"/>
      <c r="P131" s="121"/>
      <c r="Q131" s="121"/>
      <c r="R131" s="121"/>
      <c r="S131" s="121"/>
      <c r="T131" s="121"/>
      <c r="U131" s="121"/>
      <c r="V131" s="121"/>
      <c r="W131" s="121"/>
      <c r="X131" s="121"/>
      <c r="Y131" s="121"/>
      <c r="Z131" s="121"/>
      <c r="AA131" s="121"/>
      <c r="AB131" s="121"/>
      <c r="AC131" s="121"/>
      <c r="AD131" s="121"/>
      <c r="AE131" s="121"/>
      <c r="AF131" s="121"/>
      <c r="AG131" s="121"/>
      <c r="AH131" s="121"/>
      <c r="AI131" s="121"/>
      <c r="AJ131" s="121"/>
      <c r="AK131" s="127"/>
      <c r="AL131" s="127"/>
      <c r="AM131" s="127"/>
    </row>
    <row r="132" spans="1:41" s="6" customFormat="1" ht="17.25" customHeight="1">
      <c r="A132" s="44"/>
      <c r="B132" s="44"/>
      <c r="C132" s="44"/>
      <c r="D132" s="44"/>
      <c r="E132" s="44"/>
      <c r="F132" s="44"/>
      <c r="G132" s="44"/>
      <c r="H132" s="94"/>
      <c r="I132" s="44"/>
      <c r="J132" s="44"/>
      <c r="K132" s="95"/>
      <c r="L132" s="95"/>
      <c r="M132" s="95"/>
      <c r="N132" s="95"/>
      <c r="O132" s="96"/>
      <c r="P132" s="159">
        <v>1273</v>
      </c>
      <c r="Q132" s="159"/>
      <c r="R132" s="159"/>
      <c r="S132" s="29" t="s">
        <v>25</v>
      </c>
      <c r="T132" s="29"/>
      <c r="U132" s="29"/>
      <c r="V132" s="116" t="s">
        <v>8</v>
      </c>
      <c r="W132" s="116"/>
      <c r="X132" s="116"/>
      <c r="Y132" s="120">
        <v>3275.5</v>
      </c>
      <c r="Z132" s="120"/>
      <c r="AA132" s="120"/>
      <c r="AB132" s="120"/>
      <c r="AC132" s="29"/>
      <c r="AD132" s="29" t="s">
        <v>26</v>
      </c>
      <c r="AE132" s="29"/>
      <c r="AF132" s="29"/>
      <c r="AG132" s="29"/>
      <c r="AH132" s="117" t="s">
        <v>9</v>
      </c>
      <c r="AI132" s="117"/>
      <c r="AJ132" s="97"/>
      <c r="AK132" s="112">
        <f>ROUND(P132*Y132/100,0)</f>
        <v>41697</v>
      </c>
      <c r="AL132" s="112"/>
      <c r="AM132" s="112"/>
      <c r="AN132" s="32" t="s">
        <v>10</v>
      </c>
      <c r="AO132" s="97"/>
    </row>
    <row r="133" spans="1:41" s="2" customFormat="1" ht="15">
      <c r="A133" s="5"/>
      <c r="B133" s="166" t="s">
        <v>117</v>
      </c>
      <c r="C133" s="166"/>
      <c r="D133" s="166"/>
      <c r="E133" s="166"/>
      <c r="F133" s="166"/>
      <c r="G133" s="166"/>
      <c r="H133" s="166"/>
      <c r="I133" s="166"/>
      <c r="J133" s="166"/>
      <c r="K133" s="166"/>
      <c r="L133" s="166"/>
      <c r="M133" s="166"/>
      <c r="N133" s="166"/>
      <c r="O133" s="166"/>
      <c r="P133" s="166"/>
      <c r="Q133" s="166"/>
      <c r="R133" s="166"/>
      <c r="S133" s="166"/>
      <c r="T133" s="166"/>
      <c r="U133" s="166"/>
      <c r="V133" s="166"/>
      <c r="W133" s="166"/>
      <c r="X133" s="166"/>
      <c r="Y133" s="166"/>
      <c r="Z133" s="166"/>
      <c r="AA133" s="166"/>
      <c r="AB133" s="166"/>
      <c r="AC133" s="166"/>
      <c r="AD133" s="166"/>
      <c r="AE133" s="166"/>
      <c r="AF133" s="166"/>
      <c r="AG133" s="166"/>
      <c r="AH133" s="166"/>
      <c r="AI133" s="166"/>
      <c r="AJ133" s="166"/>
      <c r="AK133" s="82"/>
      <c r="AL133" s="82"/>
      <c r="AM133" s="82"/>
    </row>
    <row r="134" spans="1:41" s="2" customFormat="1" ht="3" customHeight="1">
      <c r="A134" s="5"/>
      <c r="B134" s="83"/>
      <c r="C134" s="83"/>
      <c r="D134" s="83"/>
      <c r="E134" s="83"/>
      <c r="F134" s="83"/>
      <c r="G134" s="83"/>
      <c r="H134" s="83"/>
      <c r="I134" s="83"/>
      <c r="J134" s="83"/>
      <c r="K134" s="83"/>
      <c r="L134" s="83"/>
      <c r="M134" s="83"/>
      <c r="N134" s="83"/>
      <c r="O134" s="83"/>
      <c r="P134" s="83"/>
      <c r="Q134" s="83"/>
      <c r="R134" s="83"/>
      <c r="S134" s="83"/>
      <c r="T134" s="83"/>
      <c r="U134" s="83"/>
      <c r="V134" s="83"/>
      <c r="W134" s="83"/>
      <c r="X134" s="83"/>
      <c r="Y134" s="83"/>
      <c r="Z134" s="83"/>
      <c r="AA134" s="83"/>
      <c r="AB134" s="83"/>
      <c r="AC134" s="83"/>
      <c r="AD134" s="83"/>
      <c r="AE134" s="83"/>
      <c r="AF134" s="83"/>
      <c r="AG134" s="83"/>
      <c r="AH134" s="83"/>
      <c r="AI134" s="83"/>
      <c r="AJ134" s="83"/>
      <c r="AK134" s="82"/>
      <c r="AL134" s="82"/>
      <c r="AM134" s="82"/>
    </row>
    <row r="135" spans="1:41" s="54" customFormat="1" ht="18" customHeight="1">
      <c r="A135" s="90">
        <v>31</v>
      </c>
      <c r="B135" s="121" t="s">
        <v>118</v>
      </c>
      <c r="C135" s="121"/>
      <c r="D135" s="121"/>
      <c r="E135" s="121"/>
      <c r="F135" s="121"/>
      <c r="G135" s="121"/>
      <c r="H135" s="121"/>
      <c r="I135" s="121"/>
      <c r="J135" s="121"/>
      <c r="K135" s="121"/>
      <c r="L135" s="121"/>
      <c r="M135" s="121"/>
      <c r="N135" s="121"/>
      <c r="O135" s="121"/>
      <c r="P135" s="121"/>
      <c r="Q135" s="121"/>
      <c r="R135" s="121"/>
      <c r="S135" s="121"/>
      <c r="T135" s="121"/>
      <c r="U135" s="121"/>
      <c r="V135" s="121"/>
      <c r="W135" s="121"/>
      <c r="X135" s="121"/>
      <c r="Y135" s="121"/>
      <c r="Z135" s="121"/>
      <c r="AA135" s="121"/>
      <c r="AB135" s="121"/>
      <c r="AC135" s="121"/>
      <c r="AD135" s="121"/>
      <c r="AE135" s="121"/>
      <c r="AF135" s="121"/>
      <c r="AG135" s="121"/>
      <c r="AH135" s="121"/>
      <c r="AI135" s="121"/>
      <c r="AJ135" s="121"/>
      <c r="AK135" s="127"/>
      <c r="AL135" s="127"/>
      <c r="AM135" s="127"/>
    </row>
    <row r="136" spans="1:41" s="6" customFormat="1" ht="17.25" customHeight="1">
      <c r="A136" s="44"/>
      <c r="B136" s="44"/>
      <c r="C136" s="44"/>
      <c r="D136" s="44"/>
      <c r="E136" s="44"/>
      <c r="F136" s="44"/>
      <c r="G136" s="44"/>
      <c r="H136" s="94"/>
      <c r="I136" s="44"/>
      <c r="J136" s="44"/>
      <c r="K136" s="95"/>
      <c r="L136" s="95"/>
      <c r="M136" s="95"/>
      <c r="N136" s="95"/>
      <c r="O136" s="96"/>
      <c r="P136" s="159">
        <v>465</v>
      </c>
      <c r="Q136" s="159"/>
      <c r="R136" s="159"/>
      <c r="S136" s="29" t="s">
        <v>25</v>
      </c>
      <c r="T136" s="29"/>
      <c r="U136" s="29"/>
      <c r="V136" s="116" t="s">
        <v>8</v>
      </c>
      <c r="W136" s="116"/>
      <c r="X136" s="116"/>
      <c r="Y136" s="120">
        <v>1287.44</v>
      </c>
      <c r="Z136" s="120"/>
      <c r="AA136" s="120"/>
      <c r="AB136" s="120"/>
      <c r="AC136" s="29"/>
      <c r="AD136" s="29" t="s">
        <v>26</v>
      </c>
      <c r="AE136" s="29"/>
      <c r="AF136" s="29"/>
      <c r="AG136" s="29"/>
      <c r="AH136" s="117" t="s">
        <v>9</v>
      </c>
      <c r="AI136" s="117"/>
      <c r="AJ136" s="97"/>
      <c r="AK136" s="112">
        <f>ROUND(P136*Y136/100,0)</f>
        <v>5987</v>
      </c>
      <c r="AL136" s="112"/>
      <c r="AM136" s="112"/>
      <c r="AN136" s="32" t="s">
        <v>10</v>
      </c>
      <c r="AO136" s="97"/>
    </row>
    <row r="137" spans="1:41" s="2" customFormat="1" ht="15">
      <c r="A137" s="5"/>
      <c r="B137" s="166" t="s">
        <v>119</v>
      </c>
      <c r="C137" s="166"/>
      <c r="D137" s="166"/>
      <c r="E137" s="166"/>
      <c r="F137" s="166"/>
      <c r="G137" s="166"/>
      <c r="H137" s="166"/>
      <c r="I137" s="166"/>
      <c r="J137" s="166"/>
      <c r="K137" s="166"/>
      <c r="L137" s="166"/>
      <c r="M137" s="166"/>
      <c r="N137" s="166"/>
      <c r="O137" s="166"/>
      <c r="P137" s="166"/>
      <c r="Q137" s="166"/>
      <c r="R137" s="166"/>
      <c r="S137" s="166"/>
      <c r="T137" s="166"/>
      <c r="U137" s="166"/>
      <c r="V137" s="166"/>
      <c r="W137" s="166"/>
      <c r="X137" s="166"/>
      <c r="Y137" s="166"/>
      <c r="Z137" s="166"/>
      <c r="AA137" s="166"/>
      <c r="AB137" s="166"/>
      <c r="AC137" s="166"/>
      <c r="AD137" s="166"/>
      <c r="AE137" s="166"/>
      <c r="AF137" s="166"/>
      <c r="AG137" s="166"/>
      <c r="AH137" s="166"/>
      <c r="AI137" s="166"/>
      <c r="AJ137" s="166"/>
      <c r="AK137" s="82"/>
      <c r="AL137" s="82"/>
      <c r="AM137" s="82"/>
    </row>
    <row r="138" spans="1:41" s="2" customFormat="1" ht="3" customHeight="1">
      <c r="A138" s="5"/>
      <c r="B138" s="83"/>
      <c r="C138" s="83"/>
      <c r="D138" s="83"/>
      <c r="E138" s="83"/>
      <c r="F138" s="83"/>
      <c r="G138" s="83"/>
      <c r="H138" s="83"/>
      <c r="I138" s="83"/>
      <c r="J138" s="83"/>
      <c r="K138" s="83"/>
      <c r="L138" s="83"/>
      <c r="M138" s="83"/>
      <c r="N138" s="83"/>
      <c r="O138" s="83"/>
      <c r="P138" s="83"/>
      <c r="Q138" s="83"/>
      <c r="R138" s="83"/>
      <c r="S138" s="83"/>
      <c r="T138" s="83"/>
      <c r="U138" s="83"/>
      <c r="V138" s="83"/>
      <c r="W138" s="83"/>
      <c r="X138" s="83"/>
      <c r="Y138" s="83"/>
      <c r="Z138" s="83"/>
      <c r="AA138" s="83"/>
      <c r="AB138" s="83"/>
      <c r="AC138" s="83"/>
      <c r="AD138" s="83"/>
      <c r="AE138" s="83"/>
      <c r="AF138" s="83"/>
      <c r="AG138" s="83"/>
      <c r="AH138" s="83"/>
      <c r="AI138" s="83"/>
      <c r="AJ138" s="83"/>
      <c r="AK138" s="82"/>
      <c r="AL138" s="82"/>
      <c r="AM138" s="82"/>
    </row>
    <row r="139" spans="1:41" s="5" customFormat="1" ht="13.5" customHeight="1">
      <c r="A139" s="20">
        <v>32</v>
      </c>
      <c r="B139" s="21" t="s">
        <v>31</v>
      </c>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c r="AC139" s="21"/>
      <c r="AD139" s="21"/>
      <c r="AE139" s="21"/>
      <c r="AF139" s="21"/>
      <c r="AG139" s="21"/>
      <c r="AH139" s="21"/>
      <c r="AI139" s="21"/>
      <c r="AJ139" s="21"/>
      <c r="AK139" s="122"/>
      <c r="AL139" s="122"/>
      <c r="AM139" s="122"/>
    </row>
    <row r="140" spans="1:41" s="6" customFormat="1" ht="13.5" customHeight="1">
      <c r="K140" s="35"/>
      <c r="L140" s="35"/>
      <c r="M140" s="35"/>
      <c r="N140" s="35"/>
      <c r="O140" s="115">
        <v>7642</v>
      </c>
      <c r="P140" s="115"/>
      <c r="Q140" s="115"/>
      <c r="R140" s="115"/>
      <c r="S140" s="29" t="s">
        <v>25</v>
      </c>
      <c r="T140" s="49"/>
      <c r="U140" s="49"/>
      <c r="V140" s="116" t="s">
        <v>8</v>
      </c>
      <c r="W140" s="116"/>
      <c r="X140" s="116"/>
      <c r="Y140" s="115">
        <v>829.95</v>
      </c>
      <c r="Z140" s="115"/>
      <c r="AA140" s="115"/>
      <c r="AB140" s="115"/>
      <c r="AC140" s="29"/>
      <c r="AD140" s="29" t="s">
        <v>26</v>
      </c>
      <c r="AE140" s="29"/>
      <c r="AF140" s="29"/>
      <c r="AG140" s="29"/>
      <c r="AH140" s="117" t="s">
        <v>9</v>
      </c>
      <c r="AI140" s="117"/>
      <c r="AK140" s="112">
        <f>ROUND(O140*Y140/100,0)</f>
        <v>63425</v>
      </c>
      <c r="AL140" s="112"/>
      <c r="AM140" s="112"/>
      <c r="AN140" s="32" t="s">
        <v>10</v>
      </c>
    </row>
    <row r="141" spans="1:41" s="2" customFormat="1" ht="15">
      <c r="B141" s="113" t="s">
        <v>62</v>
      </c>
      <c r="C141" s="113"/>
      <c r="D141" s="113"/>
      <c r="E141" s="113"/>
      <c r="F141" s="113"/>
      <c r="G141" s="113"/>
      <c r="H141" s="113"/>
      <c r="I141" s="113"/>
      <c r="J141" s="113"/>
      <c r="K141" s="113"/>
      <c r="L141" s="113"/>
      <c r="M141" s="113"/>
      <c r="N141" s="113"/>
      <c r="O141" s="113"/>
      <c r="P141" s="113"/>
      <c r="Q141" s="113"/>
      <c r="R141" s="113"/>
      <c r="S141" s="113"/>
      <c r="T141" s="113"/>
      <c r="U141" s="113"/>
      <c r="V141" s="113"/>
      <c r="W141" s="113"/>
      <c r="X141" s="113"/>
      <c r="Y141" s="113"/>
      <c r="Z141" s="113"/>
      <c r="AA141" s="113"/>
      <c r="AB141" s="113"/>
      <c r="AC141" s="113"/>
      <c r="AD141" s="113"/>
      <c r="AE141" s="113"/>
      <c r="AF141" s="113"/>
      <c r="AG141" s="113"/>
      <c r="AH141" s="113"/>
      <c r="AI141" s="113"/>
      <c r="AJ141" s="113"/>
      <c r="AK141" s="3"/>
      <c r="AL141" s="3"/>
      <c r="AM141" s="3"/>
    </row>
    <row r="142" spans="1:41" s="2" customFormat="1" ht="3" customHeight="1">
      <c r="B142" s="87"/>
      <c r="C142" s="87"/>
      <c r="D142" s="87"/>
      <c r="E142" s="87"/>
      <c r="F142" s="87"/>
      <c r="G142" s="87"/>
      <c r="H142" s="87"/>
      <c r="I142" s="87"/>
      <c r="J142" s="87"/>
      <c r="K142" s="87"/>
      <c r="L142" s="87"/>
      <c r="M142" s="87"/>
      <c r="N142" s="87"/>
      <c r="O142" s="87"/>
      <c r="P142" s="87"/>
      <c r="Q142" s="87"/>
      <c r="R142" s="87"/>
      <c r="S142" s="87"/>
      <c r="T142" s="87"/>
      <c r="U142" s="87"/>
      <c r="V142" s="87"/>
      <c r="W142" s="87"/>
      <c r="X142" s="87"/>
      <c r="Y142" s="87"/>
      <c r="Z142" s="87"/>
      <c r="AA142" s="87"/>
      <c r="AB142" s="87"/>
      <c r="AC142" s="87"/>
      <c r="AD142" s="87"/>
      <c r="AE142" s="87"/>
      <c r="AF142" s="87"/>
      <c r="AG142" s="87"/>
      <c r="AH142" s="87"/>
      <c r="AI142" s="87"/>
      <c r="AJ142" s="87"/>
      <c r="AK142" s="3"/>
      <c r="AL142" s="3"/>
      <c r="AM142" s="3"/>
    </row>
    <row r="143" spans="1:41" s="54" customFormat="1" ht="13.5" customHeight="1">
      <c r="A143" s="45">
        <v>33</v>
      </c>
      <c r="B143" s="55" t="s">
        <v>71</v>
      </c>
      <c r="C143" s="55"/>
      <c r="D143" s="55"/>
      <c r="E143" s="55"/>
      <c r="F143" s="55"/>
      <c r="G143" s="55"/>
      <c r="H143" s="55"/>
      <c r="I143" s="55"/>
      <c r="J143" s="55"/>
      <c r="K143" s="55"/>
      <c r="L143" s="55"/>
      <c r="M143" s="55"/>
      <c r="N143" s="55"/>
      <c r="O143" s="55"/>
      <c r="P143" s="55"/>
      <c r="Q143" s="55"/>
      <c r="R143" s="55"/>
      <c r="S143" s="55"/>
      <c r="T143" s="55"/>
      <c r="U143" s="55"/>
      <c r="V143" s="55"/>
      <c r="W143" s="55"/>
      <c r="X143" s="55"/>
      <c r="Y143" s="55"/>
      <c r="Z143" s="55"/>
      <c r="AA143" s="55"/>
      <c r="AB143" s="55"/>
      <c r="AC143" s="55"/>
      <c r="AD143" s="55"/>
      <c r="AE143" s="55"/>
      <c r="AF143" s="55"/>
      <c r="AG143" s="55"/>
      <c r="AH143" s="55"/>
      <c r="AI143" s="55"/>
      <c r="AJ143" s="55"/>
      <c r="AK143" s="127"/>
      <c r="AL143" s="127"/>
      <c r="AM143" s="127"/>
    </row>
    <row r="144" spans="1:41" s="6" customFormat="1" ht="18" customHeight="1">
      <c r="K144" s="35"/>
      <c r="L144" s="35"/>
      <c r="M144" s="35"/>
      <c r="N144" s="35"/>
      <c r="O144" s="115">
        <v>5051.5200000000004</v>
      </c>
      <c r="P144" s="115"/>
      <c r="Q144" s="115"/>
      <c r="R144" s="115"/>
      <c r="S144" s="29" t="s">
        <v>25</v>
      </c>
      <c r="T144" s="49"/>
      <c r="U144" s="49"/>
      <c r="V144" s="116" t="s">
        <v>8</v>
      </c>
      <c r="W144" s="116"/>
      <c r="X144" s="116"/>
      <c r="Y144" s="115">
        <v>859.9</v>
      </c>
      <c r="Z144" s="115"/>
      <c r="AA144" s="115"/>
      <c r="AB144" s="115"/>
      <c r="AC144" s="29"/>
      <c r="AD144" s="29" t="s">
        <v>26</v>
      </c>
      <c r="AE144" s="29"/>
      <c r="AF144" s="29"/>
      <c r="AG144" s="29"/>
      <c r="AH144" s="117" t="s">
        <v>9</v>
      </c>
      <c r="AI144" s="117"/>
      <c r="AK144" s="112">
        <f>ROUND(O144*Y144/100,0)</f>
        <v>43438</v>
      </c>
      <c r="AL144" s="112"/>
      <c r="AM144" s="112"/>
      <c r="AN144" s="32" t="s">
        <v>10</v>
      </c>
    </row>
    <row r="145" spans="1:40" s="2" customFormat="1" ht="15">
      <c r="B145" s="113" t="s">
        <v>64</v>
      </c>
      <c r="C145" s="113"/>
      <c r="D145" s="113"/>
      <c r="E145" s="113"/>
      <c r="F145" s="113"/>
      <c r="G145" s="113"/>
      <c r="H145" s="113"/>
      <c r="I145" s="113"/>
      <c r="J145" s="113"/>
      <c r="K145" s="113"/>
      <c r="L145" s="113"/>
      <c r="M145" s="113"/>
      <c r="N145" s="113"/>
      <c r="O145" s="113"/>
      <c r="P145" s="113"/>
      <c r="Q145" s="113"/>
      <c r="R145" s="113"/>
      <c r="S145" s="113"/>
      <c r="T145" s="113"/>
      <c r="U145" s="113"/>
      <c r="V145" s="113"/>
      <c r="W145" s="113"/>
      <c r="X145" s="113"/>
      <c r="Y145" s="113"/>
      <c r="Z145" s="113"/>
      <c r="AA145" s="113"/>
      <c r="AB145" s="113"/>
      <c r="AC145" s="113"/>
      <c r="AD145" s="113"/>
      <c r="AE145" s="113"/>
      <c r="AF145" s="113"/>
      <c r="AG145" s="113"/>
      <c r="AH145" s="113"/>
      <c r="AI145" s="113"/>
      <c r="AJ145" s="113"/>
      <c r="AK145" s="3"/>
      <c r="AL145" s="3"/>
      <c r="AM145" s="3"/>
    </row>
    <row r="146" spans="1:40" s="2" customFormat="1" ht="2.25" customHeight="1">
      <c r="B146" s="87"/>
      <c r="C146" s="87"/>
      <c r="D146" s="87"/>
      <c r="E146" s="87"/>
      <c r="F146" s="87"/>
      <c r="G146" s="87"/>
      <c r="H146" s="87"/>
      <c r="I146" s="87"/>
      <c r="J146" s="87"/>
      <c r="K146" s="87"/>
      <c r="L146" s="87"/>
      <c r="M146" s="87"/>
      <c r="N146" s="87"/>
      <c r="O146" s="87"/>
      <c r="P146" s="87"/>
      <c r="Q146" s="87"/>
      <c r="R146" s="87"/>
      <c r="S146" s="87"/>
      <c r="T146" s="87"/>
      <c r="U146" s="87"/>
      <c r="V146" s="87"/>
      <c r="W146" s="87"/>
      <c r="X146" s="87"/>
      <c r="Y146" s="87"/>
      <c r="Z146" s="87"/>
      <c r="AA146" s="87"/>
      <c r="AB146" s="87"/>
      <c r="AC146" s="87"/>
      <c r="AD146" s="87"/>
      <c r="AE146" s="87"/>
      <c r="AF146" s="87"/>
      <c r="AG146" s="87"/>
      <c r="AH146" s="87"/>
      <c r="AI146" s="87"/>
      <c r="AJ146" s="87"/>
      <c r="AK146" s="3"/>
      <c r="AL146" s="3"/>
      <c r="AM146" s="3"/>
    </row>
    <row r="147" spans="1:40" s="5" customFormat="1" ht="13.5" customHeight="1">
      <c r="A147" s="88">
        <v>34</v>
      </c>
      <c r="B147" s="21" t="s">
        <v>69</v>
      </c>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c r="AC147" s="21"/>
      <c r="AD147" s="21"/>
      <c r="AE147" s="21"/>
      <c r="AF147" s="21"/>
      <c r="AG147" s="21"/>
      <c r="AH147" s="21"/>
      <c r="AI147" s="21"/>
      <c r="AJ147" s="21"/>
      <c r="AK147" s="122"/>
      <c r="AL147" s="122"/>
      <c r="AM147" s="122"/>
    </row>
    <row r="148" spans="1:40" s="6" customFormat="1" ht="13.5" customHeight="1">
      <c r="K148" s="35"/>
      <c r="L148" s="35"/>
      <c r="M148" s="35"/>
      <c r="N148" s="35"/>
      <c r="O148" s="115">
        <v>13906</v>
      </c>
      <c r="P148" s="115"/>
      <c r="Q148" s="115"/>
      <c r="R148" s="115"/>
      <c r="S148" s="29" t="s">
        <v>25</v>
      </c>
      <c r="T148" s="49"/>
      <c r="U148" s="49"/>
      <c r="V148" s="116" t="s">
        <v>8</v>
      </c>
      <c r="W148" s="116"/>
      <c r="X148" s="116"/>
      <c r="Y148" s="115">
        <v>442.75</v>
      </c>
      <c r="Z148" s="115"/>
      <c r="AA148" s="115"/>
      <c r="AB148" s="115"/>
      <c r="AC148" s="29"/>
      <c r="AD148" s="29" t="s">
        <v>26</v>
      </c>
      <c r="AE148" s="29"/>
      <c r="AF148" s="29"/>
      <c r="AG148" s="29"/>
      <c r="AH148" s="117" t="s">
        <v>9</v>
      </c>
      <c r="AI148" s="117"/>
      <c r="AK148" s="112">
        <f>ROUND(O148*Y148/100,0)</f>
        <v>61569</v>
      </c>
      <c r="AL148" s="112"/>
      <c r="AM148" s="112"/>
      <c r="AN148" s="32" t="s">
        <v>10</v>
      </c>
    </row>
    <row r="149" spans="1:40" s="2" customFormat="1" ht="15">
      <c r="B149" s="113" t="s">
        <v>70</v>
      </c>
      <c r="C149" s="113"/>
      <c r="D149" s="113"/>
      <c r="E149" s="113"/>
      <c r="F149" s="113"/>
      <c r="G149" s="113"/>
      <c r="H149" s="113"/>
      <c r="I149" s="113"/>
      <c r="J149" s="113"/>
      <c r="K149" s="113"/>
      <c r="L149" s="113"/>
      <c r="M149" s="113"/>
      <c r="N149" s="113"/>
      <c r="O149" s="113"/>
      <c r="P149" s="113"/>
      <c r="Q149" s="113"/>
      <c r="R149" s="113"/>
      <c r="S149" s="113"/>
      <c r="T149" s="113"/>
      <c r="U149" s="113"/>
      <c r="V149" s="113"/>
      <c r="W149" s="113"/>
      <c r="X149" s="113"/>
      <c r="Y149" s="113"/>
      <c r="Z149" s="113"/>
      <c r="AA149" s="113"/>
      <c r="AB149" s="113"/>
      <c r="AC149" s="113"/>
      <c r="AD149" s="113"/>
      <c r="AE149" s="113"/>
      <c r="AF149" s="113"/>
      <c r="AG149" s="113"/>
      <c r="AH149" s="113"/>
      <c r="AI149" s="113"/>
      <c r="AJ149" s="113"/>
      <c r="AK149" s="3"/>
      <c r="AL149" s="3"/>
      <c r="AM149" s="3"/>
    </row>
    <row r="150" spans="1:40" s="2" customFormat="1" ht="4.5" customHeight="1">
      <c r="B150" s="87"/>
      <c r="C150" s="87"/>
      <c r="D150" s="87"/>
      <c r="E150" s="87"/>
      <c r="F150" s="87"/>
      <c r="G150" s="87"/>
      <c r="H150" s="87"/>
      <c r="I150" s="87"/>
      <c r="J150" s="87"/>
      <c r="K150" s="87"/>
      <c r="L150" s="87"/>
      <c r="M150" s="87"/>
      <c r="N150" s="87"/>
      <c r="O150" s="87"/>
      <c r="P150" s="87"/>
      <c r="Q150" s="87"/>
      <c r="R150" s="87"/>
      <c r="S150" s="87"/>
      <c r="T150" s="87"/>
      <c r="U150" s="87"/>
      <c r="V150" s="87"/>
      <c r="W150" s="87"/>
      <c r="X150" s="87"/>
      <c r="Y150" s="87"/>
      <c r="Z150" s="87"/>
      <c r="AA150" s="87"/>
      <c r="AB150" s="87"/>
      <c r="AC150" s="87"/>
      <c r="AD150" s="87"/>
      <c r="AE150" s="87"/>
      <c r="AF150" s="87"/>
      <c r="AG150" s="87"/>
      <c r="AH150" s="87"/>
      <c r="AI150" s="87"/>
      <c r="AJ150" s="87"/>
      <c r="AK150" s="3"/>
      <c r="AL150" s="3"/>
      <c r="AM150" s="3"/>
    </row>
    <row r="151" spans="1:40" s="54" customFormat="1" ht="13.5" customHeight="1">
      <c r="A151" s="45">
        <v>35</v>
      </c>
      <c r="B151" s="55" t="s">
        <v>72</v>
      </c>
      <c r="C151" s="55"/>
      <c r="D151" s="55"/>
      <c r="E151" s="55"/>
      <c r="F151" s="55"/>
      <c r="G151" s="55"/>
      <c r="H151" s="55"/>
      <c r="I151" s="55"/>
      <c r="J151" s="55"/>
      <c r="K151" s="55"/>
      <c r="L151" s="55"/>
      <c r="M151" s="55"/>
      <c r="N151" s="55"/>
      <c r="O151" s="55"/>
      <c r="P151" s="55"/>
      <c r="Q151" s="55"/>
      <c r="R151" s="55"/>
      <c r="S151" s="55"/>
      <c r="T151" s="55"/>
      <c r="U151" s="55"/>
      <c r="V151" s="55"/>
      <c r="W151" s="55"/>
      <c r="X151" s="55"/>
      <c r="Y151" s="55"/>
      <c r="Z151" s="55"/>
      <c r="AA151" s="55"/>
      <c r="AB151" s="55"/>
      <c r="AC151" s="55"/>
      <c r="AD151" s="55"/>
      <c r="AE151" s="55"/>
      <c r="AF151" s="55"/>
      <c r="AG151" s="55"/>
      <c r="AH151" s="55"/>
      <c r="AI151" s="55"/>
      <c r="AJ151" s="55"/>
      <c r="AK151" s="127"/>
      <c r="AL151" s="127"/>
      <c r="AM151" s="127"/>
    </row>
    <row r="152" spans="1:40" s="6" customFormat="1" ht="18" customHeight="1">
      <c r="K152" s="35"/>
      <c r="L152" s="35"/>
      <c r="M152" s="35"/>
      <c r="N152" s="35"/>
      <c r="O152" s="115">
        <v>41357.03</v>
      </c>
      <c r="P152" s="115"/>
      <c r="Q152" s="115"/>
      <c r="R152" s="115"/>
      <c r="S152" s="29" t="s">
        <v>25</v>
      </c>
      <c r="T152" s="49"/>
      <c r="U152" s="49"/>
      <c r="V152" s="116" t="s">
        <v>8</v>
      </c>
      <c r="W152" s="116"/>
      <c r="X152" s="116"/>
      <c r="Y152" s="115">
        <v>1043.9000000000001</v>
      </c>
      <c r="Z152" s="115"/>
      <c r="AA152" s="115"/>
      <c r="AB152" s="115"/>
      <c r="AC152" s="29"/>
      <c r="AD152" s="29" t="s">
        <v>26</v>
      </c>
      <c r="AE152" s="29"/>
      <c r="AF152" s="29"/>
      <c r="AG152" s="29"/>
      <c r="AH152" s="117" t="s">
        <v>9</v>
      </c>
      <c r="AI152" s="117"/>
      <c r="AK152" s="112">
        <f>ROUND(O152*Y152/100,0)</f>
        <v>431726</v>
      </c>
      <c r="AL152" s="112"/>
      <c r="AM152" s="112"/>
      <c r="AN152" s="32" t="s">
        <v>10</v>
      </c>
    </row>
    <row r="153" spans="1:40" s="2" customFormat="1" ht="15">
      <c r="B153" s="113" t="s">
        <v>73</v>
      </c>
      <c r="C153" s="113"/>
      <c r="D153" s="113"/>
      <c r="E153" s="113"/>
      <c r="F153" s="113"/>
      <c r="G153" s="113"/>
      <c r="H153" s="113"/>
      <c r="I153" s="113"/>
      <c r="J153" s="113"/>
      <c r="K153" s="113"/>
      <c r="L153" s="113"/>
      <c r="M153" s="113"/>
      <c r="N153" s="113"/>
      <c r="O153" s="113"/>
      <c r="P153" s="113"/>
      <c r="Q153" s="113"/>
      <c r="R153" s="113"/>
      <c r="S153" s="113"/>
      <c r="T153" s="113"/>
      <c r="U153" s="113"/>
      <c r="V153" s="113"/>
      <c r="W153" s="113"/>
      <c r="X153" s="113"/>
      <c r="Y153" s="113"/>
      <c r="Z153" s="113"/>
      <c r="AA153" s="113"/>
      <c r="AB153" s="113"/>
      <c r="AC153" s="113"/>
      <c r="AD153" s="113"/>
      <c r="AE153" s="113"/>
      <c r="AF153" s="113"/>
      <c r="AG153" s="113"/>
      <c r="AH153" s="113"/>
      <c r="AI153" s="113"/>
      <c r="AJ153" s="113"/>
      <c r="AK153" s="3"/>
      <c r="AL153" s="3"/>
      <c r="AM153" s="3"/>
    </row>
    <row r="154" spans="1:40" s="2" customFormat="1" ht="2.25" customHeight="1">
      <c r="B154" s="87"/>
      <c r="C154" s="87"/>
      <c r="D154" s="87"/>
      <c r="E154" s="87"/>
      <c r="F154" s="87"/>
      <c r="G154" s="87"/>
      <c r="H154" s="87"/>
      <c r="I154" s="87"/>
      <c r="J154" s="87"/>
      <c r="K154" s="87"/>
      <c r="L154" s="87"/>
      <c r="M154" s="87"/>
      <c r="N154" s="87"/>
      <c r="O154" s="87"/>
      <c r="P154" s="87"/>
      <c r="Q154" s="87"/>
      <c r="R154" s="87"/>
      <c r="S154" s="87"/>
      <c r="T154" s="87"/>
      <c r="U154" s="87"/>
      <c r="V154" s="87"/>
      <c r="W154" s="87"/>
      <c r="X154" s="87"/>
      <c r="Y154" s="87"/>
      <c r="Z154" s="87"/>
      <c r="AA154" s="87"/>
      <c r="AB154" s="87"/>
      <c r="AC154" s="87"/>
      <c r="AD154" s="87"/>
      <c r="AE154" s="87"/>
      <c r="AF154" s="87"/>
      <c r="AG154" s="87"/>
      <c r="AH154" s="87"/>
      <c r="AI154" s="87"/>
      <c r="AJ154" s="87"/>
      <c r="AK154" s="3"/>
      <c r="AL154" s="3"/>
      <c r="AM154" s="3"/>
    </row>
    <row r="155" spans="1:40" s="5" customFormat="1" ht="31.5" customHeight="1">
      <c r="A155" s="45">
        <v>36</v>
      </c>
      <c r="B155" s="121" t="s">
        <v>41</v>
      </c>
      <c r="C155" s="121"/>
      <c r="D155" s="121"/>
      <c r="E155" s="121"/>
      <c r="F155" s="121"/>
      <c r="G155" s="121"/>
      <c r="H155" s="121"/>
      <c r="I155" s="121"/>
      <c r="J155" s="121"/>
      <c r="K155" s="121"/>
      <c r="L155" s="121"/>
      <c r="M155" s="121"/>
      <c r="N155" s="121"/>
      <c r="O155" s="121"/>
      <c r="P155" s="121"/>
      <c r="Q155" s="121"/>
      <c r="R155" s="121"/>
      <c r="S155" s="121"/>
      <c r="T155" s="121"/>
      <c r="U155" s="121"/>
      <c r="V155" s="121"/>
      <c r="W155" s="121"/>
      <c r="X155" s="121"/>
      <c r="Y155" s="121"/>
      <c r="Z155" s="121"/>
      <c r="AA155" s="121"/>
      <c r="AB155" s="121"/>
      <c r="AC155" s="121"/>
      <c r="AD155" s="121"/>
      <c r="AE155" s="121"/>
      <c r="AF155" s="121"/>
      <c r="AG155" s="121"/>
      <c r="AH155" s="121"/>
      <c r="AI155" s="121"/>
      <c r="AJ155" s="121"/>
      <c r="AK155" s="122"/>
      <c r="AL155" s="122"/>
      <c r="AM155" s="122"/>
    </row>
    <row r="156" spans="1:40" s="6" customFormat="1" ht="15" customHeight="1">
      <c r="H156" s="38"/>
      <c r="K156" s="35"/>
      <c r="L156" s="35"/>
      <c r="M156" s="35"/>
      <c r="N156" s="35"/>
      <c r="O156" s="115">
        <v>1963</v>
      </c>
      <c r="P156" s="115"/>
      <c r="Q156" s="115"/>
      <c r="R156" s="115"/>
      <c r="S156" s="29" t="s">
        <v>25</v>
      </c>
      <c r="T156" s="49"/>
      <c r="U156" s="49"/>
      <c r="V156" s="116" t="s">
        <v>8</v>
      </c>
      <c r="W156" s="116"/>
      <c r="X156" s="116"/>
      <c r="Y156" s="115">
        <v>674.6</v>
      </c>
      <c r="Z156" s="115"/>
      <c r="AA156" s="115"/>
      <c r="AB156" s="115"/>
      <c r="AC156" s="29"/>
      <c r="AD156" s="29" t="s">
        <v>26</v>
      </c>
      <c r="AE156" s="29"/>
      <c r="AF156" s="29"/>
      <c r="AG156" s="29"/>
      <c r="AH156" s="117" t="s">
        <v>9</v>
      </c>
      <c r="AI156" s="117"/>
      <c r="AK156" s="112">
        <f>ROUND(O156*Y156/100,0)</f>
        <v>13242</v>
      </c>
      <c r="AL156" s="112"/>
      <c r="AM156" s="112"/>
      <c r="AN156" s="32" t="s">
        <v>10</v>
      </c>
    </row>
    <row r="157" spans="1:40" s="2" customFormat="1" ht="15">
      <c r="B157" s="113" t="s">
        <v>44</v>
      </c>
      <c r="C157" s="113"/>
      <c r="D157" s="113"/>
      <c r="E157" s="113"/>
      <c r="F157" s="113"/>
      <c r="G157" s="113"/>
      <c r="H157" s="113"/>
      <c r="I157" s="113"/>
      <c r="J157" s="113"/>
      <c r="K157" s="113"/>
      <c r="L157" s="113"/>
      <c r="M157" s="113"/>
      <c r="N157" s="113"/>
      <c r="O157" s="113"/>
      <c r="P157" s="113"/>
      <c r="Q157" s="113"/>
      <c r="R157" s="113"/>
      <c r="S157" s="113"/>
      <c r="T157" s="113"/>
      <c r="U157" s="113"/>
      <c r="V157" s="113"/>
      <c r="W157" s="113"/>
      <c r="X157" s="113"/>
      <c r="Y157" s="113"/>
      <c r="Z157" s="113"/>
      <c r="AA157" s="113"/>
      <c r="AB157" s="113"/>
      <c r="AC157" s="113"/>
      <c r="AD157" s="113"/>
      <c r="AE157" s="113"/>
      <c r="AF157" s="113"/>
      <c r="AG157" s="113"/>
      <c r="AH157" s="113"/>
      <c r="AI157" s="113"/>
      <c r="AJ157" s="113"/>
      <c r="AK157" s="3"/>
      <c r="AL157" s="3"/>
      <c r="AM157" s="3"/>
    </row>
    <row r="158" spans="1:40" s="2" customFormat="1" ht="5.25" customHeight="1">
      <c r="B158" s="87"/>
      <c r="C158" s="87"/>
      <c r="D158" s="87"/>
      <c r="E158" s="87"/>
      <c r="F158" s="87"/>
      <c r="G158" s="87"/>
      <c r="H158" s="87"/>
      <c r="I158" s="87"/>
      <c r="J158" s="87"/>
      <c r="K158" s="87"/>
      <c r="L158" s="87"/>
      <c r="M158" s="87"/>
      <c r="N158" s="87"/>
      <c r="O158" s="87"/>
      <c r="P158" s="87"/>
      <c r="Q158" s="87"/>
      <c r="R158" s="87"/>
      <c r="S158" s="87"/>
      <c r="T158" s="87"/>
      <c r="U158" s="87"/>
      <c r="V158" s="87"/>
      <c r="W158" s="87"/>
      <c r="X158" s="87"/>
      <c r="Y158" s="87"/>
      <c r="Z158" s="87"/>
      <c r="AA158" s="87"/>
      <c r="AB158" s="87"/>
      <c r="AC158" s="87"/>
      <c r="AD158" s="87"/>
      <c r="AE158" s="87"/>
      <c r="AF158" s="87"/>
      <c r="AG158" s="87"/>
      <c r="AH158" s="87"/>
      <c r="AI158" s="87"/>
      <c r="AJ158" s="87"/>
      <c r="AK158" s="3"/>
      <c r="AL158" s="3"/>
      <c r="AM158" s="3"/>
    </row>
    <row r="159" spans="1:40" s="5" customFormat="1" ht="18" customHeight="1">
      <c r="A159" s="88">
        <v>37</v>
      </c>
      <c r="B159" s="121" t="s">
        <v>75</v>
      </c>
      <c r="C159" s="121"/>
      <c r="D159" s="121"/>
      <c r="E159" s="121"/>
      <c r="F159" s="121"/>
      <c r="G159" s="121"/>
      <c r="H159" s="121"/>
      <c r="I159" s="121"/>
      <c r="J159" s="121"/>
      <c r="K159" s="121"/>
      <c r="L159" s="121"/>
      <c r="M159" s="121"/>
      <c r="N159" s="121"/>
      <c r="O159" s="121"/>
      <c r="P159" s="121"/>
      <c r="Q159" s="121"/>
      <c r="R159" s="121"/>
      <c r="S159" s="121"/>
      <c r="T159" s="121"/>
      <c r="U159" s="121"/>
      <c r="V159" s="121"/>
      <c r="W159" s="121"/>
      <c r="X159" s="121"/>
      <c r="Y159" s="121"/>
      <c r="Z159" s="121"/>
      <c r="AA159" s="121"/>
      <c r="AB159" s="121"/>
      <c r="AC159" s="121"/>
      <c r="AD159" s="121"/>
      <c r="AE159" s="121"/>
      <c r="AF159" s="121"/>
      <c r="AG159" s="121"/>
      <c r="AH159" s="121"/>
      <c r="AI159" s="121"/>
      <c r="AJ159" s="121"/>
      <c r="AK159" s="122"/>
      <c r="AL159" s="122"/>
      <c r="AM159" s="122"/>
    </row>
    <row r="160" spans="1:40" s="6" customFormat="1" ht="13.5" customHeight="1">
      <c r="H160" s="38"/>
      <c r="K160" s="35"/>
      <c r="L160" s="35"/>
      <c r="M160" s="35"/>
      <c r="N160" s="35"/>
      <c r="O160" s="115">
        <v>2193</v>
      </c>
      <c r="P160" s="115"/>
      <c r="Q160" s="115"/>
      <c r="R160" s="115"/>
      <c r="S160" s="29" t="s">
        <v>25</v>
      </c>
      <c r="T160" s="49"/>
      <c r="U160" s="49"/>
      <c r="V160" s="116" t="s">
        <v>8</v>
      </c>
      <c r="W160" s="116"/>
      <c r="X160" s="116"/>
      <c r="Y160" s="120">
        <v>1160.06</v>
      </c>
      <c r="Z160" s="120"/>
      <c r="AA160" s="120"/>
      <c r="AB160" s="120"/>
      <c r="AC160" s="29"/>
      <c r="AD160" s="29" t="s">
        <v>26</v>
      </c>
      <c r="AE160" s="29"/>
      <c r="AF160" s="29"/>
      <c r="AG160" s="29"/>
      <c r="AH160" s="117" t="s">
        <v>9</v>
      </c>
      <c r="AI160" s="117"/>
      <c r="AK160" s="112">
        <f>ROUND(O160*Y160/100,0)</f>
        <v>25440</v>
      </c>
      <c r="AL160" s="112"/>
      <c r="AM160" s="112"/>
      <c r="AN160" s="32" t="s">
        <v>10</v>
      </c>
    </row>
    <row r="161" spans="1:42" s="2" customFormat="1" ht="15">
      <c r="B161" s="113" t="s">
        <v>74</v>
      </c>
      <c r="C161" s="113"/>
      <c r="D161" s="113"/>
      <c r="E161" s="113"/>
      <c r="F161" s="113"/>
      <c r="G161" s="113"/>
      <c r="H161" s="113"/>
      <c r="I161" s="113"/>
      <c r="J161" s="113"/>
      <c r="K161" s="113"/>
      <c r="L161" s="113"/>
      <c r="M161" s="113"/>
      <c r="N161" s="113"/>
      <c r="O161" s="113"/>
      <c r="P161" s="113"/>
      <c r="Q161" s="113"/>
      <c r="R161" s="113"/>
      <c r="S161" s="113"/>
      <c r="T161" s="113"/>
      <c r="U161" s="113"/>
      <c r="V161" s="113"/>
      <c r="W161" s="113"/>
      <c r="X161" s="113"/>
      <c r="Y161" s="113"/>
      <c r="Z161" s="113"/>
      <c r="AA161" s="113"/>
      <c r="AB161" s="113"/>
      <c r="AC161" s="113"/>
      <c r="AD161" s="113"/>
      <c r="AE161" s="113"/>
      <c r="AF161" s="113"/>
      <c r="AG161" s="113"/>
      <c r="AH161" s="113"/>
      <c r="AI161" s="113"/>
      <c r="AJ161" s="113"/>
      <c r="AK161" s="3"/>
      <c r="AL161" s="3"/>
      <c r="AM161" s="3"/>
    </row>
    <row r="162" spans="1:42" s="2" customFormat="1" ht="3.75" customHeight="1">
      <c r="B162" s="87"/>
      <c r="C162" s="87"/>
      <c r="D162" s="87"/>
      <c r="E162" s="87"/>
      <c r="F162" s="87"/>
      <c r="G162" s="87"/>
      <c r="H162" s="87"/>
      <c r="I162" s="87"/>
      <c r="J162" s="87"/>
      <c r="K162" s="87"/>
      <c r="L162" s="87"/>
      <c r="M162" s="87"/>
      <c r="N162" s="87"/>
      <c r="O162" s="87"/>
      <c r="P162" s="87"/>
      <c r="Q162" s="87"/>
      <c r="R162" s="87"/>
      <c r="S162" s="87"/>
      <c r="T162" s="87"/>
      <c r="U162" s="87"/>
      <c r="V162" s="87"/>
      <c r="W162" s="87"/>
      <c r="X162" s="87"/>
      <c r="Y162" s="87"/>
      <c r="Z162" s="87"/>
      <c r="AA162" s="87"/>
      <c r="AB162" s="87"/>
      <c r="AC162" s="87"/>
      <c r="AD162" s="87"/>
      <c r="AE162" s="87"/>
      <c r="AF162" s="87"/>
      <c r="AG162" s="87"/>
      <c r="AH162" s="87"/>
      <c r="AI162" s="87"/>
      <c r="AJ162" s="87"/>
      <c r="AK162" s="3"/>
      <c r="AL162" s="3"/>
      <c r="AM162" s="3"/>
    </row>
    <row r="163" spans="1:42" s="5" customFormat="1" ht="18" customHeight="1">
      <c r="A163" s="88">
        <v>38</v>
      </c>
      <c r="B163" s="121" t="s">
        <v>76</v>
      </c>
      <c r="C163" s="121"/>
      <c r="D163" s="121"/>
      <c r="E163" s="121"/>
      <c r="F163" s="121"/>
      <c r="G163" s="121"/>
      <c r="H163" s="121"/>
      <c r="I163" s="121"/>
      <c r="J163" s="121"/>
      <c r="K163" s="121"/>
      <c r="L163" s="121"/>
      <c r="M163" s="121"/>
      <c r="N163" s="121"/>
      <c r="O163" s="121"/>
      <c r="P163" s="121"/>
      <c r="Q163" s="121"/>
      <c r="R163" s="121"/>
      <c r="S163" s="121"/>
      <c r="T163" s="121"/>
      <c r="U163" s="121"/>
      <c r="V163" s="121"/>
      <c r="W163" s="121"/>
      <c r="X163" s="121"/>
      <c r="Y163" s="121"/>
      <c r="Z163" s="121"/>
      <c r="AA163" s="121"/>
      <c r="AB163" s="121"/>
      <c r="AC163" s="121"/>
      <c r="AD163" s="121"/>
      <c r="AE163" s="121"/>
      <c r="AF163" s="121"/>
      <c r="AG163" s="121"/>
      <c r="AH163" s="121"/>
      <c r="AI163" s="121"/>
      <c r="AJ163" s="121"/>
      <c r="AK163" s="122"/>
      <c r="AL163" s="122"/>
      <c r="AM163" s="122"/>
    </row>
    <row r="164" spans="1:42" s="6" customFormat="1" ht="13.5" customHeight="1">
      <c r="H164" s="38"/>
      <c r="K164" s="35"/>
      <c r="L164" s="35"/>
      <c r="M164" s="35"/>
      <c r="N164" s="35"/>
      <c r="O164" s="115">
        <v>556</v>
      </c>
      <c r="P164" s="115"/>
      <c r="Q164" s="115"/>
      <c r="R164" s="115"/>
      <c r="S164" s="29" t="s">
        <v>25</v>
      </c>
      <c r="T164" s="49"/>
      <c r="U164" s="49"/>
      <c r="V164" s="116" t="s">
        <v>8</v>
      </c>
      <c r="W164" s="116"/>
      <c r="X164" s="116"/>
      <c r="Y164" s="120">
        <v>2116.41</v>
      </c>
      <c r="Z164" s="120"/>
      <c r="AA164" s="120"/>
      <c r="AB164" s="120"/>
      <c r="AC164" s="29"/>
      <c r="AD164" s="29" t="s">
        <v>26</v>
      </c>
      <c r="AE164" s="29"/>
      <c r="AF164" s="29"/>
      <c r="AG164" s="29"/>
      <c r="AH164" s="117" t="s">
        <v>9</v>
      </c>
      <c r="AI164" s="117"/>
      <c r="AK164" s="112">
        <f>ROUND(O164*Y164/100,0)</f>
        <v>11767</v>
      </c>
      <c r="AL164" s="112"/>
      <c r="AM164" s="112"/>
      <c r="AN164" s="32" t="s">
        <v>10</v>
      </c>
    </row>
    <row r="165" spans="1:42" s="2" customFormat="1" ht="15">
      <c r="B165" s="113" t="s">
        <v>77</v>
      </c>
      <c r="C165" s="113"/>
      <c r="D165" s="113"/>
      <c r="E165" s="113"/>
      <c r="F165" s="113"/>
      <c r="G165" s="113"/>
      <c r="H165" s="113"/>
      <c r="I165" s="113"/>
      <c r="J165" s="113"/>
      <c r="K165" s="113"/>
      <c r="L165" s="113"/>
      <c r="M165" s="113"/>
      <c r="N165" s="113"/>
      <c r="O165" s="113"/>
      <c r="P165" s="113"/>
      <c r="Q165" s="113"/>
      <c r="R165" s="113"/>
      <c r="S165" s="113"/>
      <c r="T165" s="113"/>
      <c r="U165" s="113"/>
      <c r="V165" s="113"/>
      <c r="W165" s="113"/>
      <c r="X165" s="113"/>
      <c r="Y165" s="113"/>
      <c r="Z165" s="113"/>
      <c r="AA165" s="113"/>
      <c r="AB165" s="113"/>
      <c r="AC165" s="113"/>
      <c r="AD165" s="113"/>
      <c r="AE165" s="113"/>
      <c r="AF165" s="113"/>
      <c r="AG165" s="113"/>
      <c r="AH165" s="113"/>
      <c r="AI165" s="113"/>
      <c r="AJ165" s="113"/>
      <c r="AK165" s="3"/>
      <c r="AL165" s="3"/>
      <c r="AM165" s="3"/>
    </row>
    <row r="166" spans="1:42" s="2" customFormat="1" ht="3.75" customHeight="1">
      <c r="B166" s="87"/>
      <c r="C166" s="87"/>
      <c r="D166" s="87"/>
      <c r="E166" s="87"/>
      <c r="F166" s="87"/>
      <c r="G166" s="87"/>
      <c r="H166" s="87"/>
      <c r="I166" s="87"/>
      <c r="J166" s="87"/>
      <c r="K166" s="87"/>
      <c r="L166" s="87"/>
      <c r="M166" s="87"/>
      <c r="N166" s="87"/>
      <c r="O166" s="87"/>
      <c r="P166" s="87"/>
      <c r="Q166" s="87"/>
      <c r="R166" s="87"/>
      <c r="S166" s="87"/>
      <c r="T166" s="87"/>
      <c r="U166" s="87"/>
      <c r="V166" s="87"/>
      <c r="W166" s="87"/>
      <c r="X166" s="87"/>
      <c r="Y166" s="87"/>
      <c r="Z166" s="87"/>
      <c r="AA166" s="87"/>
      <c r="AB166" s="87"/>
      <c r="AC166" s="87"/>
      <c r="AD166" s="87"/>
      <c r="AE166" s="87"/>
      <c r="AF166" s="87"/>
      <c r="AG166" s="87"/>
      <c r="AH166" s="87"/>
      <c r="AI166" s="87"/>
      <c r="AJ166" s="87"/>
      <c r="AK166" s="3"/>
      <c r="AL166" s="3"/>
      <c r="AM166" s="3"/>
    </row>
    <row r="167" spans="1:42" s="5" customFormat="1" ht="31.5" customHeight="1">
      <c r="A167" s="88">
        <v>32</v>
      </c>
      <c r="B167" s="121" t="s">
        <v>32</v>
      </c>
      <c r="C167" s="121"/>
      <c r="D167" s="121"/>
      <c r="E167" s="121"/>
      <c r="F167" s="121"/>
      <c r="G167" s="121"/>
      <c r="H167" s="121"/>
      <c r="I167" s="121"/>
      <c r="J167" s="121"/>
      <c r="K167" s="121"/>
      <c r="L167" s="121"/>
      <c r="M167" s="121"/>
      <c r="N167" s="121"/>
      <c r="O167" s="121"/>
      <c r="P167" s="121"/>
      <c r="Q167" s="121"/>
      <c r="R167" s="121"/>
      <c r="S167" s="121"/>
      <c r="T167" s="121"/>
      <c r="U167" s="121"/>
      <c r="V167" s="121"/>
      <c r="W167" s="121"/>
      <c r="X167" s="121"/>
      <c r="Y167" s="121"/>
      <c r="Z167" s="121"/>
      <c r="AA167" s="121"/>
      <c r="AB167" s="121"/>
      <c r="AC167" s="121"/>
      <c r="AD167" s="121"/>
      <c r="AE167" s="121"/>
      <c r="AF167" s="121"/>
      <c r="AG167" s="121"/>
      <c r="AH167" s="121"/>
      <c r="AI167" s="121"/>
      <c r="AJ167" s="121"/>
      <c r="AK167" s="122"/>
      <c r="AL167" s="122"/>
      <c r="AM167" s="122"/>
    </row>
    <row r="168" spans="1:42" s="6" customFormat="1" ht="13.5" customHeight="1">
      <c r="H168" s="38"/>
      <c r="K168" s="35"/>
      <c r="L168" s="35"/>
      <c r="M168" s="35"/>
      <c r="N168" s="35"/>
      <c r="O168" s="115">
        <v>2298</v>
      </c>
      <c r="P168" s="115"/>
      <c r="Q168" s="115"/>
      <c r="R168" s="115"/>
      <c r="S168" s="29" t="s">
        <v>25</v>
      </c>
      <c r="T168" s="49"/>
      <c r="U168" s="49"/>
      <c r="V168" s="116" t="s">
        <v>8</v>
      </c>
      <c r="W168" s="116"/>
      <c r="X168" s="116"/>
      <c r="Y168" s="120">
        <v>1270.83</v>
      </c>
      <c r="Z168" s="120"/>
      <c r="AA168" s="120"/>
      <c r="AB168" s="120"/>
      <c r="AC168" s="29"/>
      <c r="AD168" s="29" t="s">
        <v>26</v>
      </c>
      <c r="AE168" s="29"/>
      <c r="AF168" s="29"/>
      <c r="AG168" s="29"/>
      <c r="AH168" s="117" t="s">
        <v>9</v>
      </c>
      <c r="AI168" s="117"/>
      <c r="AK168" s="112">
        <f>ROUND(O168*Y168/100,0)</f>
        <v>29204</v>
      </c>
      <c r="AL168" s="112"/>
      <c r="AM168" s="112"/>
      <c r="AN168" s="32" t="s">
        <v>10</v>
      </c>
    </row>
    <row r="169" spans="1:42" s="2" customFormat="1" ht="15">
      <c r="B169" s="113" t="s">
        <v>63</v>
      </c>
      <c r="C169" s="113"/>
      <c r="D169" s="113"/>
      <c r="E169" s="113"/>
      <c r="F169" s="113"/>
      <c r="G169" s="113"/>
      <c r="H169" s="113"/>
      <c r="I169" s="113"/>
      <c r="J169" s="113"/>
      <c r="K169" s="113"/>
      <c r="L169" s="113"/>
      <c r="M169" s="113"/>
      <c r="N169" s="113"/>
      <c r="O169" s="113"/>
      <c r="P169" s="113"/>
      <c r="Q169" s="113"/>
      <c r="R169" s="113"/>
      <c r="S169" s="113"/>
      <c r="T169" s="113"/>
      <c r="U169" s="113"/>
      <c r="V169" s="113"/>
      <c r="W169" s="113"/>
      <c r="X169" s="113"/>
      <c r="Y169" s="113"/>
      <c r="Z169" s="113"/>
      <c r="AA169" s="113"/>
      <c r="AB169" s="113"/>
      <c r="AC169" s="113"/>
      <c r="AD169" s="113"/>
      <c r="AE169" s="113"/>
      <c r="AF169" s="113"/>
      <c r="AG169" s="113"/>
      <c r="AH169" s="113"/>
      <c r="AI169" s="113"/>
      <c r="AJ169" s="113"/>
      <c r="AK169" s="3"/>
      <c r="AL169" s="3"/>
      <c r="AM169" s="3"/>
    </row>
    <row r="170" spans="1:42" s="2" customFormat="1" ht="3.75" customHeight="1">
      <c r="B170" s="87"/>
      <c r="C170" s="87"/>
      <c r="D170" s="87"/>
      <c r="E170" s="87"/>
      <c r="F170" s="87"/>
      <c r="G170" s="87"/>
      <c r="H170" s="87"/>
      <c r="I170" s="87"/>
      <c r="J170" s="87"/>
      <c r="K170" s="87"/>
      <c r="L170" s="87"/>
      <c r="M170" s="87"/>
      <c r="N170" s="87"/>
      <c r="O170" s="87"/>
      <c r="P170" s="87"/>
      <c r="Q170" s="87"/>
      <c r="R170" s="87"/>
      <c r="S170" s="87"/>
      <c r="T170" s="87"/>
      <c r="U170" s="87"/>
      <c r="V170" s="87"/>
      <c r="W170" s="87"/>
      <c r="X170" s="87"/>
      <c r="Y170" s="87"/>
      <c r="Z170" s="87"/>
      <c r="AA170" s="87"/>
      <c r="AB170" s="87"/>
      <c r="AC170" s="87"/>
      <c r="AD170" s="87"/>
      <c r="AE170" s="87"/>
      <c r="AF170" s="87"/>
      <c r="AG170" s="87"/>
      <c r="AH170" s="87"/>
      <c r="AI170" s="87"/>
      <c r="AJ170" s="87"/>
      <c r="AK170" s="3"/>
      <c r="AL170" s="3"/>
      <c r="AM170" s="3"/>
    </row>
    <row r="171" spans="1:42" s="33" customFormat="1" ht="15" customHeight="1">
      <c r="AC171" s="118" t="s">
        <v>33</v>
      </c>
      <c r="AD171" s="118"/>
      <c r="AE171" s="118"/>
      <c r="AF171" s="118"/>
      <c r="AG171" s="118"/>
      <c r="AH171" s="39" t="s">
        <v>9</v>
      </c>
      <c r="AI171" s="39"/>
      <c r="AJ171" s="56"/>
      <c r="AK171" s="119">
        <f>SUM(AK5:AM168)-38</f>
        <v>8652222.0192000009</v>
      </c>
      <c r="AL171" s="119"/>
      <c r="AM171" s="119"/>
      <c r="AN171" s="57" t="s">
        <v>10</v>
      </c>
      <c r="AO171" s="114"/>
      <c r="AP171" s="114"/>
    </row>
    <row r="174" spans="1:42" ht="42" customHeight="1">
      <c r="A174" s="7" t="s">
        <v>34</v>
      </c>
      <c r="B174" s="8"/>
      <c r="C174" s="8"/>
      <c r="D174" s="8"/>
      <c r="E174" s="8"/>
      <c r="F174" s="8"/>
      <c r="G174" s="8"/>
      <c r="H174" s="8"/>
      <c r="I174" s="8"/>
      <c r="J174" s="8"/>
      <c r="K174" s="8"/>
      <c r="L174" s="8"/>
      <c r="M174" s="8"/>
      <c r="N174" s="8"/>
      <c r="O174" s="8"/>
      <c r="P174" s="8"/>
      <c r="Q174" s="8"/>
      <c r="R174" s="8"/>
      <c r="S174" s="8"/>
      <c r="T174" s="8"/>
      <c r="U174" s="8"/>
      <c r="V174" s="8"/>
      <c r="W174" s="8"/>
      <c r="X174" s="8"/>
      <c r="Y174" s="8"/>
      <c r="Z174" s="8"/>
      <c r="AA174" s="8"/>
      <c r="AB174" s="8"/>
      <c r="AC174" s="8"/>
      <c r="AD174" s="8"/>
      <c r="AE174" s="8"/>
      <c r="AF174" s="9"/>
      <c r="AG174" s="9"/>
      <c r="AH174" s="9"/>
      <c r="AI174" s="9"/>
      <c r="AJ174" s="9"/>
      <c r="AK174" s="9"/>
      <c r="AL174" s="9"/>
      <c r="AM174" s="9"/>
      <c r="AN174" s="10"/>
      <c r="AO174" s="10"/>
    </row>
    <row r="175" spans="1:42" ht="13.5" thickBot="1">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row>
    <row r="176" spans="1:42" ht="15.75">
      <c r="A176" s="11"/>
      <c r="B176" s="11"/>
      <c r="C176" s="11"/>
      <c r="D176" s="11"/>
      <c r="E176" s="11"/>
      <c r="F176" s="11"/>
      <c r="G176" s="11"/>
      <c r="H176" s="11"/>
      <c r="I176" s="11"/>
      <c r="J176" s="11"/>
      <c r="K176" s="11"/>
      <c r="L176" s="11"/>
      <c r="M176" s="11"/>
      <c r="N176" s="11"/>
      <c r="O176" s="11"/>
      <c r="P176" s="11"/>
      <c r="Q176" s="11"/>
      <c r="R176" s="11"/>
      <c r="S176" s="11"/>
      <c r="T176" s="11"/>
      <c r="U176" s="11"/>
      <c r="V176" s="11"/>
      <c r="W176" s="11"/>
      <c r="X176" s="11"/>
      <c r="Y176" s="11"/>
      <c r="Z176" s="11"/>
      <c r="AA176" s="11"/>
      <c r="AB176" s="11"/>
      <c r="AC176" s="123" t="s">
        <v>33</v>
      </c>
      <c r="AD176" s="123"/>
      <c r="AE176" s="123"/>
      <c r="AF176" s="123"/>
      <c r="AG176" s="123"/>
      <c r="AH176" s="12" t="s">
        <v>9</v>
      </c>
      <c r="AI176" s="12"/>
      <c r="AJ176" s="124"/>
      <c r="AK176" s="124"/>
      <c r="AL176" s="124"/>
      <c r="AM176" s="124"/>
      <c r="AN176" s="125"/>
      <c r="AO176" s="125"/>
    </row>
    <row r="177" spans="1:43" ht="15">
      <c r="A177" s="13"/>
      <c r="B177" s="13"/>
      <c r="C177" s="13"/>
      <c r="D177" s="13"/>
      <c r="E177" s="13"/>
      <c r="F177" s="13"/>
      <c r="G177" s="13"/>
      <c r="H177" s="13"/>
      <c r="I177" s="13"/>
      <c r="J177" s="13"/>
      <c r="K177" s="13"/>
      <c r="L177" s="13"/>
      <c r="M177" s="13"/>
      <c r="N177" s="13"/>
      <c r="O177" s="13"/>
      <c r="P177" s="13"/>
      <c r="Q177" s="13"/>
      <c r="R177" s="13"/>
      <c r="S177" s="13"/>
      <c r="T177" s="13"/>
      <c r="U177" s="13"/>
      <c r="V177" s="13"/>
      <c r="W177" s="13"/>
      <c r="X177" s="13"/>
      <c r="Y177" s="13"/>
      <c r="Z177" s="13"/>
      <c r="AA177" s="13"/>
      <c r="AB177" s="13"/>
      <c r="AC177" s="13"/>
      <c r="AD177" s="13"/>
      <c r="AE177" s="10"/>
      <c r="AF177" s="10"/>
      <c r="AG177" s="10"/>
      <c r="AH177" s="10"/>
      <c r="AI177" s="10"/>
      <c r="AJ177" s="10"/>
      <c r="AK177" s="10"/>
      <c r="AL177" s="10"/>
      <c r="AM177" s="10"/>
      <c r="AN177" s="10"/>
      <c r="AO177" s="10"/>
    </row>
    <row r="178" spans="1:43" ht="15.75">
      <c r="A178" s="8"/>
      <c r="B178" s="7" t="s">
        <v>35</v>
      </c>
      <c r="C178" s="8"/>
      <c r="D178" s="8"/>
      <c r="E178" s="8"/>
      <c r="F178" s="8"/>
      <c r="G178" s="8"/>
      <c r="H178" s="8"/>
      <c r="I178" s="8"/>
      <c r="J178" s="8"/>
      <c r="K178" s="8"/>
      <c r="L178" s="8"/>
      <c r="M178" s="8"/>
      <c r="N178" s="8"/>
      <c r="O178" s="8"/>
      <c r="P178" s="8"/>
      <c r="Q178" s="8"/>
      <c r="R178" s="8"/>
      <c r="S178" s="8"/>
      <c r="T178" s="8"/>
      <c r="U178" s="8"/>
      <c r="V178" s="8"/>
      <c r="W178" s="8"/>
      <c r="X178" s="8"/>
      <c r="Y178" s="8"/>
      <c r="Z178" s="8"/>
      <c r="AA178" s="8"/>
      <c r="AB178" s="8"/>
      <c r="AC178" s="8"/>
      <c r="AD178" s="8"/>
      <c r="AE178" s="9"/>
      <c r="AF178" s="9"/>
      <c r="AG178" s="9"/>
      <c r="AH178" s="9"/>
      <c r="AI178" s="9"/>
      <c r="AJ178" s="9"/>
      <c r="AK178" s="9"/>
      <c r="AL178" s="10"/>
      <c r="AM178" s="10"/>
      <c r="AN178" s="10"/>
      <c r="AO178" s="10"/>
    </row>
    <row r="179" spans="1:43" ht="15.75">
      <c r="A179" s="8"/>
      <c r="B179" s="8"/>
      <c r="C179" s="8"/>
      <c r="D179" s="8"/>
      <c r="E179" s="8"/>
      <c r="F179" s="8"/>
      <c r="G179" s="8"/>
      <c r="H179" s="8"/>
      <c r="I179" s="8"/>
      <c r="J179" s="8"/>
      <c r="K179" s="8"/>
      <c r="L179" s="8"/>
      <c r="M179" s="8"/>
      <c r="N179" s="8"/>
      <c r="O179" s="8"/>
      <c r="P179" s="8"/>
      <c r="Q179" s="8"/>
      <c r="R179" s="8"/>
      <c r="S179" s="8"/>
      <c r="T179" s="8"/>
      <c r="U179" s="8"/>
      <c r="V179" s="8"/>
      <c r="W179" s="8"/>
      <c r="X179" s="8"/>
      <c r="Y179" s="8"/>
      <c r="Z179" s="8"/>
      <c r="AA179" s="8"/>
      <c r="AB179" s="8"/>
      <c r="AC179" s="8"/>
      <c r="AD179" s="8"/>
      <c r="AE179" s="9"/>
      <c r="AF179" s="9"/>
      <c r="AG179" s="9"/>
      <c r="AH179" s="9"/>
      <c r="AI179" s="9"/>
      <c r="AJ179" s="9"/>
      <c r="AK179" s="9"/>
      <c r="AL179" s="10"/>
      <c r="AM179" s="10"/>
      <c r="AN179" s="10"/>
      <c r="AO179" s="10"/>
    </row>
    <row r="180" spans="1:43" ht="15.75">
      <c r="A180" s="8"/>
      <c r="B180" s="7" t="s">
        <v>36</v>
      </c>
      <c r="C180" s="8"/>
      <c r="D180" s="8"/>
      <c r="E180" s="8"/>
      <c r="F180" s="8"/>
      <c r="G180" s="8"/>
      <c r="H180" s="8"/>
      <c r="I180" s="8"/>
      <c r="J180" s="8"/>
      <c r="K180" s="8"/>
      <c r="L180" s="8"/>
      <c r="M180" s="8"/>
      <c r="N180" s="8"/>
      <c r="O180" s="8"/>
      <c r="P180" s="8"/>
      <c r="Q180" s="8"/>
      <c r="R180" s="8"/>
      <c r="S180" s="8"/>
      <c r="T180" s="8"/>
      <c r="U180" s="8"/>
      <c r="V180" s="8"/>
      <c r="W180" s="8"/>
      <c r="X180" s="8"/>
      <c r="Y180" s="8"/>
      <c r="Z180" s="8"/>
      <c r="AA180" s="8"/>
      <c r="AB180" s="8"/>
      <c r="AC180" s="8"/>
      <c r="AD180" s="8"/>
      <c r="AE180" s="9"/>
      <c r="AF180" s="9"/>
      <c r="AG180" s="9"/>
      <c r="AH180" s="9"/>
      <c r="AI180" s="9"/>
      <c r="AJ180" s="9"/>
      <c r="AK180" s="9"/>
      <c r="AL180" s="10"/>
      <c r="AM180" s="10"/>
      <c r="AN180" s="10"/>
      <c r="AO180" s="10"/>
    </row>
    <row r="181" spans="1:43" ht="15.75">
      <c r="A181" s="14"/>
      <c r="B181" s="14"/>
      <c r="C181" s="14"/>
      <c r="D181" s="14"/>
      <c r="E181" s="14"/>
      <c r="F181" s="14"/>
      <c r="G181" s="14"/>
      <c r="H181" s="14"/>
      <c r="I181" s="14"/>
      <c r="J181" s="14"/>
      <c r="K181" s="14"/>
      <c r="L181" s="14"/>
      <c r="M181" s="14"/>
      <c r="N181" s="15"/>
      <c r="O181" s="15"/>
      <c r="P181" s="15"/>
      <c r="Q181" s="15"/>
      <c r="R181" s="15"/>
      <c r="S181" s="14"/>
      <c r="T181" s="14"/>
      <c r="U181" s="14"/>
      <c r="V181" s="14"/>
      <c r="W181" s="14"/>
      <c r="X181" s="14"/>
      <c r="Y181" s="14"/>
      <c r="Z181" s="14"/>
      <c r="AA181" s="14"/>
      <c r="AB181" s="14"/>
      <c r="AC181" s="14"/>
      <c r="AD181" s="14"/>
      <c r="AE181" s="16"/>
      <c r="AF181" s="16"/>
      <c r="AG181" s="16"/>
      <c r="AH181" s="16"/>
      <c r="AI181" s="16"/>
      <c r="AJ181" s="16"/>
      <c r="AK181" s="16"/>
    </row>
    <row r="182" spans="1:43" ht="15.75">
      <c r="A182" s="14"/>
      <c r="B182" s="8"/>
      <c r="C182" s="8"/>
      <c r="D182" s="8"/>
      <c r="E182" s="8"/>
      <c r="F182" s="8"/>
      <c r="G182" s="8"/>
      <c r="H182" s="8"/>
      <c r="I182" s="8"/>
      <c r="J182" s="8"/>
      <c r="K182" s="8"/>
      <c r="L182" s="8"/>
      <c r="M182" s="8"/>
      <c r="N182" s="8"/>
      <c r="O182" s="8"/>
      <c r="P182" s="8"/>
      <c r="Q182" s="8"/>
      <c r="R182" s="8"/>
      <c r="S182" s="8"/>
      <c r="T182" s="8"/>
      <c r="U182" s="8"/>
      <c r="V182" s="8"/>
      <c r="W182" s="8"/>
      <c r="X182" s="8"/>
      <c r="Y182" s="8"/>
      <c r="Z182" s="8"/>
      <c r="AA182" s="8"/>
      <c r="AB182" s="8"/>
      <c r="AC182" s="8"/>
      <c r="AD182" s="8"/>
      <c r="AE182" s="9"/>
      <c r="AF182" s="9"/>
      <c r="AG182" s="9"/>
      <c r="AH182" s="9"/>
      <c r="AI182" s="9"/>
      <c r="AJ182" s="16"/>
      <c r="AK182" s="16"/>
    </row>
    <row r="183" spans="1:43" ht="12.75">
      <c r="A183" s="1"/>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row>
    <row r="184" spans="1:43" ht="15">
      <c r="A184" s="1"/>
      <c r="B184" s="126" t="s">
        <v>37</v>
      </c>
      <c r="C184" s="126"/>
      <c r="D184" s="126"/>
      <c r="E184" s="126"/>
      <c r="F184" s="126"/>
      <c r="G184" s="126"/>
      <c r="H184" s="126"/>
      <c r="I184" s="126"/>
      <c r="J184" s="126"/>
      <c r="K184" s="126"/>
      <c r="L184" s="17"/>
      <c r="M184" s="17"/>
      <c r="N184" s="17"/>
      <c r="O184" s="17"/>
      <c r="P184" s="17"/>
      <c r="Q184" s="17"/>
      <c r="R184" s="17"/>
      <c r="S184" s="17"/>
      <c r="T184" s="17"/>
      <c r="U184" s="17"/>
      <c r="V184" s="17"/>
      <c r="W184" s="17"/>
      <c r="X184" s="17"/>
      <c r="Y184" s="17"/>
      <c r="Z184" s="17"/>
      <c r="AA184" s="17"/>
      <c r="AB184" s="17"/>
      <c r="AC184" s="17"/>
      <c r="AD184" s="17"/>
      <c r="AE184" s="17"/>
      <c r="AF184" s="17"/>
      <c r="AG184" s="17"/>
      <c r="AH184" s="17"/>
      <c r="AI184" s="10"/>
    </row>
    <row r="185" spans="1:43" s="226" customFormat="1" ht="24" customHeight="1">
      <c r="A185" s="227"/>
      <c r="B185" s="228" t="s">
        <v>120</v>
      </c>
      <c r="C185" s="229"/>
      <c r="D185" s="230"/>
      <c r="E185" s="230"/>
      <c r="F185" s="230"/>
      <c r="G185" s="230"/>
      <c r="H185" s="230"/>
      <c r="I185" s="230"/>
      <c r="J185" s="230"/>
      <c r="K185" s="230"/>
      <c r="L185" s="230"/>
      <c r="M185" s="230"/>
      <c r="N185" s="230"/>
      <c r="O185" s="230"/>
      <c r="P185" s="230"/>
      <c r="Q185" s="230"/>
      <c r="R185" s="230"/>
      <c r="S185" s="230"/>
      <c r="T185" s="230"/>
      <c r="U185" s="230"/>
      <c r="V185" s="230"/>
      <c r="W185" s="230"/>
      <c r="X185" s="230"/>
      <c r="Y185" s="230"/>
      <c r="Z185" s="230"/>
      <c r="AA185" s="230"/>
      <c r="AB185" s="230"/>
      <c r="AC185" s="230"/>
      <c r="AD185" s="230"/>
      <c r="AE185" s="230"/>
      <c r="AF185" s="230"/>
      <c r="AG185" s="230"/>
      <c r="AH185" s="230"/>
      <c r="AI185" s="230"/>
      <c r="AJ185" s="230"/>
      <c r="AK185" s="230"/>
      <c r="AL185" s="230"/>
      <c r="AM185" s="230"/>
      <c r="AN185" s="230"/>
    </row>
    <row r="186" spans="1:43" s="193" customFormat="1" ht="15">
      <c r="A186" s="169">
        <v>1</v>
      </c>
      <c r="B186" s="170" t="s">
        <v>121</v>
      </c>
      <c r="C186" s="170"/>
      <c r="D186" s="170"/>
      <c r="E186" s="170"/>
      <c r="F186" s="170"/>
      <c r="G186" s="170"/>
      <c r="H186" s="170"/>
      <c r="I186" s="170"/>
      <c r="J186" s="170"/>
      <c r="K186" s="170"/>
      <c r="L186" s="170"/>
      <c r="M186" s="170"/>
      <c r="N186" s="170"/>
      <c r="O186" s="170"/>
      <c r="P186" s="170"/>
      <c r="Q186" s="170"/>
      <c r="R186" s="170"/>
      <c r="S186" s="170"/>
      <c r="T186" s="170"/>
      <c r="U186" s="170"/>
      <c r="V186" s="170"/>
      <c r="W186" s="170"/>
      <c r="X186" s="170"/>
      <c r="Y186" s="170"/>
      <c r="Z186" s="170"/>
      <c r="AA186" s="170"/>
      <c r="AB186" s="170"/>
      <c r="AC186" s="170"/>
      <c r="AD186" s="170"/>
      <c r="AE186" s="170"/>
      <c r="AF186" s="170"/>
      <c r="AG186" s="170"/>
      <c r="AH186" s="170"/>
      <c r="AI186" s="170"/>
      <c r="AJ186" s="170"/>
      <c r="AK186" s="170"/>
      <c r="AL186" s="170"/>
      <c r="AM186" s="170"/>
    </row>
    <row r="187" spans="1:43" s="171" customFormat="1" ht="15">
      <c r="H187" s="172"/>
      <c r="K187" s="173"/>
      <c r="L187" s="173"/>
      <c r="M187" s="173"/>
      <c r="N187" s="173"/>
      <c r="O187" s="174"/>
      <c r="P187" s="220">
        <v>2</v>
      </c>
      <c r="Q187" s="220"/>
      <c r="R187" s="220"/>
      <c r="S187" s="176" t="s">
        <v>122</v>
      </c>
      <c r="T187" s="177"/>
      <c r="U187" s="177"/>
      <c r="V187" s="178" t="s">
        <v>8</v>
      </c>
      <c r="W187" s="178"/>
      <c r="X187" s="178"/>
      <c r="Y187" s="175">
        <v>11477.4</v>
      </c>
      <c r="Z187" s="175"/>
      <c r="AA187" s="175"/>
      <c r="AB187" s="175"/>
      <c r="AC187" s="176"/>
      <c r="AD187" s="176" t="s">
        <v>123</v>
      </c>
      <c r="AE187" s="176"/>
      <c r="AF187" s="176"/>
      <c r="AG187" s="176"/>
      <c r="AH187" s="179" t="s">
        <v>9</v>
      </c>
      <c r="AI187" s="179"/>
      <c r="AK187" s="180">
        <f>ROUND(P187*Y187,0)</f>
        <v>22955</v>
      </c>
      <c r="AL187" s="180"/>
      <c r="AM187" s="180"/>
      <c r="AN187" s="181" t="s">
        <v>10</v>
      </c>
      <c r="AP187" s="173"/>
      <c r="AQ187" s="173"/>
    </row>
    <row r="188" spans="1:43" s="171" customFormat="1" ht="15">
      <c r="A188" s="207" t="s">
        <v>124</v>
      </c>
      <c r="B188" s="207"/>
      <c r="C188" s="207"/>
      <c r="D188" s="207"/>
      <c r="E188" s="207"/>
      <c r="F188" s="207"/>
      <c r="G188" s="207"/>
      <c r="H188" s="207"/>
      <c r="I188" s="207"/>
      <c r="J188" s="207"/>
      <c r="K188" s="207"/>
      <c r="L188" s="207"/>
      <c r="M188" s="207"/>
      <c r="N188" s="207" t="s">
        <v>125</v>
      </c>
      <c r="O188" s="207"/>
      <c r="P188" s="207"/>
      <c r="Q188" s="207"/>
      <c r="R188" s="207"/>
      <c r="S188" s="207"/>
      <c r="T188" s="207"/>
      <c r="U188" s="207"/>
      <c r="V188" s="207"/>
      <c r="W188" s="207"/>
      <c r="X188" s="207"/>
      <c r="Y188" s="207"/>
      <c r="Z188" s="207"/>
      <c r="AA188" s="207"/>
      <c r="AB188" s="207"/>
      <c r="AC188" s="207"/>
      <c r="AD188" s="207"/>
      <c r="AE188" s="207"/>
      <c r="AF188" s="207"/>
      <c r="AG188" s="207"/>
      <c r="AH188" s="207"/>
      <c r="AI188" s="207"/>
      <c r="AJ188" s="207"/>
      <c r="AK188" s="207"/>
      <c r="AL188" s="207"/>
      <c r="AM188" s="207"/>
      <c r="AN188" s="181"/>
      <c r="AO188" s="173"/>
    </row>
    <row r="189" spans="1:43" s="225" customFormat="1" ht="15">
      <c r="A189" s="231"/>
    </row>
    <row r="190" spans="1:43" s="193" customFormat="1" ht="15">
      <c r="A190" s="169">
        <v>2</v>
      </c>
      <c r="B190" s="170" t="s">
        <v>126</v>
      </c>
      <c r="C190" s="170"/>
      <c r="D190" s="170"/>
      <c r="E190" s="170"/>
      <c r="F190" s="170"/>
      <c r="G190" s="170"/>
      <c r="H190" s="170"/>
      <c r="I190" s="170"/>
      <c r="J190" s="170"/>
      <c r="K190" s="170"/>
      <c r="L190" s="170"/>
      <c r="M190" s="170"/>
      <c r="N190" s="170"/>
      <c r="O190" s="170"/>
      <c r="P190" s="170"/>
      <c r="Q190" s="170"/>
      <c r="R190" s="170"/>
      <c r="S190" s="170"/>
      <c r="T190" s="170"/>
      <c r="U190" s="170"/>
      <c r="V190" s="170"/>
      <c r="W190" s="170"/>
      <c r="X190" s="170"/>
      <c r="Y190" s="170"/>
      <c r="Z190" s="170"/>
      <c r="AA190" s="170"/>
      <c r="AB190" s="170"/>
      <c r="AC190" s="170"/>
      <c r="AD190" s="170"/>
      <c r="AE190" s="170"/>
      <c r="AF190" s="170"/>
      <c r="AG190" s="170"/>
      <c r="AH190" s="170"/>
      <c r="AI190" s="170"/>
      <c r="AJ190" s="170"/>
      <c r="AK190" s="192"/>
      <c r="AL190" s="192"/>
      <c r="AM190" s="192"/>
    </row>
    <row r="191" spans="1:43" s="171" customFormat="1" ht="15">
      <c r="H191" s="172"/>
      <c r="K191" s="173"/>
      <c r="L191" s="173"/>
      <c r="M191" s="173"/>
      <c r="N191" s="173"/>
      <c r="O191" s="174"/>
      <c r="P191" s="220">
        <v>4</v>
      </c>
      <c r="Q191" s="220"/>
      <c r="R191" s="220"/>
      <c r="S191" s="176" t="s">
        <v>127</v>
      </c>
      <c r="T191" s="177"/>
      <c r="U191" s="177"/>
      <c r="V191" s="178" t="s">
        <v>8</v>
      </c>
      <c r="W191" s="178"/>
      <c r="X191" s="178"/>
      <c r="Y191" s="175">
        <v>4802.6000000000004</v>
      </c>
      <c r="Z191" s="175"/>
      <c r="AA191" s="175"/>
      <c r="AB191" s="175"/>
      <c r="AC191" s="176"/>
      <c r="AD191" s="176" t="s">
        <v>123</v>
      </c>
      <c r="AE191" s="176"/>
      <c r="AF191" s="176"/>
      <c r="AG191" s="176"/>
      <c r="AH191" s="179" t="s">
        <v>9</v>
      </c>
      <c r="AI191" s="179"/>
      <c r="AK191" s="180">
        <f>ROUND(P191*Y191,0)</f>
        <v>19210</v>
      </c>
      <c r="AL191" s="180"/>
      <c r="AM191" s="180"/>
      <c r="AN191" s="181" t="s">
        <v>10</v>
      </c>
      <c r="AP191" s="173"/>
      <c r="AQ191" s="173"/>
    </row>
    <row r="192" spans="1:43" s="171" customFormat="1" ht="15">
      <c r="A192" s="207" t="s">
        <v>124</v>
      </c>
      <c r="B192" s="207"/>
      <c r="C192" s="207"/>
      <c r="D192" s="207"/>
      <c r="E192" s="207"/>
      <c r="F192" s="207"/>
      <c r="G192" s="207"/>
      <c r="H192" s="207"/>
      <c r="I192" s="207"/>
      <c r="J192" s="207"/>
      <c r="K192" s="207"/>
      <c r="L192" s="207"/>
      <c r="M192" s="207"/>
      <c r="N192" s="207" t="s">
        <v>128</v>
      </c>
      <c r="O192" s="207"/>
      <c r="P192" s="207"/>
      <c r="Q192" s="207"/>
      <c r="R192" s="207"/>
      <c r="S192" s="207"/>
      <c r="T192" s="207"/>
      <c r="U192" s="207"/>
      <c r="V192" s="207"/>
      <c r="W192" s="207"/>
      <c r="X192" s="207"/>
      <c r="Y192" s="207"/>
      <c r="Z192" s="207"/>
      <c r="AA192" s="207"/>
      <c r="AB192" s="207"/>
      <c r="AC192" s="207"/>
      <c r="AD192" s="207"/>
      <c r="AE192" s="207"/>
      <c r="AF192" s="207"/>
      <c r="AG192" s="207"/>
      <c r="AH192" s="207"/>
      <c r="AI192" s="207"/>
      <c r="AJ192" s="207"/>
      <c r="AK192" s="207"/>
      <c r="AL192" s="207"/>
      <c r="AM192" s="207"/>
      <c r="AN192" s="181"/>
      <c r="AO192" s="173"/>
    </row>
    <row r="193" spans="1:43" s="225" customFormat="1" ht="15">
      <c r="A193" s="231"/>
    </row>
    <row r="194" spans="1:43" s="193" customFormat="1" ht="15">
      <c r="A194" s="169">
        <v>3</v>
      </c>
      <c r="B194" s="213" t="s">
        <v>129</v>
      </c>
      <c r="C194" s="170"/>
      <c r="D194" s="170"/>
      <c r="E194" s="170"/>
      <c r="F194" s="170"/>
      <c r="G194" s="170"/>
      <c r="H194" s="170"/>
      <c r="I194" s="170"/>
      <c r="J194" s="170"/>
      <c r="K194" s="170"/>
      <c r="L194" s="170"/>
      <c r="M194" s="170"/>
      <c r="N194" s="170"/>
      <c r="O194" s="170"/>
      <c r="P194" s="170"/>
      <c r="Q194" s="170"/>
      <c r="R194" s="170"/>
      <c r="S194" s="170"/>
      <c r="T194" s="170"/>
      <c r="U194" s="170"/>
      <c r="V194" s="170"/>
      <c r="W194" s="170"/>
      <c r="X194" s="170"/>
      <c r="Y194" s="170"/>
      <c r="Z194" s="170"/>
      <c r="AA194" s="170"/>
      <c r="AB194" s="170"/>
      <c r="AC194" s="170"/>
      <c r="AD194" s="170"/>
      <c r="AE194" s="170"/>
      <c r="AF194" s="170"/>
      <c r="AG194" s="170"/>
      <c r="AH194" s="170"/>
      <c r="AI194" s="170"/>
      <c r="AJ194" s="170"/>
      <c r="AK194" s="192"/>
      <c r="AL194" s="192"/>
      <c r="AM194" s="192"/>
    </row>
    <row r="195" spans="1:43" s="171" customFormat="1" ht="15">
      <c r="H195" s="172"/>
      <c r="K195" s="173"/>
      <c r="L195" s="173"/>
      <c r="M195" s="173"/>
      <c r="N195" s="173"/>
      <c r="O195" s="174"/>
      <c r="P195" s="220">
        <v>10</v>
      </c>
      <c r="Q195" s="220"/>
      <c r="R195" s="220"/>
      <c r="S195" s="176" t="s">
        <v>127</v>
      </c>
      <c r="T195" s="177"/>
      <c r="U195" s="177"/>
      <c r="V195" s="178" t="s">
        <v>8</v>
      </c>
      <c r="W195" s="178"/>
      <c r="X195" s="178"/>
      <c r="Y195" s="175">
        <v>4694.8</v>
      </c>
      <c r="Z195" s="175"/>
      <c r="AA195" s="175"/>
      <c r="AB195" s="175"/>
      <c r="AC195" s="176"/>
      <c r="AD195" s="176" t="s">
        <v>123</v>
      </c>
      <c r="AE195" s="176"/>
      <c r="AF195" s="176"/>
      <c r="AG195" s="176"/>
      <c r="AH195" s="179" t="s">
        <v>9</v>
      </c>
      <c r="AI195" s="179"/>
      <c r="AK195" s="180">
        <f>ROUND(P195*Y195,0)</f>
        <v>46948</v>
      </c>
      <c r="AL195" s="180"/>
      <c r="AM195" s="180"/>
      <c r="AN195" s="181" t="s">
        <v>10</v>
      </c>
      <c r="AP195" s="173"/>
      <c r="AQ195" s="173"/>
    </row>
    <row r="196" spans="1:43" s="171" customFormat="1" ht="15">
      <c r="A196" s="207" t="s">
        <v>124</v>
      </c>
      <c r="B196" s="207"/>
      <c r="C196" s="207"/>
      <c r="D196" s="207"/>
      <c r="E196" s="207"/>
      <c r="F196" s="207"/>
      <c r="G196" s="207"/>
      <c r="H196" s="207"/>
      <c r="I196" s="207"/>
      <c r="J196" s="207"/>
      <c r="K196" s="207"/>
      <c r="L196" s="207"/>
      <c r="M196" s="207"/>
      <c r="N196" s="207" t="s">
        <v>130</v>
      </c>
      <c r="O196" s="207"/>
      <c r="P196" s="207"/>
      <c r="Q196" s="207"/>
      <c r="R196" s="207"/>
      <c r="S196" s="207"/>
      <c r="T196" s="207"/>
      <c r="U196" s="207"/>
      <c r="V196" s="207"/>
      <c r="W196" s="207"/>
      <c r="X196" s="207"/>
      <c r="Y196" s="207"/>
      <c r="Z196" s="207"/>
      <c r="AA196" s="207"/>
      <c r="AB196" s="207"/>
      <c r="AC196" s="207"/>
      <c r="AD196" s="207"/>
      <c r="AE196" s="207"/>
      <c r="AF196" s="207"/>
      <c r="AG196" s="207"/>
      <c r="AH196" s="207"/>
      <c r="AI196" s="207"/>
      <c r="AJ196" s="207"/>
      <c r="AK196" s="207"/>
      <c r="AL196" s="207"/>
      <c r="AM196" s="207"/>
      <c r="AN196" s="181"/>
      <c r="AO196" s="173"/>
    </row>
    <row r="197" spans="1:43" s="225" customFormat="1" ht="15">
      <c r="A197" s="231"/>
    </row>
    <row r="198" spans="1:43" s="193" customFormat="1" ht="31.5" customHeight="1">
      <c r="A198" s="169" t="s">
        <v>165</v>
      </c>
      <c r="B198" s="213" t="s">
        <v>166</v>
      </c>
      <c r="C198" s="170"/>
      <c r="D198" s="170"/>
      <c r="E198" s="170"/>
      <c r="F198" s="170"/>
      <c r="G198" s="170"/>
      <c r="H198" s="170"/>
      <c r="I198" s="170"/>
      <c r="J198" s="170"/>
      <c r="K198" s="170"/>
      <c r="L198" s="170"/>
      <c r="M198" s="170"/>
      <c r="N198" s="170"/>
      <c r="O198" s="170"/>
      <c r="P198" s="170"/>
      <c r="Q198" s="170"/>
      <c r="R198" s="170"/>
      <c r="S198" s="170"/>
      <c r="T198" s="170"/>
      <c r="U198" s="170"/>
      <c r="V198" s="170"/>
      <c r="W198" s="170"/>
      <c r="X198" s="170"/>
      <c r="Y198" s="170"/>
      <c r="Z198" s="170"/>
      <c r="AA198" s="170"/>
      <c r="AB198" s="170"/>
      <c r="AC198" s="170"/>
      <c r="AD198" s="170"/>
      <c r="AE198" s="170"/>
      <c r="AF198" s="170"/>
      <c r="AG198" s="170"/>
      <c r="AH198" s="170"/>
      <c r="AI198" s="170"/>
      <c r="AJ198" s="170"/>
      <c r="AK198" s="192"/>
      <c r="AL198" s="192"/>
      <c r="AM198" s="192"/>
    </row>
    <row r="199" spans="1:43" s="171" customFormat="1" ht="15">
      <c r="H199" s="172"/>
      <c r="K199" s="173"/>
      <c r="L199" s="173"/>
      <c r="M199" s="173"/>
      <c r="N199" s="173"/>
      <c r="O199" s="174"/>
      <c r="P199" s="220">
        <v>10</v>
      </c>
      <c r="Q199" s="220"/>
      <c r="R199" s="220"/>
      <c r="S199" s="176" t="s">
        <v>127</v>
      </c>
      <c r="T199" s="177"/>
      <c r="U199" s="177"/>
      <c r="V199" s="178" t="s">
        <v>8</v>
      </c>
      <c r="W199" s="178"/>
      <c r="X199" s="178"/>
      <c r="Y199" s="175">
        <v>2533.4699999999998</v>
      </c>
      <c r="Z199" s="175"/>
      <c r="AA199" s="175"/>
      <c r="AB199" s="175"/>
      <c r="AC199" s="176"/>
      <c r="AD199" s="176" t="s">
        <v>123</v>
      </c>
      <c r="AE199" s="176"/>
      <c r="AF199" s="176"/>
      <c r="AG199" s="176"/>
      <c r="AH199" s="179" t="s">
        <v>9</v>
      </c>
      <c r="AI199" s="179"/>
      <c r="AK199" s="180">
        <f>ROUND(P199*Y199,0)</f>
        <v>25335</v>
      </c>
      <c r="AL199" s="180"/>
      <c r="AM199" s="180"/>
      <c r="AN199" s="181" t="s">
        <v>10</v>
      </c>
      <c r="AP199" s="173"/>
      <c r="AQ199" s="173"/>
    </row>
    <row r="200" spans="1:43" s="171" customFormat="1" ht="15">
      <c r="A200" s="207" t="s">
        <v>124</v>
      </c>
      <c r="B200" s="207"/>
      <c r="C200" s="207"/>
      <c r="D200" s="207"/>
      <c r="E200" s="207"/>
      <c r="F200" s="207"/>
      <c r="G200" s="207"/>
      <c r="H200" s="207"/>
      <c r="I200" s="207"/>
      <c r="J200" s="207"/>
      <c r="K200" s="207"/>
      <c r="L200" s="207"/>
      <c r="M200" s="207"/>
      <c r="N200" s="207" t="s">
        <v>167</v>
      </c>
      <c r="O200" s="207"/>
      <c r="P200" s="207"/>
      <c r="Q200" s="207"/>
      <c r="R200" s="207"/>
      <c r="S200" s="207"/>
      <c r="T200" s="207"/>
      <c r="U200" s="207"/>
      <c r="V200" s="207"/>
      <c r="W200" s="207"/>
      <c r="X200" s="207"/>
      <c r="Y200" s="207"/>
      <c r="Z200" s="207"/>
      <c r="AA200" s="207"/>
      <c r="AB200" s="207"/>
      <c r="AC200" s="207"/>
      <c r="AD200" s="207"/>
      <c r="AE200" s="207"/>
      <c r="AF200" s="207"/>
      <c r="AG200" s="207"/>
      <c r="AH200" s="207"/>
      <c r="AI200" s="207"/>
      <c r="AJ200" s="207"/>
      <c r="AK200" s="207"/>
      <c r="AL200" s="207"/>
      <c r="AM200" s="207"/>
      <c r="AN200" s="181"/>
      <c r="AO200" s="173"/>
    </row>
    <row r="201" spans="1:43" s="225" customFormat="1" ht="15">
      <c r="A201" s="231"/>
    </row>
    <row r="202" spans="1:43" s="193" customFormat="1" ht="15">
      <c r="A202" s="169">
        <v>4</v>
      </c>
      <c r="B202" s="170" t="s">
        <v>131</v>
      </c>
      <c r="C202" s="170"/>
      <c r="D202" s="170"/>
      <c r="E202" s="170"/>
      <c r="F202" s="170"/>
      <c r="G202" s="170"/>
      <c r="H202" s="170"/>
      <c r="I202" s="170"/>
      <c r="J202" s="170"/>
      <c r="K202" s="170"/>
      <c r="L202" s="170"/>
      <c r="M202" s="170"/>
      <c r="N202" s="170"/>
      <c r="O202" s="170"/>
      <c r="P202" s="170"/>
      <c r="Q202" s="170"/>
      <c r="R202" s="170"/>
      <c r="S202" s="170"/>
      <c r="T202" s="170"/>
      <c r="U202" s="170"/>
      <c r="V202" s="170"/>
      <c r="W202" s="170"/>
      <c r="X202" s="170"/>
      <c r="Y202" s="170"/>
      <c r="Z202" s="170"/>
      <c r="AA202" s="170"/>
      <c r="AB202" s="170"/>
      <c r="AC202" s="170"/>
      <c r="AD202" s="170"/>
      <c r="AE202" s="170"/>
      <c r="AF202" s="170"/>
      <c r="AG202" s="170"/>
      <c r="AH202" s="170"/>
      <c r="AI202" s="170"/>
      <c r="AJ202" s="170"/>
      <c r="AK202" s="192"/>
      <c r="AL202" s="192"/>
      <c r="AM202" s="192"/>
    </row>
    <row r="203" spans="1:43" s="171" customFormat="1" ht="15">
      <c r="H203" s="172"/>
      <c r="K203" s="173"/>
      <c r="L203" s="173"/>
      <c r="M203" s="173"/>
      <c r="N203" s="173"/>
      <c r="O203" s="174"/>
      <c r="P203" s="220">
        <v>20</v>
      </c>
      <c r="Q203" s="220"/>
      <c r="R203" s="220"/>
      <c r="S203" s="176" t="s">
        <v>122</v>
      </c>
      <c r="T203" s="177"/>
      <c r="U203" s="177"/>
      <c r="V203" s="178" t="s">
        <v>8</v>
      </c>
      <c r="W203" s="178"/>
      <c r="X203" s="178"/>
      <c r="Y203" s="175">
        <v>1109.46</v>
      </c>
      <c r="Z203" s="175"/>
      <c r="AA203" s="175"/>
      <c r="AB203" s="175"/>
      <c r="AC203" s="176"/>
      <c r="AD203" s="176" t="s">
        <v>123</v>
      </c>
      <c r="AE203" s="176"/>
      <c r="AF203" s="176"/>
      <c r="AG203" s="176"/>
      <c r="AH203" s="179" t="s">
        <v>9</v>
      </c>
      <c r="AI203" s="179"/>
      <c r="AK203" s="180">
        <f>ROUND(P203*Y203,0)</f>
        <v>22189</v>
      </c>
      <c r="AL203" s="180"/>
      <c r="AM203" s="180"/>
      <c r="AN203" s="181" t="s">
        <v>10</v>
      </c>
      <c r="AP203" s="173"/>
      <c r="AQ203" s="173"/>
    </row>
    <row r="204" spans="1:43" s="225" customFormat="1" ht="15">
      <c r="A204" s="231"/>
    </row>
    <row r="205" spans="1:43" s="193" customFormat="1" ht="15">
      <c r="A205" s="169">
        <v>5</v>
      </c>
      <c r="B205" s="170" t="s">
        <v>132</v>
      </c>
      <c r="C205" s="170"/>
      <c r="D205" s="170"/>
      <c r="E205" s="170"/>
      <c r="F205" s="170"/>
      <c r="G205" s="170"/>
      <c r="H205" s="170"/>
      <c r="I205" s="170"/>
      <c r="J205" s="170"/>
      <c r="K205" s="170"/>
      <c r="L205" s="170"/>
      <c r="M205" s="170"/>
      <c r="N205" s="170"/>
      <c r="O205" s="170"/>
      <c r="P205" s="170"/>
      <c r="Q205" s="170"/>
      <c r="R205" s="170"/>
      <c r="S205" s="170"/>
      <c r="T205" s="170"/>
      <c r="U205" s="170"/>
      <c r="V205" s="170"/>
      <c r="W205" s="170"/>
      <c r="X205" s="170"/>
      <c r="Y205" s="170"/>
      <c r="Z205" s="170"/>
      <c r="AA205" s="170"/>
      <c r="AB205" s="170"/>
      <c r="AC205" s="170"/>
      <c r="AD205" s="170"/>
      <c r="AE205" s="170"/>
      <c r="AF205" s="170"/>
      <c r="AG205" s="170"/>
      <c r="AH205" s="170"/>
      <c r="AI205" s="170"/>
      <c r="AJ205" s="170"/>
      <c r="AK205" s="192"/>
      <c r="AL205" s="192"/>
      <c r="AM205" s="192"/>
    </row>
    <row r="206" spans="1:43" s="171" customFormat="1" ht="15">
      <c r="H206" s="172"/>
      <c r="K206" s="173"/>
      <c r="L206" s="173"/>
      <c r="M206" s="173"/>
      <c r="N206" s="173"/>
      <c r="O206" s="174"/>
      <c r="P206" s="220">
        <v>15</v>
      </c>
      <c r="Q206" s="220"/>
      <c r="R206" s="220"/>
      <c r="S206" s="176" t="s">
        <v>122</v>
      </c>
      <c r="T206" s="177"/>
      <c r="U206" s="177"/>
      <c r="V206" s="178" t="s">
        <v>8</v>
      </c>
      <c r="W206" s="178"/>
      <c r="X206" s="178"/>
      <c r="Y206" s="175">
        <v>447.15</v>
      </c>
      <c r="Z206" s="175"/>
      <c r="AA206" s="175"/>
      <c r="AB206" s="175"/>
      <c r="AC206" s="176"/>
      <c r="AD206" s="176" t="s">
        <v>123</v>
      </c>
      <c r="AE206" s="176"/>
      <c r="AF206" s="176"/>
      <c r="AG206" s="176"/>
      <c r="AH206" s="179" t="s">
        <v>9</v>
      </c>
      <c r="AI206" s="179"/>
      <c r="AK206" s="180">
        <f>ROUND(P206*Y206,0)</f>
        <v>6707</v>
      </c>
      <c r="AL206" s="180"/>
      <c r="AM206" s="180"/>
      <c r="AN206" s="181" t="s">
        <v>10</v>
      </c>
      <c r="AP206" s="173"/>
      <c r="AQ206" s="173"/>
    </row>
    <row r="207" spans="1:43" s="171" customFormat="1" ht="15">
      <c r="A207" s="207" t="s">
        <v>124</v>
      </c>
      <c r="B207" s="207"/>
      <c r="C207" s="207"/>
      <c r="D207" s="207"/>
      <c r="E207" s="207"/>
      <c r="F207" s="207"/>
      <c r="G207" s="207"/>
      <c r="H207" s="207"/>
      <c r="I207" s="207"/>
      <c r="J207" s="207"/>
      <c r="K207" s="207"/>
      <c r="L207" s="207"/>
      <c r="M207" s="207"/>
      <c r="N207" s="207" t="s">
        <v>133</v>
      </c>
      <c r="O207" s="207"/>
      <c r="P207" s="207"/>
      <c r="Q207" s="207"/>
      <c r="R207" s="207"/>
      <c r="S207" s="207"/>
      <c r="T207" s="207"/>
      <c r="U207" s="207"/>
      <c r="V207" s="207"/>
      <c r="W207" s="207"/>
      <c r="X207" s="207"/>
      <c r="Y207" s="207"/>
      <c r="Z207" s="207"/>
      <c r="AA207" s="207"/>
      <c r="AB207" s="207"/>
      <c r="AC207" s="207"/>
      <c r="AD207" s="207"/>
      <c r="AE207" s="207"/>
      <c r="AF207" s="207"/>
      <c r="AG207" s="207"/>
      <c r="AH207" s="207"/>
      <c r="AI207" s="207"/>
      <c r="AJ207" s="207"/>
      <c r="AK207" s="207"/>
      <c r="AL207" s="207"/>
      <c r="AM207" s="207"/>
      <c r="AN207" s="181"/>
      <c r="AO207" s="173"/>
    </row>
    <row r="208" spans="1:43" s="225" customFormat="1" ht="15">
      <c r="A208" s="231"/>
    </row>
    <row r="209" spans="1:43" s="193" customFormat="1" ht="15">
      <c r="A209" s="169">
        <v>6</v>
      </c>
      <c r="B209" s="213" t="s">
        <v>134</v>
      </c>
      <c r="C209" s="170"/>
      <c r="D209" s="170"/>
      <c r="E209" s="170"/>
      <c r="F209" s="170"/>
      <c r="G209" s="170"/>
      <c r="H209" s="170"/>
      <c r="I209" s="170"/>
      <c r="J209" s="170"/>
      <c r="K209" s="170"/>
      <c r="L209" s="170"/>
      <c r="M209" s="170"/>
      <c r="N209" s="170"/>
      <c r="O209" s="170"/>
      <c r="P209" s="170"/>
      <c r="Q209" s="170"/>
      <c r="R209" s="170"/>
      <c r="S209" s="170"/>
      <c r="T209" s="170"/>
      <c r="U209" s="170"/>
      <c r="V209" s="170"/>
      <c r="W209" s="170"/>
      <c r="X209" s="170"/>
      <c r="Y209" s="170"/>
      <c r="Z209" s="170"/>
      <c r="AA209" s="170"/>
      <c r="AB209" s="170"/>
      <c r="AC209" s="170"/>
      <c r="AD209" s="170"/>
      <c r="AE209" s="170"/>
      <c r="AF209" s="170"/>
      <c r="AG209" s="170"/>
      <c r="AH209" s="170"/>
      <c r="AI209" s="170"/>
      <c r="AJ209" s="170"/>
      <c r="AK209" s="192"/>
      <c r="AL209" s="192"/>
      <c r="AM209" s="192"/>
    </row>
    <row r="210" spans="1:43" s="193" customFormat="1" ht="15">
      <c r="A210" s="169" t="s">
        <v>135</v>
      </c>
      <c r="B210" s="232" t="s">
        <v>136</v>
      </c>
      <c r="C210" s="232"/>
      <c r="D210" s="232"/>
      <c r="E210" s="221"/>
      <c r="F210" s="221"/>
      <c r="G210" s="221"/>
      <c r="H210" s="221"/>
      <c r="I210" s="221"/>
      <c r="J210" s="221"/>
      <c r="K210" s="221"/>
      <c r="L210" s="221"/>
      <c r="M210" s="221"/>
      <c r="N210" s="221"/>
      <c r="O210" s="221"/>
      <c r="P210" s="221"/>
      <c r="Q210" s="221"/>
      <c r="R210" s="221"/>
      <c r="S210" s="221"/>
      <c r="T210" s="221"/>
      <c r="U210" s="221"/>
      <c r="V210" s="221"/>
      <c r="W210" s="221"/>
      <c r="X210" s="221"/>
      <c r="Y210" s="221"/>
      <c r="Z210" s="221"/>
      <c r="AA210" s="221"/>
      <c r="AB210" s="221"/>
      <c r="AC210" s="221"/>
      <c r="AD210" s="221"/>
      <c r="AE210" s="221"/>
      <c r="AF210" s="221"/>
      <c r="AG210" s="221"/>
      <c r="AH210" s="221"/>
      <c r="AI210" s="221"/>
      <c r="AJ210" s="221"/>
      <c r="AK210" s="206"/>
      <c r="AL210" s="206"/>
      <c r="AM210" s="206"/>
    </row>
    <row r="211" spans="1:43" s="171" customFormat="1" ht="15">
      <c r="H211" s="172"/>
      <c r="K211" s="173"/>
      <c r="L211" s="173"/>
      <c r="M211" s="173"/>
      <c r="N211" s="173"/>
      <c r="O211" s="174"/>
      <c r="P211" s="220">
        <v>2</v>
      </c>
      <c r="Q211" s="220"/>
      <c r="R211" s="220"/>
      <c r="S211" s="176" t="s">
        <v>122</v>
      </c>
      <c r="T211" s="177"/>
      <c r="U211" s="177"/>
      <c r="V211" s="178" t="s">
        <v>8</v>
      </c>
      <c r="W211" s="178"/>
      <c r="X211" s="178"/>
      <c r="Y211" s="175">
        <v>200.42</v>
      </c>
      <c r="Z211" s="175"/>
      <c r="AA211" s="175"/>
      <c r="AB211" s="175"/>
      <c r="AC211" s="176"/>
      <c r="AD211" s="176" t="s">
        <v>123</v>
      </c>
      <c r="AE211" s="176"/>
      <c r="AF211" s="176"/>
      <c r="AG211" s="176"/>
      <c r="AH211" s="179" t="s">
        <v>9</v>
      </c>
      <c r="AI211" s="179"/>
      <c r="AK211" s="180">
        <f>ROUND(P211*Y211,0)</f>
        <v>401</v>
      </c>
      <c r="AL211" s="180"/>
      <c r="AM211" s="180"/>
      <c r="AN211" s="181" t="s">
        <v>10</v>
      </c>
      <c r="AP211" s="173"/>
      <c r="AQ211" s="173"/>
    </row>
    <row r="212" spans="1:43" s="171" customFormat="1" ht="15">
      <c r="A212" s="207" t="s">
        <v>124</v>
      </c>
      <c r="B212" s="207"/>
      <c r="C212" s="207"/>
      <c r="D212" s="207"/>
      <c r="E212" s="207"/>
      <c r="F212" s="207"/>
      <c r="G212" s="207"/>
      <c r="H212" s="207"/>
      <c r="I212" s="207"/>
      <c r="J212" s="207"/>
      <c r="K212" s="207"/>
      <c r="L212" s="207"/>
      <c r="M212" s="207"/>
      <c r="N212" s="207" t="s">
        <v>137</v>
      </c>
      <c r="O212" s="207"/>
      <c r="P212" s="207"/>
      <c r="Q212" s="207"/>
      <c r="R212" s="207"/>
      <c r="S212" s="207"/>
      <c r="T212" s="207"/>
      <c r="U212" s="207"/>
      <c r="V212" s="207"/>
      <c r="W212" s="207"/>
      <c r="X212" s="207"/>
      <c r="Y212" s="207"/>
      <c r="Z212" s="207"/>
      <c r="AA212" s="207"/>
      <c r="AB212" s="207"/>
      <c r="AC212" s="207"/>
      <c r="AD212" s="207"/>
      <c r="AE212" s="207"/>
      <c r="AF212" s="207"/>
      <c r="AG212" s="207"/>
      <c r="AH212" s="207"/>
      <c r="AI212" s="207"/>
      <c r="AJ212" s="207"/>
      <c r="AK212" s="207"/>
      <c r="AL212" s="207"/>
      <c r="AM212" s="207"/>
      <c r="AN212" s="181"/>
      <c r="AO212" s="173"/>
    </row>
    <row r="213" spans="1:43" s="225" customFormat="1" ht="15">
      <c r="A213" s="231"/>
    </row>
    <row r="214" spans="1:43" s="193" customFormat="1" ht="15">
      <c r="A214" s="169" t="s">
        <v>138</v>
      </c>
      <c r="B214" s="233" t="s">
        <v>139</v>
      </c>
      <c r="C214" s="233"/>
      <c r="D214" s="233"/>
      <c r="E214" s="221"/>
      <c r="F214" s="221"/>
      <c r="G214" s="221"/>
      <c r="H214" s="221"/>
      <c r="I214" s="221"/>
      <c r="J214" s="221"/>
      <c r="K214" s="221"/>
      <c r="L214" s="221"/>
      <c r="M214" s="221"/>
      <c r="N214" s="221"/>
      <c r="O214" s="221"/>
      <c r="P214" s="221"/>
      <c r="Q214" s="221"/>
      <c r="R214" s="221"/>
      <c r="S214" s="221"/>
      <c r="T214" s="221"/>
      <c r="U214" s="221"/>
      <c r="V214" s="221"/>
      <c r="W214" s="221"/>
      <c r="X214" s="221"/>
      <c r="Y214" s="221"/>
      <c r="Z214" s="221"/>
      <c r="AA214" s="221"/>
      <c r="AB214" s="221"/>
      <c r="AC214" s="221"/>
      <c r="AD214" s="221"/>
      <c r="AE214" s="221"/>
      <c r="AF214" s="221"/>
      <c r="AG214" s="221"/>
      <c r="AH214" s="221"/>
      <c r="AI214" s="221"/>
      <c r="AJ214" s="221"/>
      <c r="AK214" s="206"/>
      <c r="AL214" s="206"/>
      <c r="AM214" s="206"/>
    </row>
    <row r="215" spans="1:43" s="171" customFormat="1" ht="15">
      <c r="H215" s="172"/>
      <c r="K215" s="173"/>
      <c r="L215" s="173"/>
      <c r="M215" s="173"/>
      <c r="N215" s="173"/>
      <c r="O215" s="174"/>
      <c r="P215" s="220">
        <v>10</v>
      </c>
      <c r="Q215" s="220"/>
      <c r="R215" s="220"/>
      <c r="S215" s="176" t="s">
        <v>122</v>
      </c>
      <c r="T215" s="177"/>
      <c r="U215" s="177"/>
      <c r="V215" s="178" t="s">
        <v>8</v>
      </c>
      <c r="W215" s="178"/>
      <c r="X215" s="178"/>
      <c r="Y215" s="175">
        <v>271.92</v>
      </c>
      <c r="Z215" s="175"/>
      <c r="AA215" s="175"/>
      <c r="AB215" s="175"/>
      <c r="AC215" s="176"/>
      <c r="AD215" s="176" t="s">
        <v>123</v>
      </c>
      <c r="AE215" s="176"/>
      <c r="AF215" s="176"/>
      <c r="AG215" s="176"/>
      <c r="AH215" s="179" t="s">
        <v>9</v>
      </c>
      <c r="AI215" s="179"/>
      <c r="AK215" s="180">
        <f>ROUND(P215*Y215,0)</f>
        <v>2719</v>
      </c>
      <c r="AL215" s="180"/>
      <c r="AM215" s="180"/>
      <c r="AN215" s="181" t="s">
        <v>10</v>
      </c>
      <c r="AP215" s="173"/>
      <c r="AQ215" s="173"/>
    </row>
    <row r="216" spans="1:43" s="171" customFormat="1" ht="15">
      <c r="A216" s="207" t="s">
        <v>124</v>
      </c>
      <c r="B216" s="207"/>
      <c r="C216" s="207"/>
      <c r="D216" s="207"/>
      <c r="E216" s="207"/>
      <c r="F216" s="207"/>
      <c r="G216" s="207"/>
      <c r="H216" s="207"/>
      <c r="I216" s="207"/>
      <c r="J216" s="207"/>
      <c r="K216" s="207"/>
      <c r="L216" s="207"/>
      <c r="M216" s="207"/>
      <c r="N216" s="207" t="s">
        <v>140</v>
      </c>
      <c r="O216" s="207"/>
      <c r="P216" s="207"/>
      <c r="Q216" s="207"/>
      <c r="R216" s="207"/>
      <c r="S216" s="207"/>
      <c r="T216" s="207"/>
      <c r="U216" s="207"/>
      <c r="V216" s="207"/>
      <c r="W216" s="207"/>
      <c r="X216" s="207"/>
      <c r="Y216" s="207"/>
      <c r="Z216" s="207"/>
      <c r="AA216" s="207"/>
      <c r="AB216" s="207"/>
      <c r="AC216" s="207"/>
      <c r="AD216" s="207"/>
      <c r="AE216" s="207"/>
      <c r="AF216" s="207"/>
      <c r="AG216" s="207"/>
      <c r="AH216" s="207"/>
      <c r="AI216" s="207"/>
      <c r="AJ216" s="207"/>
      <c r="AK216" s="207"/>
      <c r="AL216" s="207"/>
      <c r="AM216" s="207"/>
      <c r="AN216" s="181"/>
      <c r="AO216" s="173"/>
    </row>
    <row r="217" spans="1:43" s="225" customFormat="1" ht="15">
      <c r="A217" s="231"/>
    </row>
    <row r="218" spans="1:43" s="193" customFormat="1" ht="15">
      <c r="A218" s="169" t="s">
        <v>141</v>
      </c>
      <c r="B218" s="233" t="s">
        <v>142</v>
      </c>
      <c r="C218" s="233"/>
      <c r="D218" s="233"/>
      <c r="E218" s="221"/>
      <c r="F218" s="221"/>
      <c r="G218" s="221"/>
      <c r="H218" s="221"/>
      <c r="I218" s="221"/>
      <c r="J218" s="221"/>
      <c r="K218" s="221"/>
      <c r="L218" s="221"/>
      <c r="M218" s="221"/>
      <c r="N218" s="221"/>
      <c r="O218" s="221"/>
      <c r="P218" s="221"/>
      <c r="Q218" s="221"/>
      <c r="R218" s="221"/>
      <c r="S218" s="221"/>
      <c r="T218" s="221"/>
      <c r="U218" s="221"/>
      <c r="V218" s="221"/>
      <c r="W218" s="221"/>
      <c r="X218" s="221"/>
      <c r="Y218" s="221"/>
      <c r="Z218" s="221"/>
      <c r="AA218" s="221"/>
      <c r="AB218" s="221"/>
      <c r="AC218" s="221"/>
      <c r="AD218" s="221"/>
      <c r="AE218" s="221"/>
      <c r="AF218" s="221"/>
      <c r="AG218" s="221"/>
      <c r="AH218" s="221"/>
      <c r="AI218" s="221"/>
      <c r="AJ218" s="221"/>
      <c r="AK218" s="206"/>
      <c r="AL218" s="206"/>
      <c r="AM218" s="206"/>
    </row>
    <row r="219" spans="1:43" s="171" customFormat="1" ht="15">
      <c r="H219" s="172"/>
      <c r="K219" s="173"/>
      <c r="L219" s="173"/>
      <c r="M219" s="173"/>
      <c r="N219" s="173"/>
      <c r="O219" s="174"/>
      <c r="P219" s="220">
        <v>5</v>
      </c>
      <c r="Q219" s="220"/>
      <c r="R219" s="220"/>
      <c r="S219" s="176" t="s">
        <v>122</v>
      </c>
      <c r="T219" s="177"/>
      <c r="U219" s="177"/>
      <c r="V219" s="178" t="s">
        <v>8</v>
      </c>
      <c r="W219" s="178"/>
      <c r="X219" s="178"/>
      <c r="Y219" s="175">
        <v>365.42</v>
      </c>
      <c r="Z219" s="175"/>
      <c r="AA219" s="175"/>
      <c r="AB219" s="175"/>
      <c r="AC219" s="176"/>
      <c r="AD219" s="176" t="s">
        <v>123</v>
      </c>
      <c r="AE219" s="176"/>
      <c r="AF219" s="176"/>
      <c r="AG219" s="176"/>
      <c r="AH219" s="179" t="s">
        <v>9</v>
      </c>
      <c r="AI219" s="179"/>
      <c r="AK219" s="180">
        <f>ROUND(P219*Y219,0)</f>
        <v>1827</v>
      </c>
      <c r="AL219" s="180"/>
      <c r="AM219" s="180"/>
      <c r="AN219" s="181" t="s">
        <v>10</v>
      </c>
      <c r="AP219" s="173"/>
      <c r="AQ219" s="173"/>
    </row>
    <row r="220" spans="1:43" s="171" customFormat="1" ht="15">
      <c r="A220" s="207" t="s">
        <v>124</v>
      </c>
      <c r="B220" s="207"/>
      <c r="C220" s="207"/>
      <c r="D220" s="207"/>
      <c r="E220" s="207"/>
      <c r="F220" s="207"/>
      <c r="G220" s="207"/>
      <c r="H220" s="207"/>
      <c r="I220" s="207"/>
      <c r="J220" s="207"/>
      <c r="K220" s="207"/>
      <c r="L220" s="207"/>
      <c r="M220" s="207"/>
      <c r="N220" s="207" t="s">
        <v>143</v>
      </c>
      <c r="O220" s="207"/>
      <c r="P220" s="207"/>
      <c r="Q220" s="207"/>
      <c r="R220" s="207"/>
      <c r="S220" s="207"/>
      <c r="T220" s="207"/>
      <c r="U220" s="207"/>
      <c r="V220" s="207"/>
      <c r="W220" s="207"/>
      <c r="X220" s="207"/>
      <c r="Y220" s="207"/>
      <c r="Z220" s="207"/>
      <c r="AA220" s="207"/>
      <c r="AB220" s="207"/>
      <c r="AC220" s="207"/>
      <c r="AD220" s="207"/>
      <c r="AE220" s="207"/>
      <c r="AF220" s="207"/>
      <c r="AG220" s="207"/>
      <c r="AH220" s="207"/>
      <c r="AI220" s="207"/>
      <c r="AJ220" s="207"/>
      <c r="AK220" s="207"/>
      <c r="AL220" s="207"/>
      <c r="AM220" s="207"/>
      <c r="AN220" s="181"/>
      <c r="AO220" s="173"/>
    </row>
    <row r="221" spans="1:43" s="225" customFormat="1" ht="15">
      <c r="A221" s="231"/>
    </row>
    <row r="222" spans="1:43" s="193" customFormat="1" ht="15.75">
      <c r="A222" s="169">
        <v>8</v>
      </c>
      <c r="B222" s="234" t="s">
        <v>144</v>
      </c>
      <c r="C222" s="234"/>
      <c r="D222" s="234"/>
      <c r="E222" s="234"/>
      <c r="F222" s="234"/>
      <c r="G222" s="234"/>
      <c r="H222" s="234"/>
      <c r="I222" s="234"/>
      <c r="J222" s="234"/>
      <c r="K222" s="234"/>
      <c r="L222" s="234"/>
      <c r="M222" s="234"/>
      <c r="N222" s="234"/>
      <c r="O222" s="234"/>
      <c r="P222" s="234"/>
      <c r="Q222" s="234"/>
      <c r="R222" s="234"/>
      <c r="S222" s="234"/>
      <c r="T222" s="234"/>
      <c r="U222" s="234"/>
      <c r="V222" s="234"/>
      <c r="W222" s="234"/>
      <c r="X222" s="234"/>
      <c r="Y222" s="234"/>
      <c r="Z222" s="234"/>
      <c r="AA222" s="234"/>
      <c r="AB222" s="234"/>
      <c r="AC222" s="234"/>
      <c r="AD222" s="234"/>
      <c r="AE222" s="234"/>
      <c r="AF222" s="234"/>
      <c r="AG222" s="234"/>
      <c r="AH222" s="234"/>
      <c r="AI222" s="234"/>
      <c r="AJ222" s="234"/>
      <c r="AK222" s="234"/>
      <c r="AL222" s="234"/>
      <c r="AM222" s="234"/>
    </row>
    <row r="223" spans="1:43" s="193" customFormat="1" ht="15">
      <c r="A223" s="169" t="s">
        <v>135</v>
      </c>
      <c r="B223" s="232" t="s">
        <v>136</v>
      </c>
      <c r="C223" s="232"/>
      <c r="D223" s="232"/>
      <c r="E223" s="221"/>
      <c r="F223" s="221"/>
      <c r="G223" s="221"/>
      <c r="H223" s="221"/>
      <c r="I223" s="221"/>
      <c r="J223" s="221"/>
      <c r="K223" s="221"/>
      <c r="L223" s="221"/>
      <c r="M223" s="221"/>
      <c r="N223" s="221"/>
      <c r="O223" s="221"/>
      <c r="P223" s="221"/>
      <c r="Q223" s="221"/>
      <c r="R223" s="221"/>
      <c r="S223" s="221"/>
      <c r="T223" s="221"/>
      <c r="U223" s="221"/>
      <c r="V223" s="221"/>
      <c r="W223" s="221"/>
      <c r="X223" s="221"/>
      <c r="Y223" s="221"/>
      <c r="Z223" s="221"/>
      <c r="AA223" s="221"/>
      <c r="AB223" s="221"/>
      <c r="AC223" s="221"/>
      <c r="AD223" s="221"/>
      <c r="AE223" s="221"/>
      <c r="AF223" s="221"/>
      <c r="AG223" s="221"/>
      <c r="AH223" s="221"/>
      <c r="AI223" s="221"/>
      <c r="AJ223" s="221"/>
      <c r="AK223" s="206"/>
      <c r="AL223" s="206"/>
      <c r="AM223" s="206"/>
    </row>
    <row r="224" spans="1:43" s="171" customFormat="1" ht="15">
      <c r="H224" s="172"/>
      <c r="K224" s="173"/>
      <c r="L224" s="173"/>
      <c r="M224" s="173"/>
      <c r="N224" s="173"/>
      <c r="O224" s="174"/>
      <c r="P224" s="220">
        <v>100</v>
      </c>
      <c r="Q224" s="220"/>
      <c r="R224" s="220"/>
      <c r="S224" s="176" t="s">
        <v>145</v>
      </c>
      <c r="T224" s="177"/>
      <c r="U224" s="177"/>
      <c r="V224" s="178" t="s">
        <v>8</v>
      </c>
      <c r="W224" s="178"/>
      <c r="X224" s="178"/>
      <c r="Y224" s="175">
        <v>73.209999999999994</v>
      </c>
      <c r="Z224" s="175"/>
      <c r="AA224" s="175"/>
      <c r="AB224" s="175"/>
      <c r="AC224" s="176"/>
      <c r="AD224" s="176" t="s">
        <v>102</v>
      </c>
      <c r="AE224" s="176"/>
      <c r="AF224" s="176"/>
      <c r="AG224" s="176"/>
      <c r="AH224" s="179" t="s">
        <v>9</v>
      </c>
      <c r="AI224" s="179"/>
      <c r="AK224" s="180">
        <f>ROUND(P224*Y224,0)</f>
        <v>7321</v>
      </c>
      <c r="AL224" s="180"/>
      <c r="AM224" s="180"/>
      <c r="AN224" s="181" t="s">
        <v>10</v>
      </c>
      <c r="AP224" s="173"/>
      <c r="AQ224" s="173"/>
    </row>
    <row r="225" spans="1:43" s="171" customFormat="1" ht="15">
      <c r="H225" s="172"/>
      <c r="K225" s="173"/>
      <c r="L225" s="173"/>
      <c r="M225" s="173"/>
      <c r="N225" s="207" t="s">
        <v>146</v>
      </c>
      <c r="O225" s="174"/>
      <c r="P225" s="208"/>
      <c r="Q225" s="208"/>
      <c r="R225" s="208"/>
      <c r="S225" s="176"/>
      <c r="T225" s="177"/>
      <c r="U225" s="177"/>
      <c r="V225" s="209"/>
      <c r="W225" s="209"/>
      <c r="X225" s="209"/>
      <c r="Y225" s="210"/>
      <c r="Z225" s="210"/>
      <c r="AA225" s="210"/>
      <c r="AB225" s="210"/>
      <c r="AC225" s="176"/>
      <c r="AD225" s="176"/>
      <c r="AE225" s="176"/>
      <c r="AF225" s="176"/>
      <c r="AG225" s="176"/>
      <c r="AH225" s="211"/>
      <c r="AI225" s="211"/>
      <c r="AK225" s="212"/>
      <c r="AL225" s="212"/>
      <c r="AM225" s="212"/>
      <c r="AN225" s="181"/>
      <c r="AP225" s="173"/>
      <c r="AQ225" s="173"/>
    </row>
    <row r="226" spans="1:43" s="225" customFormat="1" ht="15">
      <c r="A226" s="231"/>
    </row>
    <row r="227" spans="1:43" s="193" customFormat="1" ht="15">
      <c r="A227" s="169" t="s">
        <v>138</v>
      </c>
      <c r="B227" s="232" t="s">
        <v>139</v>
      </c>
      <c r="C227" s="232"/>
      <c r="D227" s="232"/>
      <c r="E227" s="221"/>
      <c r="F227" s="221"/>
      <c r="G227" s="221"/>
      <c r="H227" s="221"/>
      <c r="I227" s="221"/>
      <c r="J227" s="221"/>
      <c r="K227" s="221"/>
      <c r="L227" s="221"/>
      <c r="M227" s="221"/>
      <c r="N227" s="221"/>
      <c r="O227" s="221"/>
      <c r="P227" s="221"/>
      <c r="Q227" s="221"/>
      <c r="R227" s="221"/>
      <c r="S227" s="221"/>
      <c r="T227" s="221"/>
      <c r="U227" s="221"/>
      <c r="V227" s="221"/>
      <c r="W227" s="221"/>
      <c r="X227" s="221"/>
      <c r="Y227" s="221"/>
      <c r="Z227" s="221"/>
      <c r="AA227" s="221"/>
      <c r="AB227" s="221"/>
      <c r="AC227" s="221"/>
      <c r="AD227" s="221"/>
      <c r="AE227" s="221"/>
      <c r="AF227" s="221"/>
      <c r="AG227" s="221"/>
      <c r="AH227" s="221"/>
      <c r="AI227" s="221"/>
      <c r="AJ227" s="221"/>
      <c r="AK227" s="206"/>
      <c r="AL227" s="206"/>
      <c r="AM227" s="206"/>
    </row>
    <row r="228" spans="1:43" s="171" customFormat="1" ht="15">
      <c r="H228" s="172"/>
      <c r="K228" s="173"/>
      <c r="L228" s="173"/>
      <c r="M228" s="173"/>
      <c r="N228" s="173"/>
      <c r="O228" s="174"/>
      <c r="P228" s="220">
        <v>700</v>
      </c>
      <c r="Q228" s="220"/>
      <c r="R228" s="220"/>
      <c r="S228" s="176" t="s">
        <v>145</v>
      </c>
      <c r="T228" s="177"/>
      <c r="U228" s="177"/>
      <c r="V228" s="178" t="s">
        <v>8</v>
      </c>
      <c r="W228" s="178"/>
      <c r="X228" s="178"/>
      <c r="Y228" s="175">
        <v>95.79</v>
      </c>
      <c r="Z228" s="175"/>
      <c r="AA228" s="175"/>
      <c r="AB228" s="175"/>
      <c r="AC228" s="176"/>
      <c r="AD228" s="176" t="s">
        <v>102</v>
      </c>
      <c r="AE228" s="176"/>
      <c r="AF228" s="176"/>
      <c r="AG228" s="176"/>
      <c r="AH228" s="179" t="s">
        <v>9</v>
      </c>
      <c r="AI228" s="179"/>
      <c r="AK228" s="180">
        <f>ROUND(P228*Y228,0)</f>
        <v>67053</v>
      </c>
      <c r="AL228" s="180"/>
      <c r="AM228" s="180"/>
      <c r="AN228" s="181" t="s">
        <v>10</v>
      </c>
      <c r="AP228" s="173"/>
      <c r="AQ228" s="173"/>
    </row>
    <row r="229" spans="1:43" s="171" customFormat="1" ht="15">
      <c r="H229" s="172"/>
      <c r="K229" s="173"/>
      <c r="L229" s="173"/>
      <c r="M229" s="173"/>
      <c r="N229" s="207" t="s">
        <v>147</v>
      </c>
      <c r="O229" s="174"/>
      <c r="P229" s="208"/>
      <c r="Q229" s="208"/>
      <c r="R229" s="208"/>
      <c r="S229" s="176"/>
      <c r="T229" s="177"/>
      <c r="U229" s="177"/>
      <c r="V229" s="209"/>
      <c r="W229" s="209"/>
      <c r="X229" s="209"/>
      <c r="Y229" s="210"/>
      <c r="Z229" s="210"/>
      <c r="AA229" s="210"/>
      <c r="AB229" s="210"/>
      <c r="AC229" s="176"/>
      <c r="AD229" s="176"/>
      <c r="AE229" s="176"/>
      <c r="AF229" s="176"/>
      <c r="AG229" s="176"/>
      <c r="AH229" s="211"/>
      <c r="AI229" s="211"/>
      <c r="AK229" s="212"/>
      <c r="AL229" s="212"/>
      <c r="AM229" s="212"/>
      <c r="AN229" s="181"/>
      <c r="AP229" s="173"/>
      <c r="AQ229" s="173"/>
    </row>
    <row r="230" spans="1:43" s="225" customFormat="1" ht="15">
      <c r="A230" s="231"/>
    </row>
    <row r="231" spans="1:43" s="193" customFormat="1" ht="15">
      <c r="A231" s="169" t="s">
        <v>141</v>
      </c>
      <c r="B231" s="232" t="s">
        <v>142</v>
      </c>
      <c r="C231" s="232"/>
      <c r="D231" s="232"/>
      <c r="E231" s="221"/>
      <c r="F231" s="221"/>
      <c r="G231" s="221"/>
      <c r="H231" s="221"/>
      <c r="I231" s="221"/>
      <c r="J231" s="221"/>
      <c r="K231" s="221"/>
      <c r="L231" s="221"/>
      <c r="M231" s="221"/>
      <c r="N231" s="221"/>
      <c r="O231" s="221"/>
      <c r="P231" s="221"/>
      <c r="Q231" s="221"/>
      <c r="R231" s="221"/>
      <c r="S231" s="221"/>
      <c r="T231" s="221"/>
      <c r="U231" s="221"/>
      <c r="V231" s="221"/>
      <c r="W231" s="221"/>
      <c r="X231" s="221"/>
      <c r="Y231" s="221"/>
      <c r="Z231" s="221"/>
      <c r="AA231" s="221"/>
      <c r="AB231" s="221"/>
      <c r="AC231" s="221"/>
      <c r="AD231" s="221"/>
      <c r="AE231" s="221"/>
      <c r="AF231" s="221"/>
      <c r="AG231" s="221"/>
      <c r="AH231" s="221"/>
      <c r="AI231" s="221"/>
      <c r="AJ231" s="221"/>
      <c r="AK231" s="206"/>
      <c r="AL231" s="206"/>
      <c r="AM231" s="206"/>
    </row>
    <row r="232" spans="1:43" s="171" customFormat="1" ht="15">
      <c r="H232" s="172"/>
      <c r="K232" s="173"/>
      <c r="L232" s="173"/>
      <c r="M232" s="173"/>
      <c r="N232" s="173"/>
      <c r="O232" s="174"/>
      <c r="P232" s="220">
        <v>500</v>
      </c>
      <c r="Q232" s="220"/>
      <c r="R232" s="220"/>
      <c r="S232" s="176" t="s">
        <v>145</v>
      </c>
      <c r="T232" s="177"/>
      <c r="U232" s="177"/>
      <c r="V232" s="178" t="s">
        <v>8</v>
      </c>
      <c r="W232" s="178"/>
      <c r="X232" s="178"/>
      <c r="Y232" s="175">
        <v>128.55000000000001</v>
      </c>
      <c r="Z232" s="175"/>
      <c r="AA232" s="175"/>
      <c r="AB232" s="175"/>
      <c r="AC232" s="176"/>
      <c r="AD232" s="176" t="s">
        <v>102</v>
      </c>
      <c r="AE232" s="176"/>
      <c r="AF232" s="176"/>
      <c r="AG232" s="176"/>
      <c r="AH232" s="179" t="s">
        <v>9</v>
      </c>
      <c r="AI232" s="179"/>
      <c r="AK232" s="180">
        <f>ROUND(P232*Y232,0)</f>
        <v>64275</v>
      </c>
      <c r="AL232" s="180"/>
      <c r="AM232" s="180"/>
      <c r="AN232" s="181" t="s">
        <v>10</v>
      </c>
      <c r="AP232" s="173"/>
      <c r="AQ232" s="173"/>
    </row>
    <row r="233" spans="1:43" s="171" customFormat="1" ht="15">
      <c r="H233" s="172"/>
      <c r="K233" s="173"/>
      <c r="L233" s="173"/>
      <c r="M233" s="173"/>
      <c r="N233" s="207" t="s">
        <v>148</v>
      </c>
      <c r="O233" s="174"/>
      <c r="P233" s="208"/>
      <c r="Q233" s="208"/>
      <c r="R233" s="208"/>
      <c r="S233" s="176"/>
      <c r="T233" s="177"/>
      <c r="U233" s="177"/>
      <c r="V233" s="209"/>
      <c r="W233" s="209"/>
      <c r="X233" s="209"/>
      <c r="Y233" s="210"/>
      <c r="Z233" s="210"/>
      <c r="AA233" s="210"/>
      <c r="AB233" s="210"/>
      <c r="AC233" s="176"/>
      <c r="AD233" s="176"/>
      <c r="AE233" s="176"/>
      <c r="AF233" s="176"/>
      <c r="AG233" s="176"/>
      <c r="AH233" s="211"/>
      <c r="AI233" s="211"/>
      <c r="AK233" s="212"/>
      <c r="AL233" s="212"/>
      <c r="AM233" s="212"/>
      <c r="AN233" s="181"/>
      <c r="AP233" s="173"/>
      <c r="AQ233" s="173"/>
    </row>
    <row r="234" spans="1:43" s="225" customFormat="1" ht="15">
      <c r="A234" s="231"/>
    </row>
    <row r="235" spans="1:43" s="193" customFormat="1" ht="15">
      <c r="A235" s="169">
        <v>9</v>
      </c>
      <c r="B235" s="170" t="s">
        <v>149</v>
      </c>
      <c r="C235" s="170"/>
      <c r="D235" s="170"/>
      <c r="E235" s="170"/>
      <c r="F235" s="170"/>
      <c r="G235" s="170"/>
      <c r="H235" s="170"/>
      <c r="I235" s="170"/>
      <c r="J235" s="170"/>
      <c r="K235" s="170"/>
      <c r="L235" s="170"/>
      <c r="M235" s="170"/>
      <c r="N235" s="170"/>
      <c r="O235" s="170"/>
      <c r="P235" s="170"/>
      <c r="Q235" s="170"/>
      <c r="R235" s="170"/>
      <c r="S235" s="170"/>
      <c r="T235" s="170"/>
      <c r="U235" s="170"/>
      <c r="V235" s="170"/>
      <c r="W235" s="170"/>
      <c r="X235" s="170"/>
      <c r="Y235" s="170"/>
      <c r="Z235" s="170"/>
      <c r="AA235" s="170"/>
      <c r="AB235" s="170"/>
      <c r="AC235" s="170"/>
      <c r="AD235" s="170"/>
      <c r="AE235" s="170"/>
      <c r="AF235" s="170"/>
      <c r="AG235" s="170"/>
      <c r="AH235" s="170"/>
      <c r="AI235" s="170"/>
      <c r="AJ235" s="170"/>
      <c r="AK235" s="192"/>
      <c r="AL235" s="192"/>
      <c r="AM235" s="192"/>
    </row>
    <row r="236" spans="1:43" s="171" customFormat="1" ht="15">
      <c r="H236" s="172"/>
      <c r="K236" s="173"/>
      <c r="L236" s="173"/>
      <c r="M236" s="173"/>
      <c r="N236" s="173"/>
      <c r="O236" s="174"/>
      <c r="P236" s="220">
        <v>20</v>
      </c>
      <c r="Q236" s="220"/>
      <c r="R236" s="220"/>
      <c r="S236" s="176" t="s">
        <v>122</v>
      </c>
      <c r="T236" s="177"/>
      <c r="U236" s="177"/>
      <c r="V236" s="178" t="s">
        <v>8</v>
      </c>
      <c r="W236" s="178"/>
      <c r="X236" s="178"/>
      <c r="Y236" s="175">
        <v>478.28</v>
      </c>
      <c r="Z236" s="175"/>
      <c r="AA236" s="175"/>
      <c r="AB236" s="175"/>
      <c r="AC236" s="176"/>
      <c r="AD236" s="176" t="s">
        <v>123</v>
      </c>
      <c r="AE236" s="176"/>
      <c r="AF236" s="176"/>
      <c r="AG236" s="176"/>
      <c r="AH236" s="179" t="s">
        <v>9</v>
      </c>
      <c r="AI236" s="179"/>
      <c r="AK236" s="180">
        <f>ROUND(P236*Y236,0)</f>
        <v>9566</v>
      </c>
      <c r="AL236" s="180"/>
      <c r="AM236" s="180"/>
      <c r="AN236" s="181" t="s">
        <v>10</v>
      </c>
      <c r="AP236" s="173"/>
      <c r="AQ236" s="173"/>
    </row>
    <row r="237" spans="1:43" s="171" customFormat="1" ht="15">
      <c r="H237" s="172"/>
      <c r="K237" s="173"/>
      <c r="L237" s="173"/>
      <c r="M237" s="173"/>
      <c r="N237" s="207" t="s">
        <v>150</v>
      </c>
      <c r="O237" s="174"/>
      <c r="P237" s="208"/>
      <c r="Q237" s="208"/>
      <c r="R237" s="208"/>
      <c r="S237" s="176"/>
      <c r="T237" s="177"/>
      <c r="U237" s="177"/>
      <c r="V237" s="209"/>
      <c r="W237" s="209"/>
      <c r="X237" s="209"/>
      <c r="Y237" s="210"/>
      <c r="Z237" s="210"/>
      <c r="AA237" s="210"/>
      <c r="AB237" s="210"/>
      <c r="AC237" s="176"/>
      <c r="AD237" s="176"/>
      <c r="AE237" s="176"/>
      <c r="AF237" s="176"/>
      <c r="AG237" s="176"/>
      <c r="AH237" s="211"/>
      <c r="AI237" s="211"/>
      <c r="AK237" s="212"/>
      <c r="AL237" s="212"/>
      <c r="AM237" s="212"/>
      <c r="AN237" s="181"/>
      <c r="AP237" s="173"/>
      <c r="AQ237" s="173"/>
    </row>
    <row r="238" spans="1:43" s="225" customFormat="1" ht="15">
      <c r="A238" s="231"/>
    </row>
    <row r="239" spans="1:43" s="193" customFormat="1" ht="15">
      <c r="A239" s="169">
        <v>10</v>
      </c>
      <c r="B239" s="170" t="s">
        <v>151</v>
      </c>
      <c r="C239" s="170"/>
      <c r="D239" s="170"/>
      <c r="E239" s="170"/>
      <c r="F239" s="170"/>
      <c r="G239" s="170"/>
      <c r="H239" s="170"/>
      <c r="I239" s="170"/>
      <c r="J239" s="170"/>
      <c r="K239" s="170"/>
      <c r="L239" s="170"/>
      <c r="M239" s="170"/>
      <c r="N239" s="170"/>
      <c r="O239" s="170"/>
      <c r="P239" s="170"/>
      <c r="Q239" s="170"/>
      <c r="R239" s="170"/>
      <c r="S239" s="170"/>
      <c r="T239" s="170"/>
      <c r="U239" s="170"/>
      <c r="V239" s="170"/>
      <c r="W239" s="170"/>
      <c r="X239" s="170"/>
      <c r="Y239" s="170"/>
      <c r="Z239" s="170"/>
      <c r="AA239" s="170"/>
      <c r="AB239" s="170"/>
      <c r="AC239" s="170"/>
      <c r="AD239" s="170"/>
      <c r="AE239" s="170"/>
      <c r="AF239" s="170"/>
      <c r="AG239" s="170"/>
      <c r="AH239" s="170"/>
      <c r="AI239" s="170"/>
      <c r="AJ239" s="170"/>
      <c r="AK239" s="192"/>
      <c r="AL239" s="192"/>
      <c r="AM239" s="192"/>
    </row>
    <row r="240" spans="1:43" s="171" customFormat="1" ht="15">
      <c r="H240" s="172"/>
      <c r="K240" s="173"/>
      <c r="L240" s="173"/>
      <c r="M240" s="173"/>
      <c r="N240" s="173"/>
      <c r="O240" s="174"/>
      <c r="P240" s="220">
        <v>10</v>
      </c>
      <c r="Q240" s="220"/>
      <c r="R240" s="220"/>
      <c r="S240" s="176" t="s">
        <v>122</v>
      </c>
      <c r="T240" s="177"/>
      <c r="U240" s="177"/>
      <c r="V240" s="178" t="s">
        <v>8</v>
      </c>
      <c r="W240" s="178"/>
      <c r="X240" s="178"/>
      <c r="Y240" s="175">
        <v>795</v>
      </c>
      <c r="Z240" s="175"/>
      <c r="AA240" s="175"/>
      <c r="AB240" s="175"/>
      <c r="AC240" s="176"/>
      <c r="AD240" s="176" t="s">
        <v>123</v>
      </c>
      <c r="AE240" s="176"/>
      <c r="AF240" s="176"/>
      <c r="AG240" s="176"/>
      <c r="AH240" s="179" t="s">
        <v>9</v>
      </c>
      <c r="AI240" s="179"/>
      <c r="AK240" s="180">
        <f>ROUND(P240*Y240,0)</f>
        <v>7950</v>
      </c>
      <c r="AL240" s="180"/>
      <c r="AM240" s="180"/>
      <c r="AN240" s="181" t="s">
        <v>10</v>
      </c>
      <c r="AP240" s="173"/>
      <c r="AQ240" s="173"/>
    </row>
    <row r="241" spans="1:43" s="171" customFormat="1" ht="15">
      <c r="H241" s="172"/>
      <c r="K241" s="173"/>
      <c r="L241" s="173"/>
      <c r="M241" s="173"/>
      <c r="N241" s="207" t="s">
        <v>152</v>
      </c>
      <c r="O241" s="174"/>
      <c r="P241" s="208"/>
      <c r="Q241" s="208"/>
      <c r="R241" s="208"/>
      <c r="S241" s="176"/>
      <c r="T241" s="177"/>
      <c r="U241" s="177"/>
      <c r="V241" s="209"/>
      <c r="W241" s="209"/>
      <c r="X241" s="209"/>
      <c r="Y241" s="210"/>
      <c r="Z241" s="210"/>
      <c r="AA241" s="210"/>
      <c r="AB241" s="210"/>
      <c r="AC241" s="176"/>
      <c r="AD241" s="176"/>
      <c r="AE241" s="176"/>
      <c r="AF241" s="176"/>
      <c r="AG241" s="176"/>
      <c r="AH241" s="211"/>
      <c r="AI241" s="211"/>
      <c r="AK241" s="212"/>
      <c r="AL241" s="212"/>
      <c r="AM241" s="212"/>
      <c r="AN241" s="181"/>
      <c r="AP241" s="173"/>
      <c r="AQ241" s="173"/>
    </row>
    <row r="242" spans="1:43" s="225" customFormat="1" ht="15">
      <c r="A242" s="231"/>
    </row>
    <row r="243" spans="1:43" s="193" customFormat="1" ht="15">
      <c r="A243" s="169">
        <v>11</v>
      </c>
      <c r="B243" s="170" t="s">
        <v>153</v>
      </c>
      <c r="C243" s="170"/>
      <c r="D243" s="170"/>
      <c r="E243" s="170"/>
      <c r="F243" s="170"/>
      <c r="G243" s="170"/>
      <c r="H243" s="170"/>
      <c r="I243" s="170"/>
      <c r="J243" s="170"/>
      <c r="K243" s="170"/>
      <c r="L243" s="170"/>
      <c r="M243" s="170"/>
      <c r="N243" s="170"/>
      <c r="O243" s="170"/>
      <c r="P243" s="170"/>
      <c r="Q243" s="170"/>
      <c r="R243" s="170"/>
      <c r="S243" s="170"/>
      <c r="T243" s="170"/>
      <c r="U243" s="170"/>
      <c r="V243" s="170"/>
      <c r="W243" s="170"/>
      <c r="X243" s="170"/>
      <c r="Y243" s="170"/>
      <c r="Z243" s="170"/>
      <c r="AA243" s="170"/>
      <c r="AB243" s="170"/>
      <c r="AC243" s="170"/>
      <c r="AD243" s="170"/>
      <c r="AE243" s="170"/>
      <c r="AF243" s="170"/>
      <c r="AG243" s="170"/>
      <c r="AH243" s="170"/>
      <c r="AI243" s="170"/>
      <c r="AJ243" s="170"/>
      <c r="AK243" s="192"/>
      <c r="AL243" s="192"/>
      <c r="AM243" s="192"/>
    </row>
    <row r="244" spans="1:43" s="171" customFormat="1" ht="15">
      <c r="H244" s="172"/>
      <c r="K244" s="173"/>
      <c r="L244" s="173"/>
      <c r="M244" s="173"/>
      <c r="N244" s="173"/>
      <c r="O244" s="174"/>
      <c r="P244" s="220">
        <v>2</v>
      </c>
      <c r="Q244" s="220"/>
      <c r="R244" s="220"/>
      <c r="S244" s="176" t="s">
        <v>122</v>
      </c>
      <c r="T244" s="177"/>
      <c r="U244" s="177"/>
      <c r="V244" s="178" t="s">
        <v>8</v>
      </c>
      <c r="W244" s="178"/>
      <c r="X244" s="178"/>
      <c r="Y244" s="175">
        <v>5162.3</v>
      </c>
      <c r="Z244" s="175"/>
      <c r="AA244" s="175"/>
      <c r="AB244" s="175"/>
      <c r="AC244" s="176"/>
      <c r="AD244" s="176" t="s">
        <v>123</v>
      </c>
      <c r="AE244" s="176"/>
      <c r="AF244" s="176"/>
      <c r="AG244" s="176"/>
      <c r="AH244" s="179" t="s">
        <v>9</v>
      </c>
      <c r="AI244" s="179"/>
      <c r="AK244" s="180">
        <f>ROUND(P244*Y244,0)</f>
        <v>10325</v>
      </c>
      <c r="AL244" s="180"/>
      <c r="AM244" s="180"/>
      <c r="AN244" s="181" t="s">
        <v>10</v>
      </c>
      <c r="AP244" s="173"/>
      <c r="AQ244" s="173"/>
    </row>
    <row r="245" spans="1:43" s="171" customFormat="1" ht="15">
      <c r="H245" s="172"/>
      <c r="K245" s="173"/>
      <c r="L245" s="173"/>
      <c r="M245" s="173"/>
      <c r="N245" s="207" t="s">
        <v>154</v>
      </c>
      <c r="O245" s="174"/>
      <c r="P245" s="208"/>
      <c r="Q245" s="208"/>
      <c r="R245" s="208"/>
      <c r="S245" s="176"/>
      <c r="T245" s="177"/>
      <c r="U245" s="177"/>
      <c r="V245" s="209"/>
      <c r="W245" s="209"/>
      <c r="X245" s="209"/>
      <c r="Y245" s="210"/>
      <c r="Z245" s="210"/>
      <c r="AA245" s="210"/>
      <c r="AB245" s="210"/>
      <c r="AC245" s="176"/>
      <c r="AD245" s="176"/>
      <c r="AE245" s="176"/>
      <c r="AF245" s="176"/>
      <c r="AG245" s="176"/>
      <c r="AH245" s="211"/>
      <c r="AI245" s="211"/>
      <c r="AK245" s="212"/>
      <c r="AL245" s="212"/>
      <c r="AM245" s="212"/>
      <c r="AN245" s="181"/>
      <c r="AP245" s="173"/>
      <c r="AQ245" s="173"/>
    </row>
    <row r="246" spans="1:43" s="225" customFormat="1" ht="15">
      <c r="A246" s="231"/>
    </row>
    <row r="247" spans="1:43" s="193" customFormat="1" ht="15">
      <c r="A247" s="169">
        <v>12</v>
      </c>
      <c r="B247" s="213" t="s">
        <v>155</v>
      </c>
      <c r="C247" s="170"/>
      <c r="D247" s="170"/>
      <c r="E247" s="170"/>
      <c r="F247" s="170"/>
      <c r="G247" s="170"/>
      <c r="H247" s="170"/>
      <c r="I247" s="170"/>
      <c r="J247" s="170"/>
      <c r="K247" s="170"/>
      <c r="L247" s="170"/>
      <c r="M247" s="170"/>
      <c r="N247" s="170"/>
      <c r="O247" s="170"/>
      <c r="P247" s="170"/>
      <c r="Q247" s="170"/>
      <c r="R247" s="170"/>
      <c r="S247" s="170"/>
      <c r="T247" s="170"/>
      <c r="U247" s="170"/>
      <c r="V247" s="170"/>
      <c r="W247" s="170"/>
      <c r="X247" s="170"/>
      <c r="Y247" s="170"/>
      <c r="Z247" s="170"/>
      <c r="AA247" s="170"/>
      <c r="AB247" s="170"/>
      <c r="AC247" s="170"/>
      <c r="AD247" s="170"/>
      <c r="AE247" s="170"/>
      <c r="AF247" s="170"/>
      <c r="AG247" s="170"/>
      <c r="AH247" s="170"/>
      <c r="AI247" s="170"/>
      <c r="AJ247" s="170"/>
      <c r="AK247" s="235"/>
      <c r="AL247" s="192"/>
      <c r="AM247" s="192"/>
    </row>
    <row r="248" spans="1:43" s="193" customFormat="1" ht="15">
      <c r="A248" s="169" t="s">
        <v>135</v>
      </c>
      <c r="B248" s="233" t="s">
        <v>156</v>
      </c>
      <c r="C248" s="233"/>
      <c r="D248" s="233"/>
      <c r="E248" s="233"/>
      <c r="F248" s="233"/>
      <c r="G248" s="233"/>
      <c r="H248" s="233"/>
      <c r="I248" s="221"/>
      <c r="J248" s="221"/>
      <c r="K248" s="221"/>
      <c r="L248" s="221"/>
      <c r="M248" s="221"/>
      <c r="N248" s="221"/>
      <c r="O248" s="221"/>
      <c r="P248" s="221"/>
      <c r="Q248" s="221"/>
      <c r="R248" s="221"/>
      <c r="S248" s="221"/>
      <c r="T248" s="221"/>
      <c r="U248" s="221"/>
      <c r="V248" s="221"/>
      <c r="W248" s="221"/>
      <c r="X248" s="221"/>
      <c r="Y248" s="221"/>
      <c r="Z248" s="221"/>
      <c r="AA248" s="221"/>
      <c r="AB248" s="221"/>
      <c r="AC248" s="221"/>
      <c r="AD248" s="221"/>
      <c r="AE248" s="221"/>
      <c r="AF248" s="221"/>
      <c r="AG248" s="221"/>
      <c r="AH248" s="221"/>
      <c r="AI248" s="221"/>
      <c r="AJ248" s="221"/>
      <c r="AK248" s="236"/>
      <c r="AL248" s="206"/>
      <c r="AM248" s="206"/>
    </row>
    <row r="249" spans="1:43" s="171" customFormat="1" ht="15">
      <c r="H249" s="172"/>
      <c r="K249" s="173"/>
      <c r="L249" s="173"/>
      <c r="M249" s="173"/>
      <c r="N249" s="173"/>
      <c r="O249" s="174"/>
      <c r="P249" s="220">
        <v>1</v>
      </c>
      <c r="Q249" s="220"/>
      <c r="R249" s="220"/>
      <c r="S249" s="176" t="s">
        <v>127</v>
      </c>
      <c r="T249" s="177"/>
      <c r="U249" s="177"/>
      <c r="V249" s="178" t="s">
        <v>8</v>
      </c>
      <c r="W249" s="178"/>
      <c r="X249" s="178"/>
      <c r="Y249" s="175">
        <v>58962.94</v>
      </c>
      <c r="Z249" s="175"/>
      <c r="AA249" s="175"/>
      <c r="AB249" s="175"/>
      <c r="AC249" s="176"/>
      <c r="AD249" s="176" t="s">
        <v>123</v>
      </c>
      <c r="AE249" s="176"/>
      <c r="AF249" s="176"/>
      <c r="AG249" s="176"/>
      <c r="AH249" s="179" t="s">
        <v>9</v>
      </c>
      <c r="AI249" s="179"/>
      <c r="AK249" s="180">
        <f>ROUND(P249*Y249,0)</f>
        <v>58963</v>
      </c>
      <c r="AL249" s="180"/>
      <c r="AM249" s="180"/>
      <c r="AN249" s="181" t="s">
        <v>10</v>
      </c>
      <c r="AP249" s="173"/>
      <c r="AQ249" s="173"/>
    </row>
    <row r="250" spans="1:43" s="171" customFormat="1" ht="15">
      <c r="H250" s="172"/>
      <c r="K250" s="173"/>
      <c r="L250" s="173"/>
      <c r="M250" s="173"/>
      <c r="N250" s="207" t="s">
        <v>157</v>
      </c>
      <c r="O250" s="174"/>
      <c r="P250" s="208"/>
      <c r="Q250" s="208"/>
      <c r="R250" s="208"/>
      <c r="S250" s="176"/>
      <c r="T250" s="177"/>
      <c r="U250" s="177"/>
      <c r="V250" s="209"/>
      <c r="W250" s="209"/>
      <c r="X250" s="209"/>
      <c r="Y250" s="210"/>
      <c r="Z250" s="210"/>
      <c r="AA250" s="210"/>
      <c r="AB250" s="210"/>
      <c r="AC250" s="176"/>
      <c r="AD250" s="176"/>
      <c r="AE250" s="176"/>
      <c r="AF250" s="176"/>
      <c r="AG250" s="176"/>
      <c r="AH250" s="211"/>
      <c r="AI250" s="211"/>
      <c r="AK250" s="212"/>
      <c r="AL250" s="212"/>
      <c r="AM250" s="212"/>
      <c r="AN250" s="181"/>
      <c r="AP250" s="173"/>
      <c r="AQ250" s="173"/>
    </row>
    <row r="251" spans="1:43" s="225" customFormat="1" ht="15">
      <c r="A251" s="231"/>
      <c r="O251" s="237"/>
    </row>
    <row r="252" spans="1:43" s="193" customFormat="1" ht="15">
      <c r="A252" s="169" t="s">
        <v>138</v>
      </c>
      <c r="B252" s="233" t="s">
        <v>158</v>
      </c>
      <c r="C252" s="233"/>
      <c r="D252" s="233"/>
      <c r="E252" s="233"/>
      <c r="F252" s="233"/>
      <c r="G252" s="233"/>
      <c r="H252" s="233"/>
      <c r="I252" s="221"/>
      <c r="J252" s="221"/>
      <c r="K252" s="221"/>
      <c r="L252" s="221"/>
      <c r="M252" s="221"/>
      <c r="N252" s="221"/>
      <c r="O252" s="221"/>
      <c r="P252" s="221"/>
      <c r="Q252" s="221"/>
      <c r="R252" s="221"/>
      <c r="S252" s="221"/>
      <c r="T252" s="221"/>
      <c r="U252" s="221"/>
      <c r="V252" s="221"/>
      <c r="W252" s="221"/>
      <c r="X252" s="221"/>
      <c r="Y252" s="221"/>
      <c r="Z252" s="221"/>
      <c r="AA252" s="221"/>
      <c r="AB252" s="221"/>
      <c r="AC252" s="221"/>
      <c r="AD252" s="221"/>
      <c r="AE252" s="221"/>
      <c r="AF252" s="221"/>
      <c r="AG252" s="221"/>
      <c r="AH252" s="221"/>
      <c r="AI252" s="221"/>
      <c r="AJ252" s="221"/>
      <c r="AK252" s="236"/>
      <c r="AL252" s="206"/>
      <c r="AM252" s="206"/>
    </row>
    <row r="253" spans="1:43" s="171" customFormat="1" ht="15">
      <c r="H253" s="172"/>
      <c r="K253" s="173"/>
      <c r="L253" s="173"/>
      <c r="M253" s="173"/>
      <c r="N253" s="173"/>
      <c r="O253" s="174"/>
      <c r="P253" s="220">
        <v>1</v>
      </c>
      <c r="Q253" s="220"/>
      <c r="R253" s="220"/>
      <c r="S253" s="176" t="s">
        <v>127</v>
      </c>
      <c r="T253" s="177"/>
      <c r="U253" s="177"/>
      <c r="V253" s="178" t="s">
        <v>8</v>
      </c>
      <c r="W253" s="178"/>
      <c r="X253" s="178"/>
      <c r="Y253" s="175">
        <v>37505.42</v>
      </c>
      <c r="Z253" s="175"/>
      <c r="AA253" s="175"/>
      <c r="AB253" s="175"/>
      <c r="AC253" s="176"/>
      <c r="AD253" s="176" t="s">
        <v>123</v>
      </c>
      <c r="AE253" s="176"/>
      <c r="AF253" s="176"/>
      <c r="AG253" s="176"/>
      <c r="AH253" s="179" t="s">
        <v>9</v>
      </c>
      <c r="AI253" s="179"/>
      <c r="AK253" s="180">
        <f>ROUND(P253*Y253,0)</f>
        <v>37505</v>
      </c>
      <c r="AL253" s="180"/>
      <c r="AM253" s="180"/>
      <c r="AN253" s="181" t="s">
        <v>10</v>
      </c>
      <c r="AP253" s="173"/>
      <c r="AQ253" s="173"/>
    </row>
    <row r="254" spans="1:43" s="171" customFormat="1" ht="15">
      <c r="H254" s="172"/>
      <c r="K254" s="173"/>
      <c r="L254" s="173"/>
      <c r="M254" s="173"/>
      <c r="N254" s="207" t="s">
        <v>157</v>
      </c>
      <c r="O254" s="174"/>
      <c r="P254" s="208"/>
      <c r="Q254" s="208"/>
      <c r="R254" s="208"/>
      <c r="S254" s="176"/>
      <c r="T254" s="177"/>
      <c r="U254" s="177"/>
      <c r="V254" s="209"/>
      <c r="W254" s="209"/>
      <c r="X254" s="209"/>
      <c r="Y254" s="210"/>
      <c r="Z254" s="210"/>
      <c r="AA254" s="210"/>
      <c r="AB254" s="210"/>
      <c r="AC254" s="176"/>
      <c r="AD254" s="176"/>
      <c r="AE254" s="176"/>
      <c r="AF254" s="176"/>
      <c r="AG254" s="176"/>
      <c r="AH254" s="211"/>
      <c r="AI254" s="211"/>
      <c r="AK254" s="212"/>
      <c r="AL254" s="212"/>
      <c r="AM254" s="212"/>
      <c r="AN254" s="181"/>
      <c r="AP254" s="173"/>
      <c r="AQ254" s="173"/>
    </row>
    <row r="255" spans="1:43" s="225" customFormat="1" ht="15">
      <c r="A255" s="231"/>
      <c r="O255" s="237"/>
    </row>
    <row r="256" spans="1:43" s="193" customFormat="1" ht="72" customHeight="1">
      <c r="A256" s="169">
        <v>11</v>
      </c>
      <c r="B256" s="170" t="s">
        <v>170</v>
      </c>
      <c r="C256" s="170"/>
      <c r="D256" s="170"/>
      <c r="E256" s="170"/>
      <c r="F256" s="170"/>
      <c r="G256" s="170"/>
      <c r="H256" s="170"/>
      <c r="I256" s="170"/>
      <c r="J256" s="170"/>
      <c r="K256" s="170"/>
      <c r="L256" s="170"/>
      <c r="M256" s="170"/>
      <c r="N256" s="170"/>
      <c r="O256" s="170"/>
      <c r="P256" s="170"/>
      <c r="Q256" s="170"/>
      <c r="R256" s="170"/>
      <c r="S256" s="170"/>
      <c r="T256" s="170"/>
      <c r="U256" s="170"/>
      <c r="V256" s="170"/>
      <c r="W256" s="170"/>
      <c r="X256" s="170"/>
      <c r="Y256" s="170"/>
      <c r="Z256" s="170"/>
      <c r="AA256" s="170"/>
      <c r="AB256" s="170"/>
      <c r="AC256" s="170"/>
      <c r="AD256" s="170"/>
      <c r="AE256" s="170"/>
      <c r="AF256" s="170"/>
      <c r="AG256" s="170"/>
      <c r="AH256" s="170"/>
      <c r="AI256" s="170"/>
      <c r="AJ256" s="170"/>
      <c r="AK256" s="192"/>
      <c r="AL256" s="192"/>
      <c r="AM256" s="192"/>
    </row>
    <row r="257" spans="1:43" s="171" customFormat="1" ht="15">
      <c r="H257" s="172"/>
      <c r="K257" s="173"/>
      <c r="L257" s="173"/>
      <c r="M257" s="173"/>
      <c r="N257" s="173"/>
      <c r="O257" s="174"/>
      <c r="P257" s="220">
        <v>100</v>
      </c>
      <c r="Q257" s="220"/>
      <c r="R257" s="220"/>
      <c r="S257" s="176" t="s">
        <v>145</v>
      </c>
      <c r="T257" s="177"/>
      <c r="U257" s="177"/>
      <c r="V257" s="178" t="s">
        <v>8</v>
      </c>
      <c r="W257" s="178"/>
      <c r="X257" s="178"/>
      <c r="Y257" s="175">
        <v>199.25</v>
      </c>
      <c r="Z257" s="175"/>
      <c r="AA257" s="175"/>
      <c r="AB257" s="175"/>
      <c r="AC257" s="176"/>
      <c r="AD257" s="176" t="s">
        <v>123</v>
      </c>
      <c r="AE257" s="176"/>
      <c r="AF257" s="176"/>
      <c r="AG257" s="176"/>
      <c r="AH257" s="179" t="s">
        <v>9</v>
      </c>
      <c r="AI257" s="179"/>
      <c r="AK257" s="180">
        <f>ROUND(P257*Y257,0)</f>
        <v>19925</v>
      </c>
      <c r="AL257" s="180"/>
      <c r="AM257" s="180"/>
      <c r="AN257" s="181" t="s">
        <v>10</v>
      </c>
      <c r="AP257" s="173"/>
      <c r="AQ257" s="173"/>
    </row>
    <row r="258" spans="1:43" s="171" customFormat="1" ht="15">
      <c r="H258" s="172"/>
      <c r="K258" s="173"/>
      <c r="L258" s="173"/>
      <c r="M258" s="173"/>
      <c r="N258" s="207" t="s">
        <v>168</v>
      </c>
      <c r="O258" s="174"/>
      <c r="P258" s="208"/>
      <c r="Q258" s="208"/>
      <c r="R258" s="208"/>
      <c r="S258" s="176"/>
      <c r="T258" s="177"/>
      <c r="U258" s="177"/>
      <c r="V258" s="209"/>
      <c r="W258" s="209"/>
      <c r="X258" s="209"/>
      <c r="Y258" s="210"/>
      <c r="Z258" s="210"/>
      <c r="AA258" s="210"/>
      <c r="AB258" s="210"/>
      <c r="AC258" s="176"/>
      <c r="AD258" s="176"/>
      <c r="AE258" s="176"/>
      <c r="AF258" s="176"/>
      <c r="AG258" s="176"/>
      <c r="AH258" s="211"/>
      <c r="AI258" s="211"/>
      <c r="AK258" s="212"/>
      <c r="AL258" s="212"/>
      <c r="AM258" s="212"/>
      <c r="AN258" s="181"/>
      <c r="AP258" s="173"/>
      <c r="AQ258" s="173"/>
    </row>
    <row r="259" spans="1:43" s="225" customFormat="1" ht="15">
      <c r="A259" s="231"/>
    </row>
    <row r="260" spans="1:43" s="193" customFormat="1" ht="81" customHeight="1">
      <c r="A260" s="169">
        <v>12</v>
      </c>
      <c r="B260" s="170" t="s">
        <v>169</v>
      </c>
      <c r="C260" s="170"/>
      <c r="D260" s="170"/>
      <c r="E260" s="170"/>
      <c r="F260" s="170"/>
      <c r="G260" s="170"/>
      <c r="H260" s="170"/>
      <c r="I260" s="170"/>
      <c r="J260" s="170"/>
      <c r="K260" s="170"/>
      <c r="L260" s="170"/>
      <c r="M260" s="170"/>
      <c r="N260" s="170"/>
      <c r="O260" s="170"/>
      <c r="P260" s="170"/>
      <c r="Q260" s="170"/>
      <c r="R260" s="170"/>
      <c r="S260" s="170"/>
      <c r="T260" s="170"/>
      <c r="U260" s="170"/>
      <c r="V260" s="170"/>
      <c r="W260" s="170"/>
      <c r="X260" s="170"/>
      <c r="Y260" s="170"/>
      <c r="Z260" s="170"/>
      <c r="AA260" s="170"/>
      <c r="AB260" s="170"/>
      <c r="AC260" s="170"/>
      <c r="AD260" s="170"/>
      <c r="AE260" s="170"/>
      <c r="AF260" s="170"/>
      <c r="AG260" s="170"/>
      <c r="AH260" s="170"/>
      <c r="AI260" s="170"/>
      <c r="AJ260" s="170"/>
      <c r="AK260" s="192"/>
      <c r="AL260" s="192"/>
      <c r="AM260" s="192"/>
    </row>
    <row r="261" spans="1:43" s="171" customFormat="1" ht="15">
      <c r="H261" s="172"/>
      <c r="K261" s="173"/>
      <c r="L261" s="173"/>
      <c r="M261" s="173"/>
      <c r="N261" s="173"/>
      <c r="O261" s="174"/>
      <c r="P261" s="220">
        <v>4</v>
      </c>
      <c r="Q261" s="220"/>
      <c r="R261" s="220"/>
      <c r="S261" s="176" t="s">
        <v>145</v>
      </c>
      <c r="T261" s="177"/>
      <c r="U261" s="177"/>
      <c r="V261" s="178" t="s">
        <v>8</v>
      </c>
      <c r="W261" s="178"/>
      <c r="X261" s="178"/>
      <c r="Y261" s="175">
        <v>14748</v>
      </c>
      <c r="Z261" s="175"/>
      <c r="AA261" s="175"/>
      <c r="AB261" s="175"/>
      <c r="AC261" s="176"/>
      <c r="AD261" s="176" t="s">
        <v>123</v>
      </c>
      <c r="AE261" s="176"/>
      <c r="AF261" s="176"/>
      <c r="AG261" s="176"/>
      <c r="AH261" s="179" t="s">
        <v>9</v>
      </c>
      <c r="AI261" s="179"/>
      <c r="AK261" s="180">
        <f>ROUND(P261*Y261,0)</f>
        <v>58992</v>
      </c>
      <c r="AL261" s="180"/>
      <c r="AM261" s="180"/>
      <c r="AN261" s="181" t="s">
        <v>10</v>
      </c>
      <c r="AP261" s="173"/>
      <c r="AQ261" s="173"/>
    </row>
    <row r="262" spans="1:43" s="171" customFormat="1" ht="15">
      <c r="H262" s="172"/>
      <c r="K262" s="173"/>
      <c r="L262" s="173"/>
      <c r="M262" s="173"/>
      <c r="N262" s="207" t="s">
        <v>171</v>
      </c>
      <c r="O262" s="174"/>
      <c r="P262" s="208"/>
      <c r="Q262" s="208"/>
      <c r="R262" s="208"/>
      <c r="S262" s="176"/>
      <c r="T262" s="177"/>
      <c r="U262" s="177"/>
      <c r="V262" s="209"/>
      <c r="W262" s="209"/>
      <c r="X262" s="209"/>
      <c r="Y262" s="210"/>
      <c r="Z262" s="210"/>
      <c r="AA262" s="210"/>
      <c r="AB262" s="210"/>
      <c r="AC262" s="176"/>
      <c r="AD262" s="176"/>
      <c r="AE262" s="176"/>
      <c r="AF262" s="176"/>
      <c r="AG262" s="176"/>
      <c r="AH262" s="211"/>
      <c r="AI262" s="211"/>
      <c r="AK262" s="212"/>
      <c r="AL262" s="212"/>
      <c r="AM262" s="212"/>
      <c r="AN262" s="181"/>
      <c r="AP262" s="173"/>
      <c r="AQ262" s="173"/>
    </row>
    <row r="263" spans="1:43" s="225" customFormat="1" ht="4.5" customHeight="1">
      <c r="A263" s="231"/>
    </row>
    <row r="264" spans="1:43" s="193" customFormat="1" ht="21.75" customHeight="1">
      <c r="A264" s="169">
        <v>13</v>
      </c>
      <c r="B264" s="170" t="s">
        <v>172</v>
      </c>
      <c r="C264" s="170"/>
      <c r="D264" s="170"/>
      <c r="E264" s="170"/>
      <c r="F264" s="170"/>
      <c r="G264" s="170"/>
      <c r="H264" s="170"/>
      <c r="I264" s="170"/>
      <c r="J264" s="170"/>
      <c r="K264" s="170"/>
      <c r="L264" s="170"/>
      <c r="M264" s="170"/>
      <c r="N264" s="170"/>
      <c r="O264" s="170"/>
      <c r="P264" s="170"/>
      <c r="Q264" s="170"/>
      <c r="R264" s="170"/>
      <c r="S264" s="170"/>
      <c r="T264" s="170"/>
      <c r="U264" s="170"/>
      <c r="V264" s="170"/>
      <c r="W264" s="170"/>
      <c r="X264" s="170"/>
      <c r="Y264" s="170"/>
      <c r="Z264" s="170"/>
      <c r="AA264" s="170"/>
      <c r="AB264" s="170"/>
      <c r="AC264" s="170"/>
      <c r="AD264" s="170"/>
      <c r="AE264" s="170"/>
      <c r="AF264" s="170"/>
      <c r="AG264" s="170"/>
      <c r="AH264" s="170"/>
      <c r="AI264" s="170"/>
      <c r="AJ264" s="170"/>
      <c r="AK264" s="192"/>
      <c r="AL264" s="192"/>
      <c r="AM264" s="192"/>
    </row>
    <row r="265" spans="1:43" s="171" customFormat="1" ht="15">
      <c r="H265" s="172"/>
      <c r="K265" s="173"/>
      <c r="L265" s="173"/>
      <c r="M265" s="173"/>
      <c r="N265" s="173"/>
      <c r="O265" s="174"/>
      <c r="P265" s="220">
        <v>1</v>
      </c>
      <c r="Q265" s="220"/>
      <c r="R265" s="220"/>
      <c r="S265" s="176" t="s">
        <v>145</v>
      </c>
      <c r="T265" s="177"/>
      <c r="U265" s="177"/>
      <c r="V265" s="178" t="s">
        <v>8</v>
      </c>
      <c r="W265" s="178"/>
      <c r="X265" s="178"/>
      <c r="Y265" s="175">
        <v>14000</v>
      </c>
      <c r="Z265" s="175"/>
      <c r="AA265" s="175"/>
      <c r="AB265" s="175"/>
      <c r="AC265" s="176"/>
      <c r="AD265" s="176" t="s">
        <v>123</v>
      </c>
      <c r="AE265" s="176"/>
      <c r="AF265" s="176"/>
      <c r="AG265" s="176"/>
      <c r="AH265" s="179" t="s">
        <v>9</v>
      </c>
      <c r="AI265" s="179"/>
      <c r="AK265" s="180">
        <f>ROUND(P265*Y265,0)</f>
        <v>14000</v>
      </c>
      <c r="AL265" s="180"/>
      <c r="AM265" s="180"/>
      <c r="AN265" s="181" t="s">
        <v>10</v>
      </c>
      <c r="AP265" s="173"/>
      <c r="AQ265" s="173"/>
    </row>
    <row r="266" spans="1:43" s="171" customFormat="1" ht="15">
      <c r="H266" s="172"/>
      <c r="K266" s="173"/>
      <c r="L266" s="173"/>
      <c r="M266" s="173"/>
      <c r="N266" s="207" t="s">
        <v>173</v>
      </c>
      <c r="O266" s="174"/>
      <c r="P266" s="208"/>
      <c r="Q266" s="208"/>
      <c r="R266" s="208"/>
      <c r="S266" s="176"/>
      <c r="T266" s="177"/>
      <c r="U266" s="177"/>
      <c r="V266" s="209"/>
      <c r="W266" s="209"/>
      <c r="X266" s="209"/>
      <c r="Y266" s="210"/>
      <c r="Z266" s="210"/>
      <c r="AA266" s="210"/>
      <c r="AB266" s="210"/>
      <c r="AC266" s="176"/>
      <c r="AD266" s="176"/>
      <c r="AE266" s="176"/>
      <c r="AF266" s="176"/>
      <c r="AG266" s="176"/>
      <c r="AH266" s="211"/>
      <c r="AI266" s="211"/>
      <c r="AK266" s="212"/>
      <c r="AL266" s="212"/>
      <c r="AM266" s="212"/>
      <c r="AN266" s="181"/>
      <c r="AP266" s="173"/>
      <c r="AQ266" s="173"/>
    </row>
    <row r="267" spans="1:43" s="225" customFormat="1" ht="4.5" customHeight="1" thickBot="1">
      <c r="A267" s="231"/>
    </row>
    <row r="268" spans="1:43" s="238" customFormat="1" ht="15.75">
      <c r="AC268" s="239" t="s">
        <v>33</v>
      </c>
      <c r="AD268" s="239"/>
      <c r="AE268" s="239"/>
      <c r="AF268" s="239"/>
      <c r="AG268" s="239"/>
      <c r="AH268" s="240" t="s">
        <v>9</v>
      </c>
      <c r="AI268" s="240"/>
      <c r="AJ268" s="241"/>
      <c r="AK268" s="242">
        <f>SUM(AK186:AK266)</f>
        <v>504166</v>
      </c>
      <c r="AL268" s="242"/>
      <c r="AM268" s="242"/>
      <c r="AN268" s="243" t="s">
        <v>10</v>
      </c>
      <c r="AO268" s="244"/>
      <c r="AP268" s="244"/>
    </row>
    <row r="269" spans="1:43" s="240" customFormat="1" ht="15.75">
      <c r="B269" s="245" t="s">
        <v>159</v>
      </c>
      <c r="C269"/>
      <c r="D269"/>
      <c r="E269"/>
      <c r="F269"/>
      <c r="G269"/>
      <c r="H269"/>
      <c r="I269"/>
      <c r="J269"/>
      <c r="K269"/>
      <c r="AC269" s="227"/>
      <c r="AD269" s="227"/>
      <c r="AE269" s="227"/>
      <c r="AF269" s="227"/>
      <c r="AG269" s="227"/>
      <c r="AJ269" s="243"/>
      <c r="AK269" s="246"/>
      <c r="AL269" s="246"/>
      <c r="AM269" s="246"/>
      <c r="AN269" s="243"/>
      <c r="AO269" s="247"/>
      <c r="AP269" s="247"/>
    </row>
    <row r="270" spans="1:43" s="240" customFormat="1" ht="15.75">
      <c r="B270" s="245"/>
      <c r="C270"/>
      <c r="D270"/>
      <c r="E270"/>
      <c r="F270"/>
      <c r="G270"/>
      <c r="H270"/>
      <c r="I270"/>
      <c r="J270"/>
      <c r="K270"/>
      <c r="AC270" s="227"/>
      <c r="AD270" s="227"/>
      <c r="AE270" s="227"/>
      <c r="AF270" s="227"/>
      <c r="AG270" s="227"/>
      <c r="AI270" s="248"/>
      <c r="AJ270" s="249"/>
      <c r="AK270" s="250"/>
      <c r="AL270" s="250"/>
      <c r="AM270" s="250"/>
      <c r="AN270" s="243"/>
      <c r="AO270" s="247"/>
      <c r="AP270" s="247"/>
    </row>
    <row r="271" spans="1:43" s="240" customFormat="1" ht="15.75">
      <c r="B271" s="245"/>
      <c r="C271"/>
      <c r="D271"/>
      <c r="E271"/>
      <c r="F271"/>
      <c r="G271"/>
      <c r="H271"/>
      <c r="I271"/>
      <c r="J271"/>
      <c r="K271"/>
      <c r="AD271" s="240" t="s">
        <v>160</v>
      </c>
      <c r="AG271" s="227"/>
      <c r="AJ271" s="243"/>
      <c r="AK271" s="246"/>
      <c r="AL271" s="246"/>
      <c r="AM271" s="246"/>
      <c r="AN271" s="243"/>
      <c r="AO271" s="247"/>
      <c r="AP271" s="247"/>
    </row>
    <row r="272" spans="1:43" s="240" customFormat="1" ht="15.75">
      <c r="B272" s="245"/>
      <c r="C272"/>
      <c r="D272"/>
      <c r="E272"/>
      <c r="F272"/>
      <c r="G272"/>
      <c r="H272"/>
      <c r="I272"/>
      <c r="J272"/>
      <c r="K272"/>
      <c r="AG272" s="227"/>
      <c r="AJ272" s="243"/>
      <c r="AK272" s="246"/>
      <c r="AL272" s="246"/>
      <c r="AM272" s="246"/>
      <c r="AN272" s="243"/>
      <c r="AO272" s="247"/>
      <c r="AP272" s="247"/>
    </row>
    <row r="273" spans="1:42" s="240" customFormat="1" ht="15.75">
      <c r="B273" s="245" t="s">
        <v>161</v>
      </c>
      <c r="C273"/>
      <c r="D273"/>
      <c r="E273"/>
      <c r="F273"/>
      <c r="G273"/>
      <c r="H273"/>
      <c r="I273"/>
      <c r="J273"/>
      <c r="K273"/>
      <c r="AC273" s="227"/>
      <c r="AD273" s="227"/>
      <c r="AE273" s="227"/>
      <c r="AF273" s="227"/>
      <c r="AG273" s="227"/>
      <c r="AJ273" s="243"/>
      <c r="AK273" s="246"/>
      <c r="AL273" s="246"/>
      <c r="AM273" s="246"/>
      <c r="AN273" s="243"/>
      <c r="AO273" s="247"/>
      <c r="AP273" s="247"/>
    </row>
    <row r="274" spans="1:42" s="240" customFormat="1" ht="20.25" customHeight="1">
      <c r="B274" s="245" t="s">
        <v>162</v>
      </c>
      <c r="C274"/>
      <c r="D274"/>
      <c r="E274"/>
      <c r="F274"/>
      <c r="G274"/>
      <c r="H274"/>
      <c r="I274"/>
      <c r="J274"/>
      <c r="K274"/>
      <c r="AC274" s="227"/>
      <c r="AD274" s="227"/>
      <c r="AE274" s="227"/>
      <c r="AF274" s="227"/>
      <c r="AG274" s="227"/>
      <c r="AJ274" s="243"/>
      <c r="AK274" s="246"/>
      <c r="AL274" s="246"/>
      <c r="AM274" s="246"/>
      <c r="AN274" s="243"/>
      <c r="AO274" s="247"/>
      <c r="AP274" s="247"/>
    </row>
    <row r="275" spans="1:42" s="240" customFormat="1" ht="16.5" thickBot="1">
      <c r="B275" s="245"/>
      <c r="C275"/>
      <c r="D275"/>
      <c r="E275"/>
      <c r="F275"/>
      <c r="G275"/>
      <c r="H275"/>
      <c r="I275"/>
      <c r="J275"/>
      <c r="K275"/>
      <c r="AC275" s="227"/>
      <c r="AD275" s="227"/>
      <c r="AE275" s="227"/>
      <c r="AF275" s="227"/>
      <c r="AG275" s="227"/>
      <c r="AJ275" s="243"/>
      <c r="AK275" s="246"/>
      <c r="AL275" s="246"/>
      <c r="AM275" s="246"/>
      <c r="AN275" s="243"/>
      <c r="AO275" s="247"/>
      <c r="AP275" s="247"/>
    </row>
    <row r="276" spans="1:42" s="238" customFormat="1" ht="29.25" customHeight="1" thickBot="1">
      <c r="A276" s="240"/>
      <c r="B276" s="240"/>
      <c r="C276" s="240"/>
      <c r="D276" s="240"/>
      <c r="E276" s="240"/>
      <c r="F276" s="240"/>
      <c r="G276" s="240"/>
      <c r="H276" s="240"/>
      <c r="I276" s="240"/>
      <c r="J276" s="240"/>
      <c r="K276" s="240"/>
      <c r="L276" s="240"/>
      <c r="M276" s="240"/>
      <c r="N276" s="240"/>
      <c r="O276" s="240"/>
      <c r="P276" s="240"/>
      <c r="Q276" s="240"/>
      <c r="R276" s="240"/>
      <c r="S276" s="240"/>
      <c r="T276" s="240"/>
      <c r="U276" s="240"/>
      <c r="V276" s="240"/>
      <c r="W276" s="240"/>
      <c r="X276" s="251" t="s">
        <v>174</v>
      </c>
      <c r="Y276" s="251"/>
      <c r="Z276" s="251"/>
      <c r="AA276" s="251"/>
      <c r="AB276" s="251"/>
      <c r="AC276" s="251"/>
      <c r="AD276" s="251"/>
      <c r="AE276" s="251"/>
      <c r="AF276" s="251"/>
      <c r="AG276" s="251"/>
      <c r="AH276" s="252" t="s">
        <v>9</v>
      </c>
      <c r="AI276" s="252"/>
      <c r="AJ276" s="253"/>
      <c r="AK276" s="253"/>
      <c r="AL276" s="253"/>
      <c r="AM276" s="253"/>
      <c r="AN276" s="254"/>
      <c r="AO276" s="254"/>
    </row>
    <row r="277" spans="1:42" s="171" customFormat="1" ht="29.25" customHeight="1">
      <c r="A277" s="207"/>
      <c r="B277" s="207"/>
      <c r="C277" s="207"/>
      <c r="D277" s="207"/>
      <c r="E277" s="207"/>
      <c r="F277" s="207"/>
      <c r="G277" s="207"/>
      <c r="H277" s="207"/>
      <c r="I277" s="207"/>
      <c r="J277" s="207"/>
      <c r="K277" s="207"/>
      <c r="L277" s="207"/>
      <c r="M277" s="207"/>
      <c r="N277" s="255"/>
      <c r="O277" s="176"/>
      <c r="P277" s="208"/>
      <c r="Q277" s="209"/>
      <c r="R277" s="209"/>
      <c r="S277" s="209"/>
      <c r="T277" s="209"/>
      <c r="U277" s="176"/>
      <c r="V277" s="209"/>
      <c r="W277" s="256" t="s">
        <v>163</v>
      </c>
      <c r="X277" s="256"/>
      <c r="Y277" s="256"/>
      <c r="Z277" s="256"/>
      <c r="AA277" s="256"/>
      <c r="AB277" s="256"/>
      <c r="AC277" s="256"/>
      <c r="AD277" s="256"/>
      <c r="AE277" s="256"/>
      <c r="AF277" s="256"/>
      <c r="AG277" s="256"/>
      <c r="AH277" s="252" t="s">
        <v>9</v>
      </c>
      <c r="AI277" s="252"/>
      <c r="AJ277" s="242"/>
      <c r="AK277" s="242"/>
      <c r="AL277" s="242"/>
      <c r="AM277" s="242"/>
    </row>
    <row r="278" spans="1:42" s="171" customFormat="1" ht="15.75">
      <c r="A278" s="207"/>
      <c r="B278" s="207"/>
      <c r="C278" s="207"/>
      <c r="D278" s="207"/>
      <c r="E278" s="207"/>
      <c r="F278" s="207"/>
      <c r="G278" s="207"/>
      <c r="H278" s="207"/>
      <c r="I278" s="207"/>
      <c r="J278" s="207"/>
      <c r="K278" s="207"/>
      <c r="L278" s="207"/>
      <c r="M278" s="207"/>
      <c r="N278" s="255"/>
      <c r="O278" s="176"/>
      <c r="P278" s="208"/>
      <c r="Q278" s="209"/>
      <c r="R278" s="209"/>
      <c r="S278" s="209"/>
      <c r="T278" s="209"/>
      <c r="U278" s="176"/>
      <c r="V278" s="209"/>
      <c r="W278" s="257"/>
      <c r="X278" s="257"/>
      <c r="Y278" s="257"/>
      <c r="Z278" s="257"/>
      <c r="AA278" s="257"/>
      <c r="AB278" s="257"/>
      <c r="AC278" s="257"/>
      <c r="AD278" s="257"/>
      <c r="AE278" s="257"/>
      <c r="AF278" s="257"/>
      <c r="AG278" s="257"/>
      <c r="AH278" s="240"/>
      <c r="AI278" s="240"/>
      <c r="AJ278" s="246"/>
      <c r="AK278" s="246"/>
      <c r="AL278" s="246"/>
      <c r="AM278" s="246"/>
    </row>
    <row r="279" spans="1:42" s="240" customFormat="1" ht="18">
      <c r="B279" s="258"/>
      <c r="C279" s="261" t="s">
        <v>37</v>
      </c>
      <c r="D279" s="261"/>
      <c r="E279" s="261"/>
      <c r="F279" s="261"/>
      <c r="G279" s="261"/>
      <c r="H279" s="261"/>
      <c r="I279" s="261"/>
      <c r="J279" s="261"/>
      <c r="K279"/>
      <c r="V279" s="259"/>
      <c r="W279" s="259"/>
      <c r="X279" s="259"/>
      <c r="Y279" s="259"/>
      <c r="Z279" s="259"/>
      <c r="AA279" s="259"/>
      <c r="AB279" s="259"/>
      <c r="AC279" s="259"/>
      <c r="AD279" s="259"/>
      <c r="AE279" s="259"/>
      <c r="AF279" s="259"/>
      <c r="AG279" s="259"/>
      <c r="AH279" s="207"/>
      <c r="AI279" s="207"/>
      <c r="AJ279" s="260"/>
      <c r="AK279" s="246"/>
      <c r="AL279" s="246"/>
      <c r="AM279" s="246"/>
      <c r="AN279" s="243"/>
      <c r="AO279" s="247"/>
      <c r="AP279" s="247"/>
    </row>
    <row r="280" spans="1:42" s="240" customFormat="1" ht="15.75">
      <c r="B280" s="245"/>
      <c r="C280"/>
      <c r="D280"/>
      <c r="E280"/>
      <c r="F280"/>
      <c r="G280"/>
      <c r="H280"/>
      <c r="I280"/>
      <c r="J280"/>
      <c r="K280"/>
      <c r="U280" s="240" t="s">
        <v>164</v>
      </c>
      <c r="V280" s="259"/>
      <c r="W280" s="259"/>
      <c r="X280" s="259"/>
      <c r="Y280" s="259"/>
      <c r="Z280" s="259"/>
      <c r="AA280" s="259"/>
      <c r="AB280" s="259"/>
      <c r="AC280" s="259"/>
      <c r="AD280" s="259"/>
      <c r="AE280" s="259"/>
      <c r="AF280" s="259"/>
      <c r="AG280" s="259"/>
      <c r="AH280" s="259"/>
      <c r="AI280" s="259"/>
      <c r="AJ280" s="260"/>
      <c r="AK280" s="246"/>
      <c r="AL280" s="246"/>
      <c r="AM280" s="246"/>
      <c r="AN280" s="243"/>
      <c r="AO280" s="247"/>
      <c r="AP280" s="247"/>
    </row>
    <row r="281" spans="1:42" s="2" customFormat="1" ht="17.25" customHeight="1">
      <c r="B281" s="102"/>
      <c r="C281" s="102"/>
      <c r="D281" s="102"/>
      <c r="E281" s="102"/>
      <c r="F281" s="102"/>
      <c r="G281" s="102"/>
      <c r="H281" s="102"/>
      <c r="I281" s="102"/>
      <c r="J281" s="102"/>
      <c r="K281" s="102"/>
      <c r="L281" s="102"/>
      <c r="M281" s="102"/>
      <c r="N281" s="102"/>
      <c r="O281" s="102"/>
      <c r="P281" s="102"/>
      <c r="Q281" s="102"/>
      <c r="R281" s="102"/>
      <c r="S281" s="102"/>
      <c r="T281" s="102"/>
      <c r="U281" s="102"/>
      <c r="V281" s="102"/>
      <c r="W281" s="102"/>
      <c r="X281" s="102"/>
      <c r="Y281" s="102"/>
      <c r="Z281" s="102"/>
      <c r="AA281" s="102"/>
      <c r="AB281" s="102"/>
      <c r="AC281" s="102"/>
      <c r="AD281" s="102"/>
      <c r="AE281" s="102"/>
      <c r="AF281" s="102"/>
      <c r="AG281" s="102"/>
      <c r="AH281" s="102"/>
      <c r="AI281" s="102"/>
      <c r="AJ281" s="102"/>
      <c r="AK281" s="3"/>
      <c r="AL281" s="3"/>
      <c r="AM281" s="3"/>
    </row>
    <row r="282" spans="1:42" s="2" customFormat="1" ht="17.25" customHeight="1">
      <c r="B282" s="102"/>
      <c r="C282" s="102"/>
      <c r="D282" s="102"/>
      <c r="E282" s="102"/>
      <c r="F282" s="102"/>
      <c r="G282" s="102"/>
      <c r="H282" s="102"/>
      <c r="I282" s="102"/>
      <c r="J282" s="102"/>
      <c r="K282" s="102"/>
      <c r="L282" s="102"/>
      <c r="M282" s="102"/>
      <c r="N282" s="102"/>
      <c r="O282" s="102"/>
      <c r="P282" s="102"/>
      <c r="Q282" s="102"/>
      <c r="R282" s="102"/>
      <c r="S282" s="102"/>
      <c r="T282" s="102"/>
      <c r="U282" s="102"/>
      <c r="V282" s="102"/>
      <c r="W282" s="102"/>
      <c r="X282" s="102"/>
      <c r="Y282" s="102"/>
      <c r="Z282" s="102"/>
      <c r="AA282" s="102"/>
      <c r="AB282" s="102"/>
      <c r="AC282" s="102"/>
      <c r="AD282" s="102"/>
      <c r="AE282" s="102"/>
      <c r="AF282" s="102"/>
      <c r="AG282" s="102"/>
      <c r="AH282" s="102"/>
      <c r="AI282" s="102"/>
      <c r="AJ282" s="102"/>
      <c r="AK282" s="3"/>
      <c r="AL282" s="3"/>
      <c r="AM282" s="3"/>
    </row>
    <row r="283" spans="1:42" s="2" customFormat="1" ht="17.25" customHeight="1">
      <c r="B283" s="102"/>
      <c r="C283" s="102"/>
      <c r="D283" s="102"/>
      <c r="E283" s="102"/>
      <c r="F283" s="102"/>
      <c r="G283" s="102"/>
      <c r="H283" s="102"/>
      <c r="I283" s="102"/>
      <c r="J283" s="102"/>
      <c r="K283" s="102"/>
      <c r="L283" s="102"/>
      <c r="M283" s="102"/>
      <c r="N283" s="102"/>
      <c r="O283" s="102"/>
      <c r="P283" s="102"/>
      <c r="Q283" s="102"/>
      <c r="R283" s="102"/>
      <c r="S283" s="102"/>
      <c r="T283" s="102"/>
      <c r="U283" s="102"/>
      <c r="V283" s="102"/>
      <c r="W283" s="102"/>
      <c r="X283" s="102"/>
      <c r="Y283" s="102"/>
      <c r="Z283" s="102"/>
      <c r="AA283" s="102"/>
      <c r="AB283" s="102"/>
      <c r="AC283" s="102"/>
      <c r="AD283" s="102"/>
      <c r="AE283" s="102"/>
      <c r="AF283" s="102"/>
      <c r="AG283" s="102"/>
      <c r="AH283" s="102"/>
      <c r="AI283" s="102"/>
      <c r="AJ283" s="102"/>
      <c r="AK283" s="3"/>
      <c r="AL283" s="3"/>
      <c r="AM283" s="3"/>
    </row>
    <row r="284" spans="1:42" s="2" customFormat="1" ht="17.25" customHeight="1">
      <c r="B284" s="102"/>
      <c r="C284" s="102"/>
      <c r="D284" s="102"/>
      <c r="E284" s="102"/>
      <c r="F284" s="102"/>
      <c r="G284" s="102"/>
      <c r="H284" s="102"/>
      <c r="I284" s="102"/>
      <c r="J284" s="102"/>
      <c r="K284" s="102"/>
      <c r="L284" s="102"/>
      <c r="M284" s="102"/>
      <c r="N284" s="102"/>
      <c r="O284" s="102"/>
      <c r="P284" s="102"/>
      <c r="Q284" s="102"/>
      <c r="R284" s="102"/>
      <c r="S284" s="102"/>
      <c r="T284" s="102"/>
      <c r="U284" s="102"/>
      <c r="V284" s="102"/>
      <c r="W284" s="102"/>
      <c r="X284" s="102"/>
      <c r="Y284" s="102"/>
      <c r="Z284" s="102"/>
      <c r="AA284" s="102"/>
      <c r="AB284" s="102"/>
      <c r="AC284" s="102"/>
      <c r="AD284" s="102"/>
      <c r="AE284" s="102"/>
      <c r="AF284" s="102"/>
      <c r="AG284" s="102"/>
      <c r="AH284" s="102"/>
      <c r="AI284" s="102"/>
      <c r="AJ284" s="102"/>
      <c r="AK284" s="3"/>
      <c r="AL284" s="3"/>
      <c r="AM284" s="3"/>
    </row>
    <row r="285" spans="1:42" s="2" customFormat="1" ht="17.25" customHeight="1">
      <c r="B285" s="102"/>
      <c r="C285" s="102"/>
      <c r="D285" s="102"/>
      <c r="E285" s="102"/>
      <c r="F285" s="102"/>
      <c r="G285" s="102"/>
      <c r="H285" s="102"/>
      <c r="I285" s="102"/>
      <c r="J285" s="102"/>
      <c r="K285" s="102"/>
      <c r="L285" s="102"/>
      <c r="M285" s="102"/>
      <c r="N285" s="102"/>
      <c r="O285" s="102"/>
      <c r="P285" s="102"/>
      <c r="Q285" s="102"/>
      <c r="R285" s="102"/>
      <c r="S285" s="102"/>
      <c r="T285" s="102"/>
      <c r="U285" s="102"/>
      <c r="V285" s="102"/>
      <c r="W285" s="102"/>
      <c r="X285" s="102"/>
      <c r="Y285" s="102"/>
      <c r="Z285" s="102"/>
      <c r="AA285" s="102"/>
      <c r="AB285" s="102"/>
      <c r="AC285" s="102"/>
      <c r="AD285" s="102"/>
      <c r="AE285" s="102"/>
      <c r="AF285" s="102"/>
      <c r="AG285" s="102"/>
      <c r="AH285" s="102"/>
      <c r="AI285" s="102"/>
      <c r="AJ285" s="102"/>
      <c r="AK285" s="3"/>
      <c r="AL285" s="3"/>
      <c r="AM285" s="3"/>
    </row>
    <row r="286" spans="1:42" s="2" customFormat="1" ht="17.25" customHeight="1">
      <c r="B286" s="102"/>
      <c r="C286" s="102"/>
      <c r="D286" s="102"/>
      <c r="E286" s="102"/>
      <c r="F286" s="102"/>
      <c r="G286" s="102"/>
      <c r="H286" s="102"/>
      <c r="I286" s="102"/>
      <c r="J286" s="102"/>
      <c r="K286" s="102"/>
      <c r="L286" s="102"/>
      <c r="M286" s="102"/>
      <c r="N286" s="102"/>
      <c r="O286" s="102"/>
      <c r="P286" s="102"/>
      <c r="Q286" s="102"/>
      <c r="R286" s="102"/>
      <c r="S286" s="102"/>
      <c r="T286" s="102"/>
      <c r="U286" s="102"/>
      <c r="V286" s="102"/>
      <c r="W286" s="102"/>
      <c r="X286" s="102"/>
      <c r="Y286" s="102"/>
      <c r="Z286" s="102"/>
      <c r="AA286" s="102"/>
      <c r="AB286" s="102"/>
      <c r="AC286" s="102"/>
      <c r="AD286" s="102"/>
      <c r="AE286" s="102"/>
      <c r="AF286" s="102"/>
      <c r="AG286" s="102"/>
      <c r="AH286" s="102"/>
      <c r="AI286" s="102"/>
      <c r="AJ286" s="102"/>
      <c r="AK286" s="3"/>
      <c r="AL286" s="3"/>
      <c r="AM286" s="3"/>
    </row>
    <row r="287" spans="1:42" s="2" customFormat="1" ht="17.25" customHeight="1">
      <c r="B287" s="102"/>
      <c r="C287" s="102"/>
      <c r="D287" s="102"/>
      <c r="E287" s="102"/>
      <c r="F287" s="102"/>
      <c r="G287" s="102"/>
      <c r="H287" s="102"/>
      <c r="I287" s="102"/>
      <c r="J287" s="102"/>
      <c r="K287" s="102"/>
      <c r="L287" s="102"/>
      <c r="M287" s="102"/>
      <c r="N287" s="102"/>
      <c r="O287" s="102"/>
      <c r="P287" s="102"/>
      <c r="Q287" s="102"/>
      <c r="R287" s="102"/>
      <c r="S287" s="102"/>
      <c r="T287" s="102"/>
      <c r="U287" s="102"/>
      <c r="V287" s="102"/>
      <c r="W287" s="102"/>
      <c r="X287" s="102"/>
      <c r="Y287" s="102"/>
      <c r="Z287" s="102"/>
      <c r="AA287" s="102"/>
      <c r="AB287" s="102"/>
      <c r="AC287" s="102"/>
      <c r="AD287" s="102"/>
      <c r="AE287" s="102"/>
      <c r="AF287" s="102"/>
      <c r="AG287" s="102"/>
      <c r="AH287" s="102"/>
      <c r="AI287" s="102"/>
      <c r="AJ287" s="102"/>
      <c r="AK287" s="3"/>
      <c r="AL287" s="3"/>
      <c r="AM287" s="3"/>
    </row>
    <row r="288" spans="1:42" s="2" customFormat="1" ht="17.25" customHeight="1">
      <c r="B288" s="102"/>
      <c r="C288" s="102"/>
      <c r="D288" s="102"/>
      <c r="E288" s="102"/>
      <c r="F288" s="102"/>
      <c r="G288" s="102"/>
      <c r="H288" s="102"/>
      <c r="I288" s="102"/>
      <c r="J288" s="102"/>
      <c r="K288" s="102"/>
      <c r="L288" s="102"/>
      <c r="M288" s="102"/>
      <c r="N288" s="102"/>
      <c r="O288" s="102"/>
      <c r="P288" s="102"/>
      <c r="Q288" s="102"/>
      <c r="R288" s="102"/>
      <c r="S288" s="102"/>
      <c r="T288" s="102"/>
      <c r="U288" s="102"/>
      <c r="V288" s="102"/>
      <c r="W288" s="102"/>
      <c r="X288" s="102"/>
      <c r="Y288" s="102"/>
      <c r="Z288" s="102"/>
      <c r="AA288" s="102"/>
      <c r="AB288" s="102"/>
      <c r="AC288" s="102"/>
      <c r="AD288" s="102"/>
      <c r="AE288" s="102"/>
      <c r="AF288" s="102"/>
      <c r="AG288" s="102"/>
      <c r="AH288" s="102"/>
      <c r="AI288" s="102"/>
      <c r="AJ288" s="102"/>
      <c r="AK288" s="3"/>
      <c r="AL288" s="3"/>
      <c r="AM288" s="3"/>
    </row>
    <row r="289" spans="1:40" s="2" customFormat="1" ht="17.25" customHeight="1">
      <c r="B289" s="102"/>
      <c r="C289" s="102"/>
      <c r="D289" s="102"/>
      <c r="E289" s="102"/>
      <c r="F289" s="102"/>
      <c r="G289" s="102"/>
      <c r="H289" s="102"/>
      <c r="I289" s="102"/>
      <c r="J289" s="102"/>
      <c r="K289" s="102"/>
      <c r="L289" s="102"/>
      <c r="M289" s="102"/>
      <c r="N289" s="102"/>
      <c r="O289" s="102"/>
      <c r="P289" s="102"/>
      <c r="Q289" s="102"/>
      <c r="R289" s="102"/>
      <c r="S289" s="102"/>
      <c r="T289" s="102"/>
      <c r="U289" s="102"/>
      <c r="V289" s="102"/>
      <c r="W289" s="102"/>
      <c r="X289" s="102"/>
      <c r="Y289" s="102"/>
      <c r="Z289" s="102"/>
      <c r="AA289" s="102"/>
      <c r="AB289" s="102"/>
      <c r="AC289" s="102"/>
      <c r="AD289" s="102"/>
      <c r="AE289" s="102"/>
      <c r="AF289" s="102"/>
      <c r="AG289" s="102"/>
      <c r="AH289" s="102"/>
      <c r="AI289" s="102"/>
      <c r="AJ289" s="102"/>
      <c r="AK289" s="3"/>
      <c r="AL289" s="3"/>
      <c r="AM289" s="3"/>
    </row>
    <row r="290" spans="1:40" s="2" customFormat="1" ht="17.25" customHeight="1">
      <c r="B290" s="102"/>
      <c r="C290" s="102"/>
      <c r="D290" s="102"/>
      <c r="E290" s="102"/>
      <c r="F290" s="102"/>
      <c r="G290" s="102"/>
      <c r="H290" s="102"/>
      <c r="I290" s="102"/>
      <c r="J290" s="102"/>
      <c r="K290" s="102"/>
      <c r="L290" s="102"/>
      <c r="M290" s="102"/>
      <c r="N290" s="102"/>
      <c r="O290" s="102"/>
      <c r="P290" s="102"/>
      <c r="Q290" s="102"/>
      <c r="R290" s="102"/>
      <c r="S290" s="102"/>
      <c r="T290" s="102"/>
      <c r="U290" s="102"/>
      <c r="V290" s="102"/>
      <c r="W290" s="102"/>
      <c r="X290" s="102"/>
      <c r="Y290" s="102"/>
      <c r="Z290" s="102"/>
      <c r="AA290" s="102"/>
      <c r="AB290" s="102"/>
      <c r="AC290" s="102"/>
      <c r="AD290" s="102"/>
      <c r="AE290" s="102"/>
      <c r="AF290" s="102"/>
      <c r="AG290" s="102"/>
      <c r="AH290" s="102"/>
      <c r="AI290" s="102"/>
      <c r="AJ290" s="102"/>
      <c r="AK290" s="3"/>
      <c r="AL290" s="3"/>
      <c r="AM290" s="3"/>
    </row>
    <row r="291" spans="1:40" s="2" customFormat="1" ht="17.25" customHeight="1">
      <c r="B291" s="102"/>
      <c r="C291" s="102"/>
      <c r="D291" s="102"/>
      <c r="E291" s="102"/>
      <c r="F291" s="102"/>
      <c r="G291" s="102"/>
      <c r="H291" s="102"/>
      <c r="I291" s="102"/>
      <c r="J291" s="102"/>
      <c r="K291" s="102"/>
      <c r="L291" s="102"/>
      <c r="M291" s="102"/>
      <c r="N291" s="102"/>
      <c r="O291" s="102"/>
      <c r="P291" s="102"/>
      <c r="Q291" s="102"/>
      <c r="R291" s="102"/>
      <c r="S291" s="102"/>
      <c r="T291" s="102"/>
      <c r="U291" s="102"/>
      <c r="V291" s="102"/>
      <c r="W291" s="102"/>
      <c r="X291" s="102"/>
      <c r="Y291" s="102"/>
      <c r="Z291" s="102"/>
      <c r="AA291" s="102"/>
      <c r="AB291" s="102"/>
      <c r="AC291" s="102"/>
      <c r="AD291" s="102"/>
      <c r="AE291" s="102"/>
      <c r="AF291" s="102"/>
      <c r="AG291" s="102"/>
      <c r="AH291" s="102"/>
      <c r="AI291" s="102"/>
      <c r="AJ291" s="102"/>
      <c r="AK291" s="3"/>
      <c r="AL291" s="3"/>
      <c r="AM291" s="3"/>
    </row>
    <row r="292" spans="1:40" s="2" customFormat="1" ht="17.25" customHeight="1">
      <c r="B292" s="102"/>
      <c r="C292" s="102"/>
      <c r="D292" s="102"/>
      <c r="E292" s="102"/>
      <c r="F292" s="102"/>
      <c r="G292" s="102"/>
      <c r="H292" s="102"/>
      <c r="I292" s="102"/>
      <c r="J292" s="102"/>
      <c r="K292" s="102"/>
      <c r="L292" s="102"/>
      <c r="M292" s="102"/>
      <c r="N292" s="102"/>
      <c r="O292" s="102"/>
      <c r="P292" s="102"/>
      <c r="Q292" s="102"/>
      <c r="R292" s="102"/>
      <c r="S292" s="102"/>
      <c r="T292" s="102"/>
      <c r="U292" s="102"/>
      <c r="V292" s="102"/>
      <c r="W292" s="102"/>
      <c r="X292" s="102"/>
      <c r="Y292" s="102"/>
      <c r="Z292" s="102"/>
      <c r="AA292" s="102"/>
      <c r="AB292" s="102"/>
      <c r="AC292" s="102"/>
      <c r="AD292" s="102"/>
      <c r="AE292" s="102"/>
      <c r="AF292" s="102"/>
      <c r="AG292" s="102"/>
      <c r="AH292" s="102"/>
      <c r="AI292" s="102"/>
      <c r="AJ292" s="102"/>
      <c r="AK292" s="3"/>
      <c r="AL292" s="3"/>
      <c r="AM292" s="3"/>
    </row>
    <row r="293" spans="1:40" s="19" customFormat="1" ht="15" customHeight="1">
      <c r="A293" s="66"/>
      <c r="B293" s="167" t="s">
        <v>175</v>
      </c>
      <c r="C293" s="67"/>
      <c r="D293" s="67"/>
      <c r="E293" s="67"/>
      <c r="F293" s="67"/>
      <c r="G293" s="67"/>
      <c r="H293" s="67"/>
      <c r="I293" s="67"/>
      <c r="J293" s="67"/>
      <c r="K293" s="67"/>
      <c r="L293" s="67"/>
      <c r="M293" s="67"/>
      <c r="N293" s="67"/>
      <c r="O293" s="67"/>
      <c r="P293" s="67"/>
      <c r="Q293" s="67"/>
      <c r="R293" s="67"/>
      <c r="S293" s="67"/>
      <c r="T293" s="67"/>
      <c r="U293" s="67"/>
      <c r="V293" s="67"/>
      <c r="W293" s="67"/>
      <c r="X293" s="67"/>
      <c r="Y293" s="67"/>
      <c r="Z293" s="67"/>
      <c r="AA293" s="67"/>
      <c r="AB293" s="67"/>
      <c r="AC293" s="67"/>
      <c r="AD293" s="67"/>
      <c r="AE293" s="67"/>
      <c r="AF293" s="67"/>
      <c r="AG293" s="67"/>
      <c r="AH293" s="67"/>
      <c r="AI293" s="67"/>
      <c r="AJ293" s="67"/>
      <c r="AK293" s="67"/>
      <c r="AL293" s="67"/>
      <c r="AM293" s="67"/>
      <c r="AN293" s="67"/>
    </row>
    <row r="294" spans="1:40" s="23" customFormat="1" ht="13.5" customHeight="1">
      <c r="A294" s="111">
        <v>1</v>
      </c>
      <c r="B294" s="21" t="s">
        <v>40</v>
      </c>
      <c r="C294" s="4"/>
      <c r="D294" s="4"/>
      <c r="E294" s="4"/>
      <c r="F294" s="4"/>
      <c r="G294" s="4"/>
      <c r="H294" s="4"/>
      <c r="I294" s="4"/>
      <c r="J294" s="4"/>
      <c r="K294" s="4"/>
      <c r="L294" s="4"/>
      <c r="M294" s="4"/>
      <c r="N294" s="4"/>
      <c r="AK294" s="128"/>
      <c r="AL294" s="128"/>
      <c r="AM294" s="128"/>
      <c r="AN294" s="40"/>
    </row>
    <row r="295" spans="1:40" s="24" customFormat="1" ht="13.5" customHeight="1">
      <c r="F295" s="33"/>
      <c r="G295" s="33"/>
      <c r="H295" s="34"/>
      <c r="I295" s="6"/>
      <c r="J295" s="6"/>
      <c r="K295" s="35"/>
      <c r="L295" s="35"/>
      <c r="M295" s="35"/>
      <c r="N295" s="35"/>
      <c r="O295" s="115">
        <v>5100</v>
      </c>
      <c r="P295" s="115"/>
      <c r="Q295" s="115"/>
      <c r="R295" s="115"/>
      <c r="S295" s="110" t="s">
        <v>25</v>
      </c>
      <c r="T295" s="37"/>
      <c r="U295" s="37"/>
      <c r="V295" s="103"/>
      <c r="W295" s="116" t="s">
        <v>8</v>
      </c>
      <c r="X295" s="116"/>
      <c r="Y295" s="116"/>
      <c r="Z295" s="115">
        <v>121</v>
      </c>
      <c r="AA295" s="115"/>
      <c r="AB295" s="115"/>
      <c r="AC295" s="115"/>
      <c r="AE295" s="29" t="s">
        <v>26</v>
      </c>
      <c r="AF295" s="29"/>
      <c r="AG295" s="29"/>
      <c r="AH295" s="29"/>
      <c r="AI295" s="117" t="s">
        <v>9</v>
      </c>
      <c r="AJ295" s="117"/>
      <c r="AK295" s="112">
        <f>ROUND(O295*Z295/100,0)</f>
        <v>6171</v>
      </c>
      <c r="AL295" s="112"/>
      <c r="AM295" s="112"/>
      <c r="AN295" s="32" t="s">
        <v>10</v>
      </c>
    </row>
    <row r="296" spans="1:40" s="2" customFormat="1" ht="15">
      <c r="B296" s="113" t="s">
        <v>43</v>
      </c>
      <c r="C296" s="113"/>
      <c r="D296" s="113"/>
      <c r="E296" s="113"/>
      <c r="F296" s="113"/>
      <c r="G296" s="113"/>
      <c r="H296" s="113"/>
      <c r="I296" s="113"/>
      <c r="J296" s="113"/>
      <c r="K296" s="113"/>
      <c r="L296" s="113"/>
      <c r="M296" s="113"/>
      <c r="N296" s="113"/>
      <c r="O296" s="113"/>
      <c r="P296" s="113"/>
      <c r="Q296" s="113"/>
      <c r="R296" s="113"/>
      <c r="S296" s="113"/>
      <c r="T296" s="113"/>
      <c r="U296" s="113"/>
      <c r="V296" s="113"/>
      <c r="W296" s="113"/>
      <c r="X296" s="113"/>
      <c r="Y296" s="113"/>
      <c r="Z296" s="113"/>
      <c r="AA296" s="113"/>
      <c r="AB296" s="113"/>
      <c r="AC296" s="113"/>
      <c r="AD296" s="113"/>
      <c r="AE296" s="113"/>
      <c r="AF296" s="113"/>
      <c r="AG296" s="113"/>
      <c r="AH296" s="113"/>
      <c r="AI296" s="113"/>
      <c r="AJ296" s="113"/>
      <c r="AK296" s="3"/>
      <c r="AL296" s="3"/>
      <c r="AM296" s="3"/>
    </row>
    <row r="297" spans="1:40" s="62" customFormat="1" ht="16.5" customHeight="1">
      <c r="A297" s="109">
        <v>2</v>
      </c>
      <c r="B297" s="262" t="s">
        <v>176</v>
      </c>
      <c r="C297" s="262"/>
      <c r="D297" s="262"/>
      <c r="E297" s="262"/>
      <c r="F297" s="262"/>
      <c r="G297" s="262"/>
      <c r="H297" s="262"/>
      <c r="I297" s="262"/>
      <c r="J297" s="262"/>
      <c r="K297" s="262"/>
      <c r="L297" s="262"/>
      <c r="M297" s="262"/>
      <c r="N297" s="262"/>
      <c r="O297" s="262"/>
      <c r="P297" s="262"/>
      <c r="Q297" s="262"/>
      <c r="R297" s="262"/>
      <c r="S297" s="262"/>
      <c r="T297" s="262"/>
      <c r="U297" s="262"/>
      <c r="V297" s="262"/>
      <c r="W297" s="262"/>
      <c r="X297" s="262"/>
      <c r="Y297" s="262"/>
      <c r="Z297" s="262"/>
      <c r="AA297" s="262"/>
      <c r="AB297" s="262"/>
      <c r="AC297" s="262"/>
      <c r="AD297" s="262"/>
      <c r="AE297" s="262"/>
      <c r="AF297" s="262"/>
      <c r="AG297" s="262"/>
      <c r="AH297" s="262"/>
      <c r="AI297" s="262"/>
      <c r="AJ297" s="262"/>
      <c r="AK297" s="262"/>
      <c r="AL297" s="262"/>
      <c r="AM297" s="262"/>
    </row>
    <row r="298" spans="1:40" s="24" customFormat="1" ht="13.5" customHeight="1">
      <c r="F298" s="33"/>
      <c r="G298" s="33"/>
      <c r="H298" s="34"/>
      <c r="I298" s="6"/>
      <c r="J298" s="6"/>
      <c r="K298" s="35"/>
      <c r="L298" s="35"/>
      <c r="M298" s="35"/>
      <c r="N298" s="35"/>
      <c r="O298" s="115">
        <v>24000</v>
      </c>
      <c r="P298" s="115"/>
      <c r="Q298" s="115"/>
      <c r="R298" s="115"/>
      <c r="S298" s="110" t="s">
        <v>7</v>
      </c>
      <c r="T298" s="37"/>
      <c r="U298" s="37"/>
      <c r="V298" s="103"/>
      <c r="W298" s="116" t="s">
        <v>8</v>
      </c>
      <c r="X298" s="116"/>
      <c r="Y298" s="116"/>
      <c r="Z298" s="115">
        <v>1134.3800000000001</v>
      </c>
      <c r="AA298" s="115"/>
      <c r="AB298" s="115"/>
      <c r="AC298" s="115"/>
      <c r="AE298" s="29" t="s">
        <v>46</v>
      </c>
      <c r="AF298" s="29"/>
      <c r="AG298" s="29"/>
      <c r="AH298" s="29"/>
      <c r="AI298" s="117" t="s">
        <v>9</v>
      </c>
      <c r="AJ298" s="117"/>
      <c r="AK298" s="112">
        <f>ROUND(O298*Z298/1000,0)</f>
        <v>27225</v>
      </c>
      <c r="AL298" s="112"/>
      <c r="AM298" s="112"/>
      <c r="AN298" s="32" t="s">
        <v>10</v>
      </c>
    </row>
    <row r="299" spans="1:40" s="2" customFormat="1" ht="15">
      <c r="B299" s="113" t="s">
        <v>177</v>
      </c>
      <c r="C299" s="113"/>
      <c r="D299" s="113"/>
      <c r="E299" s="113"/>
      <c r="F299" s="113"/>
      <c r="G299" s="113"/>
      <c r="H299" s="113"/>
      <c r="I299" s="113"/>
      <c r="J299" s="113"/>
      <c r="K299" s="113"/>
      <c r="L299" s="113"/>
      <c r="M299" s="113"/>
      <c r="N299" s="113"/>
      <c r="O299" s="113"/>
      <c r="P299" s="113"/>
      <c r="Q299" s="113"/>
      <c r="R299" s="113"/>
      <c r="S299" s="113"/>
      <c r="T299" s="113"/>
      <c r="U299" s="113"/>
      <c r="V299" s="113"/>
      <c r="W299" s="113"/>
      <c r="X299" s="113"/>
      <c r="Y299" s="113"/>
      <c r="Z299" s="113"/>
      <c r="AA299" s="113"/>
      <c r="AB299" s="113"/>
      <c r="AC299" s="113"/>
      <c r="AD299" s="113"/>
      <c r="AE299" s="113"/>
      <c r="AF299" s="113"/>
      <c r="AG299" s="113"/>
      <c r="AH299" s="113"/>
      <c r="AI299" s="113"/>
      <c r="AJ299" s="113"/>
      <c r="AK299" s="3"/>
      <c r="AL299" s="3"/>
      <c r="AM299" s="3"/>
    </row>
    <row r="300" spans="1:40" s="23" customFormat="1" ht="76.5" customHeight="1">
      <c r="A300" s="45">
        <v>3</v>
      </c>
      <c r="B300" s="121" t="s">
        <v>12</v>
      </c>
      <c r="C300" s="121"/>
      <c r="D300" s="121"/>
      <c r="E300" s="121"/>
      <c r="F300" s="121"/>
      <c r="G300" s="121"/>
      <c r="H300" s="121"/>
      <c r="I300" s="121"/>
      <c r="J300" s="121"/>
      <c r="K300" s="121"/>
      <c r="L300" s="121"/>
      <c r="M300" s="121"/>
      <c r="N300" s="121"/>
      <c r="O300" s="121"/>
      <c r="P300" s="121"/>
      <c r="Q300" s="121"/>
      <c r="R300" s="121"/>
      <c r="S300" s="121"/>
      <c r="T300" s="121"/>
      <c r="U300" s="121"/>
      <c r="V300" s="121"/>
      <c r="W300" s="121"/>
      <c r="X300" s="121"/>
      <c r="Y300" s="121"/>
      <c r="Z300" s="121"/>
      <c r="AA300" s="121"/>
      <c r="AB300" s="121"/>
      <c r="AC300" s="121"/>
      <c r="AD300" s="121"/>
      <c r="AE300" s="121"/>
      <c r="AF300" s="121"/>
      <c r="AG300" s="121"/>
      <c r="AH300" s="121"/>
      <c r="AI300" s="121"/>
      <c r="AJ300" s="121"/>
      <c r="AK300" s="127"/>
      <c r="AL300" s="127"/>
      <c r="AM300" s="127"/>
    </row>
    <row r="301" spans="1:40" s="6" customFormat="1" ht="14.25" customHeight="1">
      <c r="N301" s="28"/>
      <c r="O301" s="115">
        <v>959</v>
      </c>
      <c r="P301" s="115"/>
      <c r="Q301" s="115"/>
      <c r="R301" s="115"/>
      <c r="S301" s="116" t="s">
        <v>7</v>
      </c>
      <c r="T301" s="116"/>
      <c r="U301" s="29"/>
      <c r="V301" s="103"/>
      <c r="W301" s="116" t="s">
        <v>8</v>
      </c>
      <c r="X301" s="116"/>
      <c r="Y301" s="116"/>
      <c r="Z301" s="115">
        <v>337</v>
      </c>
      <c r="AA301" s="115"/>
      <c r="AB301" s="115"/>
      <c r="AC301" s="115"/>
      <c r="AD301" s="29"/>
      <c r="AE301" s="29" t="s">
        <v>13</v>
      </c>
      <c r="AF301" s="29"/>
      <c r="AG301" s="29"/>
      <c r="AH301" s="29"/>
      <c r="AI301" s="117" t="s">
        <v>9</v>
      </c>
      <c r="AJ301" s="117"/>
      <c r="AK301" s="112">
        <f>O301*Z301</f>
        <v>323183</v>
      </c>
      <c r="AL301" s="112"/>
      <c r="AM301" s="112"/>
      <c r="AN301" s="32" t="s">
        <v>10</v>
      </c>
    </row>
    <row r="302" spans="1:40" s="2" customFormat="1" ht="15">
      <c r="B302" s="153" t="s">
        <v>61</v>
      </c>
      <c r="C302" s="153"/>
      <c r="D302" s="153"/>
      <c r="E302" s="153"/>
      <c r="F302" s="153"/>
      <c r="G302" s="153"/>
      <c r="H302" s="153"/>
      <c r="I302" s="153"/>
      <c r="J302" s="153"/>
      <c r="K302" s="153"/>
      <c r="L302" s="153"/>
      <c r="M302" s="153"/>
      <c r="N302" s="153"/>
      <c r="O302" s="153"/>
      <c r="P302" s="153"/>
      <c r="Q302" s="153"/>
      <c r="R302" s="153"/>
      <c r="S302" s="153"/>
      <c r="T302" s="153"/>
      <c r="U302" s="153"/>
      <c r="V302" s="153"/>
      <c r="W302" s="153"/>
      <c r="X302" s="153"/>
      <c r="Y302" s="153"/>
      <c r="Z302" s="153"/>
      <c r="AA302" s="153"/>
      <c r="AB302" s="153"/>
      <c r="AC302" s="153"/>
      <c r="AD302" s="153"/>
      <c r="AE302" s="153"/>
      <c r="AF302" s="153"/>
      <c r="AG302" s="153"/>
      <c r="AH302" s="153"/>
      <c r="AI302" s="153"/>
      <c r="AJ302" s="153"/>
      <c r="AK302" s="3"/>
      <c r="AL302" s="3"/>
      <c r="AM302" s="3"/>
    </row>
    <row r="303" spans="1:40" s="2" customFormat="1" ht="3" customHeight="1">
      <c r="B303" s="102"/>
      <c r="C303" s="102"/>
      <c r="D303" s="102"/>
      <c r="E303" s="102"/>
      <c r="F303" s="102"/>
      <c r="G303" s="102"/>
      <c r="H303" s="102"/>
      <c r="I303" s="102"/>
      <c r="J303" s="102"/>
      <c r="K303" s="102"/>
      <c r="L303" s="102"/>
      <c r="M303" s="102"/>
      <c r="N303" s="102"/>
      <c r="O303" s="102"/>
      <c r="P303" s="102"/>
      <c r="Q303" s="102"/>
      <c r="R303" s="102"/>
      <c r="S303" s="102"/>
      <c r="T303" s="102"/>
      <c r="U303" s="102"/>
      <c r="V303" s="102"/>
      <c r="W303" s="102"/>
      <c r="X303" s="102"/>
      <c r="Y303" s="102"/>
      <c r="Z303" s="102"/>
      <c r="AA303" s="102"/>
      <c r="AB303" s="102"/>
      <c r="AC303" s="102"/>
      <c r="AD303" s="102"/>
      <c r="AE303" s="102"/>
      <c r="AF303" s="102"/>
      <c r="AG303" s="102"/>
      <c r="AH303" s="102"/>
      <c r="AI303" s="102"/>
      <c r="AJ303" s="102"/>
      <c r="AK303" s="3"/>
      <c r="AL303" s="3"/>
      <c r="AM303" s="3"/>
    </row>
    <row r="304" spans="1:40" s="23" customFormat="1" ht="30" customHeight="1">
      <c r="A304" s="45">
        <v>4</v>
      </c>
      <c r="B304" s="121" t="s">
        <v>14</v>
      </c>
      <c r="C304" s="121"/>
      <c r="D304" s="121"/>
      <c r="E304" s="121"/>
      <c r="F304" s="121"/>
      <c r="G304" s="121"/>
      <c r="H304" s="121"/>
      <c r="I304" s="121"/>
      <c r="J304" s="121"/>
      <c r="K304" s="121"/>
      <c r="L304" s="121"/>
      <c r="M304" s="121"/>
      <c r="N304" s="121"/>
      <c r="O304" s="121"/>
      <c r="P304" s="121"/>
      <c r="Q304" s="121"/>
      <c r="R304" s="121"/>
      <c r="S304" s="121"/>
      <c r="T304" s="121"/>
      <c r="U304" s="121"/>
      <c r="V304" s="121"/>
      <c r="W304" s="121"/>
      <c r="X304" s="121"/>
      <c r="Y304" s="121"/>
      <c r="Z304" s="121"/>
      <c r="AA304" s="121"/>
      <c r="AB304" s="121"/>
      <c r="AC304" s="121"/>
      <c r="AD304" s="121"/>
      <c r="AE304" s="121"/>
      <c r="AF304" s="121"/>
      <c r="AG304" s="121"/>
      <c r="AH304" s="121"/>
      <c r="AI304" s="121"/>
      <c r="AJ304" s="121"/>
      <c r="AK304" s="127"/>
      <c r="AL304" s="127"/>
      <c r="AM304" s="127"/>
    </row>
    <row r="305" spans="1:40" s="24" customFormat="1" ht="13.5" customHeight="1">
      <c r="A305" s="46" t="s">
        <v>15</v>
      </c>
      <c r="B305" s="47" t="s">
        <v>16</v>
      </c>
      <c r="L305" s="108"/>
      <c r="M305" s="26"/>
      <c r="N305" s="147"/>
      <c r="O305" s="147"/>
      <c r="P305" s="27"/>
      <c r="Q305" s="148"/>
      <c r="R305" s="148"/>
      <c r="S305" s="26"/>
      <c r="T305" s="149"/>
      <c r="U305" s="149"/>
      <c r="V305" s="149"/>
      <c r="AB305" s="150"/>
      <c r="AC305" s="150"/>
      <c r="AD305" s="150"/>
      <c r="AE305" s="150"/>
      <c r="AF305" s="147"/>
      <c r="AG305" s="147"/>
      <c r="AK305" s="128"/>
      <c r="AL305" s="128"/>
      <c r="AM305" s="128"/>
      <c r="AN305" s="41"/>
    </row>
    <row r="306" spans="1:40" s="24" customFormat="1" ht="13.5" customHeight="1">
      <c r="F306" s="33"/>
      <c r="G306" s="33"/>
      <c r="H306" s="34"/>
      <c r="I306" s="6"/>
      <c r="J306" s="42"/>
      <c r="K306" s="48"/>
      <c r="L306" s="35"/>
      <c r="M306" s="35"/>
      <c r="N306" s="35"/>
      <c r="O306" s="108"/>
      <c r="P306" s="115">
        <v>34.25</v>
      </c>
      <c r="Q306" s="115"/>
      <c r="R306" s="115"/>
      <c r="S306" s="31" t="s">
        <v>17</v>
      </c>
      <c r="T306" s="37"/>
      <c r="U306" s="37"/>
      <c r="V306" s="116" t="s">
        <v>8</v>
      </c>
      <c r="W306" s="116"/>
      <c r="X306" s="116"/>
      <c r="Y306" s="115">
        <v>5001.7</v>
      </c>
      <c r="Z306" s="115"/>
      <c r="AA306" s="115"/>
      <c r="AB306" s="115"/>
      <c r="AC306" s="29"/>
      <c r="AD306" s="29" t="s">
        <v>18</v>
      </c>
      <c r="AE306" s="29"/>
      <c r="AF306" s="29"/>
      <c r="AG306" s="29"/>
      <c r="AH306" s="29"/>
      <c r="AI306" s="117" t="s">
        <v>9</v>
      </c>
      <c r="AJ306" s="117"/>
      <c r="AK306" s="112">
        <f>ROUND(P306*Y306,0)</f>
        <v>171308</v>
      </c>
      <c r="AL306" s="112"/>
      <c r="AM306" s="112"/>
      <c r="AN306" s="32" t="s">
        <v>10</v>
      </c>
    </row>
    <row r="307" spans="1:40" s="2" customFormat="1" ht="15">
      <c r="B307" s="113" t="s">
        <v>49</v>
      </c>
      <c r="C307" s="113"/>
      <c r="D307" s="113"/>
      <c r="E307" s="113"/>
      <c r="F307" s="113"/>
      <c r="G307" s="113"/>
      <c r="H307" s="113"/>
      <c r="I307" s="113"/>
      <c r="J307" s="113"/>
      <c r="K307" s="113"/>
      <c r="L307" s="113"/>
      <c r="M307" s="113"/>
      <c r="N307" s="113"/>
      <c r="O307" s="113"/>
      <c r="P307" s="113"/>
      <c r="Q307" s="113"/>
      <c r="R307" s="113"/>
      <c r="S307" s="113"/>
      <c r="T307" s="113"/>
      <c r="U307" s="113"/>
      <c r="V307" s="113"/>
      <c r="W307" s="113"/>
      <c r="X307" s="113"/>
      <c r="Y307" s="113"/>
      <c r="Z307" s="113"/>
      <c r="AA307" s="113"/>
      <c r="AB307" s="113"/>
      <c r="AC307" s="113"/>
      <c r="AD307" s="113"/>
      <c r="AE307" s="113"/>
      <c r="AF307" s="113"/>
      <c r="AG307" s="113"/>
      <c r="AH307" s="113"/>
      <c r="AI307" s="113"/>
      <c r="AJ307" s="113"/>
      <c r="AK307" s="3"/>
      <c r="AL307" s="3"/>
      <c r="AM307" s="3"/>
    </row>
    <row r="308" spans="1:40" s="24" customFormat="1" ht="13.5" customHeight="1">
      <c r="A308" s="46" t="s">
        <v>19</v>
      </c>
      <c r="B308" s="47" t="s">
        <v>20</v>
      </c>
      <c r="J308" s="42"/>
      <c r="K308" s="42"/>
      <c r="L308" s="108"/>
      <c r="M308" s="26"/>
      <c r="N308" s="147"/>
      <c r="O308" s="147"/>
      <c r="P308" s="27"/>
      <c r="Q308" s="148"/>
      <c r="R308" s="148"/>
      <c r="S308" s="26"/>
      <c r="T308" s="149"/>
      <c r="U308" s="149"/>
      <c r="V308" s="149"/>
      <c r="AB308" s="150"/>
      <c r="AC308" s="150"/>
      <c r="AD308" s="150"/>
      <c r="AE308" s="150"/>
      <c r="AF308" s="147"/>
      <c r="AG308" s="147"/>
      <c r="AK308" s="128"/>
      <c r="AL308" s="128"/>
      <c r="AM308" s="128"/>
      <c r="AN308" s="41"/>
    </row>
    <row r="309" spans="1:40" s="6" customFormat="1" ht="13.5" customHeight="1">
      <c r="H309" s="38"/>
      <c r="K309" s="35"/>
      <c r="L309" s="35"/>
      <c r="M309" s="35"/>
      <c r="N309" s="35"/>
      <c r="O309" s="108"/>
      <c r="P309" s="115">
        <v>4.28</v>
      </c>
      <c r="Q309" s="115"/>
      <c r="R309" s="115"/>
      <c r="S309" s="29" t="s">
        <v>17</v>
      </c>
      <c r="T309" s="49"/>
      <c r="U309" s="49"/>
      <c r="V309" s="116" t="s">
        <v>8</v>
      </c>
      <c r="W309" s="116"/>
      <c r="X309" s="116"/>
      <c r="Y309" s="115">
        <v>4820.2</v>
      </c>
      <c r="Z309" s="115"/>
      <c r="AA309" s="115"/>
      <c r="AB309" s="115"/>
      <c r="AC309" s="29"/>
      <c r="AD309" s="29" t="s">
        <v>18</v>
      </c>
      <c r="AE309" s="29"/>
      <c r="AF309" s="29"/>
      <c r="AG309" s="29"/>
      <c r="AH309" s="29"/>
      <c r="AI309" s="117" t="s">
        <v>9</v>
      </c>
      <c r="AJ309" s="117"/>
      <c r="AK309" s="112">
        <f>ROUND(P309*Y309,0)</f>
        <v>20630</v>
      </c>
      <c r="AL309" s="112"/>
      <c r="AM309" s="112"/>
      <c r="AN309" s="32" t="s">
        <v>10</v>
      </c>
    </row>
    <row r="310" spans="1:40" s="2" customFormat="1" ht="15">
      <c r="B310" s="113" t="s">
        <v>50</v>
      </c>
      <c r="C310" s="113"/>
      <c r="D310" s="113"/>
      <c r="E310" s="113"/>
      <c r="F310" s="113"/>
      <c r="G310" s="113"/>
      <c r="H310" s="113"/>
      <c r="I310" s="113"/>
      <c r="J310" s="113"/>
      <c r="K310" s="113"/>
      <c r="L310" s="113"/>
      <c r="M310" s="113"/>
      <c r="N310" s="113"/>
      <c r="O310" s="113"/>
      <c r="P310" s="113"/>
      <c r="Q310" s="113"/>
      <c r="R310" s="113"/>
      <c r="S310" s="113"/>
      <c r="T310" s="113"/>
      <c r="U310" s="113"/>
      <c r="V310" s="113"/>
      <c r="W310" s="113"/>
      <c r="X310" s="113"/>
      <c r="Y310" s="113"/>
      <c r="Z310" s="113"/>
      <c r="AA310" s="113"/>
      <c r="AB310" s="113"/>
      <c r="AC310" s="113"/>
      <c r="AD310" s="113"/>
      <c r="AE310" s="113"/>
      <c r="AF310" s="113"/>
      <c r="AG310" s="113"/>
      <c r="AH310" s="113"/>
      <c r="AI310" s="113"/>
      <c r="AJ310" s="113"/>
      <c r="AK310" s="3"/>
      <c r="AL310" s="3"/>
      <c r="AM310" s="3"/>
    </row>
    <row r="311" spans="1:40" s="2" customFormat="1" ht="3" customHeight="1">
      <c r="B311" s="102"/>
      <c r="C311" s="102"/>
      <c r="D311" s="102"/>
      <c r="E311" s="102"/>
      <c r="F311" s="102"/>
      <c r="G311" s="102"/>
      <c r="H311" s="102"/>
      <c r="I311" s="102"/>
      <c r="J311" s="102"/>
      <c r="K311" s="102"/>
      <c r="L311" s="102"/>
      <c r="M311" s="102"/>
      <c r="N311" s="102"/>
      <c r="O311" s="102"/>
      <c r="P311" s="102"/>
      <c r="Q311" s="102"/>
      <c r="R311" s="102"/>
      <c r="S311" s="102"/>
      <c r="T311" s="102"/>
      <c r="U311" s="102"/>
      <c r="V311" s="102"/>
      <c r="W311" s="102"/>
      <c r="X311" s="102"/>
      <c r="Y311" s="102"/>
      <c r="Z311" s="102"/>
      <c r="AA311" s="102"/>
      <c r="AB311" s="102"/>
      <c r="AC311" s="102"/>
      <c r="AD311" s="102"/>
      <c r="AE311" s="102"/>
      <c r="AF311" s="102"/>
      <c r="AG311" s="102"/>
      <c r="AH311" s="102"/>
      <c r="AI311" s="102"/>
      <c r="AJ311" s="102"/>
      <c r="AK311" s="3"/>
      <c r="AL311" s="3"/>
      <c r="AM311" s="3"/>
    </row>
    <row r="312" spans="1:40" s="53" customFormat="1" ht="16.5" customHeight="1">
      <c r="A312" s="50">
        <v>5</v>
      </c>
      <c r="B312" s="51" t="s">
        <v>178</v>
      </c>
      <c r="C312" s="52"/>
      <c r="D312" s="52"/>
      <c r="E312" s="52"/>
      <c r="F312" s="52"/>
      <c r="G312" s="52"/>
      <c r="H312" s="52"/>
      <c r="I312" s="52"/>
      <c r="J312" s="52"/>
      <c r="K312" s="52"/>
      <c r="L312" s="52"/>
      <c r="AK312" s="162"/>
      <c r="AL312" s="162"/>
      <c r="AM312" s="162"/>
    </row>
    <row r="313" spans="1:40" s="73" customFormat="1" ht="18" customHeight="1">
      <c r="N313" s="74"/>
      <c r="O313" s="163">
        <v>1275</v>
      </c>
      <c r="P313" s="163"/>
      <c r="Q313" s="163"/>
      <c r="R313" s="163"/>
      <c r="S313" s="152" t="s">
        <v>7</v>
      </c>
      <c r="T313" s="152"/>
      <c r="U313" s="75"/>
      <c r="V313" s="105"/>
      <c r="W313" s="152" t="s">
        <v>8</v>
      </c>
      <c r="X313" s="152"/>
      <c r="Y313" s="152"/>
      <c r="Z313" s="163">
        <v>12346.65</v>
      </c>
      <c r="AA313" s="163"/>
      <c r="AB313" s="163"/>
      <c r="AC313" s="163"/>
      <c r="AD313" s="75"/>
      <c r="AE313" s="75" t="s">
        <v>11</v>
      </c>
      <c r="AF313" s="75"/>
      <c r="AG313" s="75"/>
      <c r="AH313" s="75"/>
      <c r="AI313" s="164" t="s">
        <v>9</v>
      </c>
      <c r="AJ313" s="164"/>
      <c r="AK313" s="165">
        <f>ROUND(O313*Z313/100,0)</f>
        <v>157420</v>
      </c>
      <c r="AL313" s="165"/>
      <c r="AM313" s="165"/>
      <c r="AN313" s="76" t="s">
        <v>10</v>
      </c>
    </row>
    <row r="314" spans="1:40" s="2" customFormat="1" ht="15">
      <c r="B314" s="153" t="s">
        <v>179</v>
      </c>
      <c r="C314" s="153"/>
      <c r="D314" s="153"/>
      <c r="E314" s="153"/>
      <c r="F314" s="153"/>
      <c r="G314" s="153"/>
      <c r="H314" s="153"/>
      <c r="I314" s="153"/>
      <c r="J314" s="153"/>
      <c r="K314" s="153"/>
      <c r="L314" s="153"/>
      <c r="M314" s="153"/>
      <c r="N314" s="153"/>
      <c r="O314" s="153"/>
      <c r="P314" s="153"/>
      <c r="Q314" s="153"/>
      <c r="R314" s="153"/>
      <c r="S314" s="153"/>
      <c r="T314" s="153"/>
      <c r="U314" s="153"/>
      <c r="V314" s="153"/>
      <c r="W314" s="153"/>
      <c r="X314" s="153"/>
      <c r="Y314" s="153"/>
      <c r="Z314" s="153"/>
      <c r="AA314" s="153"/>
      <c r="AB314" s="153"/>
      <c r="AC314" s="153"/>
      <c r="AD314" s="153"/>
      <c r="AE314" s="153"/>
      <c r="AF314" s="153"/>
      <c r="AG314" s="153"/>
      <c r="AH314" s="153"/>
      <c r="AI314" s="153"/>
      <c r="AJ314" s="153"/>
      <c r="AK314" s="3"/>
      <c r="AL314" s="3"/>
      <c r="AM314" s="3"/>
    </row>
    <row r="315" spans="1:40" s="2" customFormat="1" ht="1.5" customHeight="1">
      <c r="B315" s="102"/>
      <c r="C315" s="102"/>
      <c r="D315" s="102"/>
      <c r="E315" s="102"/>
      <c r="F315" s="102"/>
      <c r="G315" s="102"/>
      <c r="H315" s="102"/>
      <c r="I315" s="102"/>
      <c r="J315" s="102"/>
      <c r="K315" s="102"/>
      <c r="L315" s="102"/>
      <c r="M315" s="102"/>
      <c r="N315" s="102"/>
      <c r="O315" s="102"/>
      <c r="P315" s="102"/>
      <c r="Q315" s="102"/>
      <c r="R315" s="102"/>
      <c r="S315" s="102"/>
      <c r="T315" s="102"/>
      <c r="U315" s="102"/>
      <c r="V315" s="102"/>
      <c r="W315" s="102"/>
      <c r="X315" s="102"/>
      <c r="Y315" s="102"/>
      <c r="Z315" s="102"/>
      <c r="AA315" s="102"/>
      <c r="AB315" s="102"/>
      <c r="AC315" s="102"/>
      <c r="AD315" s="102"/>
      <c r="AE315" s="102"/>
      <c r="AF315" s="102"/>
      <c r="AG315" s="102"/>
      <c r="AH315" s="102"/>
      <c r="AI315" s="102"/>
      <c r="AJ315" s="102"/>
      <c r="AK315" s="3"/>
      <c r="AL315" s="3"/>
      <c r="AM315" s="3"/>
    </row>
    <row r="316" spans="1:40" s="5" customFormat="1" ht="15.75" customHeight="1">
      <c r="A316" s="111">
        <v>6</v>
      </c>
      <c r="B316" s="21" t="s">
        <v>29</v>
      </c>
      <c r="C316" s="4"/>
      <c r="D316" s="4"/>
      <c r="E316" s="4"/>
      <c r="F316" s="4"/>
      <c r="G316" s="4"/>
      <c r="H316" s="4"/>
      <c r="I316" s="4"/>
      <c r="J316" s="4"/>
      <c r="K316" s="4"/>
      <c r="L316" s="4"/>
      <c r="M316" s="4"/>
      <c r="N316" s="4"/>
      <c r="AK316" s="151"/>
      <c r="AL316" s="151"/>
      <c r="AM316" s="151"/>
    </row>
    <row r="317" spans="1:40" s="6" customFormat="1" ht="12.75">
      <c r="H317" s="38"/>
      <c r="K317" s="35"/>
      <c r="L317" s="35"/>
      <c r="M317" s="35"/>
      <c r="N317" s="35"/>
      <c r="O317" s="115">
        <v>15300</v>
      </c>
      <c r="P317" s="115"/>
      <c r="Q317" s="115"/>
      <c r="R317" s="115"/>
      <c r="S317" s="29" t="s">
        <v>25</v>
      </c>
      <c r="T317" s="49"/>
      <c r="U317" s="49"/>
      <c r="V317" s="116" t="s">
        <v>8</v>
      </c>
      <c r="W317" s="116"/>
      <c r="X317" s="116"/>
      <c r="Y317" s="115">
        <v>2206.6</v>
      </c>
      <c r="Z317" s="115"/>
      <c r="AA317" s="115"/>
      <c r="AB317" s="115"/>
      <c r="AC317" s="29"/>
      <c r="AD317" s="29" t="s">
        <v>26</v>
      </c>
      <c r="AE317" s="29"/>
      <c r="AF317" s="29"/>
      <c r="AG317" s="29"/>
      <c r="AH317" s="117" t="s">
        <v>9</v>
      </c>
      <c r="AI317" s="117"/>
      <c r="AK317" s="112">
        <f>ROUND(O317*Y317/100,0)</f>
        <v>337610</v>
      </c>
      <c r="AL317" s="112"/>
      <c r="AM317" s="112"/>
      <c r="AN317" s="32" t="s">
        <v>10</v>
      </c>
    </row>
    <row r="318" spans="1:40" s="2" customFormat="1" ht="15">
      <c r="B318" s="113" t="s">
        <v>58</v>
      </c>
      <c r="C318" s="113"/>
      <c r="D318" s="113"/>
      <c r="E318" s="113"/>
      <c r="F318" s="113"/>
      <c r="G318" s="113"/>
      <c r="H318" s="113"/>
      <c r="I318" s="113"/>
      <c r="J318" s="113"/>
      <c r="K318" s="113"/>
      <c r="L318" s="113"/>
      <c r="M318" s="113"/>
      <c r="N318" s="113"/>
      <c r="O318" s="113"/>
      <c r="P318" s="113"/>
      <c r="Q318" s="113"/>
      <c r="R318" s="113"/>
      <c r="S318" s="113"/>
      <c r="T318" s="113"/>
      <c r="U318" s="113"/>
      <c r="V318" s="113"/>
      <c r="W318" s="113"/>
      <c r="X318" s="113"/>
      <c r="Y318" s="113"/>
      <c r="Z318" s="113"/>
      <c r="AA318" s="113"/>
      <c r="AB318" s="113"/>
      <c r="AC318" s="113"/>
      <c r="AD318" s="113"/>
      <c r="AE318" s="113"/>
      <c r="AF318" s="113"/>
      <c r="AG318" s="113"/>
      <c r="AH318" s="113"/>
      <c r="AI318" s="113"/>
      <c r="AJ318" s="113"/>
      <c r="AK318" s="3"/>
      <c r="AL318" s="3"/>
      <c r="AM318" s="3"/>
    </row>
    <row r="319" spans="1:40" s="5" customFormat="1" ht="15.75" customHeight="1">
      <c r="A319" s="111">
        <v>7</v>
      </c>
      <c r="B319" s="21" t="s">
        <v>30</v>
      </c>
      <c r="C319" s="4"/>
      <c r="D319" s="4"/>
      <c r="E319" s="4"/>
      <c r="F319" s="4"/>
      <c r="G319" s="4"/>
      <c r="H319" s="4"/>
      <c r="I319" s="4"/>
      <c r="J319" s="4"/>
      <c r="K319" s="4"/>
      <c r="L319" s="4"/>
      <c r="M319" s="4"/>
      <c r="N319" s="4"/>
      <c r="AK319" s="151"/>
      <c r="AL319" s="151"/>
      <c r="AM319" s="151"/>
    </row>
    <row r="320" spans="1:40" s="6" customFormat="1" ht="12.75">
      <c r="H320" s="38"/>
      <c r="K320" s="35"/>
      <c r="L320" s="35"/>
      <c r="M320" s="35"/>
      <c r="N320" s="35"/>
      <c r="O320" s="115">
        <v>15300</v>
      </c>
      <c r="P320" s="115"/>
      <c r="Q320" s="115"/>
      <c r="R320" s="115"/>
      <c r="S320" s="29" t="s">
        <v>25</v>
      </c>
      <c r="T320" s="49"/>
      <c r="U320" s="49"/>
      <c r="V320" s="116" t="s">
        <v>8</v>
      </c>
      <c r="W320" s="116"/>
      <c r="X320" s="116"/>
      <c r="Y320" s="115">
        <v>2197.52</v>
      </c>
      <c r="Z320" s="115"/>
      <c r="AA320" s="115"/>
      <c r="AB320" s="115"/>
      <c r="AC320" s="29"/>
      <c r="AD320" s="29" t="s">
        <v>26</v>
      </c>
      <c r="AE320" s="29"/>
      <c r="AF320" s="29"/>
      <c r="AG320" s="29"/>
      <c r="AH320" s="117" t="s">
        <v>9</v>
      </c>
      <c r="AI320" s="117"/>
      <c r="AK320" s="112">
        <f>ROUND(O320*Y320/100,0)</f>
        <v>336221</v>
      </c>
      <c r="AL320" s="112"/>
      <c r="AM320" s="112"/>
      <c r="AN320" s="32" t="s">
        <v>10</v>
      </c>
    </row>
    <row r="321" spans="1:41" s="2" customFormat="1" ht="15">
      <c r="B321" s="113" t="s">
        <v>60</v>
      </c>
      <c r="C321" s="113"/>
      <c r="D321" s="113"/>
      <c r="E321" s="113"/>
      <c r="F321" s="113"/>
      <c r="G321" s="113"/>
      <c r="H321" s="113"/>
      <c r="I321" s="113"/>
      <c r="J321" s="113"/>
      <c r="K321" s="113"/>
      <c r="L321" s="113"/>
      <c r="M321" s="113"/>
      <c r="N321" s="113"/>
      <c r="O321" s="113"/>
      <c r="P321" s="113"/>
      <c r="Q321" s="113"/>
      <c r="R321" s="113"/>
      <c r="S321" s="113"/>
      <c r="T321" s="113"/>
      <c r="U321" s="113"/>
      <c r="V321" s="113"/>
      <c r="W321" s="113"/>
      <c r="X321" s="113"/>
      <c r="Y321" s="113"/>
      <c r="Z321" s="113"/>
      <c r="AA321" s="113"/>
      <c r="AB321" s="113"/>
      <c r="AC321" s="113"/>
      <c r="AD321" s="113"/>
      <c r="AE321" s="113"/>
      <c r="AF321" s="113"/>
      <c r="AG321" s="113"/>
      <c r="AH321" s="113"/>
      <c r="AI321" s="113"/>
      <c r="AJ321" s="113"/>
      <c r="AK321" s="3"/>
      <c r="AL321" s="3"/>
      <c r="AM321" s="3"/>
    </row>
    <row r="322" spans="1:41" s="2" customFormat="1" ht="2.25" customHeight="1">
      <c r="B322" s="102"/>
      <c r="C322" s="102"/>
      <c r="D322" s="102"/>
      <c r="E322" s="102"/>
      <c r="F322" s="102"/>
      <c r="G322" s="102"/>
      <c r="H322" s="102"/>
      <c r="I322" s="102"/>
      <c r="J322" s="102"/>
      <c r="K322" s="102"/>
      <c r="L322" s="102"/>
      <c r="M322" s="102"/>
      <c r="N322" s="102"/>
      <c r="O322" s="102"/>
      <c r="P322" s="102"/>
      <c r="Q322" s="102"/>
      <c r="R322" s="102"/>
      <c r="S322" s="102"/>
      <c r="T322" s="102"/>
      <c r="U322" s="102"/>
      <c r="V322" s="102"/>
      <c r="W322" s="102"/>
      <c r="X322" s="102"/>
      <c r="Y322" s="102"/>
      <c r="Z322" s="102"/>
      <c r="AA322" s="102"/>
      <c r="AB322" s="102"/>
      <c r="AC322" s="102"/>
      <c r="AD322" s="102"/>
      <c r="AE322" s="102"/>
      <c r="AF322" s="102"/>
      <c r="AG322" s="102"/>
      <c r="AH322" s="102"/>
      <c r="AI322" s="102"/>
      <c r="AJ322" s="102"/>
      <c r="AK322" s="3"/>
      <c r="AL322" s="3"/>
      <c r="AM322" s="3"/>
    </row>
    <row r="323" spans="1:41" s="54" customFormat="1" ht="63.75" customHeight="1">
      <c r="A323" s="104">
        <v>8</v>
      </c>
      <c r="B323" s="121" t="s">
        <v>80</v>
      </c>
      <c r="C323" s="121"/>
      <c r="D323" s="121"/>
      <c r="E323" s="121"/>
      <c r="F323" s="121"/>
      <c r="G323" s="121"/>
      <c r="H323" s="121"/>
      <c r="I323" s="121"/>
      <c r="J323" s="121"/>
      <c r="K323" s="121"/>
      <c r="L323" s="121"/>
      <c r="M323" s="121"/>
      <c r="N323" s="121"/>
      <c r="O323" s="121"/>
      <c r="P323" s="121"/>
      <c r="Q323" s="121"/>
      <c r="R323" s="121"/>
      <c r="S323" s="121"/>
      <c r="T323" s="121"/>
      <c r="U323" s="121"/>
      <c r="V323" s="121"/>
      <c r="W323" s="121"/>
      <c r="X323" s="121"/>
      <c r="Y323" s="121"/>
      <c r="Z323" s="121"/>
      <c r="AA323" s="121"/>
      <c r="AB323" s="121"/>
      <c r="AC323" s="121"/>
      <c r="AD323" s="121"/>
      <c r="AE323" s="121"/>
      <c r="AF323" s="121"/>
      <c r="AG323" s="121"/>
      <c r="AH323" s="121"/>
      <c r="AI323" s="121"/>
      <c r="AJ323" s="121"/>
      <c r="AK323" s="127"/>
      <c r="AL323" s="127"/>
      <c r="AM323" s="127"/>
    </row>
    <row r="324" spans="1:41" s="6" customFormat="1" ht="17.25" customHeight="1">
      <c r="A324" s="44"/>
      <c r="B324" s="44"/>
      <c r="C324" s="44"/>
      <c r="D324" s="44"/>
      <c r="E324" s="44"/>
      <c r="F324" s="44"/>
      <c r="G324" s="44"/>
      <c r="H324" s="94"/>
      <c r="I324" s="44"/>
      <c r="J324" s="44"/>
      <c r="K324" s="95"/>
      <c r="L324" s="95"/>
      <c r="M324" s="95"/>
      <c r="N324" s="95"/>
      <c r="O324" s="96"/>
      <c r="P324" s="159">
        <v>450</v>
      </c>
      <c r="Q324" s="159"/>
      <c r="R324" s="159"/>
      <c r="S324" s="29" t="s">
        <v>25</v>
      </c>
      <c r="T324" s="29"/>
      <c r="U324" s="29"/>
      <c r="V324" s="116" t="s">
        <v>8</v>
      </c>
      <c r="W324" s="116"/>
      <c r="X324" s="116"/>
      <c r="Y324" s="120">
        <v>34520.31</v>
      </c>
      <c r="Z324" s="120"/>
      <c r="AA324" s="120"/>
      <c r="AB324" s="120"/>
      <c r="AC324" s="29"/>
      <c r="AD324" s="29" t="s">
        <v>26</v>
      </c>
      <c r="AE324" s="29"/>
      <c r="AF324" s="29"/>
      <c r="AG324" s="29"/>
      <c r="AH324" s="117" t="s">
        <v>9</v>
      </c>
      <c r="AI324" s="117"/>
      <c r="AJ324" s="97"/>
      <c r="AK324" s="112">
        <f>ROUND(P324*Y324/100,0)</f>
        <v>155341</v>
      </c>
      <c r="AL324" s="112"/>
      <c r="AM324" s="112"/>
      <c r="AN324" s="32" t="s">
        <v>10</v>
      </c>
      <c r="AO324" s="97"/>
    </row>
    <row r="325" spans="1:41" s="2" customFormat="1" ht="15">
      <c r="A325" s="5"/>
      <c r="B325" s="166" t="s">
        <v>81</v>
      </c>
      <c r="C325" s="166"/>
      <c r="D325" s="166"/>
      <c r="E325" s="166"/>
      <c r="F325" s="166"/>
      <c r="G325" s="166"/>
      <c r="H325" s="166"/>
      <c r="I325" s="166"/>
      <c r="J325" s="166"/>
      <c r="K325" s="166"/>
      <c r="L325" s="166"/>
      <c r="M325" s="166"/>
      <c r="N325" s="166"/>
      <c r="O325" s="166"/>
      <c r="P325" s="166"/>
      <c r="Q325" s="166"/>
      <c r="R325" s="166"/>
      <c r="S325" s="166"/>
      <c r="T325" s="166"/>
      <c r="U325" s="166"/>
      <c r="V325" s="166"/>
      <c r="W325" s="166"/>
      <c r="X325" s="166"/>
      <c r="Y325" s="166"/>
      <c r="Z325" s="166"/>
      <c r="AA325" s="166"/>
      <c r="AB325" s="166"/>
      <c r="AC325" s="166"/>
      <c r="AD325" s="166"/>
      <c r="AE325" s="166"/>
      <c r="AF325" s="166"/>
      <c r="AG325" s="166"/>
      <c r="AH325" s="166"/>
      <c r="AI325" s="166"/>
      <c r="AJ325" s="166"/>
      <c r="AK325" s="82"/>
      <c r="AL325" s="82"/>
      <c r="AM325" s="82"/>
    </row>
    <row r="326" spans="1:41" s="2" customFormat="1" ht="3" customHeight="1">
      <c r="A326" s="5"/>
      <c r="B326" s="83"/>
      <c r="C326" s="83"/>
      <c r="D326" s="83"/>
      <c r="E326" s="83"/>
      <c r="F326" s="83"/>
      <c r="G326" s="83"/>
      <c r="H326" s="83"/>
      <c r="I326" s="83"/>
      <c r="J326" s="83"/>
      <c r="K326" s="83"/>
      <c r="L326" s="83"/>
      <c r="M326" s="83"/>
      <c r="N326" s="83"/>
      <c r="O326" s="83"/>
      <c r="P326" s="83"/>
      <c r="Q326" s="83"/>
      <c r="R326" s="83"/>
      <c r="S326" s="83"/>
      <c r="T326" s="83"/>
      <c r="U326" s="83"/>
      <c r="V326" s="83"/>
      <c r="W326" s="83"/>
      <c r="X326" s="83"/>
      <c r="Y326" s="83"/>
      <c r="Z326" s="83"/>
      <c r="AA326" s="83"/>
      <c r="AB326" s="83"/>
      <c r="AC326" s="83"/>
      <c r="AD326" s="83"/>
      <c r="AE326" s="83"/>
      <c r="AF326" s="83"/>
      <c r="AG326" s="83"/>
      <c r="AH326" s="83"/>
      <c r="AI326" s="83"/>
      <c r="AJ326" s="83"/>
      <c r="AK326" s="82"/>
      <c r="AL326" s="82"/>
      <c r="AM326" s="82"/>
    </row>
    <row r="327" spans="1:41" s="54" customFormat="1" ht="50.25" customHeight="1">
      <c r="A327" s="45">
        <v>9</v>
      </c>
      <c r="B327" s="263" t="s">
        <v>180</v>
      </c>
      <c r="C327" s="263"/>
      <c r="D327" s="263"/>
      <c r="E327" s="263"/>
      <c r="F327" s="263"/>
      <c r="G327" s="263"/>
      <c r="H327" s="263"/>
      <c r="I327" s="263"/>
      <c r="J327" s="263"/>
      <c r="K327" s="263"/>
      <c r="L327" s="263"/>
      <c r="M327" s="263"/>
      <c r="N327" s="263"/>
      <c r="O327" s="263"/>
      <c r="P327" s="263"/>
      <c r="Q327" s="263"/>
      <c r="R327" s="263"/>
      <c r="S327" s="263"/>
      <c r="T327" s="263"/>
      <c r="U327" s="263"/>
      <c r="V327" s="263"/>
      <c r="W327" s="263"/>
      <c r="X327" s="263"/>
      <c r="Y327" s="263"/>
      <c r="Z327" s="263"/>
      <c r="AA327" s="263"/>
      <c r="AB327" s="263"/>
      <c r="AC327" s="263"/>
      <c r="AD327" s="263"/>
      <c r="AE327" s="263"/>
      <c r="AF327" s="263"/>
      <c r="AG327" s="263"/>
      <c r="AH327" s="263"/>
      <c r="AI327" s="263"/>
      <c r="AJ327" s="263"/>
      <c r="AK327" s="127"/>
      <c r="AL327" s="127"/>
      <c r="AM327" s="127"/>
    </row>
    <row r="328" spans="1:41" s="6" customFormat="1" ht="18" customHeight="1">
      <c r="K328" s="35"/>
      <c r="L328" s="35"/>
      <c r="M328" s="35"/>
      <c r="N328" s="35"/>
      <c r="O328" s="115">
        <v>855</v>
      </c>
      <c r="P328" s="115"/>
      <c r="Q328" s="115"/>
      <c r="R328" s="115"/>
      <c r="S328" s="29" t="s">
        <v>25</v>
      </c>
      <c r="T328" s="49"/>
      <c r="U328" s="49"/>
      <c r="V328" s="116" t="s">
        <v>8</v>
      </c>
      <c r="W328" s="116"/>
      <c r="X328" s="116"/>
      <c r="Y328" s="115">
        <v>169.18</v>
      </c>
      <c r="Z328" s="115"/>
      <c r="AA328" s="115"/>
      <c r="AB328" s="115"/>
      <c r="AC328" s="29"/>
      <c r="AD328" s="29" t="s">
        <v>102</v>
      </c>
      <c r="AE328" s="29"/>
      <c r="AF328" s="29"/>
      <c r="AG328" s="29"/>
      <c r="AH328" s="117" t="s">
        <v>9</v>
      </c>
      <c r="AI328" s="117"/>
      <c r="AK328" s="112">
        <f>ROUND(O328*Y328,0)</f>
        <v>144649</v>
      </c>
      <c r="AL328" s="112"/>
      <c r="AM328" s="112"/>
      <c r="AN328" s="32" t="s">
        <v>10</v>
      </c>
    </row>
    <row r="329" spans="1:41" s="2" customFormat="1" ht="15">
      <c r="B329" s="113" t="s">
        <v>182</v>
      </c>
      <c r="C329" s="113"/>
      <c r="D329" s="113"/>
      <c r="E329" s="113"/>
      <c r="F329" s="113"/>
      <c r="G329" s="113"/>
      <c r="H329" s="113"/>
      <c r="I329" s="113"/>
      <c r="J329" s="113"/>
      <c r="K329" s="113"/>
      <c r="L329" s="113"/>
      <c r="M329" s="113"/>
      <c r="N329" s="113"/>
      <c r="O329" s="113"/>
      <c r="P329" s="113"/>
      <c r="Q329" s="113"/>
      <c r="R329" s="113"/>
      <c r="S329" s="113"/>
      <c r="T329" s="113"/>
      <c r="U329" s="113"/>
      <c r="V329" s="113"/>
      <c r="W329" s="113"/>
      <c r="X329" s="113"/>
      <c r="Y329" s="113"/>
      <c r="Z329" s="113"/>
      <c r="AA329" s="113"/>
      <c r="AB329" s="113"/>
      <c r="AC329" s="113"/>
      <c r="AD329" s="113"/>
      <c r="AE329" s="113"/>
      <c r="AF329" s="113"/>
      <c r="AG329" s="113"/>
      <c r="AH329" s="113"/>
      <c r="AI329" s="113"/>
      <c r="AJ329" s="113"/>
      <c r="AK329" s="3"/>
      <c r="AL329" s="3"/>
      <c r="AM329" s="3"/>
    </row>
    <row r="330" spans="1:41" s="2" customFormat="1" ht="2.25" customHeight="1">
      <c r="B330" s="102"/>
      <c r="C330" s="102"/>
      <c r="D330" s="102"/>
      <c r="E330" s="102"/>
      <c r="F330" s="102"/>
      <c r="G330" s="102"/>
      <c r="H330" s="102"/>
      <c r="I330" s="102"/>
      <c r="J330" s="102"/>
      <c r="K330" s="102"/>
      <c r="L330" s="102"/>
      <c r="M330" s="102"/>
      <c r="N330" s="102"/>
      <c r="O330" s="102"/>
      <c r="P330" s="102"/>
      <c r="Q330" s="102"/>
      <c r="R330" s="102"/>
      <c r="S330" s="102"/>
      <c r="T330" s="102"/>
      <c r="U330" s="102"/>
      <c r="V330" s="102"/>
      <c r="W330" s="102"/>
      <c r="X330" s="102"/>
      <c r="Y330" s="102"/>
      <c r="Z330" s="102"/>
      <c r="AA330" s="102"/>
      <c r="AB330" s="102"/>
      <c r="AC330" s="102"/>
      <c r="AD330" s="102"/>
      <c r="AE330" s="102"/>
      <c r="AF330" s="102"/>
      <c r="AG330" s="102"/>
      <c r="AH330" s="102"/>
      <c r="AI330" s="102"/>
      <c r="AJ330" s="102"/>
      <c r="AK330" s="3"/>
      <c r="AL330" s="3"/>
      <c r="AM330" s="3"/>
    </row>
    <row r="331" spans="1:41" s="54" customFormat="1" ht="30.75" customHeight="1">
      <c r="A331" s="45">
        <v>10</v>
      </c>
      <c r="B331" s="263" t="s">
        <v>181</v>
      </c>
      <c r="C331" s="263"/>
      <c r="D331" s="263"/>
      <c r="E331" s="263"/>
      <c r="F331" s="263"/>
      <c r="G331" s="263"/>
      <c r="H331" s="263"/>
      <c r="I331" s="263"/>
      <c r="J331" s="263"/>
      <c r="K331" s="263"/>
      <c r="L331" s="263"/>
      <c r="M331" s="263"/>
      <c r="N331" s="263"/>
      <c r="O331" s="263"/>
      <c r="P331" s="263"/>
      <c r="Q331" s="263"/>
      <c r="R331" s="263"/>
      <c r="S331" s="263"/>
      <c r="T331" s="263"/>
      <c r="U331" s="263"/>
      <c r="V331" s="263"/>
      <c r="W331" s="263"/>
      <c r="X331" s="263"/>
      <c r="Y331" s="263"/>
      <c r="Z331" s="263"/>
      <c r="AA331" s="263"/>
      <c r="AB331" s="263"/>
      <c r="AC331" s="263"/>
      <c r="AD331" s="263"/>
      <c r="AE331" s="263"/>
      <c r="AF331" s="263"/>
      <c r="AG331" s="263"/>
      <c r="AH331" s="263"/>
      <c r="AI331" s="263"/>
      <c r="AJ331" s="263"/>
      <c r="AK331" s="127"/>
      <c r="AL331" s="127"/>
      <c r="AM331" s="127"/>
    </row>
    <row r="332" spans="1:41" s="6" customFormat="1" ht="18" customHeight="1">
      <c r="K332" s="35"/>
      <c r="L332" s="35"/>
      <c r="M332" s="35"/>
      <c r="N332" s="35"/>
      <c r="O332" s="115">
        <v>6800</v>
      </c>
      <c r="P332" s="115"/>
      <c r="Q332" s="115"/>
      <c r="R332" s="115"/>
      <c r="S332" s="29" t="s">
        <v>25</v>
      </c>
      <c r="T332" s="49"/>
      <c r="U332" s="49"/>
      <c r="V332" s="116" t="s">
        <v>8</v>
      </c>
      <c r="W332" s="116"/>
      <c r="X332" s="116"/>
      <c r="Y332" s="115">
        <v>8.3800000000000008</v>
      </c>
      <c r="Z332" s="115"/>
      <c r="AA332" s="115"/>
      <c r="AB332" s="115"/>
      <c r="AC332" s="29"/>
      <c r="AD332" s="29" t="s">
        <v>102</v>
      </c>
      <c r="AE332" s="29"/>
      <c r="AF332" s="29"/>
      <c r="AG332" s="29"/>
      <c r="AH332" s="117" t="s">
        <v>9</v>
      </c>
      <c r="AI332" s="117"/>
      <c r="AK332" s="112">
        <f>ROUND(O332*Y332,0)</f>
        <v>56984</v>
      </c>
      <c r="AL332" s="112"/>
      <c r="AM332" s="112"/>
      <c r="AN332" s="32" t="s">
        <v>10</v>
      </c>
    </row>
    <row r="333" spans="1:41" s="2" customFormat="1" ht="15">
      <c r="B333" s="153" t="s">
        <v>183</v>
      </c>
      <c r="C333" s="153"/>
      <c r="D333" s="153"/>
      <c r="E333" s="153"/>
      <c r="F333" s="153"/>
      <c r="G333" s="153"/>
      <c r="H333" s="153"/>
      <c r="I333" s="153"/>
      <c r="J333" s="153"/>
      <c r="K333" s="153"/>
      <c r="L333" s="153"/>
      <c r="M333" s="153"/>
      <c r="N333" s="153"/>
      <c r="O333" s="153"/>
      <c r="P333" s="153"/>
      <c r="Q333" s="153"/>
      <c r="R333" s="153"/>
      <c r="S333" s="153"/>
      <c r="T333" s="153"/>
      <c r="U333" s="153"/>
      <c r="V333" s="153"/>
      <c r="W333" s="153"/>
      <c r="X333" s="153"/>
      <c r="Y333" s="153"/>
      <c r="Z333" s="153"/>
      <c r="AA333" s="153"/>
      <c r="AB333" s="153"/>
      <c r="AC333" s="153"/>
      <c r="AD333" s="153"/>
      <c r="AE333" s="153"/>
      <c r="AF333" s="153"/>
      <c r="AG333" s="153"/>
      <c r="AH333" s="153"/>
      <c r="AI333" s="153"/>
      <c r="AJ333" s="153"/>
      <c r="AK333" s="3"/>
      <c r="AL333" s="3"/>
      <c r="AM333" s="3"/>
    </row>
    <row r="334" spans="1:41" s="2" customFormat="1" ht="2.25" customHeight="1">
      <c r="B334" s="102"/>
      <c r="C334" s="102"/>
      <c r="D334" s="102"/>
      <c r="E334" s="102"/>
      <c r="F334" s="102"/>
      <c r="G334" s="102"/>
      <c r="H334" s="102"/>
      <c r="I334" s="102"/>
      <c r="J334" s="102"/>
      <c r="K334" s="102"/>
      <c r="L334" s="102"/>
      <c r="M334" s="102"/>
      <c r="N334" s="102"/>
      <c r="O334" s="102"/>
      <c r="P334" s="102"/>
      <c r="Q334" s="102"/>
      <c r="R334" s="102"/>
      <c r="S334" s="102"/>
      <c r="T334" s="102"/>
      <c r="U334" s="102"/>
      <c r="V334" s="102"/>
      <c r="W334" s="102"/>
      <c r="X334" s="102"/>
      <c r="Y334" s="102"/>
      <c r="Z334" s="102"/>
      <c r="AA334" s="102"/>
      <c r="AB334" s="102"/>
      <c r="AC334" s="102"/>
      <c r="AD334" s="102"/>
      <c r="AE334" s="102"/>
      <c r="AF334" s="102"/>
      <c r="AG334" s="102"/>
      <c r="AH334" s="102"/>
      <c r="AI334" s="102"/>
      <c r="AJ334" s="102"/>
      <c r="AK334" s="3"/>
      <c r="AL334" s="3"/>
      <c r="AM334" s="3"/>
    </row>
    <row r="335" spans="1:41" s="54" customFormat="1" ht="13.5" customHeight="1">
      <c r="A335" s="45">
        <v>11</v>
      </c>
      <c r="B335" s="55" t="s">
        <v>71</v>
      </c>
      <c r="C335" s="55"/>
      <c r="D335" s="55"/>
      <c r="E335" s="55"/>
      <c r="F335" s="55"/>
      <c r="G335" s="55"/>
      <c r="H335" s="55"/>
      <c r="I335" s="55"/>
      <c r="J335" s="55"/>
      <c r="K335" s="55"/>
      <c r="L335" s="55"/>
      <c r="M335" s="55"/>
      <c r="N335" s="55"/>
      <c r="O335" s="55"/>
      <c r="P335" s="55"/>
      <c r="Q335" s="55"/>
      <c r="R335" s="55"/>
      <c r="S335" s="55"/>
      <c r="T335" s="55"/>
      <c r="U335" s="55"/>
      <c r="V335" s="55"/>
      <c r="W335" s="55"/>
      <c r="X335" s="55"/>
      <c r="Y335" s="55"/>
      <c r="Z335" s="55"/>
      <c r="AA335" s="55"/>
      <c r="AB335" s="55"/>
      <c r="AC335" s="55"/>
      <c r="AD335" s="55"/>
      <c r="AE335" s="55"/>
      <c r="AF335" s="55"/>
      <c r="AG335" s="55"/>
      <c r="AH335" s="55"/>
      <c r="AI335" s="55"/>
      <c r="AJ335" s="55"/>
      <c r="AK335" s="127"/>
      <c r="AL335" s="127"/>
      <c r="AM335" s="127"/>
    </row>
    <row r="336" spans="1:41" s="6" customFormat="1" ht="18" customHeight="1">
      <c r="K336" s="35"/>
      <c r="L336" s="35"/>
      <c r="M336" s="35"/>
      <c r="N336" s="35"/>
      <c r="O336" s="115">
        <v>20400</v>
      </c>
      <c r="P336" s="115"/>
      <c r="Q336" s="115"/>
      <c r="R336" s="115"/>
      <c r="S336" s="29" t="s">
        <v>25</v>
      </c>
      <c r="T336" s="49"/>
      <c r="U336" s="49"/>
      <c r="V336" s="116" t="s">
        <v>8</v>
      </c>
      <c r="W336" s="116"/>
      <c r="X336" s="116"/>
      <c r="Y336" s="115">
        <v>859.9</v>
      </c>
      <c r="Z336" s="115"/>
      <c r="AA336" s="115"/>
      <c r="AB336" s="115"/>
      <c r="AC336" s="29"/>
      <c r="AD336" s="29" t="s">
        <v>26</v>
      </c>
      <c r="AE336" s="29"/>
      <c r="AF336" s="29"/>
      <c r="AG336" s="29"/>
      <c r="AH336" s="117" t="s">
        <v>9</v>
      </c>
      <c r="AI336" s="117"/>
      <c r="AK336" s="112">
        <f>ROUND(O336*Y336/100,0)</f>
        <v>175420</v>
      </c>
      <c r="AL336" s="112"/>
      <c r="AM336" s="112"/>
      <c r="AN336" s="32" t="s">
        <v>10</v>
      </c>
    </row>
    <row r="337" spans="1:42" s="2" customFormat="1" ht="15">
      <c r="B337" s="113" t="s">
        <v>64</v>
      </c>
      <c r="C337" s="113"/>
      <c r="D337" s="113"/>
      <c r="E337" s="113"/>
      <c r="F337" s="113"/>
      <c r="G337" s="113"/>
      <c r="H337" s="113"/>
      <c r="I337" s="113"/>
      <c r="J337" s="113"/>
      <c r="K337" s="113"/>
      <c r="L337" s="113"/>
      <c r="M337" s="113"/>
      <c r="N337" s="113"/>
      <c r="O337" s="113"/>
      <c r="P337" s="113"/>
      <c r="Q337" s="113"/>
      <c r="R337" s="113"/>
      <c r="S337" s="113"/>
      <c r="T337" s="113"/>
      <c r="U337" s="113"/>
      <c r="V337" s="113"/>
      <c r="W337" s="113"/>
      <c r="X337" s="113"/>
      <c r="Y337" s="113"/>
      <c r="Z337" s="113"/>
      <c r="AA337" s="113"/>
      <c r="AB337" s="113"/>
      <c r="AC337" s="113"/>
      <c r="AD337" s="113"/>
      <c r="AE337" s="113"/>
      <c r="AF337" s="113"/>
      <c r="AG337" s="113"/>
      <c r="AH337" s="113"/>
      <c r="AI337" s="113"/>
      <c r="AJ337" s="113"/>
      <c r="AK337" s="3"/>
      <c r="AL337" s="3"/>
      <c r="AM337" s="3"/>
    </row>
    <row r="338" spans="1:42" s="2" customFormat="1" ht="2.25" customHeight="1">
      <c r="B338" s="102"/>
      <c r="C338" s="102"/>
      <c r="D338" s="102"/>
      <c r="E338" s="102"/>
      <c r="F338" s="102"/>
      <c r="G338" s="102"/>
      <c r="H338" s="102"/>
      <c r="I338" s="102"/>
      <c r="J338" s="102"/>
      <c r="K338" s="102"/>
      <c r="L338" s="102"/>
      <c r="M338" s="102"/>
      <c r="N338" s="102"/>
      <c r="O338" s="102"/>
      <c r="P338" s="102"/>
      <c r="Q338" s="102"/>
      <c r="R338" s="102"/>
      <c r="S338" s="102"/>
      <c r="T338" s="102"/>
      <c r="U338" s="102"/>
      <c r="V338" s="102"/>
      <c r="W338" s="102"/>
      <c r="X338" s="102"/>
      <c r="Y338" s="102"/>
      <c r="Z338" s="102"/>
      <c r="AA338" s="102"/>
      <c r="AB338" s="102"/>
      <c r="AC338" s="102"/>
      <c r="AD338" s="102"/>
      <c r="AE338" s="102"/>
      <c r="AF338" s="102"/>
      <c r="AG338" s="102"/>
      <c r="AH338" s="102"/>
      <c r="AI338" s="102"/>
      <c r="AJ338" s="102"/>
      <c r="AK338" s="3"/>
      <c r="AL338" s="3"/>
      <c r="AM338" s="3"/>
    </row>
    <row r="339" spans="1:42" s="5" customFormat="1" ht="31.5" customHeight="1">
      <c r="A339" s="111">
        <v>12</v>
      </c>
      <c r="B339" s="121" t="s">
        <v>32</v>
      </c>
      <c r="C339" s="121"/>
      <c r="D339" s="121"/>
      <c r="E339" s="121"/>
      <c r="F339" s="121"/>
      <c r="G339" s="121"/>
      <c r="H339" s="121"/>
      <c r="I339" s="121"/>
      <c r="J339" s="121"/>
      <c r="K339" s="121"/>
      <c r="L339" s="121"/>
      <c r="M339" s="121"/>
      <c r="N339" s="121"/>
      <c r="O339" s="121"/>
      <c r="P339" s="121"/>
      <c r="Q339" s="121"/>
      <c r="R339" s="121"/>
      <c r="S339" s="121"/>
      <c r="T339" s="121"/>
      <c r="U339" s="121"/>
      <c r="V339" s="121"/>
      <c r="W339" s="121"/>
      <c r="X339" s="121"/>
      <c r="Y339" s="121"/>
      <c r="Z339" s="121"/>
      <c r="AA339" s="121"/>
      <c r="AB339" s="121"/>
      <c r="AC339" s="121"/>
      <c r="AD339" s="121"/>
      <c r="AE339" s="121"/>
      <c r="AF339" s="121"/>
      <c r="AG339" s="121"/>
      <c r="AH339" s="121"/>
      <c r="AI339" s="121"/>
      <c r="AJ339" s="121"/>
      <c r="AK339" s="122"/>
      <c r="AL339" s="122"/>
      <c r="AM339" s="122"/>
    </row>
    <row r="340" spans="1:42" s="6" customFormat="1" ht="13.5" customHeight="1">
      <c r="H340" s="38"/>
      <c r="K340" s="35"/>
      <c r="L340" s="35"/>
      <c r="M340" s="35"/>
      <c r="N340" s="35"/>
      <c r="O340" s="115">
        <v>120</v>
      </c>
      <c r="P340" s="115"/>
      <c r="Q340" s="115"/>
      <c r="R340" s="115"/>
      <c r="S340" s="29" t="s">
        <v>25</v>
      </c>
      <c r="T340" s="49"/>
      <c r="U340" s="49"/>
      <c r="V340" s="116" t="s">
        <v>8</v>
      </c>
      <c r="W340" s="116"/>
      <c r="X340" s="116"/>
      <c r="Y340" s="120">
        <v>1270.83</v>
      </c>
      <c r="Z340" s="120"/>
      <c r="AA340" s="120"/>
      <c r="AB340" s="120"/>
      <c r="AC340" s="29"/>
      <c r="AD340" s="29" t="s">
        <v>26</v>
      </c>
      <c r="AE340" s="29"/>
      <c r="AF340" s="29"/>
      <c r="AG340" s="29"/>
      <c r="AH340" s="117" t="s">
        <v>9</v>
      </c>
      <c r="AI340" s="117"/>
      <c r="AK340" s="112">
        <f>ROUND(O340*Y340/100,0)</f>
        <v>1525</v>
      </c>
      <c r="AL340" s="112"/>
      <c r="AM340" s="112"/>
      <c r="AN340" s="32" t="s">
        <v>10</v>
      </c>
    </row>
    <row r="341" spans="1:42" s="2" customFormat="1" ht="15">
      <c r="B341" s="113" t="s">
        <v>63</v>
      </c>
      <c r="C341" s="113"/>
      <c r="D341" s="113"/>
      <c r="E341" s="113"/>
      <c r="F341" s="113"/>
      <c r="G341" s="113"/>
      <c r="H341" s="113"/>
      <c r="I341" s="113"/>
      <c r="J341" s="113"/>
      <c r="K341" s="113"/>
      <c r="L341" s="113"/>
      <c r="M341" s="113"/>
      <c r="N341" s="113"/>
      <c r="O341" s="113"/>
      <c r="P341" s="113"/>
      <c r="Q341" s="113"/>
      <c r="R341" s="113"/>
      <c r="S341" s="113"/>
      <c r="T341" s="113"/>
      <c r="U341" s="113"/>
      <c r="V341" s="113"/>
      <c r="W341" s="113"/>
      <c r="X341" s="113"/>
      <c r="Y341" s="113"/>
      <c r="Z341" s="113"/>
      <c r="AA341" s="113"/>
      <c r="AB341" s="113"/>
      <c r="AC341" s="113"/>
      <c r="AD341" s="113"/>
      <c r="AE341" s="113"/>
      <c r="AF341" s="113"/>
      <c r="AG341" s="113"/>
      <c r="AH341" s="113"/>
      <c r="AI341" s="113"/>
      <c r="AJ341" s="113"/>
      <c r="AK341" s="3"/>
      <c r="AL341" s="3"/>
      <c r="AM341" s="3"/>
    </row>
    <row r="342" spans="1:42" s="2" customFormat="1" ht="3.75" customHeight="1">
      <c r="B342" s="102"/>
      <c r="C342" s="102"/>
      <c r="D342" s="102"/>
      <c r="E342" s="102"/>
      <c r="F342" s="102"/>
      <c r="G342" s="102"/>
      <c r="H342" s="102"/>
      <c r="I342" s="102"/>
      <c r="J342" s="102"/>
      <c r="K342" s="102"/>
      <c r="L342" s="102"/>
      <c r="M342" s="102"/>
      <c r="N342" s="102"/>
      <c r="O342" s="102"/>
      <c r="P342" s="102"/>
      <c r="Q342" s="102"/>
      <c r="R342" s="102"/>
      <c r="S342" s="102"/>
      <c r="T342" s="102"/>
      <c r="U342" s="102"/>
      <c r="V342" s="102"/>
      <c r="W342" s="102"/>
      <c r="X342" s="102"/>
      <c r="Y342" s="102"/>
      <c r="Z342" s="102"/>
      <c r="AA342" s="102"/>
      <c r="AB342" s="102"/>
      <c r="AC342" s="102"/>
      <c r="AD342" s="102"/>
      <c r="AE342" s="102"/>
      <c r="AF342" s="102"/>
      <c r="AG342" s="102"/>
      <c r="AH342" s="102"/>
      <c r="AI342" s="102"/>
      <c r="AJ342" s="102"/>
      <c r="AK342" s="3"/>
      <c r="AL342" s="3"/>
      <c r="AM342" s="3"/>
    </row>
    <row r="343" spans="1:42" s="2" customFormat="1" ht="3.75" customHeight="1">
      <c r="B343" s="102"/>
      <c r="C343" s="102"/>
      <c r="D343" s="102"/>
      <c r="E343" s="102"/>
      <c r="F343" s="102"/>
      <c r="G343" s="102"/>
      <c r="H343" s="102"/>
      <c r="I343" s="102"/>
      <c r="J343" s="102"/>
      <c r="K343" s="102"/>
      <c r="L343" s="102"/>
      <c r="M343" s="102"/>
      <c r="N343" s="102"/>
      <c r="O343" s="102"/>
      <c r="P343" s="102"/>
      <c r="Q343" s="102"/>
      <c r="R343" s="102"/>
      <c r="S343" s="102"/>
      <c r="T343" s="102"/>
      <c r="U343" s="102"/>
      <c r="V343" s="102"/>
      <c r="W343" s="102"/>
      <c r="X343" s="102"/>
      <c r="Y343" s="102"/>
      <c r="Z343" s="102"/>
      <c r="AA343" s="102"/>
      <c r="AB343" s="102"/>
      <c r="AC343" s="102"/>
      <c r="AD343" s="102"/>
      <c r="AE343" s="102"/>
      <c r="AF343" s="102"/>
      <c r="AG343" s="102"/>
      <c r="AH343" s="102"/>
      <c r="AI343" s="102"/>
      <c r="AJ343" s="102"/>
      <c r="AK343" s="3"/>
      <c r="AL343" s="3"/>
      <c r="AM343" s="3"/>
    </row>
    <row r="344" spans="1:42" s="33" customFormat="1" ht="15" customHeight="1">
      <c r="AC344" s="118" t="s">
        <v>33</v>
      </c>
      <c r="AD344" s="118"/>
      <c r="AE344" s="118"/>
      <c r="AF344" s="118"/>
      <c r="AG344" s="118"/>
      <c r="AH344" s="39" t="s">
        <v>9</v>
      </c>
      <c r="AI344" s="39"/>
      <c r="AJ344" s="56"/>
      <c r="AK344" s="119">
        <f>SUM(AK292:AM342)</f>
        <v>1913687</v>
      </c>
      <c r="AL344" s="119"/>
      <c r="AM344" s="119"/>
      <c r="AN344" s="57" t="s">
        <v>10</v>
      </c>
      <c r="AO344" s="114"/>
      <c r="AP344" s="114"/>
    </row>
    <row r="347" spans="1:42" ht="42" customHeight="1">
      <c r="A347" s="7" t="s">
        <v>34</v>
      </c>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c r="AD347" s="8"/>
      <c r="AE347" s="8"/>
      <c r="AF347" s="9"/>
      <c r="AG347" s="9"/>
      <c r="AH347" s="9"/>
      <c r="AI347" s="9"/>
      <c r="AJ347" s="9"/>
      <c r="AK347" s="9"/>
      <c r="AL347" s="9"/>
      <c r="AM347" s="9"/>
      <c r="AN347" s="10"/>
      <c r="AO347" s="10"/>
    </row>
    <row r="348" spans="1:42" ht="13.5" thickBot="1">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row>
    <row r="349" spans="1:42" ht="15.75">
      <c r="A349" s="11"/>
      <c r="B349" s="11"/>
      <c r="C349" s="11"/>
      <c r="D349" s="11"/>
      <c r="E349" s="11"/>
      <c r="F349" s="11"/>
      <c r="G349" s="11"/>
      <c r="H349" s="11"/>
      <c r="I349" s="11"/>
      <c r="J349" s="11"/>
      <c r="K349" s="11"/>
      <c r="L349" s="11"/>
      <c r="M349" s="11"/>
      <c r="N349" s="11"/>
      <c r="O349" s="11"/>
      <c r="P349" s="11"/>
      <c r="Q349" s="11"/>
      <c r="R349" s="11"/>
      <c r="S349" s="11"/>
      <c r="T349" s="11"/>
      <c r="U349" s="11"/>
      <c r="V349" s="11"/>
      <c r="W349" s="11"/>
      <c r="X349" s="11"/>
      <c r="Y349" s="11"/>
      <c r="Z349" s="11"/>
      <c r="AA349" s="11"/>
      <c r="AB349" s="11"/>
      <c r="AC349" s="123" t="s">
        <v>33</v>
      </c>
      <c r="AD349" s="123"/>
      <c r="AE349" s="123"/>
      <c r="AF349" s="123"/>
      <c r="AG349" s="123"/>
      <c r="AH349" s="12" t="s">
        <v>9</v>
      </c>
      <c r="AI349" s="12"/>
      <c r="AJ349" s="124"/>
      <c r="AK349" s="124"/>
      <c r="AL349" s="124"/>
      <c r="AM349" s="124"/>
      <c r="AN349" s="125"/>
      <c r="AO349" s="125"/>
    </row>
    <row r="350" spans="1:42" ht="15">
      <c r="A350" s="13"/>
      <c r="B350" s="13"/>
      <c r="C350" s="13"/>
      <c r="D350" s="13"/>
      <c r="E350" s="13"/>
      <c r="F350" s="13"/>
      <c r="G350" s="13"/>
      <c r="H350" s="13"/>
      <c r="I350" s="13"/>
      <c r="J350" s="13"/>
      <c r="K350" s="13"/>
      <c r="L350" s="13"/>
      <c r="M350" s="13"/>
      <c r="N350" s="13"/>
      <c r="O350" s="13"/>
      <c r="P350" s="13"/>
      <c r="Q350" s="13"/>
      <c r="R350" s="13"/>
      <c r="S350" s="13"/>
      <c r="T350" s="13"/>
      <c r="U350" s="13"/>
      <c r="V350" s="13"/>
      <c r="W350" s="13"/>
      <c r="X350" s="13"/>
      <c r="Y350" s="13"/>
      <c r="Z350" s="13"/>
      <c r="AA350" s="13"/>
      <c r="AB350" s="13"/>
      <c r="AC350" s="13"/>
      <c r="AD350" s="13"/>
      <c r="AE350" s="10"/>
      <c r="AF350" s="10"/>
      <c r="AG350" s="10"/>
      <c r="AH350" s="10"/>
      <c r="AI350" s="10"/>
      <c r="AJ350" s="10"/>
      <c r="AK350" s="10"/>
      <c r="AL350" s="10"/>
      <c r="AM350" s="10"/>
      <c r="AN350" s="10"/>
      <c r="AO350" s="10"/>
    </row>
    <row r="351" spans="1:42" ht="16.5" thickBot="1">
      <c r="A351" s="14"/>
      <c r="B351" s="14"/>
      <c r="C351" s="14"/>
      <c r="D351" s="14"/>
      <c r="E351" s="14"/>
      <c r="F351" s="14"/>
      <c r="G351" s="14"/>
      <c r="H351" s="14"/>
      <c r="I351" s="14"/>
      <c r="J351" s="14"/>
      <c r="K351" s="14"/>
      <c r="L351" s="14"/>
      <c r="M351" s="14"/>
      <c r="N351" s="15"/>
      <c r="O351" s="15"/>
      <c r="P351" s="15"/>
      <c r="Q351" s="15"/>
      <c r="R351" s="15"/>
      <c r="S351" s="14"/>
      <c r="T351" s="14"/>
      <c r="U351" s="14"/>
      <c r="V351" s="14"/>
      <c r="W351" s="14"/>
      <c r="X351" s="14"/>
      <c r="Y351" s="14"/>
      <c r="Z351" s="14"/>
      <c r="AA351" s="14"/>
      <c r="AB351" s="14"/>
      <c r="AC351" s="14"/>
      <c r="AD351" s="14"/>
      <c r="AE351" s="16"/>
      <c r="AF351" s="16"/>
      <c r="AG351" s="16"/>
      <c r="AH351" s="16"/>
      <c r="AI351" s="16"/>
      <c r="AJ351" s="16"/>
      <c r="AK351" s="16"/>
    </row>
    <row r="352" spans="1:42" s="238" customFormat="1" ht="29.25" customHeight="1" thickBot="1">
      <c r="A352" s="240"/>
      <c r="B352" s="240"/>
      <c r="C352" s="240"/>
      <c r="D352" s="240"/>
      <c r="E352" s="240"/>
      <c r="F352" s="240"/>
      <c r="G352" s="240"/>
      <c r="H352" s="240"/>
      <c r="I352" s="240"/>
      <c r="J352" s="240"/>
      <c r="K352" s="240"/>
      <c r="L352" s="240"/>
      <c r="M352" s="240"/>
      <c r="N352" s="240"/>
      <c r="O352" s="240"/>
      <c r="P352" s="240"/>
      <c r="Q352" s="240"/>
      <c r="R352" s="240"/>
      <c r="S352" s="240"/>
      <c r="T352" s="240"/>
      <c r="U352" s="240"/>
      <c r="V352" s="240"/>
      <c r="W352" s="240"/>
      <c r="X352" s="251" t="s">
        <v>184</v>
      </c>
      <c r="Y352" s="251"/>
      <c r="Z352" s="251"/>
      <c r="AA352" s="251"/>
      <c r="AB352" s="251"/>
      <c r="AC352" s="251"/>
      <c r="AD352" s="251"/>
      <c r="AE352" s="251"/>
      <c r="AF352" s="251"/>
      <c r="AG352" s="251"/>
      <c r="AH352" s="252" t="s">
        <v>9</v>
      </c>
      <c r="AI352" s="252"/>
      <c r="AJ352" s="253"/>
      <c r="AK352" s="253"/>
      <c r="AL352" s="253"/>
      <c r="AM352" s="253"/>
      <c r="AN352" s="254"/>
      <c r="AO352" s="254"/>
    </row>
    <row r="353" spans="1:39" s="171" customFormat="1" ht="29.25" customHeight="1">
      <c r="A353" s="207"/>
      <c r="B353" s="207"/>
      <c r="C353" s="207"/>
      <c r="D353" s="207"/>
      <c r="E353" s="207"/>
      <c r="F353" s="207"/>
      <c r="G353" s="207"/>
      <c r="H353" s="207"/>
      <c r="I353" s="207"/>
      <c r="J353" s="207"/>
      <c r="K353" s="207"/>
      <c r="L353" s="207"/>
      <c r="M353" s="207"/>
      <c r="N353" s="255"/>
      <c r="O353" s="176"/>
      <c r="P353" s="208"/>
      <c r="Q353" s="209"/>
      <c r="R353" s="209"/>
      <c r="S353" s="209"/>
      <c r="T353" s="209"/>
      <c r="U353" s="176"/>
      <c r="V353" s="209"/>
      <c r="W353" s="256" t="s">
        <v>163</v>
      </c>
      <c r="X353" s="256"/>
      <c r="Y353" s="256"/>
      <c r="Z353" s="256"/>
      <c r="AA353" s="256"/>
      <c r="AB353" s="256"/>
      <c r="AC353" s="256"/>
      <c r="AD353" s="256"/>
      <c r="AE353" s="256"/>
      <c r="AF353" s="256"/>
      <c r="AG353" s="256"/>
      <c r="AH353" s="252" t="s">
        <v>9</v>
      </c>
      <c r="AI353" s="252"/>
      <c r="AJ353" s="242"/>
      <c r="AK353" s="242"/>
      <c r="AL353" s="242"/>
      <c r="AM353" s="242"/>
    </row>
    <row r="354" spans="1:39" ht="15.75">
      <c r="A354" s="14"/>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c r="AD354" s="8"/>
      <c r="AE354" s="9"/>
      <c r="AF354" s="9"/>
      <c r="AG354" s="9"/>
      <c r="AH354" s="9"/>
      <c r="AI354" s="9"/>
      <c r="AJ354" s="16"/>
      <c r="AK354" s="16"/>
    </row>
    <row r="355" spans="1:39" ht="12.75">
      <c r="A355" s="1"/>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row>
    <row r="356" spans="1:39" ht="15">
      <c r="A356" s="1"/>
      <c r="B356" s="126" t="s">
        <v>37</v>
      </c>
      <c r="C356" s="126"/>
      <c r="D356" s="126"/>
      <c r="E356" s="126"/>
      <c r="F356" s="126"/>
      <c r="G356" s="126"/>
      <c r="H356" s="126"/>
      <c r="I356" s="126"/>
      <c r="J356" s="126"/>
      <c r="K356" s="126"/>
      <c r="L356" s="17"/>
      <c r="M356" s="17"/>
      <c r="N356" s="17"/>
      <c r="O356" s="17"/>
      <c r="P356" s="17"/>
      <c r="Q356" s="17"/>
      <c r="R356" s="17"/>
      <c r="S356" s="17"/>
      <c r="T356" s="17"/>
      <c r="U356" s="17"/>
      <c r="V356" s="17"/>
      <c r="W356" s="17"/>
      <c r="X356" s="17"/>
      <c r="Y356" s="17"/>
      <c r="Z356" s="17"/>
      <c r="AA356" s="17"/>
      <c r="AB356" s="17"/>
      <c r="AC356" s="17"/>
      <c r="AD356" s="17"/>
      <c r="AE356" s="17"/>
      <c r="AF356" s="17"/>
      <c r="AG356" s="17"/>
      <c r="AH356" s="17"/>
      <c r="AI356" s="10"/>
    </row>
    <row r="357" spans="1:39" s="2" customFormat="1" ht="17.25" customHeight="1">
      <c r="B357" s="102"/>
      <c r="C357" s="102"/>
      <c r="D357" s="102"/>
      <c r="E357" s="102"/>
      <c r="F357" s="102"/>
      <c r="G357" s="102"/>
      <c r="H357" s="102"/>
      <c r="I357" s="102"/>
      <c r="J357" s="102"/>
      <c r="K357" s="102"/>
      <c r="L357" s="102"/>
      <c r="M357" s="102"/>
      <c r="N357" s="102"/>
      <c r="O357" s="102"/>
      <c r="P357" s="102"/>
      <c r="Q357" s="102"/>
      <c r="R357" s="102"/>
      <c r="S357" s="102"/>
      <c r="T357" s="102"/>
      <c r="U357" s="102"/>
      <c r="V357" s="102"/>
      <c r="W357" s="102"/>
      <c r="X357" s="102"/>
      <c r="Y357" s="102"/>
      <c r="Z357" s="102"/>
      <c r="AA357" s="102"/>
      <c r="AB357" s="102"/>
      <c r="AC357" s="102"/>
      <c r="AD357" s="102"/>
      <c r="AE357" s="102"/>
      <c r="AF357" s="102"/>
      <c r="AG357" s="102"/>
      <c r="AH357" s="102"/>
      <c r="AI357" s="102"/>
      <c r="AJ357" s="102"/>
      <c r="AK357" s="3"/>
      <c r="AL357" s="3"/>
      <c r="AM357" s="3"/>
    </row>
    <row r="358" spans="1:39" ht="15">
      <c r="A358" s="1"/>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c r="AA358" s="17"/>
      <c r="AB358" s="17"/>
      <c r="AC358" s="17"/>
      <c r="AD358" s="17"/>
      <c r="AE358" s="17"/>
      <c r="AF358" s="17"/>
      <c r="AG358" s="17"/>
      <c r="AH358" s="17"/>
      <c r="AI358" s="17"/>
    </row>
  </sheetData>
  <mergeCells count="640">
    <mergeCell ref="B341:AJ341"/>
    <mergeCell ref="AK331:AM331"/>
    <mergeCell ref="O332:R332"/>
    <mergeCell ref="V332:X332"/>
    <mergeCell ref="Y332:AB332"/>
    <mergeCell ref="AH332:AI332"/>
    <mergeCell ref="AK332:AM332"/>
    <mergeCell ref="B333:AJ333"/>
    <mergeCell ref="AK327:AM327"/>
    <mergeCell ref="O328:R328"/>
    <mergeCell ref="V328:X328"/>
    <mergeCell ref="Y328:AB328"/>
    <mergeCell ref="AH328:AI328"/>
    <mergeCell ref="AK328:AM328"/>
    <mergeCell ref="B329:AJ329"/>
    <mergeCell ref="B327:AJ327"/>
    <mergeCell ref="B331:AJ331"/>
    <mergeCell ref="AH336:AI336"/>
    <mergeCell ref="AK336:AM336"/>
    <mergeCell ref="B337:AJ337"/>
    <mergeCell ref="B339:AJ339"/>
    <mergeCell ref="AK339:AM339"/>
    <mergeCell ref="O340:R340"/>
    <mergeCell ref="V340:X340"/>
    <mergeCell ref="Y340:AB340"/>
    <mergeCell ref="AH340:AI340"/>
    <mergeCell ref="AK340:AM340"/>
    <mergeCell ref="AC349:AG349"/>
    <mergeCell ref="AJ349:AM349"/>
    <mergeCell ref="AN349:AO349"/>
    <mergeCell ref="B356:K356"/>
    <mergeCell ref="B297:AM297"/>
    <mergeCell ref="O317:R317"/>
    <mergeCell ref="V317:X317"/>
    <mergeCell ref="Y317:AB317"/>
    <mergeCell ref="AH317:AI317"/>
    <mergeCell ref="AK317:AM317"/>
    <mergeCell ref="B318:AJ318"/>
    <mergeCell ref="O320:R320"/>
    <mergeCell ref="B323:AJ323"/>
    <mergeCell ref="AK323:AM323"/>
    <mergeCell ref="P324:R324"/>
    <mergeCell ref="V324:X324"/>
    <mergeCell ref="Y324:AB324"/>
    <mergeCell ref="AH324:AI324"/>
    <mergeCell ref="AK324:AM324"/>
    <mergeCell ref="B325:AJ325"/>
    <mergeCell ref="AK335:AM335"/>
    <mergeCell ref="O336:R336"/>
    <mergeCell ref="V336:X336"/>
    <mergeCell ref="Y336:AB336"/>
    <mergeCell ref="AC344:AG344"/>
    <mergeCell ref="AK344:AM344"/>
    <mergeCell ref="AO344:AP344"/>
    <mergeCell ref="X352:AG352"/>
    <mergeCell ref="AJ352:AM352"/>
    <mergeCell ref="AN352:AO352"/>
    <mergeCell ref="W353:AG353"/>
    <mergeCell ref="AJ353:AM353"/>
    <mergeCell ref="B321:AJ321"/>
    <mergeCell ref="AK312:AM312"/>
    <mergeCell ref="O313:R313"/>
    <mergeCell ref="S313:T313"/>
    <mergeCell ref="W313:Y313"/>
    <mergeCell ref="Z313:AC313"/>
    <mergeCell ref="AI313:AJ313"/>
    <mergeCell ref="AK313:AM313"/>
    <mergeCell ref="B314:AJ314"/>
    <mergeCell ref="AK316:AM316"/>
    <mergeCell ref="AK319:AM319"/>
    <mergeCell ref="V320:X320"/>
    <mergeCell ref="Y320:AB320"/>
    <mergeCell ref="AH320:AI320"/>
    <mergeCell ref="AK320:AM320"/>
    <mergeCell ref="B310:AJ310"/>
    <mergeCell ref="B307:AJ307"/>
    <mergeCell ref="N308:O308"/>
    <mergeCell ref="Q308:R308"/>
    <mergeCell ref="T308:V308"/>
    <mergeCell ref="AB308:AE308"/>
    <mergeCell ref="AF308:AG308"/>
    <mergeCell ref="AK308:AM308"/>
    <mergeCell ref="P309:R309"/>
    <mergeCell ref="V309:X309"/>
    <mergeCell ref="Y309:AB309"/>
    <mergeCell ref="AI309:AJ309"/>
    <mergeCell ref="AK309:AM309"/>
    <mergeCell ref="N305:O305"/>
    <mergeCell ref="Q305:R305"/>
    <mergeCell ref="T305:V305"/>
    <mergeCell ref="AB305:AE305"/>
    <mergeCell ref="AF305:AG305"/>
    <mergeCell ref="AK305:AM305"/>
    <mergeCell ref="P306:R306"/>
    <mergeCell ref="V306:X306"/>
    <mergeCell ref="Y306:AB306"/>
    <mergeCell ref="AI306:AJ306"/>
    <mergeCell ref="AK306:AM306"/>
    <mergeCell ref="O301:R301"/>
    <mergeCell ref="S301:T301"/>
    <mergeCell ref="W301:Y301"/>
    <mergeCell ref="Z301:AC301"/>
    <mergeCell ref="AI301:AJ301"/>
    <mergeCell ref="AK301:AM301"/>
    <mergeCell ref="B302:AJ302"/>
    <mergeCell ref="B304:AJ304"/>
    <mergeCell ref="AK304:AM304"/>
    <mergeCell ref="B300:AJ300"/>
    <mergeCell ref="AK300:AM300"/>
    <mergeCell ref="O298:R298"/>
    <mergeCell ref="W298:Y298"/>
    <mergeCell ref="Z298:AC298"/>
    <mergeCell ref="AI298:AJ298"/>
    <mergeCell ref="AK298:AM298"/>
    <mergeCell ref="B299:AJ299"/>
    <mergeCell ref="AK294:AM294"/>
    <mergeCell ref="O295:R295"/>
    <mergeCell ref="W295:Y295"/>
    <mergeCell ref="Z295:AC295"/>
    <mergeCell ref="AI295:AJ295"/>
    <mergeCell ref="AK295:AM295"/>
    <mergeCell ref="B296:AJ296"/>
    <mergeCell ref="C279:J279"/>
    <mergeCell ref="X276:AG276"/>
    <mergeCell ref="AJ276:AM276"/>
    <mergeCell ref="AN276:AO276"/>
    <mergeCell ref="W277:AG277"/>
    <mergeCell ref="AJ277:AM277"/>
    <mergeCell ref="V279:AG279"/>
    <mergeCell ref="V280:AI280"/>
    <mergeCell ref="B194:AJ194"/>
    <mergeCell ref="AK194:AM194"/>
    <mergeCell ref="P195:R195"/>
    <mergeCell ref="V195:X195"/>
    <mergeCell ref="Y195:AB195"/>
    <mergeCell ref="AH195:AI195"/>
    <mergeCell ref="AK195:AM195"/>
    <mergeCell ref="B264:AJ264"/>
    <mergeCell ref="AK264:AM264"/>
    <mergeCell ref="P265:R265"/>
    <mergeCell ref="V265:X265"/>
    <mergeCell ref="Y265:AB265"/>
    <mergeCell ref="AH265:AI265"/>
    <mergeCell ref="AK265:AM265"/>
    <mergeCell ref="B256:AJ256"/>
    <mergeCell ref="AK256:AM256"/>
    <mergeCell ref="B252:H252"/>
    <mergeCell ref="P253:R253"/>
    <mergeCell ref="V253:X253"/>
    <mergeCell ref="Y253:AB253"/>
    <mergeCell ref="AH253:AI253"/>
    <mergeCell ref="AK253:AM253"/>
    <mergeCell ref="AC268:AG268"/>
    <mergeCell ref="AK268:AM268"/>
    <mergeCell ref="AO268:AP268"/>
    <mergeCell ref="P257:R257"/>
    <mergeCell ref="V257:X257"/>
    <mergeCell ref="Y257:AB257"/>
    <mergeCell ref="AH257:AI257"/>
    <mergeCell ref="AK257:AM257"/>
    <mergeCell ref="B260:AJ260"/>
    <mergeCell ref="AK260:AM260"/>
    <mergeCell ref="P261:R261"/>
    <mergeCell ref="V261:X261"/>
    <mergeCell ref="Y261:AB261"/>
    <mergeCell ref="AH261:AI261"/>
    <mergeCell ref="AK261:AM261"/>
    <mergeCell ref="P244:R244"/>
    <mergeCell ref="V244:X244"/>
    <mergeCell ref="Y244:AB244"/>
    <mergeCell ref="AH244:AI244"/>
    <mergeCell ref="AK244:AM244"/>
    <mergeCell ref="B247:AJ247"/>
    <mergeCell ref="AK247:AM247"/>
    <mergeCell ref="B248:H248"/>
    <mergeCell ref="P249:R249"/>
    <mergeCell ref="V249:X249"/>
    <mergeCell ref="Y249:AB249"/>
    <mergeCell ref="AH249:AI249"/>
    <mergeCell ref="AK249:AM249"/>
    <mergeCell ref="B239:AJ239"/>
    <mergeCell ref="AK239:AM239"/>
    <mergeCell ref="P240:R240"/>
    <mergeCell ref="V240:X240"/>
    <mergeCell ref="Y240:AB240"/>
    <mergeCell ref="AH240:AI240"/>
    <mergeCell ref="AK240:AM240"/>
    <mergeCell ref="B243:AJ243"/>
    <mergeCell ref="AK243:AM243"/>
    <mergeCell ref="B231:D231"/>
    <mergeCell ref="P232:R232"/>
    <mergeCell ref="V232:X232"/>
    <mergeCell ref="Y232:AB232"/>
    <mergeCell ref="AH232:AI232"/>
    <mergeCell ref="AK232:AM232"/>
    <mergeCell ref="B235:AJ235"/>
    <mergeCell ref="AK235:AM235"/>
    <mergeCell ref="P236:R236"/>
    <mergeCell ref="V236:X236"/>
    <mergeCell ref="Y236:AB236"/>
    <mergeCell ref="AH236:AI236"/>
    <mergeCell ref="AK236:AM236"/>
    <mergeCell ref="B222:AM222"/>
    <mergeCell ref="B223:D223"/>
    <mergeCell ref="P224:R224"/>
    <mergeCell ref="V224:X224"/>
    <mergeCell ref="Y224:AB224"/>
    <mergeCell ref="AH224:AI224"/>
    <mergeCell ref="AK224:AM224"/>
    <mergeCell ref="B227:D227"/>
    <mergeCell ref="P228:R228"/>
    <mergeCell ref="V228:X228"/>
    <mergeCell ref="Y228:AB228"/>
    <mergeCell ref="AH228:AI228"/>
    <mergeCell ref="AK228:AM228"/>
    <mergeCell ref="B214:D214"/>
    <mergeCell ref="P215:R215"/>
    <mergeCell ref="V215:X215"/>
    <mergeCell ref="Y215:AB215"/>
    <mergeCell ref="AH215:AI215"/>
    <mergeCell ref="AK215:AM215"/>
    <mergeCell ref="B218:D218"/>
    <mergeCell ref="P219:R219"/>
    <mergeCell ref="V219:X219"/>
    <mergeCell ref="Y219:AB219"/>
    <mergeCell ref="AH219:AI219"/>
    <mergeCell ref="AK219:AM219"/>
    <mergeCell ref="P206:R206"/>
    <mergeCell ref="V206:X206"/>
    <mergeCell ref="Y206:AB206"/>
    <mergeCell ref="AH206:AI206"/>
    <mergeCell ref="AK206:AM206"/>
    <mergeCell ref="B209:AJ209"/>
    <mergeCell ref="AK209:AM209"/>
    <mergeCell ref="B210:D210"/>
    <mergeCell ref="P211:R211"/>
    <mergeCell ref="V211:X211"/>
    <mergeCell ref="Y211:AB211"/>
    <mergeCell ref="AH211:AI211"/>
    <mergeCell ref="AK211:AM211"/>
    <mergeCell ref="B202:AJ202"/>
    <mergeCell ref="AK202:AM202"/>
    <mergeCell ref="P203:R203"/>
    <mergeCell ref="V203:X203"/>
    <mergeCell ref="Y203:AB203"/>
    <mergeCell ref="AH203:AI203"/>
    <mergeCell ref="AK203:AM203"/>
    <mergeCell ref="B205:AJ205"/>
    <mergeCell ref="AK205:AM205"/>
    <mergeCell ref="P199:R199"/>
    <mergeCell ref="V199:X199"/>
    <mergeCell ref="Y199:AB199"/>
    <mergeCell ref="AH199:AI199"/>
    <mergeCell ref="AK199:AM199"/>
    <mergeCell ref="AK187:AM187"/>
    <mergeCell ref="B190:AJ190"/>
    <mergeCell ref="AK190:AM190"/>
    <mergeCell ref="P191:R191"/>
    <mergeCell ref="V191:X191"/>
    <mergeCell ref="Y191:AB191"/>
    <mergeCell ref="AH191:AI191"/>
    <mergeCell ref="AK191:AM191"/>
    <mergeCell ref="B198:AJ198"/>
    <mergeCell ref="AK198:AM198"/>
    <mergeCell ref="P132:R132"/>
    <mergeCell ref="V132:X132"/>
    <mergeCell ref="Y132:AB132"/>
    <mergeCell ref="AH132:AI132"/>
    <mergeCell ref="AK132:AM132"/>
    <mergeCell ref="B133:AJ133"/>
    <mergeCell ref="B127:AJ127"/>
    <mergeCell ref="AK127:AM127"/>
    <mergeCell ref="P128:R128"/>
    <mergeCell ref="V128:X128"/>
    <mergeCell ref="Y128:AB128"/>
    <mergeCell ref="AH128:AI128"/>
    <mergeCell ref="AK128:AM128"/>
    <mergeCell ref="B129:AJ129"/>
    <mergeCell ref="B131:AJ131"/>
    <mergeCell ref="AK131:AM131"/>
    <mergeCell ref="P124:R124"/>
    <mergeCell ref="V124:X124"/>
    <mergeCell ref="Y124:AB124"/>
    <mergeCell ref="AH124:AI124"/>
    <mergeCell ref="AK124:AM124"/>
    <mergeCell ref="B123:AJ123"/>
    <mergeCell ref="AK123:AM123"/>
    <mergeCell ref="AK115:AM115"/>
    <mergeCell ref="O116:R116"/>
    <mergeCell ref="V116:X116"/>
    <mergeCell ref="Y116:AB116"/>
    <mergeCell ref="AH116:AI116"/>
    <mergeCell ref="AK116:AM116"/>
    <mergeCell ref="B117:AJ117"/>
    <mergeCell ref="B119:AJ119"/>
    <mergeCell ref="P120:R120"/>
    <mergeCell ref="B100:AJ100"/>
    <mergeCell ref="AK100:AM100"/>
    <mergeCell ref="P101:R101"/>
    <mergeCell ref="V101:X101"/>
    <mergeCell ref="Y101:AB101"/>
    <mergeCell ref="AH101:AI101"/>
    <mergeCell ref="AK101:AM101"/>
    <mergeCell ref="P93:R93"/>
    <mergeCell ref="V93:X93"/>
    <mergeCell ref="Y93:AB93"/>
    <mergeCell ref="AH93:AI93"/>
    <mergeCell ref="AK93:AM93"/>
    <mergeCell ref="B96:AJ96"/>
    <mergeCell ref="AK96:AM96"/>
    <mergeCell ref="P97:R97"/>
    <mergeCell ref="V97:X97"/>
    <mergeCell ref="Y97:AB97"/>
    <mergeCell ref="AH97:AI97"/>
    <mergeCell ref="AK97:AM97"/>
    <mergeCell ref="AF74:AG74"/>
    <mergeCell ref="B88:AJ88"/>
    <mergeCell ref="AK88:AM88"/>
    <mergeCell ref="P89:R89"/>
    <mergeCell ref="V89:X89"/>
    <mergeCell ref="Y89:AB89"/>
    <mergeCell ref="AH89:AI89"/>
    <mergeCell ref="AK89:AM89"/>
    <mergeCell ref="B92:AJ92"/>
    <mergeCell ref="AK92:AM92"/>
    <mergeCell ref="P76:R76"/>
    <mergeCell ref="V76:X76"/>
    <mergeCell ref="Y76:AB76"/>
    <mergeCell ref="AH76:AI76"/>
    <mergeCell ref="AK76:AM76"/>
    <mergeCell ref="A77:AM77"/>
    <mergeCell ref="L78:M78"/>
    <mergeCell ref="O78:P78"/>
    <mergeCell ref="R78:S78"/>
    <mergeCell ref="U78:V78"/>
    <mergeCell ref="X78:Y78"/>
    <mergeCell ref="AB78:AE78"/>
    <mergeCell ref="AF78:AG78"/>
    <mergeCell ref="AK10:AM10"/>
    <mergeCell ref="O11:R11"/>
    <mergeCell ref="S11:T11"/>
    <mergeCell ref="W11:Y11"/>
    <mergeCell ref="Z11:AC11"/>
    <mergeCell ref="AI11:AJ11"/>
    <mergeCell ref="AK11:AM11"/>
    <mergeCell ref="B12:AJ12"/>
    <mergeCell ref="B75:AJ75"/>
    <mergeCell ref="AK75:AM75"/>
    <mergeCell ref="B71:AJ71"/>
    <mergeCell ref="AK71:AM71"/>
    <mergeCell ref="P72:R72"/>
    <mergeCell ref="V72:X72"/>
    <mergeCell ref="Y72:AB72"/>
    <mergeCell ref="AH72:AI72"/>
    <mergeCell ref="AK72:AM72"/>
    <mergeCell ref="A73:AM73"/>
    <mergeCell ref="L74:M74"/>
    <mergeCell ref="O74:P74"/>
    <mergeCell ref="R74:S74"/>
    <mergeCell ref="U74:V74"/>
    <mergeCell ref="X74:Y74"/>
    <mergeCell ref="AB74:AE74"/>
    <mergeCell ref="B70:AJ70"/>
    <mergeCell ref="AK64:AM64"/>
    <mergeCell ref="O65:R65"/>
    <mergeCell ref="Z65:AC65"/>
    <mergeCell ref="AI65:AJ65"/>
    <mergeCell ref="AK65:AM65"/>
    <mergeCell ref="AK136:AM136"/>
    <mergeCell ref="B137:AJ137"/>
    <mergeCell ref="AK86:AM86"/>
    <mergeCell ref="B87:AJ87"/>
    <mergeCell ref="O108:R108"/>
    <mergeCell ref="V108:X108"/>
    <mergeCell ref="Y108:AB108"/>
    <mergeCell ref="AH108:AI108"/>
    <mergeCell ref="V86:X86"/>
    <mergeCell ref="Y86:AB86"/>
    <mergeCell ref="AH86:AI86"/>
    <mergeCell ref="O86:R86"/>
    <mergeCell ref="AK104:AM104"/>
    <mergeCell ref="Y105:AB105"/>
    <mergeCell ref="AH105:AI105"/>
    <mergeCell ref="AK105:AM105"/>
    <mergeCell ref="AK107:AM107"/>
    <mergeCell ref="AH112:AI112"/>
    <mergeCell ref="AK68:AM68"/>
    <mergeCell ref="P57:R57"/>
    <mergeCell ref="V57:X57"/>
    <mergeCell ref="Y57:AB57"/>
    <mergeCell ref="AH57:AI57"/>
    <mergeCell ref="AK57:AM57"/>
    <mergeCell ref="B68:AJ68"/>
    <mergeCell ref="B58:AJ58"/>
    <mergeCell ref="AK69:AM69"/>
    <mergeCell ref="AK60:AM60"/>
    <mergeCell ref="O61:R61"/>
    <mergeCell ref="S61:T61"/>
    <mergeCell ref="W61:Y61"/>
    <mergeCell ref="Z61:AC61"/>
    <mergeCell ref="AI61:AJ61"/>
    <mergeCell ref="AK61:AM61"/>
    <mergeCell ref="B62:AJ62"/>
    <mergeCell ref="AK79:AM79"/>
    <mergeCell ref="O80:R80"/>
    <mergeCell ref="V80:X80"/>
    <mergeCell ref="Y80:AB80"/>
    <mergeCell ref="AH80:AI80"/>
    <mergeCell ref="AK80:AM80"/>
    <mergeCell ref="B81:AJ81"/>
    <mergeCell ref="B85:AJ85"/>
    <mergeCell ref="AK85:AM85"/>
    <mergeCell ref="B82:AJ82"/>
    <mergeCell ref="AK82:AM82"/>
    <mergeCell ref="O83:R83"/>
    <mergeCell ref="V83:X83"/>
    <mergeCell ref="Y83:AB83"/>
    <mergeCell ref="AH83:AI83"/>
    <mergeCell ref="AK83:AM83"/>
    <mergeCell ref="B84:AJ84"/>
    <mergeCell ref="AK140:AM140"/>
    <mergeCell ref="AK139:AM139"/>
    <mergeCell ref="AK108:AM108"/>
    <mergeCell ref="O105:R105"/>
    <mergeCell ref="V105:X105"/>
    <mergeCell ref="AK111:AM111"/>
    <mergeCell ref="AK112:AM112"/>
    <mergeCell ref="AK119:AM119"/>
    <mergeCell ref="V120:X120"/>
    <mergeCell ref="Y120:AB120"/>
    <mergeCell ref="V112:X112"/>
    <mergeCell ref="Y112:AB112"/>
    <mergeCell ref="B113:AJ113"/>
    <mergeCell ref="AH152:AI152"/>
    <mergeCell ref="AK151:AM151"/>
    <mergeCell ref="B106:AJ106"/>
    <mergeCell ref="B109:AJ109"/>
    <mergeCell ref="B141:AJ141"/>
    <mergeCell ref="V140:X140"/>
    <mergeCell ref="Y140:AB140"/>
    <mergeCell ref="AH140:AI140"/>
    <mergeCell ref="O140:R140"/>
    <mergeCell ref="AH120:AI120"/>
    <mergeCell ref="AK120:AM120"/>
    <mergeCell ref="AK135:AM135"/>
    <mergeCell ref="P136:R136"/>
    <mergeCell ref="V136:X136"/>
    <mergeCell ref="Y136:AB136"/>
    <mergeCell ref="AH136:AI136"/>
    <mergeCell ref="B135:AJ135"/>
    <mergeCell ref="O112:R112"/>
    <mergeCell ref="B22:AJ22"/>
    <mergeCell ref="B25:AJ25"/>
    <mergeCell ref="B28:AJ28"/>
    <mergeCell ref="B39:AJ39"/>
    <mergeCell ref="B44:AJ44"/>
    <mergeCell ref="O34:R34"/>
    <mergeCell ref="W34:Y34"/>
    <mergeCell ref="Z34:AC34"/>
    <mergeCell ref="AI34:AJ34"/>
    <mergeCell ref="B35:AJ35"/>
    <mergeCell ref="B37:AJ37"/>
    <mergeCell ref="S38:T38"/>
    <mergeCell ref="W38:Y38"/>
    <mergeCell ref="Z38:AC38"/>
    <mergeCell ref="AI38:AJ38"/>
    <mergeCell ref="B66:AJ66"/>
    <mergeCell ref="O69:R69"/>
    <mergeCell ref="V69:X69"/>
    <mergeCell ref="Y69:AB69"/>
    <mergeCell ref="AH69:AI69"/>
    <mergeCell ref="B47:AJ47"/>
    <mergeCell ref="P50:R50"/>
    <mergeCell ref="V50:X50"/>
    <mergeCell ref="Y50:AB50"/>
    <mergeCell ref="AH50:AI50"/>
    <mergeCell ref="AK50:AM50"/>
    <mergeCell ref="B56:AJ56"/>
    <mergeCell ref="AK56:AM56"/>
    <mergeCell ref="P53:R53"/>
    <mergeCell ref="V53:X53"/>
    <mergeCell ref="Y53:AB53"/>
    <mergeCell ref="AH53:AI53"/>
    <mergeCell ref="AK53:AM53"/>
    <mergeCell ref="B51:AJ51"/>
    <mergeCell ref="AK49:AM49"/>
    <mergeCell ref="AK52:AM52"/>
    <mergeCell ref="B54:AJ54"/>
    <mergeCell ref="S65:T65"/>
    <mergeCell ref="W65:Y65"/>
    <mergeCell ref="AK37:AM37"/>
    <mergeCell ref="O27:R27"/>
    <mergeCell ref="S27:T27"/>
    <mergeCell ref="W27:Y27"/>
    <mergeCell ref="Z27:AC27"/>
    <mergeCell ref="AI27:AJ27"/>
    <mergeCell ref="AK27:AM27"/>
    <mergeCell ref="P43:R43"/>
    <mergeCell ref="V43:X43"/>
    <mergeCell ref="Y43:AB43"/>
    <mergeCell ref="AI43:AJ43"/>
    <mergeCell ref="AK43:AM43"/>
    <mergeCell ref="B41:AJ41"/>
    <mergeCell ref="AK41:AM41"/>
    <mergeCell ref="N42:O42"/>
    <mergeCell ref="Q42:R42"/>
    <mergeCell ref="T42:V42"/>
    <mergeCell ref="AB42:AE42"/>
    <mergeCell ref="AF42:AG42"/>
    <mergeCell ref="AK42:AM42"/>
    <mergeCell ref="B29:AJ29"/>
    <mergeCell ref="AK29:AM29"/>
    <mergeCell ref="O30:R30"/>
    <mergeCell ref="O38:R38"/>
    <mergeCell ref="AK38:AM38"/>
    <mergeCell ref="P46:R46"/>
    <mergeCell ref="V46:X46"/>
    <mergeCell ref="Y46:AB46"/>
    <mergeCell ref="AI46:AJ46"/>
    <mergeCell ref="AK46:AM46"/>
    <mergeCell ref="N45:O45"/>
    <mergeCell ref="Q45:R45"/>
    <mergeCell ref="T45:V45"/>
    <mergeCell ref="AB45:AE45"/>
    <mergeCell ref="AF45:AG45"/>
    <mergeCell ref="AK45:AM45"/>
    <mergeCell ref="O24:R24"/>
    <mergeCell ref="W24:Y24"/>
    <mergeCell ref="Z24:AC24"/>
    <mergeCell ref="AI24:AJ24"/>
    <mergeCell ref="AK23:AM23"/>
    <mergeCell ref="AK33:AM33"/>
    <mergeCell ref="AK34:AM34"/>
    <mergeCell ref="S30:T30"/>
    <mergeCell ref="W30:Y30"/>
    <mergeCell ref="Z30:AC30"/>
    <mergeCell ref="AI30:AJ30"/>
    <mergeCell ref="AK30:AM30"/>
    <mergeCell ref="B31:AJ31"/>
    <mergeCell ref="AK14:AM14"/>
    <mergeCell ref="B16:AJ16"/>
    <mergeCell ref="A1:AM1"/>
    <mergeCell ref="A2:D2"/>
    <mergeCell ref="E2:AN2"/>
    <mergeCell ref="B4:M4"/>
    <mergeCell ref="N4:V4"/>
    <mergeCell ref="W4:AB4"/>
    <mergeCell ref="AC4:AH4"/>
    <mergeCell ref="AI4:AN4"/>
    <mergeCell ref="AK7:AM7"/>
    <mergeCell ref="O8:R8"/>
    <mergeCell ref="S8:T8"/>
    <mergeCell ref="W8:Y8"/>
    <mergeCell ref="Z8:AC8"/>
    <mergeCell ref="AI8:AJ8"/>
    <mergeCell ref="B155:AJ155"/>
    <mergeCell ref="O152:R152"/>
    <mergeCell ref="V152:X152"/>
    <mergeCell ref="Y152:AB152"/>
    <mergeCell ref="O15:R15"/>
    <mergeCell ref="V15:X15"/>
    <mergeCell ref="Y15:AB15"/>
    <mergeCell ref="AI15:AJ15"/>
    <mergeCell ref="AK15:AM15"/>
    <mergeCell ref="AK17:AM17"/>
    <mergeCell ref="O21:R21"/>
    <mergeCell ref="W21:Y21"/>
    <mergeCell ref="Z21:AC21"/>
    <mergeCell ref="AI21:AJ21"/>
    <mergeCell ref="AK21:AM21"/>
    <mergeCell ref="B19:AJ19"/>
    <mergeCell ref="AK20:AM20"/>
    <mergeCell ref="O18:R18"/>
    <mergeCell ref="V18:X18"/>
    <mergeCell ref="Y18:AB18"/>
    <mergeCell ref="AI18:AJ18"/>
    <mergeCell ref="AK18:AM18"/>
    <mergeCell ref="AK24:AM24"/>
    <mergeCell ref="AK26:AM26"/>
    <mergeCell ref="B153:AJ153"/>
    <mergeCell ref="AK147:AM147"/>
    <mergeCell ref="O148:R148"/>
    <mergeCell ref="V148:X148"/>
    <mergeCell ref="Y148:AB148"/>
    <mergeCell ref="AH148:AI148"/>
    <mergeCell ref="AK148:AM148"/>
    <mergeCell ref="B149:AJ149"/>
    <mergeCell ref="B186:AM186"/>
    <mergeCell ref="P187:R187"/>
    <mergeCell ref="V187:X187"/>
    <mergeCell ref="Y187:AB187"/>
    <mergeCell ref="AH187:AI187"/>
    <mergeCell ref="AC176:AG176"/>
    <mergeCell ref="AJ176:AM176"/>
    <mergeCell ref="AN176:AO176"/>
    <mergeCell ref="B184:K184"/>
    <mergeCell ref="AK143:AM143"/>
    <mergeCell ref="O144:R144"/>
    <mergeCell ref="V144:X144"/>
    <mergeCell ref="Y144:AB144"/>
    <mergeCell ref="AH144:AI144"/>
    <mergeCell ref="AK144:AM144"/>
    <mergeCell ref="B145:AJ145"/>
    <mergeCell ref="B163:AJ163"/>
    <mergeCell ref="AK163:AM163"/>
    <mergeCell ref="O164:R164"/>
    <mergeCell ref="V164:X164"/>
    <mergeCell ref="Y164:AB164"/>
    <mergeCell ref="AH164:AI164"/>
    <mergeCell ref="AK164:AM164"/>
    <mergeCell ref="B165:AJ165"/>
    <mergeCell ref="B167:AJ167"/>
    <mergeCell ref="AK167:AM167"/>
    <mergeCell ref="O168:R168"/>
    <mergeCell ref="V168:X168"/>
    <mergeCell ref="AK155:AM155"/>
    <mergeCell ref="AK8:AM8"/>
    <mergeCell ref="B9:AJ9"/>
    <mergeCell ref="AO171:AP171"/>
    <mergeCell ref="O156:R156"/>
    <mergeCell ref="V156:X156"/>
    <mergeCell ref="Y156:AB156"/>
    <mergeCell ref="AH156:AI156"/>
    <mergeCell ref="AK156:AM156"/>
    <mergeCell ref="B157:AJ157"/>
    <mergeCell ref="AC171:AG171"/>
    <mergeCell ref="AK171:AM171"/>
    <mergeCell ref="Y168:AB168"/>
    <mergeCell ref="AH168:AI168"/>
    <mergeCell ref="AK168:AM168"/>
    <mergeCell ref="B169:AJ169"/>
    <mergeCell ref="B159:AJ159"/>
    <mergeCell ref="AK159:AM159"/>
    <mergeCell ref="O160:R160"/>
    <mergeCell ref="V160:X160"/>
    <mergeCell ref="Y160:AB160"/>
    <mergeCell ref="AH160:AI160"/>
    <mergeCell ref="AK160:AM160"/>
    <mergeCell ref="B161:AJ161"/>
    <mergeCell ref="AK152:AM152"/>
  </mergeCells>
  <pageMargins left="0.45" right="0.1" top="0.32" bottom="0.69" header="0.26" footer="0.25"/>
  <pageSetup paperSize="5" scale="77" orientation="portrait" horizontalDpi="300" verticalDpi="300" r:id="rId1"/>
  <headerFooter alignWithMargins="0"/>
  <rowBreaks count="4" manualBreakCount="4">
    <brk id="78" max="39" man="1"/>
    <brk id="146" max="39" man="1"/>
    <brk id="184" max="39" man="1"/>
    <brk id="292"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2017-02-07T18:32:00Z</dcterms:modified>
</cp:coreProperties>
</file>