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0" windowWidth="15255" windowHeight="7935" activeTab="1"/>
  </bookViews>
  <sheets>
    <sheet name="Sch Pr" sheetId="7" r:id="rId1"/>
    <sheet name="W.S" sheetId="9" r:id="rId2"/>
  </sheets>
  <externalReferences>
    <externalReference r:id="rId3"/>
  </externalReferences>
  <definedNames>
    <definedName name="masonary" localSheetId="0">[1]ESTIMAT!#REF!</definedName>
    <definedName name="masonary" localSheetId="1">[1]ESTIMAT!#REF!</definedName>
    <definedName name="masonary">[1]ESTIMAT!#REF!</definedName>
    <definedName name="_xlnm.Print_Area" localSheetId="0">'Sch Pr'!$A$1:$AA$108</definedName>
    <definedName name="Rcc" localSheetId="0">[1]ESTIMAT!#REF!</definedName>
    <definedName name="Rcc" localSheetId="1">[1]ESTIMAT!#REF!</definedName>
    <definedName name="Rcc">[1]ESTIMAT!#REF!</definedName>
  </definedNames>
  <calcPr calcId="145621"/>
</workbook>
</file>

<file path=xl/calcChain.xml><?xml version="1.0" encoding="utf-8"?>
<calcChain xmlns="http://schemas.openxmlformats.org/spreadsheetml/2006/main">
  <c r="G26" i="9" l="1"/>
  <c r="G25" i="9"/>
  <c r="G27" i="9" s="1"/>
  <c r="G19" i="9"/>
  <c r="G17" i="9"/>
  <c r="G15" i="9"/>
  <c r="G13" i="9"/>
  <c r="G12" i="9"/>
  <c r="H12" i="9" s="1"/>
  <c r="G11" i="9"/>
  <c r="H11" i="9" s="1"/>
  <c r="H21" i="9" s="1"/>
  <c r="G8" i="9"/>
  <c r="G6" i="9"/>
  <c r="G4" i="9"/>
  <c r="R68" i="7"/>
  <c r="S68" i="7" s="1"/>
  <c r="R28" i="7"/>
  <c r="R12" i="7"/>
  <c r="G21" i="9" l="1"/>
  <c r="H27" i="9" s="1"/>
  <c r="I27" i="9" s="1"/>
  <c r="I21" i="9"/>
  <c r="R33" i="7"/>
  <c r="R39" i="7"/>
  <c r="R21" i="7"/>
  <c r="R17" i="7"/>
  <c r="R60" i="7"/>
  <c r="S60" i="7" s="1"/>
  <c r="R47" i="7"/>
  <c r="S47" i="7" s="1"/>
  <c r="R64" i="7"/>
  <c r="R73" i="7"/>
  <c r="R78" i="7"/>
  <c r="R81" i="7" l="1"/>
  <c r="S81" i="7"/>
  <c r="T81" i="7" l="1"/>
</calcChain>
</file>

<file path=xl/sharedStrings.xml><?xml version="1.0" encoding="utf-8"?>
<sst xmlns="http://schemas.openxmlformats.org/spreadsheetml/2006/main" count="89" uniqueCount="60">
  <si>
    <t>S:#</t>
  </si>
  <si>
    <t xml:space="preserve">DISCRIPTION OF </t>
  </si>
  <si>
    <t xml:space="preserve">QTY </t>
  </si>
  <si>
    <t>RATE</t>
  </si>
  <si>
    <t xml:space="preserve">UNIT </t>
  </si>
  <si>
    <t>Amount</t>
  </si>
  <si>
    <t xml:space="preserve">NAME OF WORK :-   </t>
  </si>
  <si>
    <t>%Cft</t>
  </si>
  <si>
    <t>%Sft</t>
  </si>
  <si>
    <t>Rs.</t>
  </si>
  <si>
    <t>P/F in position door &amp; windows and ventilator for first class deodar wood frames 1 1/2" thick and teak wood ply Shutters of first class deodar wood skelton (Solid) stiled and ply wood stiled and rails core of Partal wood and teak ply wood (3 ply ) on both sides i/c hold fasts hinges al-drops Iron Tower Bolts handles Cleats with Cord etc Complete(Only shutters) (P/64-51).</t>
  </si>
  <si>
    <t>P.Sft</t>
  </si>
  <si>
    <t>Laying floor of approved coloured glazed tiles 1/4" thick laid in white cement and pigment on a bed of 3/4" thick cment mortar 1:2 (P/43.25).</t>
  </si>
  <si>
    <t>Glazed tile dado 1/4" thick laid in pigment over 1:2 cement sand mortar 3/4" thick i/c finishing (P/50-38).</t>
  </si>
  <si>
    <t>Karachi.</t>
  </si>
  <si>
    <t>Executive Engineer</t>
  </si>
  <si>
    <t>Education Works Division-I</t>
  </si>
  <si>
    <t>EXECUTIVE ENGINEER</t>
  </si>
  <si>
    <t>KARACHI</t>
  </si>
  <si>
    <t>S#</t>
  </si>
  <si>
    <t>Total</t>
  </si>
  <si>
    <t>Dismantling c.c.plain 1:2:4. (P-10-19-c)</t>
  </si>
  <si>
    <t>Cft</t>
  </si>
  <si>
    <t>P/Sft</t>
  </si>
  <si>
    <t>P/L 2" thick topping c.c.i/c surface finishing &amp; dividing into the panells ratio 1:2:4.(P-42/16-c)</t>
  </si>
  <si>
    <t>Two coat of bitumen laid hout using 34 lbs %Sft over roof and blinded with sand at one Cft per %Sft (P/35-13).</t>
  </si>
  <si>
    <t>P.Rft</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</si>
  <si>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</si>
  <si>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Cement plaster (1:4) upto 20' height 1/2" thick (P-52/11-c)</t>
  </si>
  <si>
    <t>Cement plaster (1:6) upto 20' height 3/4" thick (P-52/11-c)</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</si>
  <si>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</si>
  <si>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 xml:space="preserve">Treatment of fragmented and decayed c.c.St: members with cement sand mortar 1:3 nearer mix in layer of 2"x2-1/2 thick after applying suitable slurry of bending against water and cement 1:3 between now and welf surface could be proceed finally on the prepared and primary used fully completed. This rate also i/c all kinds of toos and planted req: for proper application &amp; material complete of andisture along with arrangement for supporting the st: mambers (R.A.) </t>
  </si>
  <si>
    <t>Removing dabries for 10 miles.</t>
  </si>
  <si>
    <t>M/R - S/R GGPS 11-E, ORANGI (ROOF TREATMENT &amp; WATER SUPPLY &amp; SANITARY)</t>
  </si>
  <si>
    <t>WATER SUPPLY &amp; SANITARY WORK</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</si>
  <si>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</si>
  <si>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</si>
  <si>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</si>
  <si>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</si>
  <si>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</si>
  <si>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</si>
  <si>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</si>
  <si>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</si>
  <si>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</si>
  <si>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</si>
  <si>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</si>
  <si>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</si>
  <si>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</si>
  <si>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</si>
  <si>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</si>
  <si>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NON-SCHEDULE ITEMS</t>
  </si>
  <si>
    <t>P/F 'u' PVC pipe of Schedule 40 of nepro plastic for waste and vent pipe i/c and fitting jointing special 'u'  PVC cement solution as approved and directed by D.O. Inchrage. (R/A)</t>
  </si>
  <si>
    <t>4" dia</t>
  </si>
  <si>
    <t>6" dia</t>
  </si>
  <si>
    <t>EDUCATION WORKS DIVISON-I</t>
  </si>
  <si>
    <t>11E Girls School orangi</t>
  </si>
  <si>
    <t>SCHEDULE OF PRICE</t>
  </si>
  <si>
    <t>_______%ABOVE/BELOW</t>
  </si>
  <si>
    <t>SINGNATURE OF CONTRACTOR</t>
  </si>
  <si>
    <t>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</si>
</sst>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10"/>
      <name val="Arial"/>
      <family val="2"/>
    </font>
    <font>
      <b/>
      <u/>
      <sz val="10"/>
      <name val="Arial"/>
      <family val="2"/>
    </font>
    <font>
      <sz val="10"/>
      <color indexed="8"/>
      <name val="Cambria"/>
      <family val="1"/>
      <scheme val="major"/>
    </font>
    <font>
      <sz val="10"/>
      <name val="Cambria"/>
      <family val="1"/>
      <scheme val="major"/>
    </font>
    <font>
      <sz val="10"/>
      <color theme="1"/>
      <name val="Cambria"/>
      <family val="1"/>
      <scheme val="major"/>
    </font>
    <font>
      <b/>
      <sz val="10"/>
      <color theme="1"/>
      <name val="Cambria"/>
      <family val="1"/>
      <scheme val="major"/>
    </font>
    <font>
      <b/>
      <u/>
      <sz val="11"/>
      <color theme="1"/>
      <name val="Arial Black"/>
      <family val="2"/>
    </font>
    <font>
      <b/>
      <u/>
      <sz val="14"/>
      <color theme="1"/>
      <name val="Calibri"/>
      <family val="2"/>
      <scheme val="minor"/>
    </font>
    <font>
      <sz val="10"/>
      <name val="Verdana"/>
      <family val="2"/>
    </font>
    <font>
      <sz val="8"/>
      <name val="Verdana"/>
      <family val="2"/>
    </font>
    <font>
      <sz val="9"/>
      <name val="Verdana"/>
      <family val="2"/>
    </font>
    <font>
      <sz val="8"/>
      <name val="Arial"/>
      <family val="2"/>
    </font>
    <font>
      <b/>
      <sz val="8"/>
      <name val="Verdana"/>
      <family val="2"/>
    </font>
    <font>
      <b/>
      <sz val="10"/>
      <name val="Arial"/>
      <family val="2"/>
    </font>
    <font>
      <b/>
      <u/>
      <sz val="10"/>
      <color theme="1"/>
      <name val="Cambria"/>
      <family val="1"/>
      <scheme val="maj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0" fontId="2" fillId="0" borderId="0"/>
    <xf numFmtId="9" fontId="2" fillId="0" borderId="0" applyFont="0" applyFill="0" applyBorder="0" applyAlignment="0" applyProtection="0"/>
    <xf numFmtId="0" fontId="2" fillId="0" borderId="0"/>
  </cellStyleXfs>
  <cellXfs count="99">
    <xf numFmtId="0" fontId="0" fillId="0" borderId="0" xfId="0"/>
    <xf numFmtId="2" fontId="4" fillId="0" borderId="0" xfId="0" applyNumberFormat="1" applyFont="1" applyBorder="1" applyAlignment="1">
      <alignment horizontal="right" vertical="top" wrapText="1"/>
    </xf>
    <xf numFmtId="2" fontId="4" fillId="0" borderId="0" xfId="0" applyNumberFormat="1" applyFont="1" applyAlignment="1">
      <alignment horizontal="left" vertical="top"/>
    </xf>
    <xf numFmtId="0" fontId="4" fillId="0" borderId="0" xfId="0" applyFont="1" applyAlignment="1">
      <alignment vertical="top"/>
    </xf>
    <xf numFmtId="0" fontId="4" fillId="0" borderId="0" xfId="0" applyFont="1" applyAlignment="1">
      <alignment horizontal="right" vertical="top" wrapText="1"/>
    </xf>
    <xf numFmtId="0" fontId="4" fillId="0" borderId="0" xfId="0" applyFont="1" applyAlignment="1">
      <alignment horizontal="center" vertical="top"/>
    </xf>
    <xf numFmtId="2" fontId="4" fillId="0" borderId="0" xfId="0" applyNumberFormat="1" applyFont="1" applyAlignment="1">
      <alignment horizontal="right" vertical="top" wrapText="1"/>
    </xf>
    <xf numFmtId="2" fontId="4" fillId="0" borderId="0" xfId="0" applyNumberFormat="1" applyFont="1" applyBorder="1" applyAlignment="1">
      <alignment horizontal="right" vertical="top"/>
    </xf>
    <xf numFmtId="0" fontId="5" fillId="0" borderId="0" xfId="0" applyFont="1"/>
    <xf numFmtId="0" fontId="6" fillId="0" borderId="0" xfId="0" applyFont="1"/>
    <xf numFmtId="2" fontId="6" fillId="0" borderId="0" xfId="0" applyNumberFormat="1" applyFont="1"/>
    <xf numFmtId="2" fontId="6" fillId="0" borderId="0" xfId="0" applyNumberFormat="1" applyFont="1" applyBorder="1"/>
    <xf numFmtId="0" fontId="6" fillId="0" borderId="0" xfId="0" applyFont="1" applyAlignment="1">
      <alignment vertical="top"/>
    </xf>
    <xf numFmtId="0" fontId="6" fillId="0" borderId="1" xfId="0" applyFont="1" applyBorder="1"/>
    <xf numFmtId="0" fontId="6" fillId="0" borderId="3" xfId="0" applyFont="1" applyBorder="1"/>
    <xf numFmtId="0" fontId="6" fillId="0" borderId="0" xfId="0" applyFont="1" applyAlignment="1">
      <alignment horizontal="right"/>
    </xf>
    <xf numFmtId="2" fontId="6" fillId="0" borderId="0" xfId="0" applyNumberFormat="1" applyFont="1" applyAlignment="1">
      <alignment horizontal="left"/>
    </xf>
    <xf numFmtId="2" fontId="6" fillId="0" borderId="0" xfId="0" applyNumberFormat="1" applyFont="1" applyAlignment="1">
      <alignment horizontal="center"/>
    </xf>
    <xf numFmtId="0" fontId="6" fillId="0" borderId="0" xfId="0" applyFont="1" applyBorder="1" applyAlignment="1">
      <alignment horizontal="center"/>
    </xf>
    <xf numFmtId="0" fontId="6" fillId="0" borderId="0" xfId="0" applyFont="1" applyBorder="1"/>
    <xf numFmtId="0" fontId="6" fillId="0" borderId="0" xfId="0" applyFont="1" applyAlignment="1"/>
    <xf numFmtId="2" fontId="5" fillId="0" borderId="0" xfId="1" applyNumberFormat="1" applyFont="1" applyBorder="1" applyAlignment="1">
      <alignment horizontal="center" vertical="top"/>
    </xf>
    <xf numFmtId="1" fontId="5" fillId="0" borderId="0" xfId="1" applyNumberFormat="1" applyFont="1" applyBorder="1" applyAlignment="1">
      <alignment horizontal="center" vertical="top"/>
    </xf>
    <xf numFmtId="1" fontId="5" fillId="0" borderId="0" xfId="1" applyNumberFormat="1" applyFont="1" applyBorder="1" applyAlignment="1">
      <alignment horizontal="center"/>
    </xf>
    <xf numFmtId="2" fontId="6" fillId="0" borderId="0" xfId="0" applyNumberFormat="1" applyFont="1" applyAlignment="1">
      <alignment vertical="top" wrapText="1"/>
    </xf>
    <xf numFmtId="0" fontId="6" fillId="0" borderId="0" xfId="0" applyFont="1" applyFill="1"/>
    <xf numFmtId="0" fontId="6" fillId="0" borderId="0" xfId="0" applyFont="1" applyFill="1" applyAlignment="1">
      <alignment horizontal="center"/>
    </xf>
    <xf numFmtId="2" fontId="6" fillId="0" borderId="0" xfId="0" applyNumberFormat="1" applyFont="1" applyFill="1"/>
    <xf numFmtId="0" fontId="6" fillId="0" borderId="0" xfId="0" applyFont="1" applyFill="1" applyAlignment="1">
      <alignment horizontal="right"/>
    </xf>
    <xf numFmtId="0" fontId="6" fillId="0" borderId="0" xfId="0" applyFont="1" applyBorder="1" applyAlignment="1">
      <alignment horizontal="left" indent="5"/>
    </xf>
    <xf numFmtId="0" fontId="6" fillId="0" borderId="0" xfId="0" applyFont="1" applyAlignment="1">
      <alignment vertical="top" wrapText="1"/>
    </xf>
    <xf numFmtId="2" fontId="4" fillId="0" borderId="0" xfId="0" applyNumberFormat="1" applyFont="1" applyAlignment="1">
      <alignment vertical="top" wrapText="1"/>
    </xf>
    <xf numFmtId="2" fontId="5" fillId="0" borderId="0" xfId="0" applyNumberFormat="1" applyFont="1"/>
    <xf numFmtId="2" fontId="0" fillId="0" borderId="0" xfId="0" applyNumberFormat="1"/>
    <xf numFmtId="0" fontId="7" fillId="0" borderId="4" xfId="0" applyFont="1" applyBorder="1"/>
    <xf numFmtId="1" fontId="0" fillId="0" borderId="0" xfId="0" applyNumberFormat="1"/>
    <xf numFmtId="0" fontId="6" fillId="0" borderId="0" xfId="0" applyFont="1" applyAlignment="1">
      <alignment horizontal="center"/>
    </xf>
    <xf numFmtId="0" fontId="6" fillId="0" borderId="0" xfId="0" applyFont="1" applyAlignment="1">
      <alignment horizontal="left" vertical="top" wrapText="1"/>
    </xf>
    <xf numFmtId="0" fontId="6" fillId="0" borderId="0" xfId="0" applyFont="1" applyAlignment="1">
      <alignment horizontal="justify"/>
    </xf>
    <xf numFmtId="0" fontId="6" fillId="0" borderId="0" xfId="0" applyFont="1" applyFill="1" applyAlignment="1">
      <alignment horizontal="left" wrapText="1"/>
    </xf>
    <xf numFmtId="0" fontId="10" fillId="0" borderId="0" xfId="0" applyFont="1" applyAlignment="1">
      <alignment horizontal="center" vertical="top"/>
    </xf>
    <xf numFmtId="0" fontId="10" fillId="0" borderId="0" xfId="0" applyFont="1" applyAlignment="1">
      <alignment horizontal="left" vertical="top"/>
    </xf>
    <xf numFmtId="0" fontId="10" fillId="0" borderId="0" xfId="0" applyFont="1" applyBorder="1" applyAlignment="1">
      <alignment vertical="top"/>
    </xf>
    <xf numFmtId="0" fontId="10" fillId="0" borderId="2" xfId="0" applyFont="1" applyBorder="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xf>
    <xf numFmtId="2" fontId="10" fillId="0" borderId="3" xfId="0" applyNumberFormat="1" applyFont="1" applyBorder="1" applyAlignment="1">
      <alignment horizontal="center" vertical="top"/>
    </xf>
    <xf numFmtId="2" fontId="10" fillId="0" borderId="1" xfId="0" applyNumberFormat="1" applyFont="1" applyBorder="1" applyAlignment="1">
      <alignment horizontal="center" vertical="top"/>
    </xf>
    <xf numFmtId="2" fontId="10" fillId="0" borderId="0" xfId="0" applyNumberFormat="1" applyFont="1" applyBorder="1" applyAlignment="1">
      <alignment horizontal="center" vertical="top"/>
    </xf>
    <xf numFmtId="0" fontId="11" fillId="0" borderId="0" xfId="0" applyFont="1" applyBorder="1" applyAlignment="1">
      <alignment horizontal="center" vertical="top"/>
    </xf>
    <xf numFmtId="0" fontId="11" fillId="0" borderId="0" xfId="0" applyFont="1" applyBorder="1" applyAlignment="1">
      <alignment horizontal="justify" vertical="top" wrapText="1"/>
    </xf>
    <xf numFmtId="0" fontId="12" fillId="0" borderId="0" xfId="0" applyFont="1" applyBorder="1" applyAlignment="1">
      <alignment vertical="top"/>
    </xf>
    <xf numFmtId="2" fontId="12" fillId="0" borderId="0" xfId="0" applyNumberFormat="1" applyFont="1" applyAlignment="1">
      <alignment horizontal="center" vertical="top"/>
    </xf>
    <xf numFmtId="2" fontId="11" fillId="0" borderId="0" xfId="0" applyNumberFormat="1" applyFont="1" applyAlignment="1">
      <alignment horizontal="center" vertical="top"/>
    </xf>
    <xf numFmtId="2" fontId="11" fillId="0" borderId="0" xfId="0" applyNumberFormat="1" applyFont="1" applyBorder="1" applyAlignment="1">
      <alignment horizontal="center" vertical="top"/>
    </xf>
    <xf numFmtId="0" fontId="13" fillId="0" borderId="0" xfId="0" applyFont="1"/>
    <xf numFmtId="0" fontId="13" fillId="0" borderId="0" xfId="0" applyFont="1" applyBorder="1"/>
    <xf numFmtId="0" fontId="11" fillId="0" borderId="0" xfId="0" applyFont="1" applyAlignment="1">
      <alignment horizontal="center" vertical="top"/>
    </xf>
    <xf numFmtId="0" fontId="11" fillId="0" borderId="0" xfId="0" applyFont="1" applyAlignment="1">
      <alignment horizontal="justify" vertical="top" wrapText="1"/>
    </xf>
    <xf numFmtId="0" fontId="12" fillId="0" borderId="0" xfId="0" applyFont="1" applyAlignment="1">
      <alignment vertical="top"/>
    </xf>
    <xf numFmtId="0" fontId="0" fillId="0" borderId="0" xfId="0" applyBorder="1"/>
    <xf numFmtId="0" fontId="11" fillId="0" borderId="0" xfId="0" applyFont="1" applyAlignment="1">
      <alignment horizontal="center" vertical="top" wrapText="1"/>
    </xf>
    <xf numFmtId="0" fontId="11" fillId="0" borderId="0" xfId="0" applyFont="1" applyAlignment="1">
      <alignment vertical="top" wrapText="1"/>
    </xf>
    <xf numFmtId="2" fontId="12" fillId="0" borderId="0" xfId="0" applyNumberFormat="1" applyFont="1" applyAlignment="1">
      <alignment horizontal="center" vertical="top" wrapText="1"/>
    </xf>
    <xf numFmtId="2" fontId="11" fillId="0" borderId="0" xfId="0" applyNumberFormat="1" applyFont="1" applyAlignment="1">
      <alignment horizontal="center" vertical="top" wrapText="1"/>
    </xf>
    <xf numFmtId="2" fontId="14" fillId="0" borderId="9" xfId="0" applyNumberFormat="1" applyFont="1" applyBorder="1" applyAlignment="1">
      <alignment horizontal="center" vertical="top"/>
    </xf>
    <xf numFmtId="2" fontId="14" fillId="0" borderId="0" xfId="0" applyNumberFormat="1" applyFont="1" applyBorder="1" applyAlignment="1">
      <alignment horizontal="center" vertical="top"/>
    </xf>
    <xf numFmtId="2" fontId="14" fillId="0" borderId="0" xfId="0" applyNumberFormat="1" applyFont="1" applyAlignment="1">
      <alignment horizontal="center" vertical="top"/>
    </xf>
    <xf numFmtId="0" fontId="11" fillId="0" borderId="0" xfId="0" applyFont="1" applyAlignment="1">
      <alignment horizontal="left" vertical="top"/>
    </xf>
    <xf numFmtId="0" fontId="11" fillId="0" borderId="0" xfId="0" applyFont="1" applyBorder="1" applyAlignment="1">
      <alignment horizontal="center" vertical="top" wrapText="1"/>
    </xf>
    <xf numFmtId="0" fontId="3" fillId="0" borderId="0" xfId="0" applyFont="1"/>
    <xf numFmtId="0" fontId="0" fillId="0" borderId="0" xfId="0" applyAlignment="1">
      <alignment horizontal="center"/>
    </xf>
    <xf numFmtId="2" fontId="15" fillId="0" borderId="9" xfId="0" applyNumberFormat="1" applyFont="1" applyBorder="1" applyAlignment="1">
      <alignment horizontal="center"/>
    </xf>
    <xf numFmtId="2" fontId="15" fillId="0" borderId="0" xfId="0" applyNumberFormat="1" applyFont="1" applyBorder="1"/>
    <xf numFmtId="2" fontId="15" fillId="0" borderId="0" xfId="0" applyNumberFormat="1" applyFont="1" applyBorder="1" applyAlignment="1">
      <alignment horizontal="center"/>
    </xf>
    <xf numFmtId="1" fontId="1" fillId="0" borderId="0" xfId="0" applyNumberFormat="1" applyFont="1" applyAlignment="1">
      <alignment horizontal="center"/>
    </xf>
    <xf numFmtId="0" fontId="6" fillId="0" borderId="7" xfId="0" applyFont="1" applyBorder="1"/>
    <xf numFmtId="0" fontId="6" fillId="0" borderId="7" xfId="0" applyFont="1" applyBorder="1" applyAlignment="1"/>
    <xf numFmtId="2" fontId="5" fillId="0" borderId="0" xfId="1" applyNumberFormat="1" applyFont="1" applyBorder="1" applyAlignment="1">
      <alignment horizontal="center"/>
    </xf>
    <xf numFmtId="2" fontId="6" fillId="0" borderId="0" xfId="0" applyNumberFormat="1" applyFont="1" applyFill="1" applyAlignment="1">
      <alignment horizontal="center"/>
    </xf>
    <xf numFmtId="0" fontId="7" fillId="0" borderId="4" xfId="0" applyFont="1" applyBorder="1" applyAlignment="1">
      <alignment horizontal="center"/>
    </xf>
    <xf numFmtId="0" fontId="11" fillId="0" borderId="0" xfId="0" applyFont="1" applyAlignment="1">
      <alignment vertical="top"/>
    </xf>
    <xf numFmtId="0" fontId="11" fillId="0" borderId="7" xfId="0" applyFont="1" applyBorder="1" applyAlignment="1">
      <alignment horizontal="center" vertical="top" wrapText="1"/>
    </xf>
    <xf numFmtId="0" fontId="6" fillId="0" borderId="0" xfId="0" applyFont="1" applyAlignment="1">
      <alignment horizontal="left" vertical="top" wrapText="1"/>
    </xf>
    <xf numFmtId="0" fontId="6" fillId="0" borderId="0" xfId="0" applyFont="1" applyAlignment="1">
      <alignment horizontal="justify"/>
    </xf>
    <xf numFmtId="0" fontId="16" fillId="0" borderId="0" xfId="0" applyFont="1" applyBorder="1" applyAlignment="1">
      <alignment horizontal="center" vertical="center"/>
    </xf>
    <xf numFmtId="0" fontId="8" fillId="0" borderId="0" xfId="0" applyFont="1" applyAlignment="1">
      <alignment horizontal="center" vertical="top" wrapText="1"/>
    </xf>
    <xf numFmtId="0" fontId="6" fillId="0" borderId="2" xfId="0" applyFont="1" applyBorder="1" applyAlignment="1">
      <alignment horizontal="center"/>
    </xf>
    <xf numFmtId="0" fontId="6" fillId="0" borderId="8" xfId="0" applyFont="1" applyBorder="1" applyAlignment="1">
      <alignment horizontal="center"/>
    </xf>
    <xf numFmtId="0" fontId="6" fillId="0" borderId="3" xfId="0" applyFont="1" applyBorder="1" applyAlignment="1">
      <alignment horizontal="center"/>
    </xf>
    <xf numFmtId="0" fontId="6" fillId="0" borderId="5" xfId="0" applyFont="1" applyBorder="1" applyAlignment="1">
      <alignment horizontal="left" indent="5"/>
    </xf>
    <xf numFmtId="0" fontId="6" fillId="0" borderId="4" xfId="0" applyFont="1" applyBorder="1" applyAlignment="1">
      <alignment horizontal="left" indent="5"/>
    </xf>
    <xf numFmtId="0" fontId="6" fillId="0" borderId="6" xfId="0" applyFont="1" applyBorder="1" applyAlignment="1">
      <alignment horizontal="left" indent="5"/>
    </xf>
    <xf numFmtId="0" fontId="6" fillId="0" borderId="0" xfId="0" applyFont="1" applyAlignment="1">
      <alignment horizontal="center"/>
    </xf>
    <xf numFmtId="0" fontId="6" fillId="0" borderId="0" xfId="0" applyFont="1" applyBorder="1" applyAlignment="1">
      <alignment horizontal="left"/>
    </xf>
    <xf numFmtId="0" fontId="5" fillId="0" borderId="0" xfId="0" applyFont="1" applyAlignment="1">
      <alignment horizontal="left" vertical="top" wrapText="1"/>
    </xf>
    <xf numFmtId="0" fontId="6" fillId="0" borderId="0" xfId="0" applyFont="1" applyFill="1" applyAlignment="1">
      <alignment horizontal="left" wrapText="1"/>
    </xf>
    <xf numFmtId="0" fontId="9" fillId="0" borderId="0" xfId="0" applyFont="1" applyAlignment="1">
      <alignment horizontal="center"/>
    </xf>
    <xf numFmtId="0" fontId="12" fillId="0" borderId="7" xfId="0" applyFont="1" applyBorder="1" applyAlignment="1">
      <alignment horizontal="center" vertical="top"/>
    </xf>
  </cellXfs>
  <cellStyles count="4">
    <cellStyle name="Normal" xfId="0" builtinId="0"/>
    <cellStyle name="Normal 2" xfId="1"/>
    <cellStyle name="Normal 3" xfId="3"/>
    <cellStyle name="Percent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29</xdr:row>
      <xdr:rowOff>66675</xdr:rowOff>
    </xdr:from>
    <xdr:to>
      <xdr:col>6</xdr:col>
      <xdr:colOff>581025</xdr:colOff>
      <xdr:row>33</xdr:row>
      <xdr:rowOff>155743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71975" y="8886825"/>
          <a:ext cx="1809750" cy="8510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arooq%20college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sheetName val="SCHEDULE B"/>
      <sheetName val="F R"/>
      <sheetName val="Carriage Rate (2)"/>
      <sheetName val="SUMMRY (2)"/>
      <sheetName val="NEW ESTIMAT"/>
      <sheetName val="ESTIMAT (2)"/>
      <sheetName val="Carriage Rate"/>
      <sheetName val="ESTIMAT"/>
      <sheetName val="face sheed"/>
      <sheetName val="SUMMR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8"/>
  <sheetViews>
    <sheetView view="pageBreakPreview" zoomScaleSheetLayoutView="100" workbookViewId="0">
      <selection activeCell="G20" sqref="G20"/>
    </sheetView>
  </sheetViews>
  <sheetFormatPr defaultRowHeight="12.75" x14ac:dyDescent="0.2"/>
  <cols>
    <col min="1" max="1" width="4.140625" style="9" customWidth="1"/>
    <col min="2" max="2" width="13.5703125" style="9" customWidth="1"/>
    <col min="3" max="3" width="3.7109375" style="9" customWidth="1"/>
    <col min="4" max="4" width="4.28515625" style="9" customWidth="1"/>
    <col min="5" max="5" width="7" style="9" customWidth="1"/>
    <col min="6" max="6" width="2.140625" style="9" customWidth="1"/>
    <col min="7" max="7" width="9.140625" style="9" customWidth="1"/>
    <col min="8" max="8" width="2.42578125" style="9" customWidth="1"/>
    <col min="9" max="9" width="7.140625" style="9" customWidth="1"/>
    <col min="10" max="10" width="2.5703125" style="9" customWidth="1"/>
    <col min="11" max="11" width="6.5703125" style="9" customWidth="1"/>
    <col min="12" max="12" width="2.5703125" style="9" customWidth="1"/>
    <col min="13" max="13" width="5.5703125" style="9" bestFit="1" customWidth="1"/>
    <col min="14" max="14" width="2.5703125" style="9" customWidth="1"/>
    <col min="15" max="15" width="5.28515625" style="9" customWidth="1"/>
    <col min="16" max="16" width="2" style="9" customWidth="1"/>
    <col min="17" max="17" width="8.28515625" style="9" customWidth="1"/>
    <col min="18" max="18" width="12.42578125" style="9" customWidth="1"/>
    <col min="19" max="19" width="12.140625" style="9" customWidth="1"/>
    <col min="20" max="20" width="15.5703125" style="9" customWidth="1"/>
    <col min="21" max="21" width="9.140625" style="9"/>
    <col min="22" max="22" width="11.5703125" style="9" bestFit="1" customWidth="1"/>
    <col min="23" max="16384" width="9.140625" style="9"/>
  </cols>
  <sheetData>
    <row r="1" spans="1:18" ht="15.75" customHeight="1" x14ac:dyDescent="0.2">
      <c r="A1" s="10"/>
      <c r="B1" s="11"/>
      <c r="F1" s="85" t="s">
        <v>56</v>
      </c>
      <c r="G1" s="85"/>
      <c r="H1" s="85"/>
      <c r="I1" s="85"/>
      <c r="J1" s="85"/>
      <c r="K1" s="85"/>
      <c r="L1" s="85"/>
      <c r="M1" s="85"/>
      <c r="N1" s="85"/>
      <c r="O1" s="85"/>
      <c r="P1" s="85"/>
    </row>
    <row r="2" spans="1:18" ht="10.5" customHeight="1" x14ac:dyDescent="0.2"/>
    <row r="3" spans="1:18" ht="40.5" customHeight="1" x14ac:dyDescent="0.2">
      <c r="B3" s="12" t="s">
        <v>6</v>
      </c>
      <c r="D3" s="86" t="s">
        <v>33</v>
      </c>
      <c r="E3" s="86"/>
      <c r="F3" s="86"/>
      <c r="G3" s="86"/>
      <c r="H3" s="86"/>
      <c r="I3" s="86"/>
      <c r="J3" s="86"/>
      <c r="K3" s="86"/>
      <c r="L3" s="86"/>
      <c r="M3" s="86"/>
      <c r="N3" s="86"/>
      <c r="O3" s="86"/>
      <c r="P3" s="86"/>
      <c r="Q3" s="86"/>
      <c r="R3" s="86"/>
    </row>
    <row r="4" spans="1:18" ht="11.25" customHeight="1" x14ac:dyDescent="0.2"/>
    <row r="5" spans="1:18" ht="13.5" thickBot="1" x14ac:dyDescent="0.25">
      <c r="A5" s="13" t="s">
        <v>0</v>
      </c>
      <c r="B5" s="87" t="s">
        <v>1</v>
      </c>
      <c r="C5" s="88"/>
      <c r="D5" s="89"/>
      <c r="E5" s="87" t="s">
        <v>2</v>
      </c>
      <c r="F5" s="89"/>
      <c r="G5" s="87"/>
      <c r="H5" s="89"/>
      <c r="I5" s="13" t="s">
        <v>3</v>
      </c>
      <c r="J5" s="90" t="s">
        <v>4</v>
      </c>
      <c r="K5" s="91"/>
      <c r="L5" s="91"/>
      <c r="M5" s="91"/>
      <c r="N5" s="91"/>
      <c r="O5" s="91"/>
      <c r="P5" s="92"/>
      <c r="Q5" s="14" t="s">
        <v>5</v>
      </c>
    </row>
    <row r="6" spans="1:18" x14ac:dyDescent="0.2">
      <c r="A6" s="19"/>
      <c r="B6" s="18"/>
      <c r="C6" s="18"/>
      <c r="D6" s="18"/>
      <c r="E6" s="18"/>
      <c r="F6" s="18"/>
      <c r="G6" s="18"/>
      <c r="H6" s="18"/>
      <c r="I6" s="19"/>
      <c r="J6" s="29"/>
      <c r="K6" s="29"/>
      <c r="L6" s="29"/>
      <c r="M6" s="29"/>
      <c r="N6" s="29"/>
      <c r="O6" s="29"/>
      <c r="P6" s="29"/>
      <c r="Q6" s="19"/>
    </row>
    <row r="7" spans="1:18" customFormat="1" ht="15" x14ac:dyDescent="0.25">
      <c r="A7" s="36">
        <v>1</v>
      </c>
      <c r="B7" s="83" t="s">
        <v>27</v>
      </c>
      <c r="C7" s="83"/>
      <c r="D7" s="83"/>
      <c r="E7" s="83"/>
      <c r="F7" s="83"/>
      <c r="G7" s="83"/>
      <c r="H7" s="83"/>
      <c r="I7" s="83"/>
      <c r="J7" s="83"/>
      <c r="K7" s="83"/>
      <c r="L7" s="83"/>
      <c r="M7" s="9"/>
      <c r="N7" s="9"/>
      <c r="O7" s="9"/>
      <c r="P7" s="9"/>
      <c r="Q7" s="9"/>
      <c r="R7" s="9"/>
    </row>
    <row r="8" spans="1:18" customFormat="1" ht="15" x14ac:dyDescent="0.25">
      <c r="A8" s="36"/>
      <c r="B8" s="83"/>
      <c r="C8" s="83"/>
      <c r="D8" s="83"/>
      <c r="E8" s="83"/>
      <c r="F8" s="83"/>
      <c r="G8" s="83"/>
      <c r="H8" s="83"/>
      <c r="I8" s="83"/>
      <c r="J8" s="83"/>
      <c r="K8" s="83"/>
      <c r="L8" s="83"/>
      <c r="M8" s="9"/>
      <c r="N8" s="9"/>
      <c r="O8" s="9"/>
      <c r="P8" s="9"/>
      <c r="Q8" s="9"/>
      <c r="R8" s="9"/>
    </row>
    <row r="9" spans="1:18" customFormat="1" ht="15" x14ac:dyDescent="0.25">
      <c r="A9" s="36"/>
      <c r="B9" s="83"/>
      <c r="C9" s="83"/>
      <c r="D9" s="83"/>
      <c r="E9" s="83"/>
      <c r="F9" s="83"/>
      <c r="G9" s="83"/>
      <c r="H9" s="83"/>
      <c r="I9" s="83"/>
      <c r="J9" s="83"/>
      <c r="K9" s="83"/>
      <c r="L9" s="83"/>
      <c r="M9" s="9"/>
      <c r="N9" s="9"/>
      <c r="O9" s="9"/>
      <c r="P9" s="9"/>
      <c r="Q9" s="9"/>
      <c r="R9" s="9"/>
    </row>
    <row r="10" spans="1:18" customFormat="1" ht="15" x14ac:dyDescent="0.25">
      <c r="A10" s="36"/>
      <c r="B10" s="83"/>
      <c r="C10" s="83"/>
      <c r="D10" s="83"/>
      <c r="E10" s="83"/>
      <c r="F10" s="83"/>
      <c r="G10" s="83"/>
      <c r="H10" s="83"/>
      <c r="I10" s="83"/>
      <c r="J10" s="83"/>
      <c r="K10" s="83"/>
      <c r="L10" s="83"/>
      <c r="M10" s="9"/>
      <c r="N10" s="9"/>
      <c r="O10" s="9"/>
      <c r="P10" s="9"/>
      <c r="Q10" s="9"/>
      <c r="R10" s="9"/>
    </row>
    <row r="11" spans="1:18" customFormat="1" ht="15" x14ac:dyDescent="0.25">
      <c r="A11" s="36"/>
      <c r="B11" s="83"/>
      <c r="C11" s="83"/>
      <c r="D11" s="83"/>
      <c r="E11" s="83"/>
      <c r="F11" s="83"/>
      <c r="G11" s="83"/>
      <c r="H11" s="83"/>
      <c r="I11" s="83"/>
      <c r="J11" s="83"/>
      <c r="K11" s="83"/>
      <c r="L11" s="83"/>
      <c r="M11" s="9"/>
      <c r="N11" s="9"/>
      <c r="O11" s="9"/>
      <c r="P11" s="9"/>
      <c r="Q11" s="9"/>
      <c r="R11" s="9"/>
    </row>
    <row r="12" spans="1:18" customFormat="1" ht="15" x14ac:dyDescent="0.25">
      <c r="A12" s="36"/>
      <c r="B12" s="10">
        <v>49.5</v>
      </c>
      <c r="C12" s="9"/>
      <c r="D12" s="9"/>
      <c r="E12" s="9"/>
      <c r="F12" s="9"/>
      <c r="G12" s="10">
        <v>228.9</v>
      </c>
      <c r="H12" s="9"/>
      <c r="I12" s="9" t="s">
        <v>26</v>
      </c>
      <c r="J12" s="9"/>
      <c r="K12" s="9"/>
      <c r="L12" s="9"/>
      <c r="M12" s="9"/>
      <c r="N12" s="9"/>
      <c r="O12" s="9"/>
      <c r="P12" s="9"/>
      <c r="Q12" s="15" t="s">
        <v>9</v>
      </c>
      <c r="R12" s="17">
        <f>ROUND(SUM(B12*G12),)</f>
        <v>11331</v>
      </c>
    </row>
    <row r="13" spans="1:18" x14ac:dyDescent="0.2">
      <c r="A13" s="19"/>
      <c r="B13" s="18"/>
      <c r="C13" s="18"/>
      <c r="D13" s="18"/>
      <c r="E13" s="18"/>
      <c r="F13" s="18"/>
      <c r="G13" s="18"/>
      <c r="H13" s="18"/>
      <c r="I13" s="19"/>
      <c r="J13" s="29"/>
      <c r="K13" s="29"/>
      <c r="L13" s="29"/>
      <c r="M13" s="29"/>
      <c r="N13" s="29"/>
      <c r="O13" s="29"/>
      <c r="P13" s="29"/>
      <c r="Q13" s="19"/>
      <c r="R13" s="36"/>
    </row>
    <row r="14" spans="1:18" x14ac:dyDescent="0.2">
      <c r="A14" s="36">
        <v>2</v>
      </c>
      <c r="B14" s="12" t="s">
        <v>28</v>
      </c>
      <c r="C14" s="12"/>
      <c r="D14" s="12"/>
      <c r="E14" s="12"/>
      <c r="F14" s="12"/>
      <c r="G14" s="12"/>
      <c r="R14" s="36"/>
    </row>
    <row r="15" spans="1:18" x14ac:dyDescent="0.2">
      <c r="A15" s="36"/>
      <c r="B15" s="12"/>
      <c r="C15" s="12"/>
      <c r="D15" s="12"/>
      <c r="E15" s="12"/>
      <c r="F15" s="12"/>
      <c r="G15" s="12"/>
      <c r="R15" s="36"/>
    </row>
    <row r="16" spans="1:18" x14ac:dyDescent="0.2">
      <c r="A16" s="36"/>
      <c r="C16" s="36"/>
      <c r="D16" s="36"/>
      <c r="E16" s="17"/>
      <c r="F16" s="36"/>
      <c r="G16" s="17"/>
      <c r="H16" s="36"/>
      <c r="I16" s="17"/>
      <c r="J16" s="36"/>
      <c r="M16" s="16"/>
      <c r="N16" s="16"/>
      <c r="O16" s="36"/>
      <c r="P16" s="36"/>
      <c r="Q16" s="11"/>
      <c r="R16" s="36"/>
    </row>
    <row r="17" spans="1:18" x14ac:dyDescent="0.2">
      <c r="A17" s="36"/>
      <c r="B17" s="10">
        <v>557.5</v>
      </c>
      <c r="G17" s="10">
        <v>2283.9299999999998</v>
      </c>
      <c r="I17" s="9" t="s">
        <v>8</v>
      </c>
      <c r="Q17" s="15" t="s">
        <v>9</v>
      </c>
      <c r="R17" s="17">
        <f>B17*G17/100</f>
        <v>12732.909749999999</v>
      </c>
    </row>
    <row r="18" spans="1:18" x14ac:dyDescent="0.2">
      <c r="A18" s="36"/>
      <c r="B18" s="10"/>
      <c r="G18" s="10"/>
      <c r="Q18" s="15"/>
      <c r="R18" s="17"/>
    </row>
    <row r="19" spans="1:18" x14ac:dyDescent="0.2">
      <c r="A19" s="36">
        <v>3</v>
      </c>
      <c r="B19" s="12" t="s">
        <v>29</v>
      </c>
      <c r="C19" s="12"/>
      <c r="D19" s="12"/>
      <c r="E19" s="12"/>
      <c r="F19" s="12"/>
      <c r="G19" s="12"/>
      <c r="R19" s="36"/>
    </row>
    <row r="20" spans="1:18" x14ac:dyDescent="0.2">
      <c r="A20" s="36"/>
      <c r="C20" s="36"/>
      <c r="D20" s="36"/>
      <c r="E20" s="17"/>
      <c r="F20" s="36"/>
      <c r="G20" s="17"/>
      <c r="H20" s="36"/>
      <c r="I20" s="17"/>
      <c r="J20" s="36"/>
      <c r="M20" s="16"/>
      <c r="N20" s="16"/>
      <c r="O20" s="36"/>
      <c r="P20" s="36"/>
      <c r="Q20" s="11"/>
      <c r="R20" s="36"/>
    </row>
    <row r="21" spans="1:18" x14ac:dyDescent="0.2">
      <c r="A21" s="36"/>
      <c r="B21" s="10">
        <v>557.5</v>
      </c>
      <c r="G21" s="10">
        <v>3015.76</v>
      </c>
      <c r="I21" s="9" t="s">
        <v>8</v>
      </c>
      <c r="Q21" s="15" t="s">
        <v>9</v>
      </c>
      <c r="R21" s="17">
        <f>B21*G21/100</f>
        <v>16812.862000000001</v>
      </c>
    </row>
    <row r="22" spans="1:18" ht="13.5" customHeight="1" x14ac:dyDescent="0.2">
      <c r="A22" s="19"/>
      <c r="B22" s="18"/>
      <c r="C22" s="18"/>
      <c r="D22" s="18"/>
      <c r="E22" s="18"/>
      <c r="F22" s="18"/>
      <c r="G22" s="18"/>
      <c r="H22" s="18"/>
      <c r="I22" s="19"/>
      <c r="J22" s="29"/>
      <c r="K22" s="29"/>
      <c r="L22" s="29"/>
      <c r="M22" s="29"/>
      <c r="N22" s="29"/>
      <c r="O22" s="29"/>
      <c r="P22" s="29"/>
      <c r="Q22" s="19"/>
      <c r="R22" s="36"/>
    </row>
    <row r="23" spans="1:18" customFormat="1" ht="15" customHeight="1" x14ac:dyDescent="0.25">
      <c r="A23" s="36">
        <v>4</v>
      </c>
      <c r="B23" s="83" t="s">
        <v>10</v>
      </c>
      <c r="C23" s="83"/>
      <c r="D23" s="83"/>
      <c r="E23" s="83"/>
      <c r="F23" s="83"/>
      <c r="G23" s="83"/>
      <c r="H23" s="83"/>
      <c r="I23" s="83"/>
      <c r="J23" s="83"/>
      <c r="K23" s="83"/>
      <c r="L23" s="83"/>
      <c r="M23" s="83"/>
      <c r="N23" s="9"/>
      <c r="O23" s="9"/>
      <c r="P23" s="9"/>
      <c r="Q23" s="9"/>
      <c r="R23" s="36"/>
    </row>
    <row r="24" spans="1:18" customFormat="1" ht="15" x14ac:dyDescent="0.25">
      <c r="A24" s="36"/>
      <c r="B24" s="83"/>
      <c r="C24" s="83"/>
      <c r="D24" s="83"/>
      <c r="E24" s="83"/>
      <c r="F24" s="83"/>
      <c r="G24" s="83"/>
      <c r="H24" s="83"/>
      <c r="I24" s="83"/>
      <c r="J24" s="83"/>
      <c r="K24" s="83"/>
      <c r="L24" s="83"/>
      <c r="M24" s="83"/>
      <c r="N24" s="9"/>
      <c r="O24" s="9"/>
      <c r="P24" s="9"/>
      <c r="Q24" s="9"/>
      <c r="R24" s="36"/>
    </row>
    <row r="25" spans="1:18" customFormat="1" ht="15" x14ac:dyDescent="0.25">
      <c r="A25" s="36"/>
      <c r="B25" s="83"/>
      <c r="C25" s="83"/>
      <c r="D25" s="83"/>
      <c r="E25" s="83"/>
      <c r="F25" s="83"/>
      <c r="G25" s="83"/>
      <c r="H25" s="83"/>
      <c r="I25" s="83"/>
      <c r="J25" s="83"/>
      <c r="K25" s="83"/>
      <c r="L25" s="83"/>
      <c r="M25" s="83"/>
      <c r="N25" s="9"/>
      <c r="O25" s="9"/>
      <c r="P25" s="9"/>
      <c r="Q25" s="9"/>
      <c r="R25" s="36"/>
    </row>
    <row r="26" spans="1:18" customFormat="1" ht="20.25" customHeight="1" x14ac:dyDescent="0.25">
      <c r="A26" s="36"/>
      <c r="B26" s="83"/>
      <c r="C26" s="83"/>
      <c r="D26" s="83"/>
      <c r="E26" s="83"/>
      <c r="F26" s="83"/>
      <c r="G26" s="83"/>
      <c r="H26" s="83"/>
      <c r="I26" s="83"/>
      <c r="J26" s="83"/>
      <c r="K26" s="83"/>
      <c r="L26" s="83"/>
      <c r="M26" s="83"/>
      <c r="N26" s="9"/>
      <c r="O26" s="9"/>
      <c r="P26" s="9"/>
      <c r="Q26" s="9"/>
      <c r="R26" s="36"/>
    </row>
    <row r="27" spans="1:18" customFormat="1" ht="15" x14ac:dyDescent="0.25">
      <c r="A27" s="36"/>
      <c r="B27" s="37"/>
      <c r="C27" s="37"/>
      <c r="D27" s="37"/>
      <c r="E27" s="37"/>
      <c r="F27" s="37"/>
      <c r="G27" s="37"/>
      <c r="H27" s="37"/>
      <c r="I27" s="37"/>
      <c r="J27" s="37"/>
      <c r="K27" s="37"/>
      <c r="L27" s="37"/>
      <c r="M27" s="37"/>
      <c r="N27" s="9"/>
      <c r="O27" s="9"/>
      <c r="P27" s="9"/>
      <c r="Q27" s="9"/>
      <c r="R27" s="36"/>
    </row>
    <row r="28" spans="1:18" customFormat="1" ht="15" x14ac:dyDescent="0.25">
      <c r="A28" s="36"/>
      <c r="B28" s="10">
        <v>52.5</v>
      </c>
      <c r="C28" s="9"/>
      <c r="D28" s="9"/>
      <c r="E28" s="9"/>
      <c r="F28" s="9"/>
      <c r="G28" s="10">
        <v>875.13</v>
      </c>
      <c r="H28" s="9"/>
      <c r="I28" s="9" t="s">
        <v>11</v>
      </c>
      <c r="J28" s="9"/>
      <c r="K28" s="9"/>
      <c r="L28" s="9"/>
      <c r="M28" s="9"/>
      <c r="N28" s="9"/>
      <c r="O28" s="9"/>
      <c r="P28" s="9"/>
      <c r="Q28" s="15" t="s">
        <v>9</v>
      </c>
      <c r="R28" s="17">
        <f>ROUND(SUM(B28*G28),)</f>
        <v>45944</v>
      </c>
    </row>
    <row r="29" spans="1:18" x14ac:dyDescent="0.2">
      <c r="A29" s="19"/>
      <c r="B29" s="18"/>
      <c r="C29" s="18"/>
      <c r="D29" s="18"/>
      <c r="E29" s="18"/>
      <c r="F29" s="18"/>
      <c r="G29" s="18"/>
      <c r="H29" s="18"/>
      <c r="I29" s="19"/>
      <c r="J29" s="29"/>
      <c r="K29" s="29"/>
      <c r="L29" s="29"/>
      <c r="M29" s="29"/>
      <c r="N29" s="29"/>
      <c r="O29" s="29"/>
      <c r="P29" s="29"/>
      <c r="Q29" s="19"/>
      <c r="R29" s="36"/>
    </row>
    <row r="30" spans="1:18" x14ac:dyDescent="0.2">
      <c r="A30" s="36">
        <v>5</v>
      </c>
      <c r="B30" s="83" t="s">
        <v>12</v>
      </c>
      <c r="C30" s="83"/>
      <c r="D30" s="83"/>
      <c r="E30" s="83"/>
      <c r="F30" s="83"/>
      <c r="G30" s="83"/>
      <c r="H30" s="83"/>
      <c r="I30" s="83"/>
      <c r="J30" s="83"/>
      <c r="K30" s="83"/>
      <c r="L30" s="83"/>
      <c r="M30" s="83"/>
      <c r="R30" s="36"/>
    </row>
    <row r="31" spans="1:18" x14ac:dyDescent="0.2">
      <c r="A31" s="36"/>
      <c r="B31" s="83"/>
      <c r="C31" s="83"/>
      <c r="D31" s="83"/>
      <c r="E31" s="83"/>
      <c r="F31" s="83"/>
      <c r="G31" s="83"/>
      <c r="H31" s="83"/>
      <c r="I31" s="83"/>
      <c r="J31" s="83"/>
      <c r="K31" s="83"/>
      <c r="L31" s="83"/>
      <c r="M31" s="83"/>
      <c r="R31" s="36"/>
    </row>
    <row r="32" spans="1:18" x14ac:dyDescent="0.2">
      <c r="A32" s="36"/>
      <c r="B32" s="83"/>
      <c r="C32" s="83"/>
      <c r="D32" s="83"/>
      <c r="E32" s="83"/>
      <c r="F32" s="83"/>
      <c r="G32" s="83"/>
      <c r="H32" s="83"/>
      <c r="I32" s="83"/>
      <c r="J32" s="83"/>
      <c r="K32" s="83"/>
      <c r="L32" s="83"/>
      <c r="M32" s="83"/>
      <c r="R32" s="36"/>
    </row>
    <row r="33" spans="1:19" x14ac:dyDescent="0.2">
      <c r="A33" s="36"/>
      <c r="B33" s="10">
        <v>176.25</v>
      </c>
      <c r="G33" s="32">
        <v>27747.06</v>
      </c>
      <c r="I33" s="9" t="s">
        <v>8</v>
      </c>
      <c r="Q33" s="15" t="s">
        <v>9</v>
      </c>
      <c r="R33" s="17">
        <f>ROUND(SUM(B33*G33/100),)</f>
        <v>48904</v>
      </c>
    </row>
    <row r="34" spans="1:19" x14ac:dyDescent="0.2">
      <c r="A34" s="36"/>
      <c r="B34" s="10"/>
      <c r="G34" s="32"/>
      <c r="Q34" s="15"/>
      <c r="R34" s="17"/>
    </row>
    <row r="35" spans="1:19" x14ac:dyDescent="0.2">
      <c r="A35" s="36"/>
      <c r="B35" s="10"/>
      <c r="G35" s="32"/>
      <c r="Q35" s="15"/>
      <c r="R35" s="17"/>
    </row>
    <row r="36" spans="1:19" x14ac:dyDescent="0.2">
      <c r="A36" s="36">
        <v>6</v>
      </c>
      <c r="B36" s="84" t="s">
        <v>13</v>
      </c>
      <c r="C36" s="84"/>
      <c r="D36" s="84"/>
      <c r="E36" s="84"/>
      <c r="F36" s="84"/>
      <c r="G36" s="84"/>
      <c r="R36" s="36"/>
    </row>
    <row r="37" spans="1:19" x14ac:dyDescent="0.2">
      <c r="A37" s="36"/>
      <c r="B37" s="84"/>
      <c r="C37" s="84"/>
      <c r="D37" s="84"/>
      <c r="E37" s="84"/>
      <c r="F37" s="84"/>
      <c r="G37" s="84"/>
      <c r="R37" s="36"/>
    </row>
    <row r="38" spans="1:19" x14ac:dyDescent="0.2">
      <c r="A38" s="36"/>
      <c r="B38" s="38"/>
      <c r="C38" s="38"/>
      <c r="D38" s="38"/>
      <c r="E38" s="38"/>
      <c r="F38" s="38"/>
      <c r="G38" s="38"/>
      <c r="R38" s="36"/>
    </row>
    <row r="39" spans="1:19" x14ac:dyDescent="0.2">
      <c r="A39" s="36"/>
      <c r="B39" s="10">
        <v>325</v>
      </c>
      <c r="G39" s="32">
        <v>28299.3</v>
      </c>
      <c r="I39" s="9" t="s">
        <v>8</v>
      </c>
      <c r="Q39" s="15" t="s">
        <v>9</v>
      </c>
      <c r="R39" s="17">
        <f>ROUND(SUM(B39*G39/100),)</f>
        <v>91973</v>
      </c>
    </row>
    <row r="40" spans="1:19" x14ac:dyDescent="0.2">
      <c r="A40" s="36"/>
      <c r="B40" s="10"/>
      <c r="G40" s="32"/>
      <c r="Q40" s="15"/>
      <c r="R40" s="17"/>
    </row>
    <row r="41" spans="1:19" customFormat="1" ht="15" x14ac:dyDescent="0.25">
      <c r="A41" s="36">
        <v>7</v>
      </c>
      <c r="B41" s="95" t="s">
        <v>30</v>
      </c>
      <c r="C41" s="95"/>
      <c r="D41" s="95"/>
      <c r="E41" s="95"/>
      <c r="F41" s="95"/>
      <c r="G41" s="95"/>
      <c r="H41" s="95"/>
      <c r="I41" s="95"/>
      <c r="J41" s="95"/>
      <c r="K41" s="95"/>
      <c r="L41" s="30"/>
      <c r="M41" s="30"/>
      <c r="N41" s="21"/>
      <c r="O41" s="21"/>
      <c r="P41" s="22"/>
      <c r="Q41" s="23"/>
      <c r="R41" s="23"/>
    </row>
    <row r="42" spans="1:19" customFormat="1" ht="15" x14ac:dyDescent="0.25">
      <c r="A42" s="36"/>
      <c r="B42" s="95"/>
      <c r="C42" s="95"/>
      <c r="D42" s="95"/>
      <c r="E42" s="95"/>
      <c r="F42" s="95"/>
      <c r="G42" s="95"/>
      <c r="H42" s="95"/>
      <c r="I42" s="95"/>
      <c r="J42" s="95"/>
      <c r="K42" s="95"/>
      <c r="L42" s="30"/>
      <c r="M42" s="30"/>
      <c r="N42" s="21"/>
      <c r="O42" s="21"/>
      <c r="P42" s="22"/>
      <c r="Q42" s="23"/>
      <c r="R42" s="23"/>
    </row>
    <row r="43" spans="1:19" customFormat="1" ht="15" x14ac:dyDescent="0.25">
      <c r="A43" s="36"/>
      <c r="B43" s="95"/>
      <c r="C43" s="95"/>
      <c r="D43" s="95"/>
      <c r="E43" s="95"/>
      <c r="F43" s="95"/>
      <c r="G43" s="95"/>
      <c r="H43" s="95"/>
      <c r="I43" s="95"/>
      <c r="J43" s="95"/>
      <c r="K43" s="95"/>
      <c r="L43" s="30"/>
      <c r="M43" s="30"/>
      <c r="N43" s="21"/>
      <c r="O43" s="21"/>
      <c r="P43" s="22"/>
      <c r="Q43" s="23"/>
      <c r="R43" s="23"/>
    </row>
    <row r="44" spans="1:19" customFormat="1" ht="15" x14ac:dyDescent="0.25">
      <c r="A44" s="36"/>
      <c r="B44" s="95"/>
      <c r="C44" s="95"/>
      <c r="D44" s="95"/>
      <c r="E44" s="95"/>
      <c r="F44" s="95"/>
      <c r="G44" s="95"/>
      <c r="H44" s="95"/>
      <c r="I44" s="95"/>
      <c r="J44" s="95"/>
      <c r="K44" s="95"/>
      <c r="L44" s="30"/>
      <c r="M44" s="30"/>
      <c r="N44" s="21"/>
      <c r="O44" s="21"/>
      <c r="P44" s="22"/>
      <c r="Q44" s="23"/>
      <c r="R44" s="23"/>
    </row>
    <row r="45" spans="1:19" customFormat="1" ht="15" x14ac:dyDescent="0.25">
      <c r="A45" s="36"/>
      <c r="B45" s="95"/>
      <c r="C45" s="95"/>
      <c r="D45" s="95"/>
      <c r="E45" s="95"/>
      <c r="F45" s="95"/>
      <c r="G45" s="95"/>
      <c r="H45" s="95"/>
      <c r="I45" s="95"/>
      <c r="J45" s="95"/>
      <c r="K45" s="95"/>
      <c r="L45" s="30"/>
      <c r="M45" s="30"/>
      <c r="N45" s="21"/>
      <c r="O45" s="21"/>
      <c r="P45" s="22"/>
      <c r="Q45" s="23"/>
      <c r="R45" s="23"/>
    </row>
    <row r="46" spans="1:19" customFormat="1" ht="15" x14ac:dyDescent="0.25">
      <c r="A46" s="36"/>
      <c r="B46" s="30"/>
      <c r="C46" s="30"/>
      <c r="D46" s="30"/>
      <c r="E46" s="30"/>
      <c r="F46" s="21"/>
      <c r="G46" s="30"/>
      <c r="H46" s="30"/>
      <c r="I46" s="30"/>
      <c r="J46" s="24"/>
      <c r="K46" s="30"/>
      <c r="L46" s="30"/>
      <c r="M46" s="30"/>
      <c r="N46" s="21"/>
      <c r="O46" s="21"/>
      <c r="P46" s="22"/>
      <c r="Q46" s="23"/>
      <c r="R46" s="23"/>
    </row>
    <row r="47" spans="1:19" customFormat="1" ht="15" x14ac:dyDescent="0.25">
      <c r="A47" s="36"/>
      <c r="B47" s="21">
        <v>2384.2800000000002</v>
      </c>
      <c r="C47" s="30"/>
      <c r="D47" s="30"/>
      <c r="E47" s="30"/>
      <c r="F47" s="9"/>
      <c r="G47" s="24">
        <v>35.89</v>
      </c>
      <c r="H47" s="30"/>
      <c r="I47" s="21" t="s">
        <v>23</v>
      </c>
      <c r="J47" s="9"/>
      <c r="K47" s="30"/>
      <c r="L47" s="30"/>
      <c r="M47" s="30"/>
      <c r="N47" s="9"/>
      <c r="O47" s="21"/>
      <c r="P47" s="9"/>
      <c r="Q47" s="23"/>
      <c r="R47" s="78">
        <f>B47*G47</f>
        <v>85571.809200000003</v>
      </c>
      <c r="S47" s="35">
        <f>R47</f>
        <v>85571.809200000003</v>
      </c>
    </row>
    <row r="48" spans="1:19" customFormat="1" ht="15" x14ac:dyDescent="0.25">
      <c r="A48" s="36"/>
      <c r="B48" s="30"/>
      <c r="C48" s="30"/>
      <c r="D48" s="30"/>
      <c r="E48" s="30"/>
      <c r="F48" s="24"/>
      <c r="G48" s="30"/>
      <c r="H48" s="30"/>
      <c r="I48" s="30"/>
      <c r="J48" s="30"/>
      <c r="K48" s="30"/>
      <c r="L48" s="30"/>
      <c r="M48" s="30"/>
      <c r="N48" s="21"/>
      <c r="O48" s="21"/>
      <c r="P48" s="9"/>
      <c r="Q48" s="23"/>
      <c r="R48" s="22"/>
    </row>
    <row r="49" spans="1:19" customFormat="1" ht="15" x14ac:dyDescent="0.25">
      <c r="A49" s="36"/>
      <c r="B49" s="30"/>
      <c r="C49" s="30"/>
      <c r="D49" s="30"/>
      <c r="E49" s="30"/>
      <c r="F49" s="24"/>
      <c r="G49" s="30"/>
      <c r="H49" s="30"/>
      <c r="I49" s="30"/>
      <c r="J49" s="30"/>
      <c r="K49" s="30"/>
      <c r="L49" s="30"/>
      <c r="M49" s="30"/>
      <c r="N49" s="21"/>
      <c r="O49" s="21"/>
      <c r="P49" s="9"/>
      <c r="Q49" s="23"/>
      <c r="R49" s="22"/>
    </row>
    <row r="50" spans="1:19" customFormat="1" ht="15" x14ac:dyDescent="0.25">
      <c r="A50" s="36"/>
      <c r="B50" s="30"/>
      <c r="C50" s="30"/>
      <c r="D50" s="30"/>
      <c r="E50" s="30"/>
      <c r="F50" s="24"/>
      <c r="G50" s="30"/>
      <c r="H50" s="30"/>
      <c r="I50" s="30"/>
      <c r="J50" s="30"/>
      <c r="K50" s="30"/>
      <c r="L50" s="30"/>
      <c r="M50" s="30"/>
      <c r="N50" s="21"/>
      <c r="O50" s="21"/>
      <c r="P50" s="9"/>
      <c r="Q50" s="23"/>
      <c r="R50" s="22"/>
    </row>
    <row r="51" spans="1:19" customFormat="1" ht="15" x14ac:dyDescent="0.25">
      <c r="A51" s="36"/>
      <c r="B51" s="30"/>
      <c r="C51" s="30"/>
      <c r="D51" s="30"/>
      <c r="E51" s="30"/>
      <c r="F51" s="24"/>
      <c r="G51" s="30"/>
      <c r="H51" s="30"/>
      <c r="I51" s="30"/>
      <c r="J51" s="30"/>
      <c r="K51" s="30"/>
      <c r="L51" s="30"/>
      <c r="M51" s="30"/>
      <c r="N51" s="21"/>
      <c r="O51" s="21"/>
      <c r="P51" s="9"/>
      <c r="Q51" s="23"/>
      <c r="R51" s="22"/>
    </row>
    <row r="52" spans="1:19" customFormat="1" ht="15" x14ac:dyDescent="0.25">
      <c r="A52" s="36"/>
      <c r="B52" s="30"/>
      <c r="C52" s="30"/>
      <c r="D52" s="30"/>
      <c r="E52" s="30"/>
      <c r="F52" s="24"/>
      <c r="G52" s="30"/>
      <c r="H52" s="30"/>
      <c r="I52" s="30"/>
      <c r="J52" s="30"/>
      <c r="K52" s="30"/>
      <c r="L52" s="30"/>
      <c r="M52" s="30"/>
      <c r="N52" s="21"/>
      <c r="O52" s="21"/>
      <c r="P52" s="9"/>
      <c r="Q52" s="23"/>
      <c r="R52" s="22"/>
    </row>
    <row r="53" spans="1:19" customFormat="1" ht="15" x14ac:dyDescent="0.25">
      <c r="A53" s="36">
        <v>8</v>
      </c>
      <c r="B53" s="95" t="s">
        <v>31</v>
      </c>
      <c r="C53" s="95"/>
      <c r="D53" s="95"/>
      <c r="E53" s="95"/>
      <c r="F53" s="95"/>
      <c r="G53" s="95"/>
      <c r="H53" s="95"/>
      <c r="I53" s="95"/>
      <c r="J53" s="95"/>
      <c r="K53" s="95"/>
      <c r="L53" s="30"/>
      <c r="M53" s="30"/>
      <c r="N53" s="21"/>
      <c r="O53" s="21"/>
      <c r="P53" s="9"/>
      <c r="Q53" s="23"/>
      <c r="R53" s="22"/>
    </row>
    <row r="54" spans="1:19" customFormat="1" ht="15" x14ac:dyDescent="0.25">
      <c r="A54" s="36"/>
      <c r="B54" s="95"/>
      <c r="C54" s="95"/>
      <c r="D54" s="95"/>
      <c r="E54" s="95"/>
      <c r="F54" s="95"/>
      <c r="G54" s="95"/>
      <c r="H54" s="95"/>
      <c r="I54" s="95"/>
      <c r="J54" s="95"/>
      <c r="K54" s="95"/>
      <c r="L54" s="30"/>
      <c r="M54" s="30"/>
      <c r="N54" s="21"/>
      <c r="O54" s="21"/>
      <c r="P54" s="9"/>
      <c r="Q54" s="23"/>
      <c r="R54" s="22"/>
    </row>
    <row r="55" spans="1:19" customFormat="1" ht="15" x14ac:dyDescent="0.25">
      <c r="A55" s="36"/>
      <c r="B55" s="95"/>
      <c r="C55" s="95"/>
      <c r="D55" s="95"/>
      <c r="E55" s="95"/>
      <c r="F55" s="95"/>
      <c r="G55" s="95"/>
      <c r="H55" s="95"/>
      <c r="I55" s="95"/>
      <c r="J55" s="95"/>
      <c r="K55" s="95"/>
      <c r="L55" s="30"/>
      <c r="M55" s="30"/>
      <c r="N55" s="21"/>
      <c r="O55" s="21"/>
      <c r="P55" s="9"/>
      <c r="Q55" s="23"/>
      <c r="R55" s="22"/>
    </row>
    <row r="56" spans="1:19" customFormat="1" ht="15" x14ac:dyDescent="0.25">
      <c r="A56" s="36"/>
      <c r="B56" s="95"/>
      <c r="C56" s="95"/>
      <c r="D56" s="95"/>
      <c r="E56" s="95"/>
      <c r="F56" s="95"/>
      <c r="G56" s="95"/>
      <c r="H56" s="95"/>
      <c r="I56" s="95"/>
      <c r="J56" s="95"/>
      <c r="K56" s="95"/>
      <c r="L56" s="30"/>
      <c r="M56" s="30"/>
      <c r="N56" s="21"/>
      <c r="O56" s="21"/>
      <c r="P56" s="9"/>
      <c r="Q56" s="23"/>
      <c r="R56" s="22"/>
    </row>
    <row r="57" spans="1:19" customFormat="1" ht="15" x14ac:dyDescent="0.25">
      <c r="A57" s="36"/>
      <c r="B57" s="95"/>
      <c r="C57" s="95"/>
      <c r="D57" s="95"/>
      <c r="E57" s="95"/>
      <c r="F57" s="95"/>
      <c r="G57" s="95"/>
      <c r="H57" s="95"/>
      <c r="I57" s="95"/>
      <c r="J57" s="95"/>
      <c r="K57" s="95"/>
      <c r="L57" s="30"/>
      <c r="M57" s="30"/>
      <c r="N57" s="21"/>
      <c r="O57" s="21"/>
      <c r="P57" s="9"/>
      <c r="Q57" s="23"/>
      <c r="R57" s="22"/>
    </row>
    <row r="58" spans="1:19" customFormat="1" ht="15" x14ac:dyDescent="0.25">
      <c r="A58" s="36"/>
      <c r="B58" s="95"/>
      <c r="C58" s="95"/>
      <c r="D58" s="95"/>
      <c r="E58" s="95"/>
      <c r="F58" s="95"/>
      <c r="G58" s="95"/>
      <c r="H58" s="95"/>
      <c r="I58" s="95"/>
      <c r="J58" s="95"/>
      <c r="K58" s="95"/>
      <c r="L58" s="30"/>
      <c r="M58" s="30"/>
      <c r="N58" s="21"/>
      <c r="O58" s="21"/>
      <c r="P58" s="9"/>
      <c r="Q58" s="23"/>
      <c r="R58" s="22"/>
    </row>
    <row r="59" spans="1:19" customFormat="1" ht="15" x14ac:dyDescent="0.25">
      <c r="A59" s="36"/>
      <c r="B59" s="95"/>
      <c r="C59" s="95"/>
      <c r="D59" s="95"/>
      <c r="E59" s="95"/>
      <c r="F59" s="95"/>
      <c r="G59" s="95"/>
      <c r="H59" s="95"/>
      <c r="I59" s="95"/>
      <c r="J59" s="95"/>
      <c r="K59" s="95"/>
      <c r="L59" s="9"/>
      <c r="M59" s="9"/>
      <c r="N59" s="9"/>
      <c r="O59" s="9"/>
      <c r="P59" s="9"/>
      <c r="Q59" s="23"/>
      <c r="R59" s="36"/>
    </row>
    <row r="60" spans="1:19" customFormat="1" ht="15" x14ac:dyDescent="0.25">
      <c r="A60" s="36"/>
      <c r="B60" s="21">
        <v>2384.2800000000002</v>
      </c>
      <c r="C60" s="30"/>
      <c r="D60" s="30"/>
      <c r="E60" s="30"/>
      <c r="F60" s="9"/>
      <c r="G60" s="24">
        <v>137.77000000000001</v>
      </c>
      <c r="H60" s="30"/>
      <c r="I60" s="21" t="s">
        <v>23</v>
      </c>
      <c r="J60" s="9"/>
      <c r="K60" s="30"/>
      <c r="L60" s="30"/>
      <c r="M60" s="30"/>
      <c r="N60" s="9"/>
      <c r="O60" s="21"/>
      <c r="P60" s="9"/>
      <c r="Q60" s="9"/>
      <c r="R60" s="78">
        <f>B60*G60</f>
        <v>328482.25560000003</v>
      </c>
      <c r="S60" s="35">
        <f>R60</f>
        <v>328482.25560000003</v>
      </c>
    </row>
    <row r="61" spans="1:19" x14ac:dyDescent="0.2">
      <c r="A61" s="19"/>
      <c r="B61" s="18"/>
      <c r="C61" s="18"/>
      <c r="D61" s="18"/>
      <c r="E61" s="18"/>
      <c r="F61" s="18"/>
      <c r="G61" s="18"/>
      <c r="H61" s="18"/>
      <c r="I61" s="19"/>
      <c r="J61" s="29"/>
      <c r="K61" s="29"/>
      <c r="L61" s="29"/>
      <c r="M61" s="29"/>
      <c r="N61" s="29"/>
      <c r="O61" s="29"/>
      <c r="P61" s="29"/>
      <c r="Q61" s="19"/>
      <c r="R61" s="36"/>
    </row>
    <row r="62" spans="1:19" customFormat="1" ht="15" x14ac:dyDescent="0.25">
      <c r="A62" s="36">
        <v>9</v>
      </c>
      <c r="B62" s="8" t="s">
        <v>21</v>
      </c>
      <c r="C62" s="9"/>
      <c r="D62" s="9"/>
      <c r="E62" s="9"/>
      <c r="F62" s="9"/>
      <c r="G62" s="9"/>
      <c r="H62" s="9"/>
      <c r="I62" s="9"/>
      <c r="J62" s="9"/>
      <c r="K62" s="9"/>
      <c r="L62" s="9"/>
      <c r="M62" s="9"/>
      <c r="N62" s="9"/>
      <c r="O62" s="9"/>
      <c r="P62" s="9"/>
      <c r="Q62" s="9"/>
      <c r="R62" s="36"/>
    </row>
    <row r="63" spans="1:19" customFormat="1" ht="15" x14ac:dyDescent="0.25">
      <c r="A63" s="36"/>
      <c r="B63" s="8"/>
      <c r="C63" s="9"/>
      <c r="D63" s="9"/>
      <c r="E63" s="9"/>
      <c r="F63" s="9"/>
      <c r="G63" s="9"/>
      <c r="H63" s="9"/>
      <c r="I63" s="9"/>
      <c r="J63" s="9"/>
      <c r="K63" s="9"/>
      <c r="L63" s="9"/>
      <c r="M63" s="9"/>
      <c r="N63" s="9"/>
      <c r="O63" s="9"/>
      <c r="P63" s="9"/>
      <c r="Q63" s="9"/>
      <c r="R63" s="36"/>
    </row>
    <row r="64" spans="1:19" customFormat="1" ht="15" x14ac:dyDescent="0.25">
      <c r="A64" s="36"/>
      <c r="B64" s="10">
        <v>496.36</v>
      </c>
      <c r="C64" s="9"/>
      <c r="D64" s="9"/>
      <c r="E64" s="9"/>
      <c r="F64" s="9"/>
      <c r="G64" s="10">
        <v>3327.5</v>
      </c>
      <c r="H64" s="9"/>
      <c r="I64" s="9" t="s">
        <v>7</v>
      </c>
      <c r="J64" s="9"/>
      <c r="K64" s="9"/>
      <c r="L64" s="9"/>
      <c r="M64" s="9"/>
      <c r="N64" s="9"/>
      <c r="O64" s="9"/>
      <c r="P64" s="9"/>
      <c r="Q64" s="15" t="s">
        <v>9</v>
      </c>
      <c r="R64" s="17">
        <f>ROUND(SUM(B64*G64/100),)</f>
        <v>16516</v>
      </c>
    </row>
    <row r="65" spans="1:19" x14ac:dyDescent="0.2">
      <c r="A65" s="19"/>
      <c r="B65" s="18"/>
      <c r="C65" s="18"/>
      <c r="D65" s="18"/>
      <c r="E65" s="18"/>
      <c r="F65" s="18"/>
      <c r="G65" s="18"/>
      <c r="H65" s="18"/>
      <c r="I65" s="19"/>
      <c r="J65" s="29"/>
      <c r="K65" s="29"/>
      <c r="L65" s="29"/>
      <c r="M65" s="29"/>
      <c r="N65" s="29"/>
      <c r="O65" s="29"/>
      <c r="P65" s="29"/>
      <c r="Q65" s="19"/>
      <c r="R65" s="36"/>
    </row>
    <row r="66" spans="1:19" customFormat="1" ht="15" x14ac:dyDescent="0.25">
      <c r="A66" s="36">
        <v>10</v>
      </c>
      <c r="B66" s="9" t="s">
        <v>32</v>
      </c>
      <c r="C66" s="9"/>
      <c r="D66" s="9"/>
      <c r="E66" s="9"/>
      <c r="F66" s="9"/>
      <c r="G66" s="9"/>
      <c r="H66" s="9"/>
      <c r="I66" s="9"/>
      <c r="J66" s="9"/>
      <c r="K66" s="9"/>
      <c r="L66" s="9"/>
      <c r="M66" s="9"/>
      <c r="N66" s="9"/>
      <c r="O66" s="9"/>
      <c r="P66" s="9"/>
      <c r="Q66" s="9"/>
      <c r="R66" s="36"/>
    </row>
    <row r="67" spans="1:19" customFormat="1" ht="15" x14ac:dyDescent="0.25">
      <c r="A67" s="36"/>
      <c r="B67" s="9"/>
      <c r="C67" s="9"/>
      <c r="D67" s="9"/>
      <c r="E67" s="9"/>
      <c r="F67" s="9"/>
      <c r="G67" s="9"/>
      <c r="H67" s="9"/>
      <c r="I67" s="9"/>
      <c r="J67" s="9"/>
      <c r="K67" s="9"/>
      <c r="L67" s="9"/>
      <c r="M67" s="9"/>
      <c r="N67" s="9"/>
      <c r="O67" s="10"/>
      <c r="P67" s="9"/>
      <c r="Q67" s="9"/>
      <c r="R67" s="36"/>
    </row>
    <row r="68" spans="1:19" customFormat="1" ht="15" x14ac:dyDescent="0.25">
      <c r="A68" s="36"/>
      <c r="B68" s="10">
        <v>2500</v>
      </c>
      <c r="C68" s="9" t="s">
        <v>22</v>
      </c>
      <c r="D68" s="9"/>
      <c r="E68" s="9"/>
      <c r="F68" s="9"/>
      <c r="G68" s="10">
        <v>902.2</v>
      </c>
      <c r="H68" s="9"/>
      <c r="I68" s="9" t="s">
        <v>7</v>
      </c>
      <c r="J68" s="9"/>
      <c r="K68" s="9"/>
      <c r="L68" s="9"/>
      <c r="M68" s="9"/>
      <c r="N68" s="9"/>
      <c r="O68" s="9"/>
      <c r="P68" s="9"/>
      <c r="Q68" s="15" t="s">
        <v>9</v>
      </c>
      <c r="R68" s="17">
        <f>B68*G68/100</f>
        <v>22555</v>
      </c>
      <c r="S68" s="33">
        <f>R68</f>
        <v>22555</v>
      </c>
    </row>
    <row r="69" spans="1:19" x14ac:dyDescent="0.2">
      <c r="A69" s="19"/>
      <c r="B69" s="18"/>
      <c r="C69" s="18"/>
      <c r="D69" s="18"/>
      <c r="E69" s="18"/>
      <c r="F69" s="18"/>
      <c r="G69" s="18"/>
      <c r="H69" s="18"/>
      <c r="I69" s="19"/>
      <c r="J69" s="29"/>
      <c r="K69" s="29"/>
      <c r="L69" s="29"/>
      <c r="M69" s="29"/>
      <c r="N69" s="29"/>
      <c r="O69" s="29"/>
      <c r="P69" s="29"/>
      <c r="Q69" s="19"/>
      <c r="R69" s="36"/>
    </row>
    <row r="70" spans="1:19" x14ac:dyDescent="0.2">
      <c r="A70" s="19"/>
      <c r="B70" s="18"/>
      <c r="C70" s="18"/>
      <c r="D70" s="18"/>
      <c r="E70" s="18"/>
      <c r="F70" s="18"/>
      <c r="G70" s="18"/>
      <c r="H70" s="18"/>
      <c r="I70" s="19"/>
      <c r="J70" s="29"/>
      <c r="K70" s="29"/>
      <c r="L70" s="29"/>
      <c r="M70" s="29"/>
      <c r="N70" s="29"/>
      <c r="O70" s="29"/>
      <c r="P70" s="29"/>
      <c r="Q70" s="19"/>
      <c r="R70" s="36"/>
    </row>
    <row r="71" spans="1:19" x14ac:dyDescent="0.2">
      <c r="A71" s="36">
        <v>11</v>
      </c>
      <c r="B71" s="20" t="s">
        <v>24</v>
      </c>
      <c r="C71" s="20"/>
      <c r="D71" s="20"/>
      <c r="E71" s="20"/>
      <c r="F71" s="20"/>
      <c r="G71" s="20"/>
      <c r="H71" s="20"/>
      <c r="I71" s="20"/>
      <c r="J71" s="20"/>
      <c r="K71" s="20"/>
      <c r="L71" s="20"/>
      <c r="M71" s="20"/>
      <c r="R71" s="36"/>
    </row>
    <row r="72" spans="1:19" x14ac:dyDescent="0.2">
      <c r="A72" s="36"/>
      <c r="B72" s="20"/>
      <c r="C72" s="20"/>
      <c r="D72" s="20"/>
      <c r="E72" s="20"/>
      <c r="F72" s="20"/>
      <c r="G72" s="20"/>
      <c r="H72" s="20"/>
      <c r="I72" s="20"/>
      <c r="J72" s="20"/>
      <c r="K72" s="20"/>
      <c r="L72" s="20"/>
      <c r="M72" s="20"/>
      <c r="R72" s="36"/>
    </row>
    <row r="73" spans="1:19" x14ac:dyDescent="0.2">
      <c r="A73" s="36"/>
      <c r="B73" s="10">
        <v>2919.75</v>
      </c>
      <c r="G73" s="10">
        <v>32.75</v>
      </c>
      <c r="I73" s="9" t="s">
        <v>11</v>
      </c>
      <c r="Q73" s="15" t="s">
        <v>9</v>
      </c>
      <c r="R73" s="17">
        <f>ROUND(SUM(B73*G73),)</f>
        <v>95622</v>
      </c>
    </row>
    <row r="74" spans="1:19" x14ac:dyDescent="0.2">
      <c r="B74" s="1"/>
      <c r="C74" s="2"/>
      <c r="D74" s="3"/>
      <c r="E74" s="4"/>
      <c r="F74" s="31"/>
      <c r="G74" s="31"/>
      <c r="H74" s="5"/>
      <c r="J74" s="6"/>
      <c r="K74" s="6"/>
      <c r="L74" s="5"/>
      <c r="M74" s="5"/>
      <c r="N74" s="5"/>
      <c r="O74" s="5"/>
      <c r="P74" s="5"/>
      <c r="Q74" s="7"/>
      <c r="R74" s="17"/>
    </row>
    <row r="75" spans="1:19" s="25" customFormat="1" x14ac:dyDescent="0.2">
      <c r="A75" s="26">
        <v>12</v>
      </c>
      <c r="B75" s="96" t="s">
        <v>25</v>
      </c>
      <c r="C75" s="96"/>
      <c r="D75" s="96"/>
      <c r="E75" s="96"/>
      <c r="F75" s="96"/>
      <c r="G75" s="96"/>
      <c r="H75" s="96"/>
      <c r="I75" s="96"/>
      <c r="J75" s="96"/>
      <c r="K75" s="96"/>
      <c r="L75" s="96"/>
      <c r="M75" s="96"/>
      <c r="N75" s="96"/>
      <c r="O75" s="96"/>
      <c r="R75" s="26"/>
    </row>
    <row r="76" spans="1:19" s="25" customFormat="1" x14ac:dyDescent="0.2">
      <c r="A76" s="26"/>
      <c r="B76" s="96"/>
      <c r="C76" s="96"/>
      <c r="D76" s="96"/>
      <c r="E76" s="96"/>
      <c r="F76" s="96"/>
      <c r="G76" s="96"/>
      <c r="H76" s="96"/>
      <c r="I76" s="96"/>
      <c r="J76" s="96"/>
      <c r="K76" s="96"/>
      <c r="L76" s="96"/>
      <c r="M76" s="96"/>
      <c r="N76" s="96"/>
      <c r="O76" s="96"/>
      <c r="R76" s="26"/>
    </row>
    <row r="77" spans="1:19" s="25" customFormat="1" x14ac:dyDescent="0.2">
      <c r="A77" s="26"/>
      <c r="B77" s="39"/>
      <c r="C77" s="39"/>
      <c r="D77" s="39"/>
      <c r="E77" s="39"/>
      <c r="F77" s="39"/>
      <c r="G77" s="39"/>
      <c r="H77" s="39"/>
      <c r="I77" s="39"/>
      <c r="J77" s="39"/>
      <c r="K77" s="39"/>
      <c r="L77" s="39"/>
      <c r="M77" s="39"/>
      <c r="N77" s="39"/>
      <c r="O77" s="39"/>
      <c r="R77" s="26"/>
    </row>
    <row r="78" spans="1:19" s="25" customFormat="1" x14ac:dyDescent="0.2">
      <c r="A78" s="26"/>
      <c r="B78" s="27">
        <v>2919.75</v>
      </c>
      <c r="G78" s="27">
        <v>18.87</v>
      </c>
      <c r="I78" s="25" t="s">
        <v>11</v>
      </c>
      <c r="Q78" s="28" t="s">
        <v>9</v>
      </c>
      <c r="R78" s="79">
        <f>ROUND(SUM(B78*G78),)</f>
        <v>55096</v>
      </c>
    </row>
    <row r="79" spans="1:19" x14ac:dyDescent="0.2">
      <c r="A79" s="19"/>
      <c r="B79" s="18"/>
      <c r="C79" s="18"/>
      <c r="D79" s="18"/>
      <c r="E79" s="18"/>
      <c r="F79" s="18"/>
      <c r="G79" s="18"/>
      <c r="H79" s="18"/>
      <c r="I79" s="19"/>
      <c r="J79" s="29"/>
      <c r="K79" s="29"/>
      <c r="L79" s="29"/>
      <c r="M79" s="29"/>
      <c r="N79" s="29"/>
      <c r="O79" s="29"/>
      <c r="P79" s="29"/>
      <c r="Q79" s="19"/>
      <c r="R79" s="36"/>
    </row>
    <row r="80" spans="1:19" x14ac:dyDescent="0.2">
      <c r="A80" s="19"/>
      <c r="B80" s="18"/>
      <c r="C80" s="18"/>
      <c r="D80" s="18"/>
      <c r="E80" s="18"/>
      <c r="F80" s="18"/>
      <c r="G80" s="18"/>
      <c r="H80" s="18"/>
      <c r="I80" s="19"/>
      <c r="J80" s="29"/>
      <c r="K80" s="29"/>
      <c r="L80" s="29"/>
      <c r="M80" s="29"/>
      <c r="N80" s="29"/>
      <c r="O80" s="29"/>
      <c r="P80" s="29"/>
      <c r="Q80" s="19"/>
      <c r="R80" s="36"/>
    </row>
    <row r="81" spans="1:20" ht="13.5" thickBot="1" x14ac:dyDescent="0.25">
      <c r="A81" s="19"/>
      <c r="B81" s="18"/>
      <c r="C81" s="18"/>
      <c r="D81" s="18"/>
      <c r="E81" s="18"/>
      <c r="F81" s="18"/>
      <c r="G81" s="18"/>
      <c r="H81" s="18"/>
      <c r="I81" s="19"/>
      <c r="J81" s="29"/>
      <c r="K81" s="29"/>
      <c r="L81" s="29"/>
      <c r="M81" s="29"/>
      <c r="N81" s="29"/>
      <c r="O81" s="29"/>
      <c r="P81" s="29"/>
      <c r="Q81" s="19" t="s">
        <v>20</v>
      </c>
      <c r="R81" s="80">
        <f>SUM(R11:R79)</f>
        <v>831540.83655000012</v>
      </c>
      <c r="S81" s="34">
        <f>SUM(S11:S79)</f>
        <v>436609.06480000005</v>
      </c>
      <c r="T81" s="10">
        <f>R81-S81</f>
        <v>394931.77175000007</v>
      </c>
    </row>
    <row r="82" spans="1:20" x14ac:dyDescent="0.2">
      <c r="A82" s="19"/>
      <c r="B82" s="18"/>
      <c r="C82" s="18"/>
      <c r="D82" s="18"/>
      <c r="E82" s="18"/>
      <c r="F82" s="18"/>
      <c r="G82" s="18"/>
      <c r="H82" s="18"/>
      <c r="I82" s="19"/>
      <c r="J82" s="29"/>
      <c r="K82" s="29"/>
      <c r="L82" s="29"/>
      <c r="M82" s="29"/>
      <c r="N82" s="29"/>
      <c r="O82" s="29"/>
      <c r="P82" s="29"/>
      <c r="Q82" s="19"/>
    </row>
    <row r="83" spans="1:20" x14ac:dyDescent="0.2">
      <c r="A83" s="19"/>
      <c r="B83" s="18"/>
      <c r="C83" s="18"/>
      <c r="D83" s="18"/>
      <c r="E83" s="18"/>
      <c r="F83" s="18"/>
      <c r="G83" s="18"/>
      <c r="H83" s="18"/>
      <c r="I83" s="19"/>
      <c r="J83" s="29"/>
      <c r="K83" s="29"/>
      <c r="L83" s="29"/>
      <c r="M83" s="29"/>
      <c r="N83" s="29"/>
      <c r="O83" s="29"/>
      <c r="P83" s="29"/>
      <c r="Q83" s="19"/>
    </row>
    <row r="84" spans="1:20" x14ac:dyDescent="0.2">
      <c r="A84" s="19"/>
      <c r="B84" s="18"/>
      <c r="C84" s="18"/>
      <c r="D84" s="18"/>
      <c r="E84" s="18"/>
      <c r="F84" s="18"/>
      <c r="G84" s="18"/>
      <c r="H84" s="18"/>
      <c r="I84" s="19"/>
      <c r="J84" s="29"/>
      <c r="K84" s="29"/>
      <c r="L84" s="29"/>
      <c r="M84" s="29"/>
      <c r="N84" s="29"/>
      <c r="O84" s="29"/>
      <c r="P84" s="29"/>
      <c r="Q84" s="19"/>
    </row>
    <row r="85" spans="1:20" x14ac:dyDescent="0.2">
      <c r="A85" s="19"/>
      <c r="B85" s="94" t="s">
        <v>57</v>
      </c>
      <c r="C85" s="94"/>
      <c r="D85" s="94"/>
      <c r="E85" s="94"/>
      <c r="F85" s="94"/>
      <c r="G85" s="18"/>
      <c r="H85" s="18"/>
      <c r="I85" s="19"/>
      <c r="J85" s="29"/>
      <c r="K85" s="29"/>
      <c r="L85" s="29"/>
      <c r="M85" s="29"/>
      <c r="N85" s="29"/>
      <c r="O85" s="29"/>
      <c r="P85" s="29"/>
      <c r="Q85" s="19"/>
    </row>
    <row r="86" spans="1:20" x14ac:dyDescent="0.2">
      <c r="A86" s="19"/>
      <c r="B86" s="18"/>
      <c r="C86" s="18"/>
      <c r="D86" s="18"/>
      <c r="E86" s="18"/>
      <c r="F86" s="18"/>
      <c r="G86" s="18"/>
      <c r="H86" s="18"/>
      <c r="I86" s="19"/>
      <c r="J86" s="29"/>
      <c r="K86" s="29"/>
      <c r="L86" s="29"/>
      <c r="M86" s="29"/>
      <c r="N86" s="29"/>
      <c r="O86" s="29"/>
      <c r="P86" s="29"/>
      <c r="Q86" s="19"/>
    </row>
    <row r="87" spans="1:20" x14ac:dyDescent="0.2">
      <c r="A87" s="19"/>
      <c r="B87" s="18"/>
      <c r="C87" s="18"/>
      <c r="D87" s="18"/>
      <c r="E87" s="18"/>
      <c r="F87" s="18"/>
      <c r="G87" s="18"/>
      <c r="H87" s="18"/>
      <c r="I87" s="19"/>
      <c r="J87" s="29"/>
      <c r="K87" s="29"/>
      <c r="L87" s="29"/>
      <c r="M87" s="29"/>
      <c r="N87" s="29"/>
      <c r="O87" s="29"/>
      <c r="P87" s="29"/>
      <c r="Q87" s="19"/>
    </row>
    <row r="88" spans="1:20" x14ac:dyDescent="0.2">
      <c r="A88" s="19"/>
      <c r="B88" s="18"/>
      <c r="C88" s="18"/>
      <c r="D88" s="18"/>
      <c r="E88" s="18"/>
      <c r="F88" s="18"/>
      <c r="G88" s="18"/>
      <c r="H88" s="18"/>
      <c r="I88" s="19"/>
      <c r="J88" s="29"/>
      <c r="K88" s="29"/>
      <c r="L88" s="29"/>
      <c r="M88" s="29"/>
      <c r="N88" s="29"/>
      <c r="O88" s="29"/>
      <c r="P88" s="29"/>
      <c r="Q88" s="19"/>
    </row>
    <row r="89" spans="1:20" x14ac:dyDescent="0.2">
      <c r="A89" s="19"/>
      <c r="E89" s="20"/>
      <c r="F89" s="20"/>
      <c r="G89" s="20"/>
      <c r="H89" s="20"/>
      <c r="I89" s="20"/>
      <c r="J89" s="20"/>
      <c r="L89" s="93" t="s">
        <v>15</v>
      </c>
      <c r="M89" s="93"/>
      <c r="N89" s="93"/>
      <c r="O89" s="93"/>
      <c r="P89" s="93"/>
      <c r="Q89" s="93"/>
      <c r="R89" s="93"/>
    </row>
    <row r="90" spans="1:20" x14ac:dyDescent="0.2">
      <c r="A90" s="19"/>
      <c r="B90" s="76"/>
      <c r="C90" s="76"/>
      <c r="D90" s="76"/>
      <c r="E90" s="77"/>
      <c r="F90" s="20"/>
      <c r="G90" s="20"/>
      <c r="H90" s="20"/>
      <c r="I90" s="20"/>
      <c r="J90" s="20"/>
      <c r="L90" s="93" t="s">
        <v>16</v>
      </c>
      <c r="M90" s="93"/>
      <c r="N90" s="93"/>
      <c r="O90" s="93"/>
      <c r="P90" s="93"/>
      <c r="Q90" s="93"/>
      <c r="R90" s="93"/>
    </row>
    <row r="91" spans="1:20" x14ac:dyDescent="0.2">
      <c r="A91" s="19"/>
      <c r="B91" s="9" t="s">
        <v>58</v>
      </c>
      <c r="F91" s="36"/>
      <c r="G91" s="36"/>
      <c r="H91" s="36"/>
      <c r="I91" s="36"/>
      <c r="J91" s="36"/>
      <c r="M91" s="36"/>
      <c r="N91" s="36"/>
      <c r="O91" s="93" t="s">
        <v>14</v>
      </c>
      <c r="P91" s="93"/>
      <c r="Q91" s="93"/>
      <c r="R91" s="36"/>
    </row>
    <row r="92" spans="1:20" x14ac:dyDescent="0.2">
      <c r="A92" s="19"/>
      <c r="B92" s="10"/>
      <c r="G92" s="10"/>
      <c r="Q92" s="15"/>
      <c r="R92" s="10"/>
    </row>
    <row r="93" spans="1:20" x14ac:dyDescent="0.2">
      <c r="A93" s="19"/>
      <c r="B93" s="10"/>
      <c r="G93" s="10"/>
      <c r="Q93" s="15"/>
      <c r="R93" s="10"/>
    </row>
    <row r="94" spans="1:20" x14ac:dyDescent="0.2">
      <c r="A94" s="19"/>
      <c r="B94" s="18"/>
      <c r="C94" s="18"/>
      <c r="D94" s="18"/>
      <c r="E94" s="18"/>
      <c r="F94" s="18"/>
      <c r="G94" s="18"/>
      <c r="H94" s="18"/>
      <c r="I94" s="19"/>
      <c r="J94" s="29"/>
      <c r="K94" s="29"/>
      <c r="L94" s="29"/>
      <c r="M94" s="29"/>
      <c r="N94" s="29"/>
      <c r="O94" s="29"/>
      <c r="P94" s="29"/>
      <c r="Q94" s="19"/>
    </row>
    <row r="95" spans="1:20" x14ac:dyDescent="0.2">
      <c r="A95" s="19"/>
      <c r="B95" s="18"/>
      <c r="C95" s="18"/>
      <c r="D95" s="18"/>
      <c r="E95" s="18"/>
      <c r="F95" s="18"/>
      <c r="G95" s="18"/>
      <c r="H95" s="18"/>
      <c r="I95" s="19"/>
      <c r="J95" s="29"/>
      <c r="K95" s="29"/>
      <c r="L95" s="29"/>
      <c r="M95" s="29"/>
      <c r="N95" s="29"/>
      <c r="O95" s="29"/>
      <c r="P95" s="29"/>
      <c r="Q95" s="19"/>
    </row>
    <row r="96" spans="1:20" x14ac:dyDescent="0.2">
      <c r="A96" s="19"/>
      <c r="B96" s="18"/>
      <c r="C96" s="18"/>
      <c r="D96" s="18"/>
      <c r="E96" s="18"/>
      <c r="F96" s="18"/>
      <c r="G96" s="18"/>
      <c r="H96" s="18"/>
      <c r="I96" s="19"/>
      <c r="J96" s="29"/>
      <c r="K96" s="29"/>
      <c r="L96" s="29"/>
      <c r="M96" s="29"/>
      <c r="N96" s="29"/>
      <c r="O96" s="29"/>
      <c r="P96" s="29"/>
      <c r="Q96" s="19"/>
    </row>
    <row r="97" spans="1:17" x14ac:dyDescent="0.2">
      <c r="A97" s="19"/>
      <c r="B97" s="18"/>
      <c r="C97" s="18"/>
      <c r="D97" s="18"/>
      <c r="E97" s="18"/>
      <c r="F97" s="18"/>
      <c r="G97" s="18"/>
      <c r="H97" s="18"/>
      <c r="I97" s="19"/>
      <c r="J97" s="29"/>
      <c r="K97" s="29"/>
      <c r="L97" s="29"/>
      <c r="M97" s="29"/>
      <c r="N97" s="29"/>
      <c r="O97" s="29"/>
      <c r="P97" s="29"/>
      <c r="Q97" s="19"/>
    </row>
    <row r="98" spans="1:17" x14ac:dyDescent="0.2">
      <c r="A98" s="19"/>
      <c r="B98" s="18"/>
      <c r="C98" s="18"/>
      <c r="D98" s="18"/>
      <c r="E98" s="18"/>
      <c r="F98" s="18"/>
      <c r="G98" s="18"/>
      <c r="H98" s="18"/>
      <c r="I98" s="19"/>
      <c r="J98" s="29"/>
      <c r="K98" s="29"/>
      <c r="L98" s="29"/>
      <c r="M98" s="29"/>
      <c r="N98" s="29"/>
      <c r="O98" s="29"/>
      <c r="P98" s="29"/>
      <c r="Q98" s="19"/>
    </row>
    <row r="99" spans="1:17" x14ac:dyDescent="0.2">
      <c r="A99" s="19"/>
      <c r="B99" s="18"/>
      <c r="C99" s="18"/>
      <c r="D99" s="18"/>
      <c r="E99" s="18"/>
      <c r="F99" s="18"/>
      <c r="G99" s="18"/>
      <c r="H99" s="18"/>
      <c r="I99" s="19"/>
      <c r="J99" s="29"/>
      <c r="K99" s="29"/>
      <c r="L99" s="29"/>
      <c r="M99" s="29"/>
      <c r="N99" s="29"/>
      <c r="O99" s="29"/>
      <c r="P99" s="29"/>
      <c r="Q99" s="19"/>
    </row>
    <row r="100" spans="1:17" x14ac:dyDescent="0.2">
      <c r="A100" s="19"/>
      <c r="B100" s="18"/>
      <c r="C100" s="18"/>
      <c r="D100" s="18"/>
      <c r="E100" s="18"/>
      <c r="F100" s="18"/>
      <c r="G100" s="18"/>
      <c r="H100" s="18"/>
      <c r="I100" s="19"/>
      <c r="J100" s="29"/>
      <c r="K100" s="29"/>
      <c r="L100" s="29"/>
      <c r="M100" s="29"/>
      <c r="N100" s="29"/>
      <c r="O100" s="29"/>
      <c r="P100" s="29"/>
      <c r="Q100" s="19"/>
    </row>
    <row r="101" spans="1:17" x14ac:dyDescent="0.2">
      <c r="A101" s="19"/>
      <c r="B101" s="18"/>
      <c r="C101" s="18"/>
      <c r="D101" s="18"/>
      <c r="E101" s="18"/>
      <c r="F101" s="18"/>
      <c r="G101" s="18"/>
      <c r="H101" s="18"/>
      <c r="I101" s="19"/>
      <c r="J101" s="29"/>
      <c r="K101" s="29"/>
      <c r="L101" s="29"/>
      <c r="M101" s="29"/>
      <c r="N101" s="29"/>
      <c r="O101" s="29"/>
      <c r="P101" s="29"/>
      <c r="Q101" s="19"/>
    </row>
    <row r="102" spans="1:17" x14ac:dyDescent="0.2">
      <c r="A102" s="19"/>
      <c r="B102" s="18"/>
      <c r="C102" s="18"/>
      <c r="D102" s="18"/>
      <c r="E102" s="18"/>
      <c r="F102" s="18"/>
      <c r="G102" s="18"/>
      <c r="H102" s="18"/>
      <c r="I102" s="19"/>
      <c r="J102" s="29"/>
      <c r="K102" s="29"/>
      <c r="L102" s="29"/>
      <c r="M102" s="29"/>
      <c r="N102" s="29"/>
      <c r="O102" s="29"/>
      <c r="P102" s="29"/>
      <c r="Q102" s="19"/>
    </row>
    <row r="103" spans="1:17" x14ac:dyDescent="0.2">
      <c r="A103" s="19"/>
      <c r="B103" s="18"/>
      <c r="C103" s="18"/>
      <c r="D103" s="18"/>
      <c r="E103" s="18"/>
      <c r="F103" s="18"/>
      <c r="G103" s="18"/>
      <c r="H103" s="18"/>
      <c r="I103" s="19"/>
      <c r="J103" s="29"/>
      <c r="K103" s="29"/>
      <c r="L103" s="29"/>
      <c r="M103" s="29"/>
      <c r="N103" s="29"/>
      <c r="O103" s="29"/>
      <c r="P103" s="29"/>
      <c r="Q103" s="19"/>
    </row>
    <row r="104" spans="1:17" x14ac:dyDescent="0.2">
      <c r="A104" s="19"/>
      <c r="B104" s="18"/>
      <c r="C104" s="18"/>
      <c r="D104" s="18"/>
      <c r="E104" s="18"/>
      <c r="F104" s="18"/>
      <c r="G104" s="18"/>
      <c r="H104" s="18"/>
      <c r="I104" s="19"/>
      <c r="J104" s="29"/>
      <c r="K104" s="29"/>
      <c r="L104" s="29"/>
      <c r="M104" s="29"/>
      <c r="N104" s="29"/>
      <c r="O104" s="29"/>
      <c r="P104" s="29"/>
      <c r="Q104" s="19"/>
    </row>
    <row r="105" spans="1:17" x14ac:dyDescent="0.2">
      <c r="A105" s="19"/>
      <c r="B105" s="18"/>
      <c r="C105" s="18"/>
      <c r="D105" s="18"/>
      <c r="E105" s="18"/>
      <c r="F105" s="18"/>
      <c r="G105" s="18"/>
      <c r="H105" s="18"/>
      <c r="I105" s="19"/>
      <c r="J105" s="29"/>
      <c r="K105" s="29"/>
      <c r="L105" s="29"/>
      <c r="M105" s="29"/>
      <c r="N105" s="29"/>
      <c r="O105" s="29"/>
      <c r="P105" s="29"/>
      <c r="Q105" s="19"/>
    </row>
    <row r="106" spans="1:17" x14ac:dyDescent="0.2">
      <c r="A106" s="19"/>
      <c r="B106" s="18"/>
      <c r="C106" s="18"/>
      <c r="D106" s="18"/>
      <c r="E106" s="18"/>
      <c r="F106" s="18"/>
      <c r="G106" s="18"/>
      <c r="H106" s="18"/>
      <c r="I106" s="19"/>
      <c r="J106" s="29"/>
      <c r="K106" s="29"/>
      <c r="L106" s="29"/>
      <c r="M106" s="29"/>
      <c r="N106" s="29"/>
      <c r="O106" s="29"/>
      <c r="P106" s="29"/>
      <c r="Q106" s="19"/>
    </row>
    <row r="107" spans="1:17" x14ac:dyDescent="0.2">
      <c r="A107" s="19"/>
      <c r="B107" s="18"/>
      <c r="C107" s="18"/>
      <c r="D107" s="18"/>
      <c r="E107" s="18"/>
      <c r="F107" s="18"/>
      <c r="G107" s="18"/>
      <c r="H107" s="18"/>
      <c r="I107" s="19"/>
      <c r="J107" s="29"/>
      <c r="K107" s="29"/>
      <c r="L107" s="29"/>
      <c r="M107" s="29"/>
      <c r="N107" s="29"/>
      <c r="O107" s="29"/>
      <c r="P107" s="29"/>
      <c r="Q107" s="19"/>
    </row>
    <row r="108" spans="1:17" x14ac:dyDescent="0.2">
      <c r="A108" s="19"/>
      <c r="B108" s="18"/>
      <c r="C108" s="18"/>
      <c r="D108" s="18"/>
      <c r="E108" s="18"/>
      <c r="F108" s="18"/>
      <c r="G108" s="18"/>
      <c r="H108" s="18"/>
      <c r="I108" s="19"/>
      <c r="J108" s="29"/>
      <c r="K108" s="29"/>
      <c r="L108" s="29"/>
      <c r="M108" s="29"/>
      <c r="N108" s="29"/>
      <c r="O108" s="29"/>
      <c r="P108" s="29"/>
      <c r="Q108" s="19"/>
    </row>
  </sheetData>
  <mergeCells count="17">
    <mergeCell ref="L90:R90"/>
    <mergeCell ref="O91:Q91"/>
    <mergeCell ref="B85:F85"/>
    <mergeCell ref="B41:K45"/>
    <mergeCell ref="B53:K59"/>
    <mergeCell ref="B75:O76"/>
    <mergeCell ref="L89:R89"/>
    <mergeCell ref="B30:M32"/>
    <mergeCell ref="B36:G37"/>
    <mergeCell ref="B7:L11"/>
    <mergeCell ref="B23:M26"/>
    <mergeCell ref="F1:P1"/>
    <mergeCell ref="D3:R3"/>
    <mergeCell ref="B5:D5"/>
    <mergeCell ref="E5:F5"/>
    <mergeCell ref="G5:H5"/>
    <mergeCell ref="J5:P5"/>
  </mergeCells>
  <pageMargins left="0.16" right="0.16" top="0.4" bottom="0.37" header="0.3" footer="0.3"/>
  <pageSetup orientation="portrait" verticalDpi="300" r:id="rId1"/>
  <headerFooter scaleWithDoc="0"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topLeftCell="A16" workbookViewId="0">
      <selection activeCell="G33" sqref="G33"/>
    </sheetView>
  </sheetViews>
  <sheetFormatPr defaultRowHeight="15" x14ac:dyDescent="0.25"/>
  <cols>
    <col min="1" max="1" width="3.7109375" customWidth="1"/>
    <col min="2" max="2" width="49.85546875" customWidth="1"/>
    <col min="3" max="3" width="0.85546875" customWidth="1"/>
    <col min="4" max="4" width="11.140625" customWidth="1"/>
    <col min="5" max="5" width="10.42578125" customWidth="1"/>
    <col min="6" max="6" width="8" customWidth="1"/>
    <col min="7" max="7" width="12.7109375" customWidth="1"/>
    <col min="8" max="8" width="9.7109375" customWidth="1"/>
    <col min="9" max="9" width="9.5703125" bestFit="1" customWidth="1"/>
  </cols>
  <sheetData>
    <row r="1" spans="1:8" ht="18.75" x14ac:dyDescent="0.3">
      <c r="A1" s="97" t="s">
        <v>56</v>
      </c>
      <c r="B1" s="97"/>
      <c r="C1" s="97"/>
      <c r="D1" s="97"/>
      <c r="E1" s="97"/>
      <c r="F1" s="97"/>
      <c r="G1" s="97"/>
    </row>
    <row r="2" spans="1:8" ht="15" customHeight="1" x14ac:dyDescent="0.25">
      <c r="A2" s="40"/>
      <c r="B2" s="41" t="s">
        <v>34</v>
      </c>
      <c r="C2" s="98" t="s">
        <v>55</v>
      </c>
      <c r="D2" s="98"/>
      <c r="E2" s="98"/>
      <c r="F2" s="98"/>
      <c r="G2" s="98"/>
      <c r="H2" s="42"/>
    </row>
    <row r="3" spans="1:8" x14ac:dyDescent="0.25">
      <c r="A3" s="43" t="s">
        <v>19</v>
      </c>
      <c r="B3" s="44" t="s">
        <v>35</v>
      </c>
      <c r="C3" s="45"/>
      <c r="D3" s="46" t="s">
        <v>36</v>
      </c>
      <c r="E3" s="47" t="s">
        <v>3</v>
      </c>
      <c r="F3" s="47" t="s">
        <v>37</v>
      </c>
      <c r="G3" s="47" t="s">
        <v>38</v>
      </c>
      <c r="H3" s="48"/>
    </row>
    <row r="4" spans="1:8" ht="52.5" x14ac:dyDescent="0.25">
      <c r="A4" s="49">
        <v>1</v>
      </c>
      <c r="B4" s="50" t="s">
        <v>39</v>
      </c>
      <c r="C4" s="51"/>
      <c r="D4" s="52">
        <v>2</v>
      </c>
      <c r="E4" s="52">
        <v>5044.6000000000004</v>
      </c>
      <c r="F4" s="52" t="s">
        <v>40</v>
      </c>
      <c r="G4" s="53">
        <f>D4*E4</f>
        <v>10089.200000000001</v>
      </c>
      <c r="H4" s="54"/>
    </row>
    <row r="5" spans="1:8" x14ac:dyDescent="0.25">
      <c r="A5" s="55"/>
      <c r="B5" s="55"/>
      <c r="G5" s="55"/>
      <c r="H5" s="56"/>
    </row>
    <row r="6" spans="1:8" ht="52.5" x14ac:dyDescent="0.25">
      <c r="A6" s="49">
        <v>2</v>
      </c>
      <c r="B6" s="50" t="s">
        <v>41</v>
      </c>
      <c r="C6" s="51"/>
      <c r="D6" s="52">
        <v>2</v>
      </c>
      <c r="E6" s="52">
        <v>4253.7</v>
      </c>
      <c r="F6" s="52" t="s">
        <v>40</v>
      </c>
      <c r="G6" s="53">
        <f>E6*D6</f>
        <v>8507.4</v>
      </c>
      <c r="H6" s="54"/>
    </row>
    <row r="7" spans="1:8" x14ac:dyDescent="0.25">
      <c r="A7" s="55"/>
      <c r="B7" s="55"/>
      <c r="G7" s="55"/>
      <c r="H7" s="56"/>
    </row>
    <row r="8" spans="1:8" x14ac:dyDescent="0.25">
      <c r="A8" s="49">
        <v>3</v>
      </c>
      <c r="B8" s="50" t="s">
        <v>42</v>
      </c>
      <c r="C8" s="51"/>
      <c r="D8" s="52">
        <v>2</v>
      </c>
      <c r="E8" s="52">
        <v>938.47</v>
      </c>
      <c r="F8" s="52" t="s">
        <v>40</v>
      </c>
      <c r="G8" s="53">
        <f>E8*D8</f>
        <v>1876.94</v>
      </c>
      <c r="H8" s="54"/>
    </row>
    <row r="9" spans="1:8" x14ac:dyDescent="0.25">
      <c r="A9" s="57"/>
      <c r="B9" s="58"/>
      <c r="C9" s="59"/>
      <c r="D9" s="52"/>
      <c r="E9" s="52"/>
      <c r="F9" s="52"/>
      <c r="G9" s="53"/>
      <c r="H9" s="54"/>
    </row>
    <row r="10" spans="1:8" ht="31.5" x14ac:dyDescent="0.25">
      <c r="A10" s="57">
        <v>10</v>
      </c>
      <c r="B10" s="58" t="s">
        <v>43</v>
      </c>
      <c r="C10" s="59"/>
      <c r="H10" s="60"/>
    </row>
    <row r="11" spans="1:8" x14ac:dyDescent="0.25">
      <c r="A11" s="57"/>
      <c r="B11" s="58" t="s">
        <v>44</v>
      </c>
      <c r="C11" s="59"/>
      <c r="D11" s="52">
        <v>50</v>
      </c>
      <c r="E11" s="52">
        <v>199.25</v>
      </c>
      <c r="F11" s="52" t="s">
        <v>26</v>
      </c>
      <c r="G11" s="53">
        <f>E11*D11</f>
        <v>9962.5</v>
      </c>
      <c r="H11" s="54">
        <f>G11</f>
        <v>9962.5</v>
      </c>
    </row>
    <row r="12" spans="1:8" x14ac:dyDescent="0.25">
      <c r="A12" s="57"/>
      <c r="B12" s="58" t="s">
        <v>45</v>
      </c>
      <c r="C12" s="59"/>
      <c r="D12" s="52">
        <v>20</v>
      </c>
      <c r="E12" s="52">
        <v>250.6</v>
      </c>
      <c r="F12" s="52" t="s">
        <v>26</v>
      </c>
      <c r="G12" s="53">
        <f>E12*D12</f>
        <v>5012</v>
      </c>
      <c r="H12" s="54">
        <f>G12</f>
        <v>5012</v>
      </c>
    </row>
    <row r="13" spans="1:8" ht="66.75" customHeight="1" x14ac:dyDescent="0.25">
      <c r="A13" s="61">
        <v>11</v>
      </c>
      <c r="B13" s="62" t="s">
        <v>46</v>
      </c>
      <c r="C13" s="63"/>
      <c r="D13" s="63">
        <v>2</v>
      </c>
      <c r="E13" s="64">
        <v>14748.2</v>
      </c>
      <c r="F13" s="52" t="s">
        <v>40</v>
      </c>
      <c r="G13" s="53">
        <f>E13*D13</f>
        <v>29496.400000000001</v>
      </c>
      <c r="H13" s="54">
        <v>0</v>
      </c>
    </row>
    <row r="14" spans="1:8" x14ac:dyDescent="0.25">
      <c r="A14" s="57"/>
      <c r="B14" s="58"/>
      <c r="C14" s="59"/>
      <c r="D14" s="52"/>
      <c r="E14" s="52"/>
      <c r="F14" s="52"/>
      <c r="G14" s="53"/>
      <c r="H14" s="54"/>
    </row>
    <row r="15" spans="1:8" ht="84" x14ac:dyDescent="0.25">
      <c r="A15" s="57">
        <v>12</v>
      </c>
      <c r="B15" s="58" t="s">
        <v>47</v>
      </c>
      <c r="C15" s="59"/>
      <c r="D15" s="63">
        <v>2</v>
      </c>
      <c r="E15" s="64">
        <v>4905.67</v>
      </c>
      <c r="F15" s="52" t="s">
        <v>40</v>
      </c>
      <c r="G15" s="53">
        <f>E15*D15</f>
        <v>9811.34</v>
      </c>
      <c r="H15" s="54"/>
    </row>
    <row r="16" spans="1:8" x14ac:dyDescent="0.25">
      <c r="A16" s="57"/>
      <c r="B16" s="58"/>
      <c r="C16" s="59"/>
      <c r="D16" s="52"/>
      <c r="E16" s="52"/>
      <c r="F16" s="52"/>
      <c r="G16" s="53"/>
      <c r="H16" s="54"/>
    </row>
    <row r="17" spans="1:9" ht="31.5" x14ac:dyDescent="0.25">
      <c r="A17" s="57">
        <v>13</v>
      </c>
      <c r="B17" s="58" t="s">
        <v>48</v>
      </c>
      <c r="C17" s="59"/>
      <c r="D17" s="52">
        <v>2</v>
      </c>
      <c r="E17" s="52">
        <v>509.74</v>
      </c>
      <c r="F17" s="52" t="s">
        <v>40</v>
      </c>
      <c r="G17" s="53">
        <f>E17*D17</f>
        <v>1019.48</v>
      </c>
      <c r="H17" s="54"/>
    </row>
    <row r="18" spans="1:9" x14ac:dyDescent="0.25">
      <c r="A18" s="57"/>
      <c r="B18" s="58"/>
      <c r="C18" s="59"/>
      <c r="D18" s="52"/>
      <c r="E18" s="52"/>
      <c r="F18" s="52"/>
      <c r="G18" s="53"/>
      <c r="H18" s="54"/>
    </row>
    <row r="19" spans="1:9" x14ac:dyDescent="0.25">
      <c r="A19" s="57">
        <v>14</v>
      </c>
      <c r="B19" s="58" t="s">
        <v>49</v>
      </c>
      <c r="C19" s="59"/>
      <c r="D19" s="52">
        <v>1</v>
      </c>
      <c r="E19" s="52">
        <v>1384.24</v>
      </c>
      <c r="F19" s="52" t="s">
        <v>40</v>
      </c>
      <c r="G19" s="53">
        <f>E19*D19</f>
        <v>1384.24</v>
      </c>
      <c r="H19" s="54"/>
    </row>
    <row r="20" spans="1:9" x14ac:dyDescent="0.25">
      <c r="A20" s="57"/>
      <c r="B20" s="58"/>
      <c r="C20" s="59"/>
      <c r="D20" s="52"/>
      <c r="E20" s="52"/>
      <c r="F20" s="52"/>
      <c r="G20" s="53"/>
      <c r="H20" s="54"/>
    </row>
    <row r="21" spans="1:9" x14ac:dyDescent="0.25">
      <c r="A21" s="57"/>
      <c r="B21" s="58"/>
      <c r="C21" s="59"/>
      <c r="D21" s="52"/>
      <c r="E21" s="52"/>
      <c r="F21" s="52"/>
      <c r="G21" s="65">
        <f>SUM(G4:G19)</f>
        <v>77159.5</v>
      </c>
      <c r="H21" s="66">
        <f>SUM(H11:H20)</f>
        <v>14974.5</v>
      </c>
      <c r="I21" s="33">
        <f>G21-H21</f>
        <v>62185</v>
      </c>
    </row>
    <row r="22" spans="1:9" x14ac:dyDescent="0.25">
      <c r="A22" s="57"/>
      <c r="B22" s="58"/>
      <c r="C22" s="59"/>
      <c r="D22" s="52"/>
      <c r="E22" s="52"/>
      <c r="F22" s="52"/>
      <c r="G22" s="67"/>
      <c r="H22" s="67"/>
    </row>
    <row r="23" spans="1:9" x14ac:dyDescent="0.25">
      <c r="B23" s="70" t="s">
        <v>50</v>
      </c>
    </row>
    <row r="24" spans="1:9" ht="42" x14ac:dyDescent="0.25">
      <c r="A24" s="61">
        <v>1</v>
      </c>
      <c r="B24" s="62" t="s">
        <v>51</v>
      </c>
      <c r="C24" s="63"/>
      <c r="D24" s="52"/>
      <c r="E24" s="52"/>
      <c r="F24" s="52"/>
      <c r="G24" s="53"/>
      <c r="H24" s="53"/>
    </row>
    <row r="25" spans="1:9" x14ac:dyDescent="0.25">
      <c r="A25" s="61"/>
      <c r="B25" s="62" t="s">
        <v>52</v>
      </c>
      <c r="C25" s="63"/>
      <c r="D25" s="52">
        <v>60</v>
      </c>
      <c r="E25" s="52">
        <v>324.39</v>
      </c>
      <c r="F25" s="52" t="s">
        <v>40</v>
      </c>
      <c r="G25" s="53">
        <f>E25*D25</f>
        <v>19463.399999999998</v>
      </c>
      <c r="H25" s="53"/>
    </row>
    <row r="26" spans="1:9" x14ac:dyDescent="0.25">
      <c r="A26" s="57"/>
      <c r="B26" s="58" t="s">
        <v>53</v>
      </c>
      <c r="C26" s="59"/>
      <c r="D26" s="52">
        <v>80</v>
      </c>
      <c r="E26" s="52">
        <v>434</v>
      </c>
      <c r="F26" s="52" t="s">
        <v>40</v>
      </c>
      <c r="G26" s="53">
        <f>E26*D26</f>
        <v>34720</v>
      </c>
      <c r="H26" s="53"/>
    </row>
    <row r="27" spans="1:9" x14ac:dyDescent="0.25">
      <c r="G27" s="72">
        <f>SUM(G25:G26)</f>
        <v>54183.399999999994</v>
      </c>
      <c r="H27" s="73">
        <f>G21</f>
        <v>77159.5</v>
      </c>
      <c r="I27" s="33">
        <f>G27+H27</f>
        <v>131342.9</v>
      </c>
    </row>
    <row r="28" spans="1:9" x14ac:dyDescent="0.25">
      <c r="G28" s="74"/>
      <c r="H28" s="73"/>
    </row>
    <row r="29" spans="1:9" x14ac:dyDescent="0.25">
      <c r="A29" s="81"/>
      <c r="B29" s="81" t="s">
        <v>59</v>
      </c>
      <c r="G29" s="74"/>
      <c r="H29" s="73"/>
    </row>
    <row r="30" spans="1:9" x14ac:dyDescent="0.25">
      <c r="A30" s="68"/>
      <c r="B30" s="68"/>
      <c r="G30" s="74"/>
      <c r="H30" s="73"/>
    </row>
    <row r="31" spans="1:9" x14ac:dyDescent="0.25">
      <c r="A31" s="57"/>
      <c r="B31" s="61"/>
      <c r="G31" s="74"/>
      <c r="H31" s="73"/>
    </row>
    <row r="32" spans="1:9" x14ac:dyDescent="0.25">
      <c r="A32" s="57"/>
      <c r="B32" s="69"/>
      <c r="F32" s="71" t="s">
        <v>17</v>
      </c>
    </row>
    <row r="33" spans="1:9" x14ac:dyDescent="0.25">
      <c r="A33" s="57"/>
      <c r="B33" s="82"/>
      <c r="F33" s="71" t="s">
        <v>54</v>
      </c>
      <c r="G33" s="75"/>
    </row>
    <row r="34" spans="1:9" x14ac:dyDescent="0.25">
      <c r="B34" t="s">
        <v>58</v>
      </c>
      <c r="F34" s="71" t="s">
        <v>18</v>
      </c>
    </row>
    <row r="35" spans="1:9" x14ac:dyDescent="0.25">
      <c r="I35" s="35"/>
    </row>
    <row r="36" spans="1:9" x14ac:dyDescent="0.25">
      <c r="I36" s="35"/>
    </row>
    <row r="37" spans="1:9" x14ac:dyDescent="0.25">
      <c r="C37" s="71"/>
    </row>
    <row r="38" spans="1:9" x14ac:dyDescent="0.25">
      <c r="A38" s="61"/>
      <c r="C38" s="71"/>
    </row>
    <row r="39" spans="1:9" ht="409.6" x14ac:dyDescent="0.25">
      <c r="A39" s="61"/>
      <c r="C39" s="71"/>
    </row>
    <row r="40" spans="1:9" ht="409.6" x14ac:dyDescent="0.25">
      <c r="A40" s="61"/>
      <c r="E40" s="71"/>
    </row>
    <row r="41" spans="1:9" ht="409.6" x14ac:dyDescent="0.25">
      <c r="A41" s="55"/>
    </row>
    <row r="42" spans="1:9" ht="409.6" x14ac:dyDescent="0.25">
      <c r="A42" s="55"/>
    </row>
    <row r="43" spans="1:9" ht="409.6" x14ac:dyDescent="0.25">
      <c r="A43" s="55"/>
      <c r="B43" s="55"/>
    </row>
  </sheetData>
  <mergeCells count="2">
    <mergeCell ref="A1:G1"/>
    <mergeCell ref="C2:G2"/>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Sch Pr</vt:lpstr>
      <vt:lpstr>W.S</vt:lpstr>
      <vt:lpstr>'Sch Pr'!Print_Area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Tariq</dc:creator>
  <cp:lastModifiedBy>Dell Optiplex 1</cp:lastModifiedBy>
  <cp:lastPrinted>2006-03-30T20:05:55Z</cp:lastPrinted>
  <dcterms:created xsi:type="dcterms:W3CDTF">2012-12-04T06:22:11Z</dcterms:created>
  <dcterms:modified xsi:type="dcterms:W3CDTF">2017-02-07T10:18:44Z</dcterms:modified>
</cp:coreProperties>
</file>