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NO.16" sheetId="102" r:id="rId1"/>
  </sheets>
  <definedNames>
    <definedName name="_xlnm.Print_Titles" localSheetId="0">'B.O.Q NO.16'!$6:$6</definedName>
  </definedNames>
  <calcPr calcId="124519"/>
</workbook>
</file>

<file path=xl/calcChain.xml><?xml version="1.0" encoding="utf-8"?>
<calcChain xmlns="http://schemas.openxmlformats.org/spreadsheetml/2006/main">
  <c r="F59" i="102"/>
  <c r="F49"/>
  <c r="F48"/>
  <c r="F47"/>
  <c r="F33"/>
  <c r="F32"/>
  <c r="F31"/>
  <c r="F30"/>
  <c r="F29"/>
  <c r="F28"/>
  <c r="F27"/>
  <c r="F26"/>
  <c r="F25"/>
  <c r="F23"/>
  <c r="C19"/>
  <c r="F19"/>
  <c r="F18"/>
  <c r="F17"/>
  <c r="F16"/>
  <c r="F15"/>
  <c r="F9"/>
  <c r="F8"/>
  <c r="C22"/>
  <c r="F22" s="1"/>
  <c r="F14"/>
  <c r="F20"/>
  <c r="F56"/>
  <c r="F54"/>
  <c r="F52"/>
  <c r="F50"/>
  <c r="F46"/>
  <c r="F57" s="1"/>
  <c r="C43"/>
  <c r="F43" s="1"/>
  <c r="C42"/>
  <c r="F42" s="1"/>
  <c r="C41"/>
  <c r="F41" s="1"/>
  <c r="C40"/>
  <c r="F40" s="1"/>
  <c r="C39"/>
  <c r="F39" s="1"/>
  <c r="C38"/>
  <c r="F38" s="1"/>
  <c r="F37"/>
  <c r="F36"/>
  <c r="F21"/>
  <c r="F24"/>
  <c r="F13"/>
  <c r="F12"/>
  <c r="F11"/>
  <c r="F10"/>
  <c r="F7"/>
</calcChain>
</file>

<file path=xl/sharedStrings.xml><?xml version="1.0" encoding="utf-8"?>
<sst xmlns="http://schemas.openxmlformats.org/spreadsheetml/2006/main" count="112" uniqueCount="71">
  <si>
    <t>DESCRIPTION</t>
  </si>
  <si>
    <t>NAME OF WORK:</t>
  </si>
  <si>
    <t>S.#</t>
  </si>
  <si>
    <t>Cement Plaster 1:6 up to 20' height Ratio 3/4" thick (S.I.No:13(b)-P/51)</t>
  </si>
  <si>
    <t>Cement Plaster 1:4 up to 20' height Ratio 1/2" thick (S.I.No:11(a)-P/51)</t>
  </si>
  <si>
    <t>B</t>
  </si>
  <si>
    <t>A</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</si>
  <si>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</si>
  <si>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</si>
  <si>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</si>
  <si>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Cement Concrete brick or stone ballast 11/2" to 2" guage Ratio 1:5:10. (S.I.No:4©-P/14)</t>
  </si>
  <si>
    <t>Qnty:</t>
  </si>
  <si>
    <t>Rate</t>
  </si>
  <si>
    <t>Unit</t>
  </si>
  <si>
    <t>Amount</t>
  </si>
  <si>
    <t>%.Cft</t>
  </si>
  <si>
    <t>P.Sft</t>
  </si>
  <si>
    <t>P.Cwt</t>
  </si>
  <si>
    <t>P.Cft</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</si>
  <si>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</si>
  <si>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</si>
  <si>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</si>
  <si>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P.Nos.</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</si>
  <si>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</si>
  <si>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</si>
  <si>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</si>
  <si>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</si>
  <si>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</si>
  <si>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</si>
  <si>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 xml:space="preserve">                 BILL OF QUANITITES B.O.Q (CIVIL WORK)</t>
  </si>
  <si>
    <t>P/F &amp;Fixing 22"x16" lavatory basin in white glazed earthen ware complete with and i/c the coast of W.I Or C.I cantilevar brackets 6 inches built into walls in 2 coats after a primary coat cost(S.I.NO 13p/3)</t>
  </si>
  <si>
    <t>Add: extra labour for providing and fixing of earthen wire padestal white or coloured.</t>
  </si>
  <si>
    <t>P/F in position nyloon connection complete with 1/2" dia brass stop cock with pair of brass nuts lining joints to nayloon connection.</t>
  </si>
  <si>
    <t>P/F 15"x12" bevled edge mirror of belguim glass complete (S.I.NO:3p/7)</t>
  </si>
  <si>
    <t>S/F concealed stop cock of superior quailty with C.P head 1/2" dia</t>
  </si>
  <si>
    <t>S/F long bib cock Of superior Quality with C.P head 1/2"dia</t>
  </si>
  <si>
    <t>S/F swan type piller cock of superior quality etc</t>
  </si>
  <si>
    <t>N.S.I</t>
  </si>
  <si>
    <t>P/F UPVC pipe (AGM)SCH:40 (E) on surface using clips/ saddle of approved quality and material etc(1/2dia ) (N.S.I)</t>
  </si>
  <si>
    <t>3/4"dia</t>
  </si>
  <si>
    <t>1"dia</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</si>
  <si>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</si>
  <si>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Total RS:</t>
  </si>
  <si>
    <t>D</t>
  </si>
  <si>
    <t>Grand TOTAL Part A &amp; Part B RS:</t>
  </si>
  <si>
    <t>Supplying T.Iron at the site of work (Sch: of Material)</t>
  </si>
  <si>
    <t xml:space="preserve">P/L single per layer of Plythin sheet 0.13mm thick for watering ramming </t>
  </si>
  <si>
    <t>TOTAL PART-A</t>
  </si>
  <si>
    <t>M&amp;R PROGRAMME 2016-17@ GBPS HAJI ALLAH RAKHIO CHOLYANI TALUKA WARAH</t>
  </si>
  <si>
    <t>Dismantling Pacca brick work in cement sand mortor 1:6. (S.I.No;13©-P/10)</t>
  </si>
  <si>
    <t>Dismantling cement concrete plain 1:2:4</t>
  </si>
  <si>
    <t>Excavation in foundation of building bridges &amp; other structure with excavated lead upto one chain and lift upto 5 feet. In ordinary Soil</t>
  </si>
  <si>
    <t>%0.Cft</t>
  </si>
  <si>
    <t>S/F sand under floor and plugging into walls (S.I.No:29-P/25)</t>
  </si>
  <si>
    <t xml:space="preserve">Pacca brick work in G.Floor and plugging into walls Ratio 1:6 </t>
  </si>
  <si>
    <t>Supplying of Girder at the site of work (Sch: of Material)</t>
  </si>
  <si>
    <t>2nd class tiles roofing consisting of 4" earth &amp; 1" Mud Plaster with gobri leeping</t>
  </si>
  <si>
    <t>Erection rooled steel beams rail or erection</t>
  </si>
  <si>
    <t>Notice board made with cement (S.I.No:1-P/90)</t>
  </si>
  <si>
    <t>P/L 1" thick cement concrete topping i/c surface finishing and dividing into panells Ratio 2" thick (S.I.No:16-P/41)</t>
  </si>
  <si>
    <t>Cement Pointing strucking of joints on walls Ratio 1:2 (S.I.No:19(a)-P/52)</t>
  </si>
  <si>
    <t>M/F steel grated door with 1/16" thick sheeting i/c angle iron fram 2"x2"x3/8" thick with locking arrangement</t>
  </si>
  <si>
    <t xml:space="preserve">White wash Three coats </t>
  </si>
  <si>
    <t>Primary coat of chalk under distempering</t>
  </si>
  <si>
    <t>Distempering Three coats</t>
  </si>
  <si>
    <t>Preparing surface and painting with weather coat i/c rubbing the surface (S.I.No:38-P/55)</t>
  </si>
  <si>
    <t>Painting Gard bars gates of iron bars grating railing i/c standard braces etc similar open work</t>
  </si>
  <si>
    <t>Painting Doors &amp; Windows any type</t>
  </si>
  <si>
    <t>TOTAL N.S.I</t>
  </si>
  <si>
    <t>TOTAL S.I + N.S.I</t>
  </si>
  <si>
    <t>BOQ-16-A</t>
  </si>
</sst>
</file>

<file path=xl/styles.xml><?xml version="1.0" encoding="utf-8"?>
<styleSheet xmlns="http://schemas.openxmlformats.org/spreadsheetml/2006/main">
  <fonts count="11">
    <font>
      <sz val="10"/>
      <name val="Arial"/>
    </font>
    <font>
      <sz val="10"/>
      <name val="Arial"/>
      <family val="2"/>
    </font>
    <font>
      <b/>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u/>
      <sz val="12"/>
      <name val="Arial Narrow"/>
      <family val="2"/>
    </font>
    <font>
      <b/>
      <sz val="14"/>
      <name val="Arial Narrow"/>
      <family val="2"/>
    </font>
    <font>
      <b/>
      <u/>
      <sz val="10"/>
      <name val="Arial"/>
      <family val="2"/>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8">
    <xf numFmtId="0" fontId="0" fillId="0" borderId="0" xfId="0"/>
    <xf numFmtId="0" fontId="0" fillId="0" borderId="0" xfId="0" applyBorder="1"/>
    <xf numFmtId="0" fontId="5" fillId="0" borderId="1" xfId="0" applyFont="1" applyBorder="1" applyAlignment="1">
      <alignment horizontal="justify" vertical="center" wrapText="1"/>
    </xf>
    <xf numFmtId="3" fontId="4" fillId="0" borderId="1" xfId="0" applyNumberFormat="1" applyFont="1" applyBorder="1" applyAlignment="1">
      <alignment horizontal="center" vertical="center"/>
    </xf>
    <xf numFmtId="0" fontId="4" fillId="0" borderId="1" xfId="0" applyFont="1" applyBorder="1" applyAlignment="1">
      <alignment horizontal="left" vertical="center"/>
    </xf>
    <xf numFmtId="0" fontId="5" fillId="0" borderId="1" xfId="0" applyFont="1" applyBorder="1" applyAlignment="1">
      <alignment horizontal="left" vertical="center"/>
    </xf>
    <xf numFmtId="0" fontId="8" fillId="0" borderId="1" xfId="0" applyFont="1" applyBorder="1" applyAlignment="1">
      <alignment horizontal="center" vertical="center"/>
    </xf>
    <xf numFmtId="3" fontId="5" fillId="0" borderId="1" xfId="0" applyNumberFormat="1" applyFont="1" applyBorder="1" applyAlignment="1">
      <alignment horizontal="center" vertical="center"/>
    </xf>
    <xf numFmtId="2" fontId="5" fillId="0" borderId="1" xfId="0" applyNumberFormat="1"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0" fillId="0" borderId="0" xfId="0" applyAlignment="1"/>
    <xf numFmtId="0" fontId="3" fillId="0" borderId="0" xfId="0" applyFont="1" applyBorder="1" applyAlignment="1">
      <alignment vertical="center"/>
    </xf>
    <xf numFmtId="0" fontId="6" fillId="0" borderId="0" xfId="0" applyFont="1" applyAlignment="1">
      <alignment vertical="top"/>
    </xf>
    <xf numFmtId="0" fontId="3" fillId="0" borderId="0" xfId="0" applyFont="1" applyBorder="1" applyAlignment="1">
      <alignment vertical="center" wrapText="1"/>
    </xf>
    <xf numFmtId="0" fontId="9" fillId="0" borderId="0" xfId="0" applyFont="1" applyAlignment="1">
      <alignment vertical="top"/>
    </xf>
    <xf numFmtId="0" fontId="7" fillId="0" borderId="0" xfId="0" applyFont="1" applyBorder="1" applyAlignment="1">
      <alignment vertical="center"/>
    </xf>
    <xf numFmtId="0" fontId="0" fillId="0" borderId="1" xfId="0" applyBorder="1" applyAlignment="1">
      <alignment horizontal="right"/>
    </xf>
    <xf numFmtId="0" fontId="4" fillId="0" borderId="1" xfId="0" applyFont="1" applyBorder="1" applyAlignment="1">
      <alignment horizontal="center" wrapText="1"/>
    </xf>
    <xf numFmtId="0" fontId="5" fillId="0" borderId="1" xfId="0" applyFont="1" applyBorder="1" applyAlignment="1">
      <alignment horizontal="justify" wrapText="1"/>
    </xf>
    <xf numFmtId="0" fontId="5" fillId="0" borderId="1" xfId="0" applyFont="1" applyBorder="1" applyAlignment="1">
      <alignment horizontal="center"/>
    </xf>
    <xf numFmtId="0" fontId="0" fillId="0" borderId="1" xfId="0" applyBorder="1" applyAlignment="1"/>
    <xf numFmtId="3" fontId="4" fillId="0" borderId="1" xfId="0" applyNumberFormat="1" applyFont="1" applyBorder="1" applyAlignment="1">
      <alignment horizontal="center"/>
    </xf>
    <xf numFmtId="0" fontId="0" fillId="0" borderId="1" xfId="0" applyBorder="1" applyAlignment="1">
      <alignment vertical="center"/>
    </xf>
    <xf numFmtId="3" fontId="0" fillId="0" borderId="1" xfId="0" applyNumberFormat="1" applyBorder="1" applyAlignment="1">
      <alignment vertical="center"/>
    </xf>
    <xf numFmtId="0" fontId="5" fillId="0" borderId="2" xfId="0" applyFont="1" applyBorder="1" applyAlignment="1">
      <alignment horizontal="center" vertical="center" wrapText="1"/>
    </xf>
    <xf numFmtId="3" fontId="5" fillId="0" borderId="2" xfId="0" applyNumberFormat="1" applyFont="1" applyBorder="1" applyAlignment="1">
      <alignment horizontal="center" vertical="center" wrapText="1"/>
    </xf>
    <xf numFmtId="4" fontId="5" fillId="0" borderId="2" xfId="0" applyNumberFormat="1" applyFont="1" applyBorder="1" applyAlignment="1">
      <alignment horizontal="center" vertical="center" wrapText="1"/>
    </xf>
    <xf numFmtId="0" fontId="5" fillId="0" borderId="1" xfId="0" applyFont="1" applyBorder="1" applyAlignment="1">
      <alignment horizontal="center" vertical="center"/>
    </xf>
    <xf numFmtId="4" fontId="5" fillId="0" borderId="1" xfId="0" applyNumberFormat="1" applyFont="1" applyBorder="1" applyAlignment="1">
      <alignment horizontal="center" vertical="center" wrapText="1"/>
    </xf>
    <xf numFmtId="2"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0" borderId="1" xfId="0" applyFont="1" applyBorder="1" applyAlignment="1">
      <alignment horizontal="center" wrapText="1"/>
    </xf>
    <xf numFmtId="0" fontId="5" fillId="0" borderId="1" xfId="0" applyFont="1" applyBorder="1" applyAlignment="1">
      <alignment horizontal="center" vertical="center" wrapText="1"/>
    </xf>
    <xf numFmtId="4"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3" fontId="5" fillId="0" borderId="2" xfId="0" applyNumberFormat="1" applyFont="1" applyBorder="1" applyAlignment="1">
      <alignment horizontal="center" vertical="center" wrapText="1"/>
    </xf>
    <xf numFmtId="4" fontId="5" fillId="0" borderId="2" xfId="0" applyNumberFormat="1" applyFont="1" applyBorder="1" applyAlignment="1">
      <alignment horizontal="center" vertical="center" wrapText="1"/>
    </xf>
    <xf numFmtId="0" fontId="5" fillId="0" borderId="2" xfId="0" applyFont="1" applyBorder="1" applyAlignment="1">
      <alignment horizontal="center" vertical="center"/>
    </xf>
    <xf numFmtId="4" fontId="5" fillId="0" borderId="2" xfId="0" applyNumberFormat="1" applyFont="1" applyBorder="1" applyAlignment="1">
      <alignment horizontal="center" vertical="center"/>
    </xf>
    <xf numFmtId="0" fontId="5" fillId="0" borderId="1" xfId="0" applyFont="1" applyBorder="1" applyAlignment="1">
      <alignment horizontal="center" vertical="center"/>
    </xf>
    <xf numFmtId="4" fontId="5" fillId="0" borderId="1" xfId="0" applyNumberFormat="1" applyFont="1" applyBorder="1" applyAlignment="1">
      <alignment horizontal="center" vertical="center"/>
    </xf>
    <xf numFmtId="2" fontId="5" fillId="0" borderId="2"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justify" vertical="center" wrapText="1"/>
    </xf>
    <xf numFmtId="0" fontId="4" fillId="0" borderId="3"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1" fillId="0" borderId="1" xfId="0" applyFont="1" applyBorder="1" applyAlignment="1">
      <alignment horizontal="center"/>
    </xf>
    <xf numFmtId="3" fontId="9" fillId="0" borderId="1" xfId="0" applyNumberFormat="1" applyFont="1" applyBorder="1" applyAlignment="1">
      <alignment horizontal="center" wrapText="1"/>
    </xf>
    <xf numFmtId="0" fontId="2" fillId="0" borderId="1" xfId="0" applyFont="1" applyBorder="1" applyAlignment="1">
      <alignment horizontal="justify"/>
    </xf>
    <xf numFmtId="0" fontId="5" fillId="0" borderId="1" xfId="0" applyFont="1" applyBorder="1" applyAlignment="1">
      <alignment horizontal="justify"/>
    </xf>
    <xf numFmtId="0" fontId="0" fillId="0" borderId="1" xfId="0" applyBorder="1" applyAlignment="1">
      <alignment horizontal="justify"/>
    </xf>
    <xf numFmtId="0" fontId="5" fillId="0" borderId="2" xfId="0" applyFont="1" applyBorder="1" applyAlignment="1">
      <alignment horizontal="justify" vertical="top" wrapText="1"/>
    </xf>
    <xf numFmtId="0" fontId="4" fillId="0" borderId="1" xfId="0" applyFont="1" applyBorder="1" applyAlignment="1">
      <alignment horizontal="right" wrapText="1"/>
    </xf>
    <xf numFmtId="0" fontId="4" fillId="0" borderId="1" xfId="0" applyFont="1" applyBorder="1" applyAlignment="1">
      <alignment horizontal="right" vertical="center" wrapText="1"/>
    </xf>
    <xf numFmtId="0" fontId="10" fillId="0" borderId="3" xfId="0" applyFont="1" applyBorder="1" applyAlignment="1">
      <alignment horizontal="left"/>
    </xf>
    <xf numFmtId="0" fontId="10" fillId="0" borderId="4" xfId="0" applyFont="1" applyBorder="1" applyAlignment="1">
      <alignment horizontal="left"/>
    </xf>
    <xf numFmtId="0" fontId="10" fillId="0" borderId="5" xfId="0" applyFont="1" applyBorder="1" applyAlignment="1">
      <alignment horizontal="left"/>
    </xf>
    <xf numFmtId="0" fontId="3" fillId="0" borderId="0" xfId="0" applyFont="1" applyBorder="1" applyAlignment="1">
      <alignment horizontal="center"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3" fillId="0" borderId="0" xfId="0" applyFont="1" applyBorder="1" applyAlignment="1">
      <alignment horizontal="justify"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3" fontId="4" fillId="0" borderId="1" xfId="0" applyNumberFormat="1" applyFont="1" applyBorder="1" applyAlignment="1">
      <alignment horizontal="right"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59"/>
  <sheetViews>
    <sheetView showGridLines="0" tabSelected="1" workbookViewId="0">
      <selection activeCell="A6" sqref="A6"/>
    </sheetView>
  </sheetViews>
  <sheetFormatPr defaultRowHeight="12.75"/>
  <cols>
    <col min="1" max="1" width="4.7109375" customWidth="1"/>
    <col min="2" max="2" width="43.85546875" customWidth="1"/>
    <col min="3" max="5" width="9.140625" bestFit="1" customWidth="1"/>
    <col min="6" max="6" width="12.7109375" bestFit="1" customWidth="1"/>
    <col min="8" max="8" width="10.140625" bestFit="1" customWidth="1"/>
  </cols>
  <sheetData>
    <row r="1" spans="1:16" ht="15.75" customHeight="1">
      <c r="A1" s="60" t="s">
        <v>70</v>
      </c>
      <c r="B1" s="60"/>
      <c r="C1" s="60"/>
      <c r="D1" s="60"/>
      <c r="E1" s="60"/>
      <c r="F1" s="60"/>
      <c r="G1" s="15"/>
      <c r="H1" s="15"/>
      <c r="I1" s="13"/>
    </row>
    <row r="2" spans="1:16" ht="15.75" customHeight="1">
      <c r="A2" s="12"/>
      <c r="B2" s="12"/>
      <c r="C2" s="12"/>
      <c r="D2" s="13"/>
      <c r="E2" s="15"/>
      <c r="F2" s="15"/>
      <c r="G2" s="15"/>
      <c r="H2" s="15"/>
      <c r="I2" s="13"/>
      <c r="J2" s="11"/>
      <c r="K2" s="11"/>
      <c r="L2" s="11"/>
    </row>
    <row r="3" spans="1:16" ht="34.5" customHeight="1">
      <c r="A3" s="12"/>
      <c r="B3" s="12" t="s">
        <v>1</v>
      </c>
      <c r="C3" s="63" t="s">
        <v>48</v>
      </c>
      <c r="D3" s="63"/>
      <c r="E3" s="63"/>
      <c r="F3" s="63"/>
      <c r="G3" s="14"/>
      <c r="H3" s="14"/>
      <c r="K3" s="11"/>
      <c r="L3" s="11"/>
    </row>
    <row r="4" spans="1:16" ht="12.75" customHeight="1">
      <c r="A4" s="12"/>
      <c r="B4" s="12"/>
      <c r="C4" s="63"/>
      <c r="D4" s="63"/>
      <c r="E4" s="63"/>
      <c r="F4" s="63"/>
      <c r="G4" s="14"/>
      <c r="H4" s="14"/>
      <c r="K4" s="11"/>
      <c r="L4" s="11"/>
    </row>
    <row r="5" spans="1:16" ht="19.5" customHeight="1">
      <c r="A5" s="61" t="s">
        <v>29</v>
      </c>
      <c r="B5" s="62"/>
      <c r="C5" s="62"/>
      <c r="D5" s="62"/>
      <c r="E5" s="62"/>
      <c r="F5" s="62"/>
      <c r="G5" s="16"/>
      <c r="H5" s="16"/>
      <c r="I5" s="16"/>
      <c r="J5" s="16"/>
      <c r="K5" s="16"/>
      <c r="L5" s="1"/>
      <c r="M5" s="1"/>
      <c r="N5" s="1"/>
      <c r="O5" s="1"/>
      <c r="P5" s="1"/>
    </row>
    <row r="6" spans="1:16" ht="15.75">
      <c r="A6" s="47" t="s">
        <v>2</v>
      </c>
      <c r="B6" s="10" t="s">
        <v>0</v>
      </c>
      <c r="C6" s="10" t="s">
        <v>11</v>
      </c>
      <c r="D6" s="10" t="s">
        <v>12</v>
      </c>
      <c r="E6" s="10" t="s">
        <v>13</v>
      </c>
      <c r="F6" s="10" t="s">
        <v>14</v>
      </c>
    </row>
    <row r="7" spans="1:16" ht="31.5">
      <c r="A7" s="37">
        <v>1</v>
      </c>
      <c r="B7" s="46" t="s">
        <v>49</v>
      </c>
      <c r="C7" s="39">
        <v>1003</v>
      </c>
      <c r="D7" s="44">
        <v>1285.6300000000001</v>
      </c>
      <c r="E7" s="37" t="s">
        <v>15</v>
      </c>
      <c r="F7" s="38">
        <f>C7*D7/100</f>
        <v>12894.868900000001</v>
      </c>
    </row>
    <row r="8" spans="1:16" ht="15.75">
      <c r="A8" s="37">
        <v>2</v>
      </c>
      <c r="B8" s="46" t="s">
        <v>50</v>
      </c>
      <c r="C8" s="39">
        <v>151</v>
      </c>
      <c r="D8" s="44">
        <v>3397.5</v>
      </c>
      <c r="E8" s="37" t="s">
        <v>15</v>
      </c>
      <c r="F8" s="38">
        <f>C8*D8/100</f>
        <v>5130.2250000000004</v>
      </c>
    </row>
    <row r="9" spans="1:16" ht="47.25">
      <c r="A9" s="37">
        <v>3</v>
      </c>
      <c r="B9" s="46" t="s">
        <v>51</v>
      </c>
      <c r="C9" s="39">
        <v>45</v>
      </c>
      <c r="D9" s="44">
        <v>3176.25</v>
      </c>
      <c r="E9" s="37" t="s">
        <v>52</v>
      </c>
      <c r="F9" s="38">
        <f>C9*D9/1000</f>
        <v>142.93125000000001</v>
      </c>
    </row>
    <row r="10" spans="1:16" ht="31.5">
      <c r="A10" s="42">
        <v>4</v>
      </c>
      <c r="B10" s="2" t="s">
        <v>10</v>
      </c>
      <c r="C10" s="35">
        <v>334</v>
      </c>
      <c r="D10" s="30">
        <v>8694.9500000000007</v>
      </c>
      <c r="E10" s="34" t="s">
        <v>15</v>
      </c>
      <c r="F10" s="36">
        <f>C10*D10/100</f>
        <v>29041.133000000002</v>
      </c>
    </row>
    <row r="11" spans="1:16" ht="31.5">
      <c r="A11" s="40">
        <v>5</v>
      </c>
      <c r="B11" s="54" t="s">
        <v>7</v>
      </c>
      <c r="C11" s="39">
        <v>175</v>
      </c>
      <c r="D11" s="41">
        <v>11948.36</v>
      </c>
      <c r="E11" s="37" t="s">
        <v>15</v>
      </c>
      <c r="F11" s="38">
        <f>C11*D11/100</f>
        <v>20909.63</v>
      </c>
    </row>
    <row r="12" spans="1:16" ht="204.75">
      <c r="A12" s="34">
        <v>6</v>
      </c>
      <c r="B12" s="2" t="s">
        <v>8</v>
      </c>
      <c r="C12" s="35">
        <v>412</v>
      </c>
      <c r="D12" s="35">
        <v>337</v>
      </c>
      <c r="E12" s="34" t="s">
        <v>18</v>
      </c>
      <c r="F12" s="36">
        <f>C12*D12</f>
        <v>138844</v>
      </c>
    </row>
    <row r="13" spans="1:16" ht="78.75">
      <c r="A13" s="40">
        <v>7</v>
      </c>
      <c r="B13" s="46" t="s">
        <v>9</v>
      </c>
      <c r="C13" s="39">
        <v>18.39</v>
      </c>
      <c r="D13" s="41">
        <v>5001.7</v>
      </c>
      <c r="E13" s="37" t="s">
        <v>17</v>
      </c>
      <c r="F13" s="38">
        <f>C13*D13</f>
        <v>91981.263000000006</v>
      </c>
    </row>
    <row r="14" spans="1:16" ht="31.5">
      <c r="A14" s="45">
        <v>8</v>
      </c>
      <c r="B14" s="2" t="s">
        <v>53</v>
      </c>
      <c r="C14" s="35">
        <v>632</v>
      </c>
      <c r="D14" s="43">
        <v>1141.25</v>
      </c>
      <c r="E14" s="34" t="s">
        <v>15</v>
      </c>
      <c r="F14" s="36">
        <f>C14*D14/100</f>
        <v>7212.7</v>
      </c>
    </row>
    <row r="15" spans="1:16" ht="31.5">
      <c r="A15" s="45">
        <v>9</v>
      </c>
      <c r="B15" s="2" t="s">
        <v>54</v>
      </c>
      <c r="C15" s="35">
        <v>2051</v>
      </c>
      <c r="D15" s="43">
        <v>12674.36</v>
      </c>
      <c r="E15" s="34" t="s">
        <v>15</v>
      </c>
      <c r="F15" s="36">
        <f>C15*D15/100</f>
        <v>259951.12359999999</v>
      </c>
    </row>
    <row r="16" spans="1:16" ht="31.5">
      <c r="A16" s="45">
        <v>10</v>
      </c>
      <c r="B16" s="2" t="s">
        <v>55</v>
      </c>
      <c r="C16" s="35">
        <v>20.57</v>
      </c>
      <c r="D16" s="43">
        <v>3850</v>
      </c>
      <c r="E16" s="34" t="s">
        <v>17</v>
      </c>
      <c r="F16" s="36">
        <f>C16*D16</f>
        <v>79194.5</v>
      </c>
    </row>
    <row r="17" spans="1:6" ht="31.5">
      <c r="A17" s="45">
        <v>11</v>
      </c>
      <c r="B17" s="2" t="s">
        <v>45</v>
      </c>
      <c r="C17" s="35">
        <v>17.34</v>
      </c>
      <c r="D17" s="43">
        <v>3575</v>
      </c>
      <c r="E17" s="34" t="s">
        <v>17</v>
      </c>
      <c r="F17" s="36">
        <f>C17*D17</f>
        <v>61990.5</v>
      </c>
    </row>
    <row r="18" spans="1:6" ht="31.5">
      <c r="A18" s="45">
        <v>12</v>
      </c>
      <c r="B18" s="2" t="s">
        <v>56</v>
      </c>
      <c r="C18" s="36">
        <v>1100</v>
      </c>
      <c r="D18" s="43">
        <v>7607.25</v>
      </c>
      <c r="E18" s="34" t="s">
        <v>15</v>
      </c>
      <c r="F18" s="36">
        <f>C18*D18/100</f>
        <v>83679.75</v>
      </c>
    </row>
    <row r="19" spans="1:6" ht="15.75">
      <c r="A19" s="45">
        <v>13</v>
      </c>
      <c r="B19" s="2" t="s">
        <v>57</v>
      </c>
      <c r="C19" s="35">
        <f>C17+C16</f>
        <v>37.909999999999997</v>
      </c>
      <c r="D19" s="43">
        <v>186.34</v>
      </c>
      <c r="E19" s="34" t="s">
        <v>17</v>
      </c>
      <c r="F19" s="36">
        <f>C19*D19</f>
        <v>7064.1493999999993</v>
      </c>
    </row>
    <row r="20" spans="1:6" ht="31.5">
      <c r="A20" s="45">
        <v>14</v>
      </c>
      <c r="B20" s="2" t="s">
        <v>46</v>
      </c>
      <c r="C20" s="35">
        <v>1384</v>
      </c>
      <c r="D20" s="43">
        <v>10.7</v>
      </c>
      <c r="E20" s="34" t="s">
        <v>16</v>
      </c>
      <c r="F20" s="36">
        <f>C20*D20</f>
        <v>14808.8</v>
      </c>
    </row>
    <row r="21" spans="1:6" ht="31.5">
      <c r="A21" s="42">
        <v>15</v>
      </c>
      <c r="B21" s="2" t="s">
        <v>3</v>
      </c>
      <c r="C21" s="35">
        <v>4632</v>
      </c>
      <c r="D21" s="43">
        <v>2206.6</v>
      </c>
      <c r="E21" s="34" t="s">
        <v>15</v>
      </c>
      <c r="F21" s="36">
        <f>C21*D21/100</f>
        <v>102209.712</v>
      </c>
    </row>
    <row r="22" spans="1:6" ht="31.5">
      <c r="A22" s="42">
        <v>16</v>
      </c>
      <c r="B22" s="2" t="s">
        <v>4</v>
      </c>
      <c r="C22" s="35">
        <f>C21</f>
        <v>4632</v>
      </c>
      <c r="D22" s="43">
        <v>2197.52</v>
      </c>
      <c r="E22" s="34" t="s">
        <v>15</v>
      </c>
      <c r="F22" s="36">
        <f>C22*D22/100</f>
        <v>101789.12640000001</v>
      </c>
    </row>
    <row r="23" spans="1:6" ht="15.75">
      <c r="A23" s="45">
        <v>17</v>
      </c>
      <c r="B23" s="2" t="s">
        <v>58</v>
      </c>
      <c r="C23" s="35">
        <v>64</v>
      </c>
      <c r="D23" s="43">
        <v>58.11</v>
      </c>
      <c r="E23" s="34" t="s">
        <v>17</v>
      </c>
      <c r="F23" s="36">
        <f>C23*D23</f>
        <v>3719.04</v>
      </c>
    </row>
    <row r="24" spans="1:6" ht="110.25">
      <c r="A24" s="42">
        <v>18</v>
      </c>
      <c r="B24" s="2" t="s">
        <v>41</v>
      </c>
      <c r="C24" s="35">
        <v>152</v>
      </c>
      <c r="D24" s="43">
        <v>902.93</v>
      </c>
      <c r="E24" s="34" t="s">
        <v>16</v>
      </c>
      <c r="F24" s="36">
        <f>C24*D24</f>
        <v>137245.35999999999</v>
      </c>
    </row>
    <row r="25" spans="1:6" ht="47.25">
      <c r="A25" s="42">
        <v>19</v>
      </c>
      <c r="B25" s="2" t="s">
        <v>59</v>
      </c>
      <c r="C25" s="35">
        <v>1232</v>
      </c>
      <c r="D25" s="43">
        <v>3275.5</v>
      </c>
      <c r="E25" s="34" t="s">
        <v>15</v>
      </c>
      <c r="F25" s="36">
        <f>C25*D25/100</f>
        <v>40354.160000000003</v>
      </c>
    </row>
    <row r="26" spans="1:6" ht="31.5">
      <c r="A26" s="42">
        <v>20</v>
      </c>
      <c r="B26" s="2" t="s">
        <v>60</v>
      </c>
      <c r="C26" s="35">
        <v>1065</v>
      </c>
      <c r="D26" s="43">
        <v>1287.44</v>
      </c>
      <c r="E26" s="34" t="s">
        <v>15</v>
      </c>
      <c r="F26" s="36">
        <f>C26*D26/100</f>
        <v>13711.236000000001</v>
      </c>
    </row>
    <row r="27" spans="1:6" ht="47.25">
      <c r="A27" s="42">
        <v>21</v>
      </c>
      <c r="B27" s="2" t="s">
        <v>61</v>
      </c>
      <c r="C27" s="35">
        <v>48</v>
      </c>
      <c r="D27" s="43">
        <v>726.72</v>
      </c>
      <c r="E27" s="34" t="s">
        <v>16</v>
      </c>
      <c r="F27" s="36">
        <f>C27*D27</f>
        <v>34882.559999999998</v>
      </c>
    </row>
    <row r="28" spans="1:6" ht="15.75">
      <c r="A28" s="42">
        <v>22</v>
      </c>
      <c r="B28" s="2" t="s">
        <v>62</v>
      </c>
      <c r="C28" s="35">
        <v>887</v>
      </c>
      <c r="D28" s="43">
        <v>829.95</v>
      </c>
      <c r="E28" s="34" t="s">
        <v>15</v>
      </c>
      <c r="F28" s="36">
        <f t="shared" ref="F28:F33" si="0">C28*D28/100</f>
        <v>7361.6565000000001</v>
      </c>
    </row>
    <row r="29" spans="1:6" ht="15.75">
      <c r="A29" s="42">
        <v>23</v>
      </c>
      <c r="B29" s="2" t="s">
        <v>63</v>
      </c>
      <c r="C29" s="35">
        <v>4454</v>
      </c>
      <c r="D29" s="43">
        <v>442.75</v>
      </c>
      <c r="E29" s="34" t="s">
        <v>15</v>
      </c>
      <c r="F29" s="36">
        <f t="shared" si="0"/>
        <v>19720.084999999999</v>
      </c>
    </row>
    <row r="30" spans="1:6" ht="15.75">
      <c r="A30" s="42">
        <v>24</v>
      </c>
      <c r="B30" s="2" t="s">
        <v>64</v>
      </c>
      <c r="C30" s="35">
        <v>4454</v>
      </c>
      <c r="D30" s="43">
        <v>1079.6500000000001</v>
      </c>
      <c r="E30" s="34" t="s">
        <v>15</v>
      </c>
      <c r="F30" s="36">
        <f t="shared" si="0"/>
        <v>48087.611000000004</v>
      </c>
    </row>
    <row r="31" spans="1:6" ht="31.5">
      <c r="A31" s="42">
        <v>25</v>
      </c>
      <c r="B31" s="2" t="s">
        <v>65</v>
      </c>
      <c r="C31" s="35">
        <v>1065</v>
      </c>
      <c r="D31" s="43">
        <v>1948.1</v>
      </c>
      <c r="E31" s="34" t="s">
        <v>15</v>
      </c>
      <c r="F31" s="36">
        <f t="shared" si="0"/>
        <v>20747.264999999999</v>
      </c>
    </row>
    <row r="32" spans="1:6" ht="31.5">
      <c r="A32" s="42">
        <v>26</v>
      </c>
      <c r="B32" s="2" t="s">
        <v>66</v>
      </c>
      <c r="C32" s="35">
        <v>1179</v>
      </c>
      <c r="D32" s="43">
        <v>1270.83</v>
      </c>
      <c r="E32" s="34" t="s">
        <v>15</v>
      </c>
      <c r="F32" s="36">
        <f t="shared" si="0"/>
        <v>14983.085699999998</v>
      </c>
    </row>
    <row r="33" spans="1:6" ht="15.75">
      <c r="A33" s="42">
        <v>27</v>
      </c>
      <c r="B33" s="2" t="s">
        <v>67</v>
      </c>
      <c r="C33" s="35">
        <v>304</v>
      </c>
      <c r="D33" s="43">
        <v>2116.41</v>
      </c>
      <c r="E33" s="34" t="s">
        <v>15</v>
      </c>
      <c r="F33" s="36">
        <f t="shared" si="0"/>
        <v>6433.8863999999994</v>
      </c>
    </row>
    <row r="34" spans="1:6" ht="15.75">
      <c r="A34" s="28"/>
      <c r="B34" s="64" t="s">
        <v>47</v>
      </c>
      <c r="C34" s="65"/>
      <c r="D34" s="65"/>
      <c r="E34" s="66"/>
      <c r="F34" s="48">
        <v>1353954</v>
      </c>
    </row>
    <row r="35" spans="1:6" ht="15.75">
      <c r="A35" s="9" t="s">
        <v>5</v>
      </c>
      <c r="B35" s="4" t="s">
        <v>19</v>
      </c>
      <c r="C35" s="5"/>
      <c r="D35" s="6"/>
      <c r="E35" s="6"/>
      <c r="F35" s="7"/>
    </row>
    <row r="36" spans="1:6" ht="110.25">
      <c r="A36" s="25">
        <v>1</v>
      </c>
      <c r="B36" s="46" t="s">
        <v>20</v>
      </c>
      <c r="C36" s="25">
        <v>2</v>
      </c>
      <c r="D36" s="27">
        <v>4802.6099999999997</v>
      </c>
      <c r="E36" s="25" t="s">
        <v>21</v>
      </c>
      <c r="F36" s="26">
        <f t="shared" ref="F36" si="1">C36*D36</f>
        <v>9605.2199999999993</v>
      </c>
    </row>
    <row r="37" spans="1:6" ht="78.75">
      <c r="A37" s="25">
        <v>2</v>
      </c>
      <c r="B37" s="46" t="s">
        <v>30</v>
      </c>
      <c r="C37" s="25">
        <v>2</v>
      </c>
      <c r="D37" s="27">
        <v>4928</v>
      </c>
      <c r="E37" s="25" t="s">
        <v>21</v>
      </c>
      <c r="F37" s="26">
        <f t="shared" ref="F37" si="2">C37*D37</f>
        <v>9856</v>
      </c>
    </row>
    <row r="38" spans="1:6" ht="31.5">
      <c r="A38" s="31">
        <v>3</v>
      </c>
      <c r="B38" s="2" t="s">
        <v>31</v>
      </c>
      <c r="C38" s="31">
        <f>2</f>
        <v>2</v>
      </c>
      <c r="D38" s="29">
        <v>2533.4699999999998</v>
      </c>
      <c r="E38" s="31" t="s">
        <v>21</v>
      </c>
      <c r="F38" s="32">
        <f t="shared" ref="F38" si="3">C38*D38</f>
        <v>5066.9399999999996</v>
      </c>
    </row>
    <row r="39" spans="1:6" ht="47.25">
      <c r="A39" s="25">
        <v>4</v>
      </c>
      <c r="B39" s="46" t="s">
        <v>32</v>
      </c>
      <c r="C39" s="25">
        <f>2</f>
        <v>2</v>
      </c>
      <c r="D39" s="27">
        <v>447.15</v>
      </c>
      <c r="E39" s="25" t="s">
        <v>21</v>
      </c>
      <c r="F39" s="26">
        <f t="shared" ref="F39" si="4">C39*D39</f>
        <v>894.3</v>
      </c>
    </row>
    <row r="40" spans="1:6" ht="31.5">
      <c r="A40" s="31">
        <v>5</v>
      </c>
      <c r="B40" s="2" t="s">
        <v>33</v>
      </c>
      <c r="C40" s="31">
        <f>2</f>
        <v>2</v>
      </c>
      <c r="D40" s="29">
        <v>2376</v>
      </c>
      <c r="E40" s="31" t="s">
        <v>21</v>
      </c>
      <c r="F40" s="32">
        <f t="shared" ref="F40" si="5">C40*D40</f>
        <v>4752</v>
      </c>
    </row>
    <row r="41" spans="1:6" ht="30.75" customHeight="1">
      <c r="A41" s="25">
        <v>6</v>
      </c>
      <c r="B41" s="46" t="s">
        <v>34</v>
      </c>
      <c r="C41" s="25">
        <f>2</f>
        <v>2</v>
      </c>
      <c r="D41" s="27">
        <v>889.46</v>
      </c>
      <c r="E41" s="31" t="s">
        <v>21</v>
      </c>
      <c r="F41" s="32">
        <f t="shared" ref="F41" si="6">C41*D41</f>
        <v>1778.92</v>
      </c>
    </row>
    <row r="42" spans="1:6" ht="31.5">
      <c r="A42" s="34">
        <v>7</v>
      </c>
      <c r="B42" s="2" t="s">
        <v>35</v>
      </c>
      <c r="C42" s="34">
        <f>2</f>
        <v>2</v>
      </c>
      <c r="D42" s="35">
        <v>1384.24</v>
      </c>
      <c r="E42" s="34" t="s">
        <v>21</v>
      </c>
      <c r="F42" s="36">
        <f t="shared" ref="F42" si="7">C42*D42</f>
        <v>2768.48</v>
      </c>
    </row>
    <row r="43" spans="1:6" ht="15.75">
      <c r="A43" s="25">
        <v>8</v>
      </c>
      <c r="B43" s="46" t="s">
        <v>36</v>
      </c>
      <c r="C43" s="25">
        <f>2</f>
        <v>2</v>
      </c>
      <c r="D43" s="27">
        <v>877.8</v>
      </c>
      <c r="E43" s="25" t="s">
        <v>21</v>
      </c>
      <c r="F43" s="26">
        <f t="shared" ref="F43" si="8">C43*D43</f>
        <v>1755.6</v>
      </c>
    </row>
    <row r="44" spans="1:6" ht="20.25" customHeight="1">
      <c r="A44" s="31"/>
      <c r="B44" s="56" t="s">
        <v>42</v>
      </c>
      <c r="C44" s="56"/>
      <c r="D44" s="56"/>
      <c r="E44" s="56"/>
      <c r="F44" s="3">
        <v>36477</v>
      </c>
    </row>
    <row r="45" spans="1:6" ht="15.75">
      <c r="A45" s="18" t="s">
        <v>5</v>
      </c>
      <c r="B45" s="57" t="s">
        <v>37</v>
      </c>
      <c r="C45" s="58"/>
      <c r="D45" s="58"/>
      <c r="E45" s="58"/>
      <c r="F45" s="59"/>
    </row>
    <row r="46" spans="1:6" ht="47.25">
      <c r="A46" s="31">
        <v>1</v>
      </c>
      <c r="B46" s="19" t="s">
        <v>38</v>
      </c>
      <c r="C46" s="31">
        <v>50</v>
      </c>
      <c r="D46" s="29">
        <v>66.81</v>
      </c>
      <c r="E46" s="31" t="s">
        <v>21</v>
      </c>
      <c r="F46" s="32">
        <f t="shared" ref="F46:F49" si="9">C46*D46</f>
        <v>3340.5</v>
      </c>
    </row>
    <row r="47" spans="1:6" ht="15.75">
      <c r="A47" s="33" t="s">
        <v>5</v>
      </c>
      <c r="B47" s="51" t="s">
        <v>39</v>
      </c>
      <c r="C47" s="31">
        <v>50</v>
      </c>
      <c r="D47" s="29">
        <v>78.010000000000005</v>
      </c>
      <c r="E47" s="31" t="s">
        <v>21</v>
      </c>
      <c r="F47" s="36">
        <f t="shared" si="9"/>
        <v>3900.5000000000005</v>
      </c>
    </row>
    <row r="48" spans="1:6" ht="15.75">
      <c r="A48" s="49" t="s">
        <v>26</v>
      </c>
      <c r="B48" s="51" t="s">
        <v>40</v>
      </c>
      <c r="C48" s="31">
        <v>50</v>
      </c>
      <c r="D48" s="29">
        <v>97.91</v>
      </c>
      <c r="E48" s="31" t="s">
        <v>21</v>
      </c>
      <c r="F48" s="36">
        <f t="shared" si="9"/>
        <v>4895.5</v>
      </c>
    </row>
    <row r="49" spans="1:6" ht="15.75">
      <c r="A49" s="49" t="s">
        <v>43</v>
      </c>
      <c r="B49" s="51" t="s">
        <v>40</v>
      </c>
      <c r="C49" s="31">
        <v>30</v>
      </c>
      <c r="D49" s="29">
        <v>97.91</v>
      </c>
      <c r="E49" s="31" t="s">
        <v>21</v>
      </c>
      <c r="F49" s="36">
        <f t="shared" si="9"/>
        <v>2937.2999999999997</v>
      </c>
    </row>
    <row r="50" spans="1:6" ht="94.5">
      <c r="A50" s="31">
        <v>9</v>
      </c>
      <c r="B50" s="19" t="s">
        <v>28</v>
      </c>
      <c r="C50" s="31">
        <v>1</v>
      </c>
      <c r="D50" s="29">
        <v>18470</v>
      </c>
      <c r="E50" s="31" t="s">
        <v>22</v>
      </c>
      <c r="F50" s="32">
        <f>C50*D50</f>
        <v>18470</v>
      </c>
    </row>
    <row r="51" spans="1:6" ht="47.25">
      <c r="A51" s="33">
        <v>6</v>
      </c>
      <c r="B51" s="19" t="s">
        <v>23</v>
      </c>
      <c r="C51" s="31"/>
      <c r="D51" s="29"/>
      <c r="E51" s="31"/>
      <c r="F51" s="32"/>
    </row>
    <row r="52" spans="1:6" ht="15.75">
      <c r="A52" s="33" t="s">
        <v>6</v>
      </c>
      <c r="B52" s="19" t="s">
        <v>24</v>
      </c>
      <c r="C52" s="31">
        <v>10</v>
      </c>
      <c r="D52" s="29">
        <v>76.05</v>
      </c>
      <c r="E52" s="31" t="s">
        <v>22</v>
      </c>
      <c r="F52" s="32">
        <f t="shared" ref="F52" si="10">C52*D52</f>
        <v>760.5</v>
      </c>
    </row>
    <row r="53" spans="1:6" ht="15.75">
      <c r="A53" s="20"/>
      <c r="B53" s="52"/>
      <c r="C53" s="8"/>
      <c r="D53" s="5"/>
      <c r="E53" s="28"/>
      <c r="F53" s="7"/>
    </row>
    <row r="54" spans="1:6" ht="15.75">
      <c r="A54" s="33" t="s">
        <v>5</v>
      </c>
      <c r="B54" s="19" t="s">
        <v>25</v>
      </c>
      <c r="C54" s="31">
        <v>90</v>
      </c>
      <c r="D54" s="29">
        <v>38.950000000000003</v>
      </c>
      <c r="E54" s="31" t="s">
        <v>22</v>
      </c>
      <c r="F54" s="32">
        <f>C54*D54</f>
        <v>3505.5000000000005</v>
      </c>
    </row>
    <row r="55" spans="1:6">
      <c r="A55" s="21"/>
      <c r="B55" s="53"/>
      <c r="C55" s="23"/>
      <c r="D55" s="23"/>
      <c r="E55" s="23"/>
      <c r="F55" s="24"/>
    </row>
    <row r="56" spans="1:6" ht="15.75">
      <c r="A56" s="33" t="s">
        <v>26</v>
      </c>
      <c r="B56" s="19" t="s">
        <v>27</v>
      </c>
      <c r="C56" s="31">
        <v>1</v>
      </c>
      <c r="D56" s="29">
        <v>4500</v>
      </c>
      <c r="E56" s="31" t="s">
        <v>22</v>
      </c>
      <c r="F56" s="32">
        <f>C56*D56</f>
        <v>4500</v>
      </c>
    </row>
    <row r="57" spans="1:6" ht="15.75" customHeight="1">
      <c r="A57" s="17"/>
      <c r="B57" s="55" t="s">
        <v>68</v>
      </c>
      <c r="C57" s="55"/>
      <c r="D57" s="55"/>
      <c r="E57" s="55"/>
      <c r="F57" s="22">
        <f>SUM(F46:F56)</f>
        <v>42309.8</v>
      </c>
    </row>
    <row r="58" spans="1:6" ht="15.75">
      <c r="A58" s="17"/>
      <c r="B58" s="55" t="s">
        <v>69</v>
      </c>
      <c r="C58" s="55"/>
      <c r="D58" s="55"/>
      <c r="E58" s="55"/>
      <c r="F58" s="22">
        <v>77317</v>
      </c>
    </row>
    <row r="59" spans="1:6" ht="18">
      <c r="A59" s="21"/>
      <c r="B59" s="67" t="s">
        <v>44</v>
      </c>
      <c r="C59" s="67"/>
      <c r="D59" s="67"/>
      <c r="E59" s="67"/>
      <c r="F59" s="50">
        <f>F58+F34</f>
        <v>1431271</v>
      </c>
    </row>
  </sheetData>
  <mergeCells count="9">
    <mergeCell ref="B59:E59"/>
    <mergeCell ref="B57:E57"/>
    <mergeCell ref="B44:E44"/>
    <mergeCell ref="B58:E58"/>
    <mergeCell ref="B45:F45"/>
    <mergeCell ref="A1:F1"/>
    <mergeCell ref="A5:F5"/>
    <mergeCell ref="C3:F4"/>
    <mergeCell ref="B34:E34"/>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NO.16</vt:lpstr>
      <vt:lpstr>'B.O.Q NO.16'!Print_Titles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2017-02-06T09:02:51Z</cp:lastPrinted>
  <dcterms:created xsi:type="dcterms:W3CDTF">2003-07-19T10:48:28Z</dcterms:created>
  <dcterms:modified xsi:type="dcterms:W3CDTF">2017-02-06T09:02:52Z</dcterms:modified>
</cp:coreProperties>
</file>