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32-A" sheetId="102" r:id="rId1"/>
  </sheets>
  <definedNames>
    <definedName name="_xlnm.Print_Titles" localSheetId="0">'BOQ-32-A'!$4:$4</definedName>
  </definedNames>
  <calcPr calcId="124519"/>
</workbook>
</file>

<file path=xl/calcChain.xml><?xml version="1.0" encoding="utf-8"?>
<calcChain xmlns="http://schemas.openxmlformats.org/spreadsheetml/2006/main">
  <c r="F60" i="102"/>
  <c r="F45"/>
  <c r="F34"/>
  <c r="F29"/>
  <c r="F22"/>
  <c r="F21"/>
  <c r="F20"/>
  <c r="F7"/>
  <c r="F6"/>
  <c r="F5"/>
  <c r="F27"/>
  <c r="F32"/>
  <c r="F33" l="1"/>
  <c r="F26"/>
  <c r="F25" l="1"/>
  <c r="F23" l="1"/>
  <c r="F19"/>
  <c r="F15"/>
  <c r="F10"/>
  <c r="F9"/>
  <c r="F51" l="1"/>
  <c r="F50"/>
  <c r="F49"/>
  <c r="F48"/>
  <c r="F44"/>
  <c r="F43"/>
  <c r="F42"/>
  <c r="F41"/>
  <c r="F40"/>
  <c r="F39"/>
  <c r="F38"/>
  <c r="F28"/>
  <c r="C31"/>
  <c r="F31" s="1"/>
  <c r="F58"/>
  <c r="F56"/>
  <c r="F54"/>
  <c r="F52"/>
  <c r="F37"/>
  <c r="F46" s="1"/>
  <c r="C17"/>
  <c r="F24"/>
  <c r="F14"/>
  <c r="F13"/>
  <c r="F30"/>
  <c r="F18"/>
  <c r="F17"/>
  <c r="F16"/>
  <c r="F8"/>
</calcChain>
</file>

<file path=xl/sharedStrings.xml><?xml version="1.0" encoding="utf-8"?>
<sst xmlns="http://schemas.openxmlformats.org/spreadsheetml/2006/main" count="116" uniqueCount="72">
  <si>
    <t>DESCRIPTION</t>
  </si>
  <si>
    <t>NAME OF WORK:</t>
  </si>
  <si>
    <t>S.#</t>
  </si>
  <si>
    <t>Cement Plaster 1:6 up to 20' height Ratio 3/4" thick (S.I.No:13(b)-P/51)</t>
  </si>
  <si>
    <t>Cement Plaster 1:4 up to 20' height Ratio 1/2" thick (S.I.No:11(a)-P/51)</t>
  </si>
  <si>
    <t>B</t>
  </si>
  <si>
    <t>A</t>
  </si>
  <si>
    <t>Providing and laying 1" thick topping cement concrete 1:2:4 including surface finishing and dividing into panels © 3" thick. (S.I.No:16©-P/41)</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</si>
  <si>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</si>
  <si>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</si>
  <si>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</si>
  <si>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S/F sand under floor and plugging into walls (S.I.No: 29-P/25)</t>
  </si>
  <si>
    <t>Primary coat of chalk under distempering (S.I.No:23-P/53)</t>
  </si>
  <si>
    <t>Cement Concrete plain including placing compacting finishing and curing complete including screening and washing at stone aggregate without shuttering. (S.I.No:5(f)-P/15) Ratio 1:2:4</t>
  </si>
  <si>
    <t>Cement pointing strucking of joints on walls Ratio 1:2 (S.I.No:19(a)-P/52)</t>
  </si>
  <si>
    <t>Qnty:</t>
  </si>
  <si>
    <t>Rate</t>
  </si>
  <si>
    <t>Unit</t>
  </si>
  <si>
    <t>Amount</t>
  </si>
  <si>
    <t>%.Cft</t>
  </si>
  <si>
    <t>P.Sft</t>
  </si>
  <si>
    <t>P.Cwt</t>
  </si>
  <si>
    <t>P.Cft</t>
  </si>
  <si>
    <t>Total Part-A Civil Work</t>
  </si>
  <si>
    <t xml:space="preserve">Making and fixing steel grill 1 /4 x3/4 flat rion of approve design including paiting three coats etc let not to be less than  (SIN 26 p/92)  </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</si>
  <si>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</si>
  <si>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</si>
  <si>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</si>
  <si>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P.Nos.</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</si>
  <si>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</si>
  <si>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</si>
  <si>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</si>
  <si>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</si>
  <si>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</si>
  <si>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</si>
  <si>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G.TOTAL</t>
  </si>
  <si>
    <t xml:space="preserve">                 BILL OF QUANITITES B.O.Q (CIVIL WORK)</t>
  </si>
  <si>
    <t xml:space="preserve">Distempering Three coats </t>
  </si>
  <si>
    <t>P/L HALLA or pattern tiles glazed 8"x8"x1/4" on flooor on wall facing in required floor &amp; pattern of STILE specification jointed in white cement &amp; pigment to over a base of 1:2 grey cement mortar 3/4" thick etc i/c (S.I.No:62-P/47)</t>
  </si>
  <si>
    <t>P/F 22"x16" lavotary basin in white glazed eraten where complete i/c the cost of W.I or C.I cantlever brackets 6" built into walls painting white in two after primary coat after red etc complete</t>
  </si>
  <si>
    <t>Add Extra labout for providing and fixing of earthen wire padestal white coloured glazed</t>
  </si>
  <si>
    <t>P/F in position nyloon connections complete with 1/2" dia bras stop cock with pair of brass nuts etc complete</t>
  </si>
  <si>
    <t>P/F 15"x12" beveled edge mirror of belgium glass complete with 1/8" thick hard board and C.P screws fixed to wooden plate standard braces</t>
  </si>
  <si>
    <t>S/F concelled stop cock of superior quality with C.P hard 1/2": dia</t>
  </si>
  <si>
    <t>S/F Sawn type piller cock of superior quality etc complete</t>
  </si>
  <si>
    <t>TOTAL SCHEDULE ITEMS</t>
  </si>
  <si>
    <t>N.S.I</t>
  </si>
  <si>
    <t>S/F long bibk cock of superior quality with C.P hard 1/2" dia</t>
  </si>
  <si>
    <t>P/F UPVC pipe (AGM) SCH: 40 (E) on surface using clips / saddle of approved quality and material etc paid eparately in masonary C.C or R.C.C upto 60' feet height and making good in C.C i/c cutting finishing etc complete as per insturction of the Engineer Incharge</t>
  </si>
  <si>
    <t>3/4" dia</t>
  </si>
  <si>
    <t>1" dia</t>
  </si>
  <si>
    <t>D</t>
  </si>
  <si>
    <t>4" dia</t>
  </si>
  <si>
    <t>G.TOTAL PART-B</t>
  </si>
  <si>
    <t>Removing cement of lime plaster from walls (S.I.No:53-P/13)</t>
  </si>
  <si>
    <t>Dismantling Cement Concrete plain 1:2:4</t>
  </si>
  <si>
    <t xml:space="preserve">Excavation in foundation of building bridges and other structure with excavated lead upto one chain and lift upto 5' feet. In ordinary soil. </t>
  </si>
  <si>
    <t xml:space="preserve">Cement Concrete brick or stone ballast 11/2" to 2" guage Ratio 1:5:10. </t>
  </si>
  <si>
    <t>Pacca brick work in Other Than building i/c stricking of joints cement sand mortor 1:6. (S.I.No:5©-P/20)</t>
  </si>
  <si>
    <t>First class deodar wood wrought, joiner in doors and windows etc, fixed in position including chowkats holds fasts hinges, iron tower bolts, chocks cleats, handles and cords with hooks etc. deodar panelled or panelled and glazed or fully glazed (b) 1-3/4" thick (S.I.No:7(b)-P/57)</t>
  </si>
  <si>
    <t xml:space="preserve">Split tiles </t>
  </si>
  <si>
    <t>2" thick</t>
  </si>
  <si>
    <t>Preparing surface painting doors and windows any type (S.I.No;5©-P/69) (Old Surface)\</t>
  </si>
  <si>
    <t>Preparing the surface and painting with weather coat i/c rubbing the surface with rubbing brick / sand paper, filling the voids with chalk / plaster of pairs and then painting with weather coat of approved mae (B) 2nd and subsequent coat. (S.I.No:38(A,B)-P/55) (Old Surface)</t>
  </si>
  <si>
    <t>Bitumen coating using 34 lbs of hot bitumen coating laid over the roof</t>
  </si>
  <si>
    <t>BOQ-33-A</t>
  </si>
  <si>
    <t>M&amp;R PROGRAMME 2016-17@ GBHSS WARAH TALUKA WARAH</t>
  </si>
  <si>
    <t>Only Shutters</t>
  </si>
  <si>
    <t>Notice board made with cement</t>
  </si>
  <si>
    <t>White wash Three coats</t>
  </si>
  <si>
    <t>Preparing surface painting guard bard, gates of iron bars, gratings, railings including standard braces etc similar open work. (S.I.No:5(d)-P/69) (Old Surface)</t>
  </si>
  <si>
    <t>S/F Fibre glass tank of approved quality and design and wall thickness as specified i/c the cost of nuts &amp; bolts &amp; fixing in plate iron of cement concrete 1:2:4 and making and commoction for inlet-outlet and over flow pipe etc complete (350 gallongs) (S.I.No:3(b)-P/21)</t>
  </si>
</sst>
</file>

<file path=xl/styles.xml><?xml version="1.0" encoding="utf-8"?>
<styleSheet xmlns="http://schemas.openxmlformats.org/spreadsheetml/2006/main">
  <numFmts count="1">
    <numFmt numFmtId="164" formatCode="#,##0.000"/>
  </numFmts>
  <fonts count="10">
    <font>
      <sz val="10"/>
      <name val="Arial"/>
    </font>
    <font>
      <sz val="10"/>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u/>
      <sz val="12"/>
      <name val="Arial Narrow"/>
      <family val="2"/>
    </font>
    <font>
      <b/>
      <sz val="14"/>
      <name val="Arial Narrow"/>
      <family val="2"/>
    </font>
    <font>
      <sz val="11"/>
      <name val="Arial Narrow"/>
      <family val="2"/>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81">
    <xf numFmtId="0" fontId="0" fillId="0" borderId="0" xfId="0"/>
    <xf numFmtId="0" fontId="0" fillId="0" borderId="0" xfId="0" applyBorder="1"/>
    <xf numFmtId="0" fontId="4" fillId="0" borderId="1" xfId="0" applyFont="1" applyBorder="1" applyAlignment="1">
      <alignment horizontal="justify" vertical="center" wrapText="1"/>
    </xf>
    <xf numFmtId="3" fontId="3" fillId="0" borderId="1" xfId="0" applyNumberFormat="1" applyFont="1" applyBorder="1" applyAlignment="1">
      <alignment horizontal="center" vertical="center"/>
    </xf>
    <xf numFmtId="3" fontId="3" fillId="0" borderId="1" xfId="0" applyNumberFormat="1" applyFont="1" applyBorder="1" applyAlignment="1">
      <alignment horizontal="center" vertical="center" wrapText="1"/>
    </xf>
    <xf numFmtId="0" fontId="3" fillId="0" borderId="1" xfId="0" applyFont="1" applyBorder="1" applyAlignment="1">
      <alignment horizontal="left" vertical="center"/>
    </xf>
    <xf numFmtId="0" fontId="4" fillId="0" borderId="1" xfId="0" applyFont="1" applyBorder="1" applyAlignment="1">
      <alignment horizontal="left" vertical="center"/>
    </xf>
    <xf numFmtId="0" fontId="7" fillId="0" borderId="1" xfId="0" applyFont="1" applyBorder="1" applyAlignment="1">
      <alignment horizontal="center" vertical="center"/>
    </xf>
    <xf numFmtId="3" fontId="4" fillId="0" borderId="1" xfId="0" applyNumberFormat="1" applyFont="1" applyBorder="1" applyAlignment="1">
      <alignment horizontal="center" vertical="center"/>
    </xf>
    <xf numFmtId="2" fontId="4" fillId="0" borderId="1" xfId="0" applyNumberFormat="1" applyFont="1" applyBorder="1" applyAlignment="1">
      <alignment horizontal="center" vertical="center"/>
    </xf>
    <xf numFmtId="0" fontId="0" fillId="0" borderId="1" xfId="0" applyBorder="1"/>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0" fillId="0" borderId="0" xfId="0" applyAlignment="1"/>
    <xf numFmtId="0" fontId="5" fillId="0" borderId="0" xfId="0" applyFont="1" applyAlignment="1">
      <alignment vertical="top"/>
    </xf>
    <xf numFmtId="0" fontId="3" fillId="0" borderId="4" xfId="0" applyFont="1" applyBorder="1" applyAlignment="1">
      <alignment horizontal="center" vertical="center"/>
    </xf>
    <xf numFmtId="3" fontId="8" fillId="0" borderId="1" xfId="0" applyNumberFormat="1" applyFont="1" applyBorder="1" applyAlignment="1">
      <alignment horizontal="center" vertical="center"/>
    </xf>
    <xf numFmtId="0" fontId="2" fillId="0" borderId="0" xfId="0" applyFont="1" applyBorder="1" applyAlignment="1">
      <alignment vertical="center" wrapText="1"/>
    </xf>
    <xf numFmtId="0" fontId="8" fillId="0" borderId="0" xfId="0" applyFont="1" applyAlignment="1">
      <alignment vertical="top"/>
    </xf>
    <xf numFmtId="0" fontId="6" fillId="0" borderId="0" xfId="0" applyFont="1" applyBorder="1" applyAlignment="1">
      <alignment vertical="center"/>
    </xf>
    <xf numFmtId="0" fontId="4" fillId="0" borderId="3" xfId="0" applyFont="1" applyBorder="1" applyAlignment="1">
      <alignment horizontal="center" vertical="center" wrapText="1"/>
    </xf>
    <xf numFmtId="4" fontId="4" fillId="0" borderId="3" xfId="0" applyNumberFormat="1" applyFont="1" applyBorder="1" applyAlignment="1">
      <alignment horizontal="center" vertical="center" wrapText="1"/>
    </xf>
    <xf numFmtId="3" fontId="4" fillId="0" borderId="3"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0" fontId="4" fillId="0" borderId="3" xfId="0" applyFont="1" applyBorder="1" applyAlignment="1">
      <alignment horizontal="center" vertical="center"/>
    </xf>
    <xf numFmtId="4" fontId="4" fillId="0" borderId="3" xfId="0" applyNumberFormat="1" applyFont="1" applyBorder="1" applyAlignment="1">
      <alignment horizontal="center" vertical="center"/>
    </xf>
    <xf numFmtId="0" fontId="4" fillId="0" borderId="1" xfId="0" applyFont="1" applyBorder="1" applyAlignment="1">
      <alignment horizontal="center" vertical="center"/>
    </xf>
    <xf numFmtId="4" fontId="4" fillId="0" borderId="1" xfId="0" applyNumberFormat="1" applyFont="1" applyBorder="1" applyAlignment="1">
      <alignment horizontal="center" vertical="center"/>
    </xf>
    <xf numFmtId="0" fontId="4" fillId="0" borderId="3" xfId="0" applyFont="1" applyBorder="1" applyAlignment="1">
      <alignment horizontal="justify" vertical="center" wrapText="1"/>
    </xf>
    <xf numFmtId="0" fontId="4" fillId="0" borderId="3" xfId="0" applyFont="1" applyBorder="1" applyAlignment="1">
      <alignment horizontal="justify" vertical="top" wrapText="1"/>
    </xf>
    <xf numFmtId="0" fontId="4" fillId="0" borderId="1" xfId="0" applyFont="1" applyBorder="1" applyAlignment="1">
      <alignment horizontal="justify" vertical="center"/>
    </xf>
    <xf numFmtId="0" fontId="0" fillId="0" borderId="1" xfId="0" applyBorder="1" applyAlignment="1">
      <alignment horizontal="justify"/>
    </xf>
    <xf numFmtId="0" fontId="3" fillId="0" borderId="4" xfId="0" applyFont="1" applyBorder="1" applyAlignment="1">
      <alignment horizontal="center" vertical="center" wrapText="1"/>
    </xf>
    <xf numFmtId="0" fontId="0" fillId="0" borderId="1" xfId="0" applyBorder="1" applyAlignment="1">
      <alignment horizontal="center"/>
    </xf>
    <xf numFmtId="3" fontId="0" fillId="0" borderId="1" xfId="0" applyNumberFormat="1" applyBorder="1" applyAlignment="1">
      <alignment horizontal="center"/>
    </xf>
    <xf numFmtId="3" fontId="3" fillId="0" borderId="3" xfId="0" applyNumberFormat="1" applyFont="1" applyBorder="1" applyAlignment="1">
      <alignment horizontal="center" vertical="center" wrapText="1"/>
    </xf>
    <xf numFmtId="0" fontId="4" fillId="0" borderId="6" xfId="0" applyFont="1" applyBorder="1" applyAlignment="1">
      <alignment vertical="center" wrapText="1"/>
    </xf>
    <xf numFmtId="0" fontId="9" fillId="0" borderId="3" xfId="0" applyFont="1" applyBorder="1" applyAlignment="1">
      <alignment horizontal="justify" vertical="top" wrapText="1"/>
    </xf>
    <xf numFmtId="2" fontId="4" fillId="0" borderId="1" xfId="0" applyNumberFormat="1" applyFont="1" applyBorder="1" applyAlignment="1">
      <alignment horizontal="center" vertical="center" wrapText="1"/>
    </xf>
    <xf numFmtId="0" fontId="4" fillId="0" borderId="3" xfId="0" applyFont="1" applyBorder="1" applyAlignment="1">
      <alignment horizontal="center" vertical="center"/>
    </xf>
    <xf numFmtId="4" fontId="4" fillId="0" borderId="3" xfId="0" applyNumberFormat="1" applyFont="1" applyBorder="1" applyAlignment="1">
      <alignment horizontal="center" vertical="center" wrapText="1"/>
    </xf>
    <xf numFmtId="4" fontId="4" fillId="0" borderId="3" xfId="0" applyNumberFormat="1" applyFont="1" applyBorder="1" applyAlignment="1">
      <alignment horizontal="center" vertical="center"/>
    </xf>
    <xf numFmtId="0" fontId="4" fillId="0" borderId="3" xfId="0" applyFont="1" applyBorder="1" applyAlignment="1">
      <alignment horizontal="center" vertical="center" wrapText="1"/>
    </xf>
    <xf numFmtId="3" fontId="4" fillId="0" borderId="3" xfId="0" applyNumberFormat="1" applyFont="1" applyBorder="1" applyAlignment="1">
      <alignment horizontal="center" vertical="center" wrapText="1"/>
    </xf>
    <xf numFmtId="3" fontId="0" fillId="0" borderId="0" xfId="0" applyNumberFormat="1"/>
    <xf numFmtId="164" fontId="4" fillId="0" borderId="3" xfId="0" applyNumberFormat="1" applyFont="1" applyBorder="1" applyAlignment="1">
      <alignment horizontal="center" vertical="center" wrapText="1"/>
    </xf>
    <xf numFmtId="3" fontId="3" fillId="0" borderId="5" xfId="0" applyNumberFormat="1" applyFont="1" applyBorder="1" applyAlignment="1">
      <alignment horizontal="center" vertical="center" wrapText="1"/>
    </xf>
    <xf numFmtId="3" fontId="3" fillId="0" borderId="6" xfId="0" applyNumberFormat="1" applyFont="1" applyBorder="1" applyAlignment="1">
      <alignment horizontal="center" vertical="center" wrapText="1"/>
    </xf>
    <xf numFmtId="0" fontId="2" fillId="0" borderId="0" xfId="0" applyFont="1" applyBorder="1" applyAlignment="1">
      <alignment horizontal="justify" vertical="center" wrapText="1"/>
    </xf>
    <xf numFmtId="0" fontId="2" fillId="0" borderId="0" xfId="0" applyFont="1" applyBorder="1" applyAlignment="1">
      <alignment horizontal="center"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3" fillId="0" borderId="4" xfId="0" applyFont="1" applyBorder="1" applyAlignment="1">
      <alignment horizontal="right" vertical="center" wrapText="1"/>
    </xf>
    <xf numFmtId="0" fontId="3" fillId="0" borderId="5" xfId="0" applyFont="1" applyBorder="1" applyAlignment="1">
      <alignment horizontal="right" vertical="center" wrapText="1"/>
    </xf>
    <xf numFmtId="0" fontId="3" fillId="0" borderId="6" xfId="0" applyFont="1" applyBorder="1" applyAlignment="1">
      <alignment horizontal="right"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4" fillId="0" borderId="3"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3" xfId="0" applyFont="1" applyBorder="1" applyAlignment="1">
      <alignment horizontal="justify" vertical="top" wrapText="1"/>
    </xf>
    <xf numFmtId="0" fontId="4" fillId="0" borderId="7" xfId="0" applyFont="1" applyBorder="1" applyAlignment="1">
      <alignment horizontal="justify" vertical="top" wrapText="1"/>
    </xf>
    <xf numFmtId="0" fontId="4" fillId="0" borderId="8" xfId="0" applyFont="1" applyBorder="1" applyAlignment="1">
      <alignment horizontal="justify" vertical="top" wrapText="1"/>
    </xf>
    <xf numFmtId="4" fontId="4" fillId="0" borderId="3" xfId="0" applyNumberFormat="1" applyFont="1" applyBorder="1" applyAlignment="1">
      <alignment horizontal="center" vertical="center" wrapText="1"/>
    </xf>
    <xf numFmtId="4" fontId="4" fillId="0" borderId="7" xfId="0" applyNumberFormat="1" applyFont="1" applyBorder="1" applyAlignment="1">
      <alignment horizontal="center" vertical="center" wrapText="1"/>
    </xf>
    <xf numFmtId="4" fontId="4" fillId="0" borderId="8" xfId="0" applyNumberFormat="1" applyFont="1" applyBorder="1" applyAlignment="1">
      <alignment horizontal="center" vertical="center" wrapText="1"/>
    </xf>
    <xf numFmtId="4" fontId="4" fillId="0" borderId="3" xfId="0" applyNumberFormat="1" applyFont="1" applyBorder="1" applyAlignment="1">
      <alignment horizontal="center" vertical="center"/>
    </xf>
    <xf numFmtId="4" fontId="4" fillId="0" borderId="7" xfId="0" applyNumberFormat="1" applyFont="1" applyBorder="1" applyAlignment="1">
      <alignment horizontal="center" vertical="center"/>
    </xf>
    <xf numFmtId="4" fontId="4" fillId="0" borderId="8" xfId="0" applyNumberFormat="1" applyFont="1" applyBorder="1" applyAlignment="1">
      <alignment horizontal="center" vertical="center"/>
    </xf>
    <xf numFmtId="0" fontId="4" fillId="0" borderId="3"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3" fontId="4" fillId="0" borderId="3" xfId="0" applyNumberFormat="1" applyFont="1" applyBorder="1" applyAlignment="1">
      <alignment horizontal="center" vertical="center" wrapText="1"/>
    </xf>
    <xf numFmtId="3" fontId="4" fillId="0" borderId="7" xfId="0" applyNumberFormat="1" applyFont="1" applyBorder="1" applyAlignment="1">
      <alignment horizontal="center" vertical="center" wrapText="1"/>
    </xf>
    <xf numFmtId="3" fontId="4" fillId="0" borderId="8" xfId="0" applyNumberFormat="1" applyFont="1" applyBorder="1" applyAlignment="1">
      <alignment horizontal="center" vertical="center" wrapText="1"/>
    </xf>
    <xf numFmtId="0" fontId="2" fillId="0" borderId="2" xfId="0" applyFont="1" applyBorder="1" applyAlignment="1">
      <alignment horizontal="center" vertical="center"/>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60"/>
  <sheetViews>
    <sheetView showGridLines="0" tabSelected="1" zoomScale="150" zoomScaleNormal="150" workbookViewId="0">
      <selection activeCell="A2" sqref="A2:B2"/>
    </sheetView>
  </sheetViews>
  <sheetFormatPr defaultRowHeight="12.75"/>
  <cols>
    <col min="1" max="1" width="4.7109375" customWidth="1"/>
    <col min="2" max="2" width="43.85546875" customWidth="1"/>
    <col min="3" max="5" width="9.140625" bestFit="1" customWidth="1"/>
    <col min="6" max="6" width="12.7109375" bestFit="1" customWidth="1"/>
    <col min="8" max="8" width="10.140625" bestFit="1" customWidth="1"/>
  </cols>
  <sheetData>
    <row r="1" spans="1:16" ht="15.75" customHeight="1">
      <c r="A1" s="51" t="s">
        <v>65</v>
      </c>
      <c r="B1" s="51"/>
      <c r="C1" s="51"/>
      <c r="D1" s="51"/>
      <c r="E1" s="51"/>
      <c r="F1" s="51"/>
      <c r="G1" s="18"/>
      <c r="H1" s="18"/>
      <c r="I1" s="14"/>
    </row>
    <row r="2" spans="1:16" ht="34.5" customHeight="1">
      <c r="A2" s="80" t="s">
        <v>1</v>
      </c>
      <c r="B2" s="80"/>
      <c r="C2" s="50" t="s">
        <v>66</v>
      </c>
      <c r="D2" s="50"/>
      <c r="E2" s="50"/>
      <c r="F2" s="50"/>
      <c r="G2" s="17"/>
      <c r="H2" s="17"/>
      <c r="K2" s="13"/>
      <c r="L2" s="13"/>
    </row>
    <row r="3" spans="1:16" ht="19.5" customHeight="1">
      <c r="A3" s="52" t="s">
        <v>36</v>
      </c>
      <c r="B3" s="53"/>
      <c r="C3" s="53"/>
      <c r="D3" s="53"/>
      <c r="E3" s="53"/>
      <c r="F3" s="53"/>
      <c r="G3" s="19"/>
      <c r="H3" s="19"/>
      <c r="I3" s="19"/>
      <c r="J3" s="19"/>
      <c r="K3" s="19"/>
      <c r="L3" s="1"/>
      <c r="M3" s="1"/>
      <c r="N3" s="1"/>
      <c r="O3" s="1"/>
      <c r="P3" s="1"/>
    </row>
    <row r="4" spans="1:16" ht="15.75">
      <c r="A4" s="34" t="s">
        <v>2</v>
      </c>
      <c r="B4" s="12" t="s">
        <v>0</v>
      </c>
      <c r="C4" s="12" t="s">
        <v>15</v>
      </c>
      <c r="D4" s="12" t="s">
        <v>16</v>
      </c>
      <c r="E4" s="12" t="s">
        <v>17</v>
      </c>
      <c r="F4" s="12" t="s">
        <v>18</v>
      </c>
    </row>
    <row r="5" spans="1:16" ht="16.5">
      <c r="A5" s="44">
        <v>1</v>
      </c>
      <c r="B5" s="39" t="s">
        <v>55</v>
      </c>
      <c r="C5" s="42">
        <v>138</v>
      </c>
      <c r="D5" s="44">
        <v>3327.5</v>
      </c>
      <c r="E5" s="44" t="s">
        <v>19</v>
      </c>
      <c r="F5" s="45">
        <f t="shared" ref="F5" si="0">C5*D5/100</f>
        <v>4591.95</v>
      </c>
    </row>
    <row r="6" spans="1:16" ht="31.5">
      <c r="A6" s="44">
        <v>2</v>
      </c>
      <c r="B6" s="30" t="s">
        <v>54</v>
      </c>
      <c r="C6" s="42">
        <v>6306</v>
      </c>
      <c r="D6" s="44">
        <v>121</v>
      </c>
      <c r="E6" s="44" t="s">
        <v>19</v>
      </c>
      <c r="F6" s="45">
        <f>C6*D6/100</f>
        <v>7630.26</v>
      </c>
    </row>
    <row r="7" spans="1:16" ht="47.25">
      <c r="A7" s="24">
        <v>3</v>
      </c>
      <c r="B7" s="2" t="s">
        <v>56</v>
      </c>
      <c r="C7" s="23">
        <v>476</v>
      </c>
      <c r="D7" s="40">
        <v>3176.25</v>
      </c>
      <c r="E7" s="24" t="s">
        <v>19</v>
      </c>
      <c r="F7" s="25">
        <f>C7*D7/1000</f>
        <v>1511.895</v>
      </c>
    </row>
    <row r="8" spans="1:16" ht="31.5">
      <c r="A8" s="28">
        <v>4</v>
      </c>
      <c r="B8" s="2" t="s">
        <v>11</v>
      </c>
      <c r="C8" s="23">
        <v>14355</v>
      </c>
      <c r="D8" s="29">
        <v>1141.25</v>
      </c>
      <c r="E8" s="24" t="s">
        <v>19</v>
      </c>
      <c r="F8" s="25">
        <f>C8*D8/100</f>
        <v>163826.4375</v>
      </c>
    </row>
    <row r="9" spans="1:16" ht="31.5">
      <c r="A9" s="24">
        <v>5</v>
      </c>
      <c r="B9" s="2" t="s">
        <v>57</v>
      </c>
      <c r="C9" s="23">
        <v>722</v>
      </c>
      <c r="D9" s="40">
        <v>8694.25</v>
      </c>
      <c r="E9" s="24" t="s">
        <v>19</v>
      </c>
      <c r="F9" s="25">
        <f>C9*D9/100</f>
        <v>62772.485000000001</v>
      </c>
    </row>
    <row r="10" spans="1:16">
      <c r="A10" s="62">
        <v>6</v>
      </c>
      <c r="B10" s="65" t="s">
        <v>8</v>
      </c>
      <c r="C10" s="68">
        <v>447</v>
      </c>
      <c r="D10" s="71">
        <v>11948.36</v>
      </c>
      <c r="E10" s="74" t="s">
        <v>19</v>
      </c>
      <c r="F10" s="77">
        <f t="shared" ref="F10" si="1">C10*D10/100</f>
        <v>53409.169199999997</v>
      </c>
    </row>
    <row r="11" spans="1:16">
      <c r="A11" s="63"/>
      <c r="B11" s="66"/>
      <c r="C11" s="69"/>
      <c r="D11" s="72"/>
      <c r="E11" s="75"/>
      <c r="F11" s="78"/>
    </row>
    <row r="12" spans="1:16">
      <c r="A12" s="64"/>
      <c r="B12" s="67"/>
      <c r="C12" s="70"/>
      <c r="D12" s="73"/>
      <c r="E12" s="76"/>
      <c r="F12" s="79"/>
    </row>
    <row r="13" spans="1:16" ht="204.75">
      <c r="A13" s="24">
        <v>7</v>
      </c>
      <c r="B13" s="2" t="s">
        <v>9</v>
      </c>
      <c r="C13" s="23">
        <v>25</v>
      </c>
      <c r="D13" s="23">
        <v>337</v>
      </c>
      <c r="E13" s="24" t="s">
        <v>22</v>
      </c>
      <c r="F13" s="25">
        <f>C13*D13</f>
        <v>8425</v>
      </c>
    </row>
    <row r="14" spans="1:16" ht="78.75">
      <c r="A14" s="26">
        <v>8</v>
      </c>
      <c r="B14" s="30" t="s">
        <v>10</v>
      </c>
      <c r="C14" s="47">
        <v>1.1160000000000001</v>
      </c>
      <c r="D14" s="27">
        <v>5001.7</v>
      </c>
      <c r="E14" s="20" t="s">
        <v>21</v>
      </c>
      <c r="F14" s="22">
        <f>C14*D14</f>
        <v>5581.8972000000003</v>
      </c>
    </row>
    <row r="15" spans="1:16" ht="47.25">
      <c r="A15" s="26">
        <v>9</v>
      </c>
      <c r="B15" s="30" t="s">
        <v>58</v>
      </c>
      <c r="C15" s="21">
        <v>158</v>
      </c>
      <c r="D15" s="27">
        <v>12346.65</v>
      </c>
      <c r="E15" s="20" t="s">
        <v>19</v>
      </c>
      <c r="F15" s="22">
        <f>C15*D15/100</f>
        <v>19507.706999999999</v>
      </c>
    </row>
    <row r="16" spans="1:16" ht="31.5">
      <c r="A16" s="28">
        <v>10</v>
      </c>
      <c r="B16" s="2" t="s">
        <v>3</v>
      </c>
      <c r="C16" s="23">
        <v>7088</v>
      </c>
      <c r="D16" s="29">
        <v>2206.6</v>
      </c>
      <c r="E16" s="24" t="s">
        <v>19</v>
      </c>
      <c r="F16" s="25">
        <f>C16*D16/100</f>
        <v>156403.80799999999</v>
      </c>
    </row>
    <row r="17" spans="1:6" ht="31.5">
      <c r="A17" s="28">
        <v>11</v>
      </c>
      <c r="B17" s="2" t="s">
        <v>4</v>
      </c>
      <c r="C17" s="23">
        <f>C16</f>
        <v>7088</v>
      </c>
      <c r="D17" s="29">
        <v>2197.52</v>
      </c>
      <c r="E17" s="24" t="s">
        <v>19</v>
      </c>
      <c r="F17" s="25">
        <f>C17*D17/100</f>
        <v>155760.2176</v>
      </c>
    </row>
    <row r="18" spans="1:6" ht="31.5">
      <c r="A18" s="28">
        <v>12</v>
      </c>
      <c r="B18" s="2" t="s">
        <v>14</v>
      </c>
      <c r="C18" s="23">
        <v>210</v>
      </c>
      <c r="D18" s="29">
        <v>1287.44</v>
      </c>
      <c r="E18" s="24" t="s">
        <v>19</v>
      </c>
      <c r="F18" s="25">
        <f t="shared" ref="F18" si="2">C18*D18/100</f>
        <v>2703.6240000000003</v>
      </c>
    </row>
    <row r="19" spans="1:6" ht="94.5">
      <c r="A19" s="26">
        <v>13</v>
      </c>
      <c r="B19" s="30" t="s">
        <v>59</v>
      </c>
      <c r="C19" s="21">
        <v>28</v>
      </c>
      <c r="D19" s="27">
        <v>1273.76</v>
      </c>
      <c r="E19" s="20" t="s">
        <v>20</v>
      </c>
      <c r="F19" s="22">
        <f>C19*D19</f>
        <v>35665.279999999999</v>
      </c>
    </row>
    <row r="20" spans="1:6" ht="15.75">
      <c r="A20" s="41" t="s">
        <v>5</v>
      </c>
      <c r="B20" s="30" t="s">
        <v>67</v>
      </c>
      <c r="C20" s="42">
        <v>160</v>
      </c>
      <c r="D20" s="43">
        <v>902.93</v>
      </c>
      <c r="E20" s="44" t="s">
        <v>20</v>
      </c>
      <c r="F20" s="45">
        <f>C20*D20</f>
        <v>144468.79999999999</v>
      </c>
    </row>
    <row r="21" spans="1:6" ht="15.75">
      <c r="A21" s="28">
        <v>14</v>
      </c>
      <c r="B21" s="2" t="s">
        <v>68</v>
      </c>
      <c r="C21" s="23">
        <v>224</v>
      </c>
      <c r="D21" s="29">
        <v>58.11</v>
      </c>
      <c r="E21" s="24" t="s">
        <v>20</v>
      </c>
      <c r="F21" s="25">
        <f>C21*D21</f>
        <v>13016.64</v>
      </c>
    </row>
    <row r="22" spans="1:6" ht="78.75">
      <c r="A22" s="28">
        <v>15</v>
      </c>
      <c r="B22" s="2" t="s">
        <v>13</v>
      </c>
      <c r="C22" s="23">
        <v>864</v>
      </c>
      <c r="D22" s="29">
        <v>14429.25</v>
      </c>
      <c r="E22" s="24" t="s">
        <v>19</v>
      </c>
      <c r="F22" s="25">
        <f t="shared" ref="F22" si="3">C22*D22/100</f>
        <v>124668.72</v>
      </c>
    </row>
    <row r="23" spans="1:6" ht="15.75">
      <c r="A23" s="28">
        <v>16</v>
      </c>
      <c r="B23" s="2" t="s">
        <v>60</v>
      </c>
      <c r="C23" s="23">
        <v>5082</v>
      </c>
      <c r="D23" s="29">
        <v>21021.11</v>
      </c>
      <c r="E23" s="24" t="s">
        <v>19</v>
      </c>
      <c r="F23" s="25">
        <f>C23*D23/100</f>
        <v>1068292.8101999999</v>
      </c>
    </row>
    <row r="24" spans="1:6" ht="47.25">
      <c r="A24" s="28">
        <v>17</v>
      </c>
      <c r="B24" s="2" t="s">
        <v>7</v>
      </c>
      <c r="C24" s="23">
        <v>6490</v>
      </c>
      <c r="D24" s="29">
        <v>4411.82</v>
      </c>
      <c r="E24" s="24" t="s">
        <v>19</v>
      </c>
      <c r="F24" s="25">
        <f>C24*D24/100</f>
        <v>286327.11799999996</v>
      </c>
    </row>
    <row r="25" spans="1:6" ht="15.75">
      <c r="A25" s="28" t="s">
        <v>5</v>
      </c>
      <c r="B25" s="2" t="s">
        <v>61</v>
      </c>
      <c r="C25" s="23">
        <v>4870</v>
      </c>
      <c r="D25" s="29">
        <v>3275.5</v>
      </c>
      <c r="E25" s="24" t="s">
        <v>19</v>
      </c>
      <c r="F25" s="25">
        <f>C25*D25/100</f>
        <v>159516.85</v>
      </c>
    </row>
    <row r="26" spans="1:6" ht="47.25">
      <c r="A26" s="28">
        <v>18</v>
      </c>
      <c r="B26" s="2" t="s">
        <v>24</v>
      </c>
      <c r="C26" s="23">
        <v>1215</v>
      </c>
      <c r="D26" s="29">
        <v>231.6</v>
      </c>
      <c r="E26" s="24" t="s">
        <v>20</v>
      </c>
      <c r="F26" s="25">
        <f>C26*D26</f>
        <v>281394</v>
      </c>
    </row>
    <row r="27" spans="1:6" ht="31.5">
      <c r="A27" s="28">
        <v>19</v>
      </c>
      <c r="B27" s="30" t="s">
        <v>64</v>
      </c>
      <c r="C27" s="21">
        <v>15165</v>
      </c>
      <c r="D27" s="27">
        <v>1887.4</v>
      </c>
      <c r="E27" s="20" t="s">
        <v>19</v>
      </c>
      <c r="F27" s="22">
        <f t="shared" ref="F27" si="4">C27*D27/100</f>
        <v>286224.21000000002</v>
      </c>
    </row>
    <row r="28" spans="1:6" ht="78.75">
      <c r="A28" s="28">
        <v>20</v>
      </c>
      <c r="B28" s="2" t="s">
        <v>38</v>
      </c>
      <c r="C28" s="23">
        <v>229</v>
      </c>
      <c r="D28" s="29">
        <v>34520.31</v>
      </c>
      <c r="E28" s="24" t="s">
        <v>19</v>
      </c>
      <c r="F28" s="25">
        <f>C28*D28/100</f>
        <v>79051.50989999999</v>
      </c>
    </row>
    <row r="29" spans="1:6" ht="15.75">
      <c r="A29" s="28">
        <v>21</v>
      </c>
      <c r="B29" s="2" t="s">
        <v>69</v>
      </c>
      <c r="C29" s="23">
        <v>9725</v>
      </c>
      <c r="D29" s="29">
        <v>829.95</v>
      </c>
      <c r="E29" s="24" t="s">
        <v>19</v>
      </c>
      <c r="F29" s="25">
        <f>C29*D29/100</f>
        <v>80712.637499999997</v>
      </c>
    </row>
    <row r="30" spans="1:6" ht="31.5">
      <c r="A30" s="28">
        <v>22</v>
      </c>
      <c r="B30" s="2" t="s">
        <v>12</v>
      </c>
      <c r="C30" s="23">
        <v>27360</v>
      </c>
      <c r="D30" s="29">
        <v>442.75</v>
      </c>
      <c r="E30" s="24" t="s">
        <v>19</v>
      </c>
      <c r="F30" s="25">
        <f>C30*D30/100</f>
        <v>121136.4</v>
      </c>
    </row>
    <row r="31" spans="1:6" ht="15.75">
      <c r="A31" s="28">
        <v>23</v>
      </c>
      <c r="B31" s="2" t="s">
        <v>37</v>
      </c>
      <c r="C31" s="23">
        <f>C30</f>
        <v>27360</v>
      </c>
      <c r="D31" s="29">
        <v>1079.6500000000001</v>
      </c>
      <c r="E31" s="24" t="s">
        <v>19</v>
      </c>
      <c r="F31" s="25">
        <f>C31*D31/100</f>
        <v>295392.24000000005</v>
      </c>
    </row>
    <row r="32" spans="1:6" ht="94.5">
      <c r="A32" s="26">
        <v>24</v>
      </c>
      <c r="B32" s="30" t="s">
        <v>63</v>
      </c>
      <c r="C32" s="21">
        <v>7086</v>
      </c>
      <c r="D32" s="27">
        <v>1498.48</v>
      </c>
      <c r="E32" s="20" t="s">
        <v>19</v>
      </c>
      <c r="F32" s="22">
        <f t="shared" ref="F32" si="5">C32*D32/100</f>
        <v>106182.2928</v>
      </c>
    </row>
    <row r="33" spans="1:6" ht="31.5">
      <c r="A33" s="28">
        <v>25</v>
      </c>
      <c r="B33" s="2" t="s">
        <v>62</v>
      </c>
      <c r="C33" s="23">
        <v>3598</v>
      </c>
      <c r="D33" s="29">
        <v>1160.06</v>
      </c>
      <c r="E33" s="24" t="s">
        <v>19</v>
      </c>
      <c r="F33" s="25">
        <f>C33*D33/100</f>
        <v>41738.9588</v>
      </c>
    </row>
    <row r="34" spans="1:6" ht="63">
      <c r="A34" s="28">
        <v>26</v>
      </c>
      <c r="B34" s="2" t="s">
        <v>70</v>
      </c>
      <c r="C34" s="23">
        <v>112</v>
      </c>
      <c r="D34" s="29">
        <v>674.6</v>
      </c>
      <c r="E34" s="24" t="s">
        <v>19</v>
      </c>
      <c r="F34" s="25">
        <f>C34*D34/100</f>
        <v>755.55200000000002</v>
      </c>
    </row>
    <row r="35" spans="1:6" ht="18">
      <c r="A35" s="10"/>
      <c r="B35" s="54" t="s">
        <v>23</v>
      </c>
      <c r="C35" s="55"/>
      <c r="D35" s="55"/>
      <c r="E35" s="56"/>
      <c r="F35" s="16">
        <v>3766114</v>
      </c>
    </row>
    <row r="36" spans="1:6" ht="15.75">
      <c r="A36" s="11" t="s">
        <v>5</v>
      </c>
      <c r="B36" s="5" t="s">
        <v>25</v>
      </c>
      <c r="C36" s="6"/>
      <c r="D36" s="7"/>
      <c r="E36" s="7"/>
      <c r="F36" s="8"/>
    </row>
    <row r="37" spans="1:6" ht="110.25">
      <c r="A37" s="20">
        <v>1</v>
      </c>
      <c r="B37" s="30" t="s">
        <v>26</v>
      </c>
      <c r="C37" s="20">
        <v>5</v>
      </c>
      <c r="D37" s="21">
        <v>4802.6099999999997</v>
      </c>
      <c r="E37" s="20" t="s">
        <v>27</v>
      </c>
      <c r="F37" s="22">
        <f t="shared" ref="F37" si="6">C37*D37</f>
        <v>24013.05</v>
      </c>
    </row>
    <row r="38" spans="1:6" ht="78.75">
      <c r="A38" s="20">
        <v>2</v>
      </c>
      <c r="B38" s="30" t="s">
        <v>39</v>
      </c>
      <c r="C38" s="20">
        <v>4</v>
      </c>
      <c r="D38" s="21">
        <v>4928</v>
      </c>
      <c r="E38" s="20" t="s">
        <v>27</v>
      </c>
      <c r="F38" s="22">
        <f t="shared" ref="F38" si="7">C38*D38</f>
        <v>19712</v>
      </c>
    </row>
    <row r="39" spans="1:6" ht="31.5">
      <c r="A39" s="20">
        <v>3</v>
      </c>
      <c r="B39" s="30" t="s">
        <v>40</v>
      </c>
      <c r="C39" s="20">
        <v>4</v>
      </c>
      <c r="D39" s="21">
        <v>2533.4699999999998</v>
      </c>
      <c r="E39" s="20" t="s">
        <v>27</v>
      </c>
      <c r="F39" s="22">
        <f t="shared" ref="F39" si="8">C39*D39</f>
        <v>10133.879999999999</v>
      </c>
    </row>
    <row r="40" spans="1:6" ht="47.25">
      <c r="A40" s="20">
        <v>4</v>
      </c>
      <c r="B40" s="30" t="s">
        <v>41</v>
      </c>
      <c r="C40" s="20">
        <v>4</v>
      </c>
      <c r="D40" s="21">
        <v>447.15</v>
      </c>
      <c r="E40" s="20" t="s">
        <v>27</v>
      </c>
      <c r="F40" s="22">
        <f t="shared" ref="F40" si="9">C40*D40</f>
        <v>1788.6</v>
      </c>
    </row>
    <row r="41" spans="1:6" ht="63">
      <c r="A41" s="20">
        <v>5</v>
      </c>
      <c r="B41" s="30" t="s">
        <v>42</v>
      </c>
      <c r="C41" s="20">
        <v>4</v>
      </c>
      <c r="D41" s="21">
        <v>2376</v>
      </c>
      <c r="E41" s="20" t="s">
        <v>27</v>
      </c>
      <c r="F41" s="22">
        <f t="shared" ref="F41" si="10">C41*D41</f>
        <v>9504</v>
      </c>
    </row>
    <row r="42" spans="1:6" ht="31.5">
      <c r="A42" s="20">
        <v>6</v>
      </c>
      <c r="B42" s="30" t="s">
        <v>43</v>
      </c>
      <c r="C42" s="20">
        <v>4</v>
      </c>
      <c r="D42" s="21">
        <v>889.46</v>
      </c>
      <c r="E42" s="20" t="s">
        <v>27</v>
      </c>
      <c r="F42" s="22">
        <f t="shared" ref="F42" si="11">C42*D42</f>
        <v>3557.84</v>
      </c>
    </row>
    <row r="43" spans="1:6" ht="31.5">
      <c r="A43" s="20">
        <v>7</v>
      </c>
      <c r="B43" s="30" t="s">
        <v>44</v>
      </c>
      <c r="C43" s="20">
        <v>4</v>
      </c>
      <c r="D43" s="21">
        <v>877.8</v>
      </c>
      <c r="E43" s="20" t="s">
        <v>27</v>
      </c>
      <c r="F43" s="22">
        <f t="shared" ref="F43" si="12">C43*D43</f>
        <v>3511.2</v>
      </c>
    </row>
    <row r="44" spans="1:6" ht="31.5">
      <c r="A44" s="20">
        <v>8</v>
      </c>
      <c r="B44" s="30" t="s">
        <v>47</v>
      </c>
      <c r="C44" s="20">
        <v>4</v>
      </c>
      <c r="D44" s="21">
        <v>1384.24</v>
      </c>
      <c r="E44" s="20" t="s">
        <v>27</v>
      </c>
      <c r="F44" s="22">
        <f t="shared" ref="F44:F45" si="13">C44*D44</f>
        <v>5536.96</v>
      </c>
    </row>
    <row r="45" spans="1:6" ht="94.5">
      <c r="A45" s="44">
        <v>9</v>
      </c>
      <c r="B45" s="30" t="s">
        <v>71</v>
      </c>
      <c r="C45" s="44">
        <v>1</v>
      </c>
      <c r="D45" s="42">
        <v>30773.42</v>
      </c>
      <c r="E45" s="44" t="s">
        <v>28</v>
      </c>
      <c r="F45" s="45">
        <f t="shared" si="13"/>
        <v>30773.42</v>
      </c>
    </row>
    <row r="46" spans="1:6" ht="15.75">
      <c r="A46" s="20"/>
      <c r="B46" s="57" t="s">
        <v>45</v>
      </c>
      <c r="C46" s="58"/>
      <c r="D46" s="58"/>
      <c r="E46" s="59"/>
      <c r="F46" s="37">
        <f>SUM(F37:F45)</f>
        <v>108530.95</v>
      </c>
    </row>
    <row r="47" spans="1:6" ht="15.75">
      <c r="A47" s="20"/>
      <c r="B47" s="60" t="s">
        <v>46</v>
      </c>
      <c r="C47" s="61"/>
      <c r="D47" s="61"/>
      <c r="E47" s="61"/>
      <c r="F47" s="38"/>
    </row>
    <row r="48" spans="1:6" ht="94.5">
      <c r="A48" s="20">
        <v>8</v>
      </c>
      <c r="B48" s="30" t="s">
        <v>48</v>
      </c>
      <c r="C48" s="20">
        <v>90</v>
      </c>
      <c r="D48" s="21">
        <v>66.81</v>
      </c>
      <c r="E48" s="20" t="s">
        <v>27</v>
      </c>
      <c r="F48" s="22">
        <f t="shared" ref="F48" si="14">C48*D48</f>
        <v>6012.9000000000005</v>
      </c>
    </row>
    <row r="49" spans="1:8" ht="15.75">
      <c r="A49" s="20" t="s">
        <v>5</v>
      </c>
      <c r="B49" s="30" t="s">
        <v>49</v>
      </c>
      <c r="C49" s="20">
        <v>200</v>
      </c>
      <c r="D49" s="21">
        <v>78.099999999999994</v>
      </c>
      <c r="E49" s="20" t="s">
        <v>27</v>
      </c>
      <c r="F49" s="22">
        <f t="shared" ref="F49" si="15">C49*D49</f>
        <v>15619.999999999998</v>
      </c>
    </row>
    <row r="50" spans="1:8" ht="15.75">
      <c r="A50" s="20" t="s">
        <v>32</v>
      </c>
      <c r="B50" s="30" t="s">
        <v>50</v>
      </c>
      <c r="C50" s="20">
        <v>200</v>
      </c>
      <c r="D50" s="21">
        <v>97.91</v>
      </c>
      <c r="E50" s="20" t="s">
        <v>27</v>
      </c>
      <c r="F50" s="22">
        <f t="shared" ref="F50" si="16">C50*D50</f>
        <v>19582</v>
      </c>
    </row>
    <row r="51" spans="1:8" ht="15.75">
      <c r="A51" s="20" t="s">
        <v>51</v>
      </c>
      <c r="B51" s="30" t="s">
        <v>52</v>
      </c>
      <c r="C51" s="20">
        <v>50</v>
      </c>
      <c r="D51" s="21">
        <v>397.77</v>
      </c>
      <c r="E51" s="20" t="s">
        <v>27</v>
      </c>
      <c r="F51" s="22">
        <f t="shared" ref="F51" si="17">C51*D51</f>
        <v>19888.5</v>
      </c>
    </row>
    <row r="52" spans="1:8" ht="94.5">
      <c r="A52" s="20">
        <v>9</v>
      </c>
      <c r="B52" s="30" t="s">
        <v>34</v>
      </c>
      <c r="C52" s="20">
        <v>1</v>
      </c>
      <c r="D52" s="21">
        <v>18470</v>
      </c>
      <c r="E52" s="20" t="s">
        <v>28</v>
      </c>
      <c r="F52" s="22">
        <f>C52*D52</f>
        <v>18470</v>
      </c>
    </row>
    <row r="53" spans="1:8" ht="47.25">
      <c r="A53" s="20">
        <v>10</v>
      </c>
      <c r="B53" s="31" t="s">
        <v>29</v>
      </c>
      <c r="C53" s="20"/>
      <c r="D53" s="21"/>
      <c r="E53" s="20"/>
      <c r="F53" s="22"/>
    </row>
    <row r="54" spans="1:8" ht="15.75">
      <c r="A54" s="24" t="s">
        <v>6</v>
      </c>
      <c r="B54" s="2" t="s">
        <v>30</v>
      </c>
      <c r="C54" s="24">
        <v>10</v>
      </c>
      <c r="D54" s="23">
        <v>76.05</v>
      </c>
      <c r="E54" s="24" t="s">
        <v>28</v>
      </c>
      <c r="F54" s="25">
        <f t="shared" ref="F54" si="18">C54*D54</f>
        <v>760.5</v>
      </c>
    </row>
    <row r="55" spans="1:8" ht="15.75">
      <c r="A55" s="28"/>
      <c r="B55" s="32"/>
      <c r="C55" s="9"/>
      <c r="D55" s="28"/>
      <c r="E55" s="28"/>
      <c r="F55" s="8"/>
    </row>
    <row r="56" spans="1:8" ht="15.75">
      <c r="A56" s="24" t="s">
        <v>5</v>
      </c>
      <c r="B56" s="2" t="s">
        <v>31</v>
      </c>
      <c r="C56" s="24">
        <v>100</v>
      </c>
      <c r="D56" s="23">
        <v>38.950000000000003</v>
      </c>
      <c r="E56" s="24" t="s">
        <v>28</v>
      </c>
      <c r="F56" s="25">
        <f>C56*D56</f>
        <v>3895.0000000000005</v>
      </c>
    </row>
    <row r="57" spans="1:8">
      <c r="A57" s="35"/>
      <c r="B57" s="33"/>
      <c r="C57" s="35"/>
      <c r="D57" s="35"/>
      <c r="E57" s="35"/>
      <c r="F57" s="36"/>
    </row>
    <row r="58" spans="1:8" ht="15.75">
      <c r="A58" s="24" t="s">
        <v>32</v>
      </c>
      <c r="B58" s="2" t="s">
        <v>33</v>
      </c>
      <c r="C58" s="24">
        <v>1</v>
      </c>
      <c r="D58" s="23">
        <v>4500</v>
      </c>
      <c r="E58" s="24" t="s">
        <v>28</v>
      </c>
      <c r="F58" s="25">
        <f>C58*D58</f>
        <v>4500</v>
      </c>
    </row>
    <row r="59" spans="1:8" ht="15.75">
      <c r="A59" s="10"/>
      <c r="B59" s="54" t="s">
        <v>53</v>
      </c>
      <c r="C59" s="55"/>
      <c r="D59" s="55"/>
      <c r="E59" s="56"/>
      <c r="F59" s="3">
        <v>200000</v>
      </c>
      <c r="H59" s="46"/>
    </row>
    <row r="60" spans="1:8" ht="15.75">
      <c r="A60" s="15"/>
      <c r="B60" s="48" t="s">
        <v>35</v>
      </c>
      <c r="C60" s="48"/>
      <c r="D60" s="48"/>
      <c r="E60" s="49"/>
      <c r="F60" s="4">
        <f>F59+F35</f>
        <v>3966114</v>
      </c>
    </row>
  </sheetData>
  <mergeCells count="15">
    <mergeCell ref="B60:E60"/>
    <mergeCell ref="C2:F2"/>
    <mergeCell ref="A1:F1"/>
    <mergeCell ref="A3:F3"/>
    <mergeCell ref="B35:E35"/>
    <mergeCell ref="B59:E59"/>
    <mergeCell ref="B46:E46"/>
    <mergeCell ref="B47:E47"/>
    <mergeCell ref="A10:A12"/>
    <mergeCell ref="B10:B12"/>
    <mergeCell ref="C10:C12"/>
    <mergeCell ref="D10:D12"/>
    <mergeCell ref="E10:E12"/>
    <mergeCell ref="F10:F12"/>
    <mergeCell ref="A2:B2"/>
  </mergeCells>
  <pageMargins left="0.5" right="0.5" top="0.5" bottom="0.5" header="0.5" footer="0.5"/>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BOQ-32-A</vt:lpstr>
      <vt:lpstr>'BOQ-32-A'!Print_Titles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habib</cp:lastModifiedBy>
  <cp:lastPrinted>2017-02-06T11:06:05Z</cp:lastPrinted>
  <dcterms:created xsi:type="dcterms:W3CDTF">2003-07-19T10:48:28Z</dcterms:created>
  <dcterms:modified xsi:type="dcterms:W3CDTF">2017-02-06T11:06:27Z</dcterms:modified>
</cp:coreProperties>
</file>