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440" windowHeight="9210"/>
  </bookViews>
  <sheets>
    <sheet name="Sch.B1" sheetId="111" r:id="rId1"/>
    <sheet name="Sch B2" sheetId="112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B14" i="112"/>
  <c r="J14" s="1"/>
  <c r="B17"/>
  <c r="J17" s="1"/>
  <c r="B19"/>
  <c r="J19" s="1"/>
  <c r="B22"/>
  <c r="J22" s="1"/>
  <c r="B25"/>
  <c r="J25" s="1"/>
  <c r="A26"/>
  <c r="J29"/>
  <c r="J31"/>
  <c r="J34"/>
  <c r="J36"/>
  <c r="J39"/>
  <c r="J41"/>
  <c r="J44"/>
  <c r="J46"/>
  <c r="J49"/>
  <c r="J51"/>
  <c r="J56"/>
  <c r="J58"/>
  <c r="J61"/>
  <c r="J63"/>
  <c r="J67"/>
  <c r="J69"/>
  <c r="J72"/>
  <c r="J74"/>
  <c r="J78"/>
  <c r="J80"/>
  <c r="B83"/>
  <c r="J83"/>
  <c r="A11" i="111"/>
  <c r="B12"/>
  <c r="J12"/>
  <c r="B14"/>
  <c r="J14"/>
  <c r="A15"/>
  <c r="E17"/>
  <c r="J17" s="1"/>
  <c r="J31" s="1"/>
  <c r="A18"/>
  <c r="A19"/>
  <c r="A20"/>
  <c r="E22"/>
  <c r="J22"/>
  <c r="A23"/>
  <c r="A24"/>
  <c r="E25"/>
  <c r="J25"/>
  <c r="A26"/>
  <c r="J28"/>
  <c r="B30"/>
  <c r="J30"/>
  <c r="J84" i="112" l="1"/>
</calcChain>
</file>

<file path=xl/sharedStrings.xml><?xml version="1.0" encoding="utf-8"?>
<sst xmlns="http://schemas.openxmlformats.org/spreadsheetml/2006/main" count="236" uniqueCount="51">
  <si>
    <t>Rs.</t>
  </si>
  <si>
    <t>Total Part-i Rs.</t>
  </si>
  <si>
    <t>P.%0 Cft</t>
  </si>
  <si>
    <t>at Rs.</t>
  </si>
  <si>
    <t>Cft</t>
  </si>
  <si>
    <t>Qty.</t>
  </si>
  <si>
    <t xml:space="preserve">8)Refilling the excaveted stuff in trench 6" layer i/c watering ramming to full compaction  etc.complete.           ( P.H.S.I.No.24 P.No. 77  )  </t>
  </si>
  <si>
    <t>Each</t>
  </si>
  <si>
    <t>Nos.</t>
  </si>
  <si>
    <t>b) 4" dia</t>
  </si>
  <si>
    <t>P.Rft.</t>
  </si>
  <si>
    <t>Rft</t>
  </si>
  <si>
    <t>4" Dia</t>
  </si>
  <si>
    <t>P%0 Cft</t>
  </si>
  <si>
    <t>cft.</t>
  </si>
  <si>
    <r>
      <t xml:space="preserve">3)Excavation for pipe line in trenches and pits </t>
    </r>
    <r>
      <rPr>
        <b/>
        <sz val="11"/>
        <rFont val="Courier New"/>
        <family val="3"/>
      </rPr>
      <t>in soft soil</t>
    </r>
    <r>
      <rPr>
        <sz val="11"/>
        <rFont val="Courier New"/>
        <family val="3"/>
      </rPr>
      <t xml:space="preserve"> i/c trimming and dressing sides of true alighment and shape levelling of beds of trenches to correct levell and grade cutting joint and holes and disposal of surplus earth within a one chain as directed by Engineer incharge providing fence guard ,lights ,flags and temporary crossing for non vehicular traffic where ever required lift upto 5 ft.(1.52m)and lead upto one chain (30.5m).( P.H.S.I.No.1 P.No.60)  </t>
    </r>
  </si>
  <si>
    <t>P%0cft.</t>
  </si>
  <si>
    <t>Part-I Schedule Items</t>
  </si>
  <si>
    <t>P.E Pipe Lines</t>
  </si>
  <si>
    <t xml:space="preserve">SUB-WORK NO. 1   </t>
  </si>
  <si>
    <t>AMOUNT</t>
  </si>
  <si>
    <t>UNIT</t>
  </si>
  <si>
    <t xml:space="preserve">RATE </t>
  </si>
  <si>
    <t>QTY</t>
  </si>
  <si>
    <t>DESCRIPTION</t>
  </si>
  <si>
    <t>S.#</t>
  </si>
  <si>
    <t>HEAD OF ACCOUNT:</t>
  </si>
  <si>
    <t>Providing, Laying, Jointing &amp; Testing P.E Pipe Line for Rural Water Supply Scheme Lutuf Ali Jagirani Taluka Rohri District Sukkur</t>
  </si>
  <si>
    <t>NAME OF WORK:</t>
  </si>
  <si>
    <t>SCHEDULE "B"</t>
  </si>
  <si>
    <t>b)4" dia</t>
  </si>
  <si>
    <t>a)3" dia</t>
  </si>
  <si>
    <t xml:space="preserve">11)Making joints to C.I. specials fittings (i/c laying ) of the required diameter and testing the joints along with A.C. pressure pipe line to the specified pressure andmaking good all leaky joints etc. complete.          ( P.H.S.I.D No.1 P.No. 41)   </t>
  </si>
  <si>
    <t>a) 3" dia</t>
  </si>
  <si>
    <t>(iv) End Plate</t>
  </si>
  <si>
    <t>(iii) End Plug</t>
  </si>
  <si>
    <r>
      <t>(ii)Tail Piece</t>
    </r>
    <r>
      <rPr>
        <b/>
        <u/>
        <vertAlign val="superscript"/>
        <sz val="12"/>
        <rFont val="Courier New"/>
        <family val="3"/>
      </rPr>
      <t xml:space="preserve"> </t>
    </r>
  </si>
  <si>
    <t>(i)Reducer (Plain)</t>
  </si>
  <si>
    <t>5)Special cast iron fitting for PVC Pipe. (SMI P-28)</t>
  </si>
  <si>
    <r>
      <t>(vi)PVC End Plug</t>
    </r>
    <r>
      <rPr>
        <b/>
        <u/>
        <vertAlign val="superscript"/>
        <sz val="12"/>
        <rFont val="Courier New"/>
        <family val="3"/>
      </rPr>
      <t xml:space="preserve"> </t>
    </r>
  </si>
  <si>
    <r>
      <t>(vi)C.I Gibault Joint</t>
    </r>
    <r>
      <rPr>
        <b/>
        <u/>
        <vertAlign val="superscript"/>
        <sz val="12"/>
        <rFont val="Courier New"/>
        <family val="3"/>
      </rPr>
      <t xml:space="preserve">  </t>
    </r>
  </si>
  <si>
    <r>
      <t>(iii)PVC Sockets</t>
    </r>
    <r>
      <rPr>
        <b/>
        <u/>
        <vertAlign val="superscript"/>
        <sz val="12"/>
        <rFont val="Courier New"/>
        <family val="3"/>
      </rPr>
      <t xml:space="preserve">  </t>
    </r>
  </si>
  <si>
    <t xml:space="preserve">(Ii) PVC Tee </t>
  </si>
  <si>
    <r>
      <t xml:space="preserve">(i)pvc Bend </t>
    </r>
    <r>
      <rPr>
        <b/>
        <u/>
        <vertAlign val="superscript"/>
        <sz val="12"/>
        <rFont val="Courier New"/>
        <family val="3"/>
      </rPr>
      <t xml:space="preserve">  </t>
    </r>
  </si>
  <si>
    <t>3" Dia</t>
  </si>
  <si>
    <t>3) Providing, Laying, Jointing uPVC pressure pipes of class 'B' (equavalent make) fixing in trench i/c cutting, fitting and jointing with 'Z' joint with one rubber ring i/c testing with water to a head of 60 meter or 200ft. (PHSI No. E(4) Page No. 23)</t>
  </si>
  <si>
    <t xml:space="preserve">21)Dismantalling Cement Concrete Plain Ratio 1:3:6( C.S.I.No.18(b) P.No.10)  </t>
  </si>
  <si>
    <t xml:space="preserve">1)Dismantalling &amp; removing of road matelling( C.S.I.No.51 P.No.13)  </t>
  </si>
  <si>
    <t>PVC PIPE LINES</t>
  </si>
  <si>
    <t>SUB-WORK NO. 1</t>
  </si>
  <si>
    <t>Providing, Laying, Joining &amp; Testing PVC Pipe Lines for Water Supply Scheme Daro Jagirani Taluka Rohri District Sukkur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</si>
</sst>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7" formatCode="0.0"/>
  </numFmts>
  <fonts count="13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Courier New"/>
      <family val="3"/>
    </font>
    <font>
      <sz val="12"/>
      <name val="Courier New"/>
      <family val="3"/>
    </font>
    <font>
      <sz val="11"/>
      <name val="Courier New"/>
      <family val="3"/>
    </font>
    <font>
      <b/>
      <u/>
      <sz val="12"/>
      <name val="Courier New"/>
      <family val="3"/>
    </font>
    <font>
      <b/>
      <sz val="11"/>
      <name val="Courier New"/>
      <family val="3"/>
    </font>
    <font>
      <b/>
      <sz val="12"/>
      <name val="Arial"/>
      <family val="2"/>
    </font>
    <font>
      <b/>
      <sz val="14"/>
      <name val="Courier New"/>
      <family val="3"/>
    </font>
    <font>
      <sz val="10"/>
      <name val="Arial"/>
      <family val="2"/>
    </font>
    <font>
      <sz val="12"/>
      <name val="Courier New"/>
    </font>
    <font>
      <b/>
      <u/>
      <vertAlign val="superscript"/>
      <sz val="12"/>
      <name val="Courier New"/>
      <family val="3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1"/>
    <xf numFmtId="167" fontId="2" fillId="0" borderId="0" xfId="1" applyNumberFormat="1" applyFont="1"/>
    <xf numFmtId="0" fontId="2" fillId="0" borderId="0" xfId="1" applyFont="1" applyAlignment="1">
      <alignment horizontal="right"/>
    </xf>
    <xf numFmtId="0" fontId="3" fillId="0" borderId="0" xfId="1" applyFont="1"/>
    <xf numFmtId="2" fontId="3" fillId="0" borderId="1" xfId="1" applyNumberFormat="1" applyFont="1" applyBorder="1" applyAlignment="1">
      <alignment horizontal="righ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2" fontId="3" fillId="0" borderId="0" xfId="1" applyNumberFormat="1" applyFont="1" applyAlignment="1">
      <alignment horizontal="right" vertical="top"/>
    </xf>
    <xf numFmtId="2" fontId="3" fillId="0" borderId="0" xfId="1" applyNumberFormat="1" applyFont="1" applyAlignment="1">
      <alignment horizontal="center" vertical="top"/>
    </xf>
    <xf numFmtId="167" fontId="3" fillId="0" borderId="0" xfId="1" applyNumberFormat="1" applyFont="1" applyAlignment="1">
      <alignment horizontal="left" vertical="top"/>
    </xf>
    <xf numFmtId="2" fontId="3" fillId="0" borderId="0" xfId="1" applyNumberFormat="1" applyFont="1" applyAlignment="1">
      <alignment horizontal="left" vertical="top"/>
    </xf>
    <xf numFmtId="0" fontId="4" fillId="0" borderId="0" xfId="1" applyFont="1"/>
    <xf numFmtId="0" fontId="3" fillId="0" borderId="0" xfId="1" applyFont="1" applyAlignment="1">
      <alignment horizontal="justify" vertical="top" wrapText="1"/>
    </xf>
    <xf numFmtId="2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0" borderId="0" xfId="1" applyFont="1" applyAlignment="1"/>
    <xf numFmtId="2" fontId="3" fillId="0" borderId="0" xfId="1" applyNumberFormat="1" applyFont="1" applyAlignment="1"/>
    <xf numFmtId="0" fontId="3" fillId="0" borderId="0" xfId="1" applyFont="1" applyAlignment="1">
      <alignment horizontal="left"/>
    </xf>
    <xf numFmtId="2" fontId="3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1" fontId="3" fillId="0" borderId="0" xfId="1" applyNumberFormat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right"/>
    </xf>
    <xf numFmtId="0" fontId="4" fillId="0" borderId="0" xfId="1" applyFont="1" applyAlignment="1">
      <alignment horizontal="center" vertical="top"/>
    </xf>
    <xf numFmtId="167" fontId="3" fillId="0" borderId="0" xfId="1" applyNumberFormat="1" applyFont="1"/>
    <xf numFmtId="167" fontId="3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justify"/>
    </xf>
    <xf numFmtId="167" fontId="3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" vertical="top"/>
    </xf>
    <xf numFmtId="0" fontId="4" fillId="0" borderId="0" xfId="1" applyFont="1" applyAlignment="1">
      <alignment horizontal="justify" vertical="top" wrapText="1"/>
    </xf>
    <xf numFmtId="0" fontId="3" fillId="0" borderId="0" xfId="1" applyFont="1" applyAlignment="1">
      <alignment horizontal="justify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/>
    <xf numFmtId="0" fontId="7" fillId="0" borderId="0" xfId="1" applyFont="1" applyAlignment="1">
      <alignment horizontal="justify" vertical="top" wrapText="1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/>
    <xf numFmtId="0" fontId="3" fillId="0" borderId="0" xfId="1" applyFont="1" applyFill="1"/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/>
    </xf>
    <xf numFmtId="0" fontId="7" fillId="0" borderId="1" xfId="1" applyFont="1" applyBorder="1" applyAlignment="1"/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/>
    </xf>
  </cellXfs>
  <cellStyles count="11">
    <cellStyle name="Comma 2" xfId="2"/>
    <cellStyle name="Comma 2 2" xfId="3"/>
    <cellStyle name="Comma 3" xfId="4"/>
    <cellStyle name="Comma 3 2" xfId="5"/>
    <cellStyle name="Normal" xfId="0" builtinId="0"/>
    <cellStyle name="Normal 2" xfId="1"/>
    <cellStyle name="Normal 2 2" xfId="6"/>
    <cellStyle name="Normal 3" xfId="7"/>
    <cellStyle name="Percent 2" xfId="8"/>
    <cellStyle name="Percent 2 2" xfId="9"/>
    <cellStyle name="Percent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98</xdr:row>
      <xdr:rowOff>0</xdr:rowOff>
    </xdr:from>
    <xdr:to>
      <xdr:col>5</xdr:col>
      <xdr:colOff>0</xdr:colOff>
      <xdr:row>99</xdr:row>
      <xdr:rowOff>38100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048000" y="158686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38400" y="15868650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5" name="Text Box 10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98</xdr:row>
      <xdr:rowOff>0</xdr:rowOff>
    </xdr:from>
    <xdr:to>
      <xdr:col>5</xdr:col>
      <xdr:colOff>0</xdr:colOff>
      <xdr:row>99</xdr:row>
      <xdr:rowOff>47625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3048000" y="15868650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9" name="Text Box 14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0" name="Text Box 15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1" name="Text Box 16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2" name="Text Box 17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3" name="Text Box 18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4" name="Text Box 19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8" name="Text Box 23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0" name="Text Box 25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2" name="Text Box 27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3" name="Text Box 28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4" name="Text Box 29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47625</xdr:rowOff>
    </xdr:to>
    <xdr:sp macro="" textlink="">
      <xdr:nvSpPr>
        <xdr:cNvPr id="25" name="Text Box 30"/>
        <xdr:cNvSpPr txBox="1">
          <a:spLocks noChangeArrowheads="1"/>
        </xdr:cNvSpPr>
      </xdr:nvSpPr>
      <xdr:spPr bwMode="auto">
        <a:xfrm>
          <a:off x="2438400" y="158686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98</xdr:row>
      <xdr:rowOff>0</xdr:rowOff>
    </xdr:from>
    <xdr:to>
      <xdr:col>5</xdr:col>
      <xdr:colOff>19050</xdr:colOff>
      <xdr:row>99</xdr:row>
      <xdr:rowOff>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048000" y="15868650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98</xdr:row>
      <xdr:rowOff>0</xdr:rowOff>
    </xdr:from>
    <xdr:to>
      <xdr:col>5</xdr:col>
      <xdr:colOff>123825</xdr:colOff>
      <xdr:row>99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048000" y="15868650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98</xdr:row>
      <xdr:rowOff>0</xdr:rowOff>
    </xdr:from>
    <xdr:to>
      <xdr:col>4</xdr:col>
      <xdr:colOff>133350</xdr:colOff>
      <xdr:row>99</xdr:row>
      <xdr:rowOff>0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2438400" y="15868650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98</xdr:row>
      <xdr:rowOff>0</xdr:rowOff>
    </xdr:from>
    <xdr:to>
      <xdr:col>5</xdr:col>
      <xdr:colOff>123825</xdr:colOff>
      <xdr:row>99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048000" y="15868650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98</xdr:row>
      <xdr:rowOff>0</xdr:rowOff>
    </xdr:from>
    <xdr:to>
      <xdr:col>4</xdr:col>
      <xdr:colOff>133350</xdr:colOff>
      <xdr:row>99</xdr:row>
      <xdr:rowOff>0</xdr:rowOff>
    </xdr:to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2438400" y="15868650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2" name="Text Box 19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98</xdr:row>
      <xdr:rowOff>0</xdr:rowOff>
    </xdr:from>
    <xdr:to>
      <xdr:col>5</xdr:col>
      <xdr:colOff>19050</xdr:colOff>
      <xdr:row>99</xdr:row>
      <xdr:rowOff>0</xdr:rowOff>
    </xdr:to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048000" y="15868650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6" name="Text Box 53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114300</xdr:rowOff>
    </xdr:to>
    <xdr:sp macro="" textlink="">
      <xdr:nvSpPr>
        <xdr:cNvPr id="37" name="Text Box 54"/>
        <xdr:cNvSpPr txBox="1">
          <a:spLocks noChangeArrowheads="1"/>
        </xdr:cNvSpPr>
      </xdr:nvSpPr>
      <xdr:spPr bwMode="auto">
        <a:xfrm>
          <a:off x="2438400" y="15868650"/>
          <a:ext cx="2000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38" name="Text Box 57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39" name="Text Box 58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0" name="Text Box 59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1" name="Text Box 60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2" name="Text Box 61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3" name="Text Box 62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4" name="Text Box 63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5" name="Text Box 64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6" name="Text Box 65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7" name="Text Box 66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8" name="Text Box 67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49" name="Text Box 68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0" name="Text Box 69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1" name="Text Box 70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2" name="Text Box 71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3" name="Text Box 57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4" name="Text Box 58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200025</xdr:colOff>
      <xdr:row>99</xdr:row>
      <xdr:rowOff>0</xdr:rowOff>
    </xdr:to>
    <xdr:sp macro="" textlink="">
      <xdr:nvSpPr>
        <xdr:cNvPr id="55" name="Text Box 59"/>
        <xdr:cNvSpPr txBox="1">
          <a:spLocks noChangeArrowheads="1"/>
        </xdr:cNvSpPr>
      </xdr:nvSpPr>
      <xdr:spPr bwMode="auto">
        <a:xfrm>
          <a:off x="2438400" y="158686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19050</xdr:colOff>
      <xdr:row>31</xdr:row>
      <xdr:rowOff>161925</xdr:rowOff>
    </xdr:to>
    <xdr:sp macro="" textlink="">
      <xdr:nvSpPr>
        <xdr:cNvPr id="56" name="Text Box 3"/>
        <xdr:cNvSpPr txBox="1">
          <a:spLocks noChangeArrowheads="1"/>
        </xdr:cNvSpPr>
      </xdr:nvSpPr>
      <xdr:spPr bwMode="auto">
        <a:xfrm>
          <a:off x="3048000" y="5019675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123825</xdr:colOff>
      <xdr:row>31</xdr:row>
      <xdr:rowOff>161925</xdr:rowOff>
    </xdr:to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3048000" y="5019675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31</xdr:row>
      <xdr:rowOff>0</xdr:rowOff>
    </xdr:from>
    <xdr:to>
      <xdr:col>4</xdr:col>
      <xdr:colOff>133350</xdr:colOff>
      <xdr:row>31</xdr:row>
      <xdr:rowOff>161925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2438400" y="5019675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123825</xdr:colOff>
      <xdr:row>31</xdr:row>
      <xdr:rowOff>161925</xdr:rowOff>
    </xdr:to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3048000" y="5019675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31</xdr:row>
      <xdr:rowOff>0</xdr:rowOff>
    </xdr:from>
    <xdr:to>
      <xdr:col>4</xdr:col>
      <xdr:colOff>133350</xdr:colOff>
      <xdr:row>31</xdr:row>
      <xdr:rowOff>161925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2438400" y="5019675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0</xdr:colOff>
      <xdr:row>32</xdr:row>
      <xdr:rowOff>38100</xdr:rowOff>
    </xdr:to>
    <xdr:sp macro="" textlink="">
      <xdr:nvSpPr>
        <xdr:cNvPr id="61" name="Text Box 3"/>
        <xdr:cNvSpPr txBox="1">
          <a:spLocks noChangeArrowheads="1"/>
        </xdr:cNvSpPr>
      </xdr:nvSpPr>
      <xdr:spPr bwMode="auto">
        <a:xfrm>
          <a:off x="3048000" y="50196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0</xdr:colOff>
      <xdr:row>32</xdr:row>
      <xdr:rowOff>38100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3048000" y="50196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63" name="Text Box 3"/>
        <xdr:cNvSpPr txBox="1">
          <a:spLocks noChangeArrowheads="1"/>
        </xdr:cNvSpPr>
      </xdr:nvSpPr>
      <xdr:spPr bwMode="auto">
        <a:xfrm>
          <a:off x="3048000" y="501967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31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64" name="Text Box 3"/>
        <xdr:cNvSpPr txBox="1">
          <a:spLocks noChangeArrowheads="1"/>
        </xdr:cNvSpPr>
      </xdr:nvSpPr>
      <xdr:spPr bwMode="auto">
        <a:xfrm>
          <a:off x="3048000" y="501967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66" name="Text Box 19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38</xdr:row>
      <xdr:rowOff>0</xdr:rowOff>
    </xdr:from>
    <xdr:to>
      <xdr:col>5</xdr:col>
      <xdr:colOff>19050</xdr:colOff>
      <xdr:row>39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048000" y="6153150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70" name="Text Box 53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133350</xdr:rowOff>
    </xdr:to>
    <xdr:sp macro="" textlink="">
      <xdr:nvSpPr>
        <xdr:cNvPr id="71" name="Text Box 54"/>
        <xdr:cNvSpPr txBox="1">
          <a:spLocks noChangeArrowheads="1"/>
        </xdr:cNvSpPr>
      </xdr:nvSpPr>
      <xdr:spPr bwMode="auto">
        <a:xfrm>
          <a:off x="2438400" y="6153150"/>
          <a:ext cx="200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2" name="Text Box 57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3" name="Text Box 58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4" name="Text Box 59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5" name="Text Box 60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6" name="Text Box 61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7" name="Text Box 62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8" name="Text Box 63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79" name="Text Box 64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0" name="Text Box 65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1" name="Text Box 66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2" name="Text Box 67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3" name="Text Box 68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4" name="Text Box 69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5" name="Text Box 70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6" name="Text Box 71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7" name="Text Box 57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8" name="Text Box 58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200025</xdr:colOff>
      <xdr:row>39</xdr:row>
      <xdr:rowOff>0</xdr:rowOff>
    </xdr:to>
    <xdr:sp macro="" textlink="">
      <xdr:nvSpPr>
        <xdr:cNvPr id="89" name="Text Box 59"/>
        <xdr:cNvSpPr txBox="1">
          <a:spLocks noChangeArrowheads="1"/>
        </xdr:cNvSpPr>
      </xdr:nvSpPr>
      <xdr:spPr bwMode="auto">
        <a:xfrm>
          <a:off x="2438400" y="6153150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1" name="Text Box 19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94</xdr:row>
      <xdr:rowOff>0</xdr:rowOff>
    </xdr:from>
    <xdr:to>
      <xdr:col>5</xdr:col>
      <xdr:colOff>19050</xdr:colOff>
      <xdr:row>95</xdr:row>
      <xdr:rowOff>47625</xdr:rowOff>
    </xdr:to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3048000" y="15220950"/>
          <a:ext cx="190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5" name="Text Box 53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200025</xdr:colOff>
      <xdr:row>96</xdr:row>
      <xdr:rowOff>19050</xdr:rowOff>
    </xdr:to>
    <xdr:sp macro="" textlink="">
      <xdr:nvSpPr>
        <xdr:cNvPr id="96" name="Text Box 54"/>
        <xdr:cNvSpPr txBox="1">
          <a:spLocks noChangeArrowheads="1"/>
        </xdr:cNvSpPr>
      </xdr:nvSpPr>
      <xdr:spPr bwMode="auto">
        <a:xfrm>
          <a:off x="2438400" y="15220950"/>
          <a:ext cx="200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97" name="Text Box 60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98" name="Text Box 61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99" name="Text Box 62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0" name="Text Box 63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1" name="Text Box 64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2" name="Text Box 65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3" name="Text Box 66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4" name="Text Box 67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200025</xdr:colOff>
      <xdr:row>93</xdr:row>
      <xdr:rowOff>47625</xdr:rowOff>
    </xdr:to>
    <xdr:sp macro="" textlink="">
      <xdr:nvSpPr>
        <xdr:cNvPr id="105" name="Text Box 68"/>
        <xdr:cNvSpPr txBox="1">
          <a:spLocks noChangeArrowheads="1"/>
        </xdr:cNvSpPr>
      </xdr:nvSpPr>
      <xdr:spPr bwMode="auto">
        <a:xfrm>
          <a:off x="2438400" y="148971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106" name="Text Box 69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107" name="Text Box 70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200025</xdr:colOff>
      <xdr:row>88</xdr:row>
      <xdr:rowOff>47625</xdr:rowOff>
    </xdr:to>
    <xdr:sp macro="" textlink="">
      <xdr:nvSpPr>
        <xdr:cNvPr id="108" name="Text Box 71"/>
        <xdr:cNvSpPr txBox="1">
          <a:spLocks noChangeArrowheads="1"/>
        </xdr:cNvSpPr>
      </xdr:nvSpPr>
      <xdr:spPr bwMode="auto">
        <a:xfrm>
          <a:off x="2438400" y="140874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85</xdr:row>
      <xdr:rowOff>0</xdr:rowOff>
    </xdr:from>
    <xdr:to>
      <xdr:col>4</xdr:col>
      <xdr:colOff>200025</xdr:colOff>
      <xdr:row>86</xdr:row>
      <xdr:rowOff>47625</xdr:rowOff>
    </xdr:to>
    <xdr:sp macro="" textlink="">
      <xdr:nvSpPr>
        <xdr:cNvPr id="109" name="Text Box 57"/>
        <xdr:cNvSpPr txBox="1">
          <a:spLocks noChangeArrowheads="1"/>
        </xdr:cNvSpPr>
      </xdr:nvSpPr>
      <xdr:spPr bwMode="auto">
        <a:xfrm>
          <a:off x="2438400" y="137636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85</xdr:row>
      <xdr:rowOff>0</xdr:rowOff>
    </xdr:from>
    <xdr:to>
      <xdr:col>4</xdr:col>
      <xdr:colOff>200025</xdr:colOff>
      <xdr:row>86</xdr:row>
      <xdr:rowOff>47625</xdr:rowOff>
    </xdr:to>
    <xdr:sp macro="" textlink="">
      <xdr:nvSpPr>
        <xdr:cNvPr id="110" name="Text Box 58"/>
        <xdr:cNvSpPr txBox="1">
          <a:spLocks noChangeArrowheads="1"/>
        </xdr:cNvSpPr>
      </xdr:nvSpPr>
      <xdr:spPr bwMode="auto">
        <a:xfrm>
          <a:off x="2438400" y="137636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85</xdr:row>
      <xdr:rowOff>0</xdr:rowOff>
    </xdr:from>
    <xdr:to>
      <xdr:col>4</xdr:col>
      <xdr:colOff>200025</xdr:colOff>
      <xdr:row>86</xdr:row>
      <xdr:rowOff>47625</xdr:rowOff>
    </xdr:to>
    <xdr:sp macro="" textlink="">
      <xdr:nvSpPr>
        <xdr:cNvPr id="111" name="Text Box 59"/>
        <xdr:cNvSpPr txBox="1">
          <a:spLocks noChangeArrowheads="1"/>
        </xdr:cNvSpPr>
      </xdr:nvSpPr>
      <xdr:spPr bwMode="auto">
        <a:xfrm>
          <a:off x="2438400" y="137636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2" name="Text Box 60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3" name="Text Box 61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4" name="Text Box 62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5" name="Text Box 69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6" name="Text Box 70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7" name="Text Box 71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8" name="Text Box 60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19" name="Text Box 61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20" name="Text Box 62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21" name="Text Box 69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22" name="Text Box 70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200025</xdr:colOff>
      <xdr:row>90</xdr:row>
      <xdr:rowOff>47625</xdr:rowOff>
    </xdr:to>
    <xdr:sp macro="" textlink="">
      <xdr:nvSpPr>
        <xdr:cNvPr id="123" name="Text Box 71"/>
        <xdr:cNvSpPr txBox="1">
          <a:spLocks noChangeArrowheads="1"/>
        </xdr:cNvSpPr>
      </xdr:nvSpPr>
      <xdr:spPr bwMode="auto">
        <a:xfrm>
          <a:off x="2438400" y="1441132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4" name="Text Box 60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5" name="Text Box 61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6" name="Text Box 62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7" name="Text Box 69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8" name="Text Box 70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200025</xdr:colOff>
      <xdr:row>92</xdr:row>
      <xdr:rowOff>47625</xdr:rowOff>
    </xdr:to>
    <xdr:sp macro="" textlink="">
      <xdr:nvSpPr>
        <xdr:cNvPr id="129" name="Text Box 71"/>
        <xdr:cNvSpPr txBox="1">
          <a:spLocks noChangeArrowheads="1"/>
        </xdr:cNvSpPr>
      </xdr:nvSpPr>
      <xdr:spPr bwMode="auto">
        <a:xfrm>
          <a:off x="2438400" y="147351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45</xdr:row>
      <xdr:rowOff>0</xdr:rowOff>
    </xdr:from>
    <xdr:to>
      <xdr:col>5</xdr:col>
      <xdr:colOff>0</xdr:colOff>
      <xdr:row>46</xdr:row>
      <xdr:rowOff>47625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3048000" y="7286625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45</xdr:row>
      <xdr:rowOff>0</xdr:rowOff>
    </xdr:from>
    <xdr:to>
      <xdr:col>5</xdr:col>
      <xdr:colOff>0</xdr:colOff>
      <xdr:row>46</xdr:row>
      <xdr:rowOff>47625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048000" y="7286625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46</xdr:row>
      <xdr:rowOff>0</xdr:rowOff>
    </xdr:from>
    <xdr:to>
      <xdr:col>5</xdr:col>
      <xdr:colOff>0</xdr:colOff>
      <xdr:row>47</xdr:row>
      <xdr:rowOff>66675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048000" y="74485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82</xdr:row>
      <xdr:rowOff>0</xdr:rowOff>
    </xdr:from>
    <xdr:to>
      <xdr:col>5</xdr:col>
      <xdr:colOff>0</xdr:colOff>
      <xdr:row>83</xdr:row>
      <xdr:rowOff>104775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048000" y="1327785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82</xdr:row>
      <xdr:rowOff>0</xdr:rowOff>
    </xdr:from>
    <xdr:to>
      <xdr:col>5</xdr:col>
      <xdr:colOff>0</xdr:colOff>
      <xdr:row>83</xdr:row>
      <xdr:rowOff>104775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048000" y="1327785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82</xdr:row>
      <xdr:rowOff>0</xdr:rowOff>
    </xdr:from>
    <xdr:to>
      <xdr:col>5</xdr:col>
      <xdr:colOff>0</xdr:colOff>
      <xdr:row>83</xdr:row>
      <xdr:rowOff>66675</xdr:rowOff>
    </xdr:to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3048000" y="132778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38</xdr:row>
      <xdr:rowOff>0</xdr:rowOff>
    </xdr:from>
    <xdr:to>
      <xdr:col>5</xdr:col>
      <xdr:colOff>19050</xdr:colOff>
      <xdr:row>39</xdr:row>
      <xdr:rowOff>66675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3048000" y="6153150"/>
          <a:ext cx="19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83</xdr:row>
      <xdr:rowOff>0</xdr:rowOff>
    </xdr:from>
    <xdr:to>
      <xdr:col>4</xdr:col>
      <xdr:colOff>200025</xdr:colOff>
      <xdr:row>84</xdr:row>
      <xdr:rowOff>47625</xdr:rowOff>
    </xdr:to>
    <xdr:sp macro="" textlink="">
      <xdr:nvSpPr>
        <xdr:cNvPr id="137" name="Text Box 57"/>
        <xdr:cNvSpPr txBox="1">
          <a:spLocks noChangeArrowheads="1"/>
        </xdr:cNvSpPr>
      </xdr:nvSpPr>
      <xdr:spPr bwMode="auto">
        <a:xfrm>
          <a:off x="2438400" y="134397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83</xdr:row>
      <xdr:rowOff>0</xdr:rowOff>
    </xdr:from>
    <xdr:to>
      <xdr:col>4</xdr:col>
      <xdr:colOff>200025</xdr:colOff>
      <xdr:row>84</xdr:row>
      <xdr:rowOff>47625</xdr:rowOff>
    </xdr:to>
    <xdr:sp macro="" textlink="">
      <xdr:nvSpPr>
        <xdr:cNvPr id="138" name="Text Box 58"/>
        <xdr:cNvSpPr txBox="1">
          <a:spLocks noChangeArrowheads="1"/>
        </xdr:cNvSpPr>
      </xdr:nvSpPr>
      <xdr:spPr bwMode="auto">
        <a:xfrm>
          <a:off x="2438400" y="134397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83</xdr:row>
      <xdr:rowOff>0</xdr:rowOff>
    </xdr:from>
    <xdr:to>
      <xdr:col>4</xdr:col>
      <xdr:colOff>200025</xdr:colOff>
      <xdr:row>84</xdr:row>
      <xdr:rowOff>47625</xdr:rowOff>
    </xdr:to>
    <xdr:sp macro="" textlink="">
      <xdr:nvSpPr>
        <xdr:cNvPr id="139" name="Text Box 59"/>
        <xdr:cNvSpPr txBox="1">
          <a:spLocks noChangeArrowheads="1"/>
        </xdr:cNvSpPr>
      </xdr:nvSpPr>
      <xdr:spPr bwMode="auto">
        <a:xfrm>
          <a:off x="2438400" y="13439775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19050</xdr:colOff>
      <xdr:row>7</xdr:row>
      <xdr:rowOff>161925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048000" y="1133475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123825</xdr:colOff>
      <xdr:row>7</xdr:row>
      <xdr:rowOff>161925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048000" y="1133475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7</xdr:row>
      <xdr:rowOff>0</xdr:rowOff>
    </xdr:from>
    <xdr:to>
      <xdr:col>4</xdr:col>
      <xdr:colOff>133350</xdr:colOff>
      <xdr:row>7</xdr:row>
      <xdr:rowOff>161925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2438400" y="1133475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19050</xdr:colOff>
      <xdr:row>7</xdr:row>
      <xdr:rowOff>161925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048000" y="1133475"/>
          <a:ext cx="19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123825</xdr:colOff>
      <xdr:row>7</xdr:row>
      <xdr:rowOff>161925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048000" y="1133475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7</xdr:row>
      <xdr:rowOff>0</xdr:rowOff>
    </xdr:from>
    <xdr:to>
      <xdr:col>4</xdr:col>
      <xdr:colOff>133350</xdr:colOff>
      <xdr:row>7</xdr:row>
      <xdr:rowOff>161925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2438400" y="1133475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123825</xdr:colOff>
      <xdr:row>7</xdr:row>
      <xdr:rowOff>161925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048000" y="1133475"/>
          <a:ext cx="123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714375</xdr:colOff>
      <xdr:row>7</xdr:row>
      <xdr:rowOff>0</xdr:rowOff>
    </xdr:from>
    <xdr:to>
      <xdr:col>4</xdr:col>
      <xdr:colOff>133350</xdr:colOff>
      <xdr:row>7</xdr:row>
      <xdr:rowOff>161925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2438400" y="1133475"/>
          <a:ext cx="133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0</xdr:colOff>
      <xdr:row>8</xdr:row>
      <xdr:rowOff>38100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048000" y="11334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0</xdr:colOff>
      <xdr:row>8</xdr:row>
      <xdr:rowOff>38100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048000" y="11334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7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048000" y="113347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048000" y="129540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0</xdr:row>
      <xdr:rowOff>0</xdr:rowOff>
    </xdr:from>
    <xdr:to>
      <xdr:col>4</xdr:col>
      <xdr:colOff>742950</xdr:colOff>
      <xdr:row>0</xdr:row>
      <xdr:rowOff>209550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048000" y="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762000</xdr:colOff>
      <xdr:row>0</xdr:row>
      <xdr:rowOff>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1866900" y="0"/>
          <a:ext cx="118110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4" name="Line 6"/>
        <xdr:cNvSpPr>
          <a:spLocks noChangeShapeType="1"/>
        </xdr:cNvSpPr>
      </xdr:nvSpPr>
      <xdr:spPr bwMode="auto">
        <a:xfrm flipH="1">
          <a:off x="2486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638175</xdr:colOff>
      <xdr:row>0</xdr:row>
      <xdr:rowOff>0</xdr:rowOff>
    </xdr:from>
    <xdr:to>
      <xdr:col>3</xdr:col>
      <xdr:colOff>638175</xdr:colOff>
      <xdr:row>0</xdr:row>
      <xdr:rowOff>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0</xdr:row>
      <xdr:rowOff>0</xdr:rowOff>
    </xdr:from>
    <xdr:to>
      <xdr:col>4</xdr:col>
      <xdr:colOff>733425</xdr:colOff>
      <xdr:row>0</xdr:row>
      <xdr:rowOff>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1914525" y="0"/>
          <a:ext cx="1133475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</xdr:colOff>
      <xdr:row>0</xdr:row>
      <xdr:rowOff>0</xdr:rowOff>
    </xdr:from>
    <xdr:to>
      <xdr:col>4</xdr:col>
      <xdr:colOff>142875</xdr:colOff>
      <xdr:row>0</xdr:row>
      <xdr:rowOff>0</xdr:rowOff>
    </xdr:to>
    <xdr:sp macro="" textlink="">
      <xdr:nvSpPr>
        <xdr:cNvPr id="7" name="Line 10"/>
        <xdr:cNvSpPr>
          <a:spLocks noChangeShapeType="1"/>
        </xdr:cNvSpPr>
      </xdr:nvSpPr>
      <xdr:spPr bwMode="auto">
        <a:xfrm>
          <a:off x="2457450" y="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76200</xdr:colOff>
      <xdr:row>0</xdr:row>
      <xdr:rowOff>0</xdr:rowOff>
    </xdr:from>
    <xdr:to>
      <xdr:col>4</xdr:col>
      <xdr:colOff>76200</xdr:colOff>
      <xdr:row>0</xdr:row>
      <xdr:rowOff>0</xdr:rowOff>
    </xdr:to>
    <xdr:sp macro="" textlink="">
      <xdr:nvSpPr>
        <xdr:cNvPr id="8" name="Line 11"/>
        <xdr:cNvSpPr>
          <a:spLocks noChangeShapeType="1"/>
        </xdr:cNvSpPr>
      </xdr:nvSpPr>
      <xdr:spPr bwMode="auto">
        <a:xfrm flipH="1">
          <a:off x="2514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38100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048000" y="14573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200025</xdr:colOff>
      <xdr:row>11</xdr:row>
      <xdr:rowOff>0</xdr:rowOff>
    </xdr:to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2438400" y="1457325"/>
          <a:ext cx="2000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200025</xdr:colOff>
      <xdr:row>11</xdr:row>
      <xdr:rowOff>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2438400" y="1457325"/>
          <a:ext cx="2000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161925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048000" y="1457325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200025</xdr:colOff>
      <xdr:row>10</xdr:row>
      <xdr:rowOff>0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2438400" y="1457325"/>
          <a:ext cx="2000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9</xdr:row>
      <xdr:rowOff>0</xdr:rowOff>
    </xdr:from>
    <xdr:to>
      <xdr:col>4</xdr:col>
      <xdr:colOff>914400</xdr:colOff>
      <xdr:row>10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048000" y="14573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10</xdr:row>
      <xdr:rowOff>0</xdr:rowOff>
    </xdr:from>
    <xdr:to>
      <xdr:col>4</xdr:col>
      <xdr:colOff>914400</xdr:colOff>
      <xdr:row>11</xdr:row>
      <xdr:rowOff>0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048000" y="16192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65</xdr:row>
      <xdr:rowOff>0</xdr:rowOff>
    </xdr:from>
    <xdr:to>
      <xdr:col>4</xdr:col>
      <xdr:colOff>914400</xdr:colOff>
      <xdr:row>66</xdr:row>
      <xdr:rowOff>38100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048000" y="105251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65</xdr:row>
      <xdr:rowOff>0</xdr:rowOff>
    </xdr:from>
    <xdr:to>
      <xdr:col>4</xdr:col>
      <xdr:colOff>914400</xdr:colOff>
      <xdr:row>66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048000" y="105251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66</xdr:row>
      <xdr:rowOff>0</xdr:rowOff>
    </xdr:from>
    <xdr:to>
      <xdr:col>4</xdr:col>
      <xdr:colOff>914400</xdr:colOff>
      <xdr:row>67</xdr:row>
      <xdr:rowOff>9525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048000" y="10687050"/>
          <a:ext cx="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84</xdr:row>
      <xdr:rowOff>0</xdr:rowOff>
    </xdr:from>
    <xdr:to>
      <xdr:col>4</xdr:col>
      <xdr:colOff>914400</xdr:colOff>
      <xdr:row>85</xdr:row>
      <xdr:rowOff>85725</xdr:rowOff>
    </xdr:to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048000" y="13601700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84</xdr:row>
      <xdr:rowOff>0</xdr:rowOff>
    </xdr:from>
    <xdr:to>
      <xdr:col>4</xdr:col>
      <xdr:colOff>914400</xdr:colOff>
      <xdr:row>85</xdr:row>
      <xdr:rowOff>85725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048000" y="13601700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84</xdr:row>
      <xdr:rowOff>0</xdr:rowOff>
    </xdr:from>
    <xdr:to>
      <xdr:col>4</xdr:col>
      <xdr:colOff>914400</xdr:colOff>
      <xdr:row>85</xdr:row>
      <xdr:rowOff>47625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048000" y="13601700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84</xdr:row>
      <xdr:rowOff>0</xdr:rowOff>
    </xdr:from>
    <xdr:to>
      <xdr:col>4</xdr:col>
      <xdr:colOff>914400</xdr:colOff>
      <xdr:row>85</xdr:row>
      <xdr:rowOff>47625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048000" y="13601700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200025</xdr:colOff>
      <xdr:row>225</xdr:row>
      <xdr:rowOff>47625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2438400" y="362712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200025</xdr:colOff>
      <xdr:row>233</xdr:row>
      <xdr:rowOff>47625</xdr:rowOff>
    </xdr:to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2438400" y="375666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226</xdr:row>
      <xdr:rowOff>0</xdr:rowOff>
    </xdr:from>
    <xdr:to>
      <xdr:col>4</xdr:col>
      <xdr:colOff>200025</xdr:colOff>
      <xdr:row>227</xdr:row>
      <xdr:rowOff>47625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438400" y="365950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200025</xdr:colOff>
      <xdr:row>229</xdr:row>
      <xdr:rowOff>47625</xdr:rowOff>
    </xdr:to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2438400" y="369189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233</xdr:row>
      <xdr:rowOff>0</xdr:rowOff>
    </xdr:from>
    <xdr:to>
      <xdr:col>4</xdr:col>
      <xdr:colOff>914400</xdr:colOff>
      <xdr:row>234</xdr:row>
      <xdr:rowOff>47625</xdr:rowOff>
    </xdr:to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048000" y="37728525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200025</xdr:colOff>
      <xdr:row>233</xdr:row>
      <xdr:rowOff>47625</xdr:rowOff>
    </xdr:to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2438400" y="375666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200025</xdr:colOff>
      <xdr:row>233</xdr:row>
      <xdr:rowOff>47625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2438400" y="3756660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200025</xdr:colOff>
      <xdr:row>231</xdr:row>
      <xdr:rowOff>47625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2438400" y="37242750"/>
          <a:ext cx="2000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imates/PE%20pipe%20line%20lutuf%20Ali%20Jagira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tailed%20estimate%202016-17/Sub-Division-III/Water%20Supply%20allah%20rakhio%20kahinj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stimates/Daro%20Jagiran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ce sheet"/>
      <sheetName val="aBSTRACT"/>
      <sheetName val="Tube well"/>
      <sheetName val="PH"/>
      <sheetName val="Mat."/>
      <sheetName val="1.P.E.Pipe"/>
      <sheetName val="LSR"/>
      <sheetName val="Mat"/>
      <sheetName val="estimate"/>
      <sheetName val="R.A."/>
      <sheetName val="Comp"/>
      <sheetName val="F.Review"/>
      <sheetName val="TER"/>
      <sheetName val="DETAIL"/>
      <sheetName val="T.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2)Dismantalling of road metalling. (C.S.I.No.51 P.No.13)</v>
          </cell>
        </row>
        <row r="8">
          <cell r="B8">
            <v>225</v>
          </cell>
        </row>
        <row r="13">
          <cell r="B13">
            <v>8250</v>
          </cell>
        </row>
        <row r="40">
          <cell r="B40">
            <v>7627.5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ace sheet"/>
      <sheetName val="aBSTRACT"/>
      <sheetName val="Tube well"/>
      <sheetName val="PH"/>
      <sheetName val="Mat."/>
      <sheetName val="1.P.E.Pipe"/>
      <sheetName val="LSR"/>
      <sheetName val="Mat"/>
      <sheetName val="estimate"/>
      <sheetName val="R.A."/>
      <sheetName val="Comp"/>
      <sheetName val="F.Review"/>
      <sheetName val="Sch.B12"/>
      <sheetName val="TER"/>
      <sheetName val="DETAIL"/>
      <sheetName val="T.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 xml:space="preserve">4)Providing,Laying &amp; fixing in trench i/c cutting fitting and jointing &amp; testing etc. complete in all respect the high Density Polythylene P.E. pipe (HDPE-100) for W/S confirming ISO 4427/DIN8074/8075 B.S.3580 &amp; PSI 3051.  (P.H.S.I.No.1 P.No.25) </v>
          </cell>
        </row>
        <row r="30">
          <cell r="E30">
            <v>224</v>
          </cell>
        </row>
        <row r="31">
          <cell r="A31" t="str">
            <v>8)High Density Polythelene fittings(PE-100)equivalent make ( Mat.S.I.No.IX  P.No.18  )  (For PN-8)</v>
          </cell>
        </row>
        <row r="32">
          <cell r="A32" t="str">
            <v>For PN-8 Fittings</v>
          </cell>
        </row>
        <row r="33">
          <cell r="A33" t="str">
            <v>(i)Elbow 45</v>
          </cell>
        </row>
        <row r="37">
          <cell r="E37">
            <v>1324</v>
          </cell>
        </row>
        <row r="38">
          <cell r="A38" t="str">
            <v>(ii)Bend 90</v>
          </cell>
        </row>
        <row r="41">
          <cell r="A41" t="str">
            <v>for 4" dia (110 mm outer dia)</v>
          </cell>
        </row>
        <row r="42">
          <cell r="E42">
            <v>1655</v>
          </cell>
        </row>
        <row r="43">
          <cell r="A43" t="str">
            <v>9)Butt Fusion Joint (Mat.S.I.No.H P.No.20)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STT."/>
      <sheetName val="Mat."/>
      <sheetName val="TER"/>
      <sheetName val="T.comp"/>
    </sheetNames>
    <sheetDataSet>
      <sheetData sheetId="0">
        <row r="110">
          <cell r="B110">
            <v>375</v>
          </cell>
        </row>
        <row r="117">
          <cell r="B117">
            <v>187.5</v>
          </cell>
        </row>
        <row r="125">
          <cell r="B125">
            <v>28500</v>
          </cell>
        </row>
        <row r="130">
          <cell r="B130">
            <v>4000</v>
          </cell>
        </row>
        <row r="134">
          <cell r="B134">
            <v>1750</v>
          </cell>
        </row>
        <row r="135">
          <cell r="A135" t="str">
            <v>3) PVC "Z" Joint Fitting. (SMI No. 18 P 26)</v>
          </cell>
        </row>
        <row r="198">
          <cell r="B198">
            <v>25650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C14" sqref="C14"/>
    </sheetView>
  </sheetViews>
  <sheetFormatPr defaultRowHeight="12.75"/>
  <cols>
    <col min="1" max="1" width="7" style="1" customWidth="1"/>
    <col min="2" max="2" width="15.85546875" style="1" customWidth="1"/>
    <col min="3" max="3" width="9.140625" style="1"/>
    <col min="4" max="4" width="10" style="1" customWidth="1"/>
    <col min="5" max="5" width="13.7109375" style="1" customWidth="1"/>
    <col min="6" max="6" width="7.42578125" style="1" customWidth="1"/>
    <col min="7" max="7" width="9.140625" style="1"/>
    <col min="8" max="8" width="0.85546875" style="1" customWidth="1"/>
    <col min="9" max="9" width="5.7109375" style="1" customWidth="1"/>
    <col min="10" max="10" width="16.85546875" style="1" customWidth="1"/>
    <col min="11" max="16384" width="9.140625" style="1"/>
  </cols>
  <sheetData>
    <row r="1" spans="1:10" ht="19.5">
      <c r="A1" s="52" t="s">
        <v>29</v>
      </c>
      <c r="B1" s="52"/>
      <c r="C1" s="52"/>
      <c r="D1" s="52"/>
      <c r="E1" s="52"/>
      <c r="F1" s="52"/>
      <c r="G1" s="52"/>
      <c r="H1" s="52"/>
      <c r="I1" s="52"/>
      <c r="J1" s="52"/>
    </row>
    <row r="3" spans="1:10" ht="16.5">
      <c r="A3" s="51" t="s">
        <v>28</v>
      </c>
      <c r="B3" s="51"/>
      <c r="D3" s="50" t="s">
        <v>27</v>
      </c>
      <c r="E3" s="50"/>
      <c r="F3" s="50"/>
      <c r="G3" s="50"/>
      <c r="H3" s="50"/>
      <c r="I3" s="50"/>
      <c r="J3" s="50"/>
    </row>
    <row r="4" spans="1:10" ht="36" customHeight="1">
      <c r="D4" s="50"/>
      <c r="E4" s="50"/>
      <c r="F4" s="50"/>
      <c r="G4" s="50"/>
      <c r="H4" s="50"/>
      <c r="I4" s="50"/>
      <c r="J4" s="50"/>
    </row>
    <row r="5" spans="1:10" ht="2.25" customHeight="1">
      <c r="D5" s="50"/>
      <c r="E5" s="50"/>
      <c r="F5" s="50"/>
      <c r="G5" s="50"/>
      <c r="H5" s="50"/>
      <c r="I5" s="50"/>
      <c r="J5" s="50"/>
    </row>
    <row r="6" spans="1:10" ht="17.25" customHeight="1">
      <c r="A6" s="49" t="s">
        <v>26</v>
      </c>
      <c r="B6" s="49"/>
      <c r="D6" s="48"/>
      <c r="E6" s="48"/>
      <c r="F6" s="48"/>
      <c r="G6" s="48"/>
      <c r="H6" s="48"/>
    </row>
    <row r="7" spans="1:10" ht="16.5">
      <c r="A7" s="44" t="s">
        <v>25</v>
      </c>
      <c r="B7" s="47" t="s">
        <v>24</v>
      </c>
      <c r="C7" s="46"/>
      <c r="D7" s="45"/>
      <c r="E7" s="44" t="s">
        <v>23</v>
      </c>
      <c r="F7" s="44" t="s">
        <v>22</v>
      </c>
      <c r="G7" s="44" t="s">
        <v>21</v>
      </c>
      <c r="H7" s="43" t="s">
        <v>20</v>
      </c>
      <c r="I7" s="43"/>
      <c r="J7" s="43"/>
    </row>
    <row r="8" spans="1:10" ht="18" customHeight="1">
      <c r="A8" s="42" t="s">
        <v>19</v>
      </c>
      <c r="B8" s="42"/>
      <c r="C8" s="42"/>
      <c r="D8" s="42"/>
      <c r="E8" s="41" t="s">
        <v>18</v>
      </c>
      <c r="F8" s="41"/>
      <c r="G8" s="41"/>
      <c r="H8" s="41"/>
      <c r="I8" s="41"/>
      <c r="J8" s="41"/>
    </row>
    <row r="9" spans="1:10" ht="18" customHeight="1">
      <c r="A9" s="40" t="s">
        <v>17</v>
      </c>
      <c r="B9" s="40"/>
      <c r="C9" s="40"/>
      <c r="D9" s="40"/>
      <c r="E9" s="40"/>
      <c r="F9" s="40"/>
      <c r="G9" s="40"/>
      <c r="H9" s="40"/>
      <c r="I9" s="40"/>
      <c r="J9" s="12"/>
    </row>
    <row r="10" spans="1:10" ht="18" customHeight="1">
      <c r="A10" s="39"/>
      <c r="B10" s="39"/>
      <c r="C10" s="39"/>
      <c r="D10" s="39"/>
      <c r="E10" s="39"/>
      <c r="F10" s="39"/>
      <c r="G10" s="39"/>
      <c r="H10" s="39"/>
      <c r="I10" s="39"/>
      <c r="J10" s="12"/>
    </row>
    <row r="11" spans="1:10" ht="36.75" customHeight="1">
      <c r="A11" s="38" t="str">
        <f>+'[1]1.P.E.Pipe'!A4:H4</f>
        <v>2)Dismantalling of road metalling. (C.S.I.No.51 P.No.13)</v>
      </c>
      <c r="B11" s="38"/>
      <c r="C11" s="38"/>
      <c r="D11" s="38"/>
      <c r="E11" s="38"/>
      <c r="F11" s="38"/>
      <c r="G11" s="38"/>
      <c r="H11" s="38"/>
      <c r="I11" s="38"/>
      <c r="J11" s="4"/>
    </row>
    <row r="12" spans="1:10" ht="18" customHeight="1">
      <c r="A12" s="4" t="s">
        <v>5</v>
      </c>
      <c r="B12" s="14">
        <f>+'[1]1.P.E.Pipe'!B8</f>
        <v>225</v>
      </c>
      <c r="C12" s="20" t="s">
        <v>14</v>
      </c>
      <c r="D12" s="32" t="s">
        <v>3</v>
      </c>
      <c r="E12" s="17">
        <v>605</v>
      </c>
      <c r="F12" s="16" t="s">
        <v>16</v>
      </c>
      <c r="G12" s="16"/>
      <c r="H12" s="16"/>
      <c r="I12" s="15" t="s">
        <v>0</v>
      </c>
      <c r="J12" s="14">
        <f>+ROUND((B12*E12/100),0)</f>
        <v>1361</v>
      </c>
    </row>
    <row r="13" spans="1:10" ht="138.75" customHeight="1">
      <c r="A13" s="37" t="s">
        <v>15</v>
      </c>
      <c r="B13" s="37"/>
      <c r="C13" s="37"/>
      <c r="D13" s="37"/>
      <c r="E13" s="37"/>
      <c r="F13" s="37"/>
      <c r="G13" s="37"/>
      <c r="H13" s="37"/>
      <c r="I13" s="37"/>
      <c r="J13" s="12"/>
    </row>
    <row r="14" spans="1:10" ht="18" customHeight="1">
      <c r="A14" s="20" t="s">
        <v>5</v>
      </c>
      <c r="B14" s="30">
        <f>+'[1]1.P.E.Pipe'!B13</f>
        <v>8250</v>
      </c>
      <c r="C14" s="4" t="s">
        <v>14</v>
      </c>
      <c r="D14" s="15" t="s">
        <v>3</v>
      </c>
      <c r="E14" s="14">
        <v>3600</v>
      </c>
      <c r="F14" s="16" t="s">
        <v>13</v>
      </c>
      <c r="G14" s="16"/>
      <c r="H14" s="16"/>
      <c r="I14" s="15" t="s">
        <v>0</v>
      </c>
      <c r="J14" s="14">
        <f>+ROUND((B14*E14/1000),0)</f>
        <v>29700</v>
      </c>
    </row>
    <row r="15" spans="1:10" ht="80.25" customHeight="1">
      <c r="A15" s="37" t="str">
        <f>+'[2]1.P.E.Pipe'!A23:I23</f>
        <v xml:space="preserve">4)Providing,Laying &amp; fixing in trench i/c cutting fitting and jointing &amp; testing etc. complete in all respect the high Density Polythylene P.E. pipe (HDPE-100) for W/S confirming ISO 4427/DIN8074/8075 B.S.3580 &amp; PSI 3051.  (P.H.S.I.No.1 P.No.25) </v>
      </c>
      <c r="B15" s="37"/>
      <c r="C15" s="37"/>
      <c r="D15" s="37"/>
      <c r="E15" s="37"/>
      <c r="F15" s="37"/>
      <c r="G15" s="37"/>
      <c r="H15" s="37"/>
      <c r="I15" s="37"/>
      <c r="J15" s="2"/>
    </row>
    <row r="16" spans="1:10" ht="18" customHeight="1">
      <c r="A16" s="36" t="s">
        <v>12</v>
      </c>
      <c r="B16" s="36"/>
      <c r="C16" s="23"/>
      <c r="D16" s="23"/>
      <c r="E16" s="31"/>
      <c r="F16" s="15"/>
      <c r="G16" s="15"/>
      <c r="H16" s="35"/>
      <c r="I16" s="34"/>
      <c r="J16" s="30"/>
    </row>
    <row r="17" spans="1:10" ht="18" customHeight="1">
      <c r="A17" s="4" t="s">
        <v>5</v>
      </c>
      <c r="B17" s="33">
        <v>1100</v>
      </c>
      <c r="C17" s="20" t="s">
        <v>11</v>
      </c>
      <c r="D17" s="32" t="s">
        <v>3</v>
      </c>
      <c r="E17" s="31">
        <f>+'[2]1.P.E.Pipe'!E30:F30</f>
        <v>224</v>
      </c>
      <c r="F17" s="16" t="s">
        <v>10</v>
      </c>
      <c r="G17" s="16"/>
      <c r="H17" s="16"/>
      <c r="I17" s="15" t="s">
        <v>0</v>
      </c>
      <c r="J17" s="30">
        <f>+ROUND((B17*E17),0)</f>
        <v>246400</v>
      </c>
    </row>
    <row r="18" spans="1:10" ht="36.75" customHeight="1">
      <c r="A18" s="13" t="str">
        <f>+'[2]1.P.E.Pipe'!A31:I31</f>
        <v>8)High Density Polythelene fittings(PE-100)equivalent make ( Mat.S.I.No.IX  P.No.18  )  (For PN-8)</v>
      </c>
      <c r="B18" s="13"/>
      <c r="C18" s="13"/>
      <c r="D18" s="13"/>
      <c r="E18" s="13"/>
      <c r="F18" s="13"/>
      <c r="G18" s="13"/>
      <c r="H18" s="13"/>
      <c r="I18" s="13"/>
      <c r="J18" s="12"/>
    </row>
    <row r="19" spans="1:10" ht="18" customHeight="1">
      <c r="A19" s="27" t="str">
        <f>+'[2]1.P.E.Pipe'!A32:C32</f>
        <v>For PN-8 Fittings</v>
      </c>
      <c r="B19" s="27"/>
      <c r="C19" s="27"/>
      <c r="D19" s="27"/>
      <c r="E19" s="29"/>
      <c r="F19" s="29"/>
      <c r="G19" s="29"/>
      <c r="H19" s="28"/>
      <c r="I19" s="28"/>
      <c r="J19" s="12"/>
    </row>
    <row r="20" spans="1:10" ht="18" customHeight="1">
      <c r="A20" s="25" t="str">
        <f>+'[2]1.P.E.Pipe'!A33:D33</f>
        <v>(i)Elbow 45</v>
      </c>
      <c r="B20" s="25"/>
      <c r="C20" s="25"/>
      <c r="D20" s="23"/>
      <c r="E20" s="14"/>
      <c r="F20" s="22"/>
      <c r="G20" s="15"/>
      <c r="H20" s="21"/>
      <c r="I20" s="18"/>
      <c r="J20" s="18"/>
    </row>
    <row r="21" spans="1:10" ht="18" customHeight="1">
      <c r="A21" s="25" t="s">
        <v>9</v>
      </c>
      <c r="B21" s="25"/>
      <c r="C21" s="25"/>
      <c r="D21" s="23"/>
      <c r="E21" s="14"/>
      <c r="F21" s="22"/>
      <c r="G21" s="15"/>
      <c r="H21" s="21"/>
      <c r="I21" s="18"/>
      <c r="J21" s="18"/>
    </row>
    <row r="22" spans="1:10" ht="18" customHeight="1">
      <c r="A22" s="20" t="s">
        <v>5</v>
      </c>
      <c r="B22" s="19">
        <v>1</v>
      </c>
      <c r="C22" s="18" t="s">
        <v>8</v>
      </c>
      <c r="D22" s="4" t="s">
        <v>3</v>
      </c>
      <c r="E22" s="17">
        <f>+'[2]1.P.E.Pipe'!E37:F37</f>
        <v>1324</v>
      </c>
      <c r="F22" s="16" t="s">
        <v>7</v>
      </c>
      <c r="G22" s="16"/>
      <c r="H22" s="16"/>
      <c r="I22" s="15" t="s">
        <v>0</v>
      </c>
      <c r="J22" s="14">
        <f>+ROUND((B22*E22),0)</f>
        <v>1324</v>
      </c>
    </row>
    <row r="23" spans="1:10" ht="18" customHeight="1">
      <c r="A23" s="27" t="str">
        <f>+'[2]1.P.E.Pipe'!A38:D38</f>
        <v>(ii)Bend 90</v>
      </c>
      <c r="B23" s="27"/>
      <c r="C23" s="27"/>
      <c r="D23" s="27"/>
      <c r="E23" s="26"/>
      <c r="F23" s="26"/>
      <c r="G23" s="26"/>
      <c r="H23" s="22"/>
      <c r="I23" s="22"/>
      <c r="J23" s="4"/>
    </row>
    <row r="24" spans="1:10" ht="18" customHeight="1">
      <c r="A24" s="25" t="str">
        <f>+'[2]1.P.E.Pipe'!A41:C41</f>
        <v>for 4" dia (110 mm outer dia)</v>
      </c>
      <c r="B24" s="25"/>
      <c r="C24" s="25"/>
      <c r="D24" s="23"/>
      <c r="E24" s="14"/>
      <c r="F24" s="22"/>
      <c r="G24" s="15"/>
      <c r="H24" s="21"/>
      <c r="I24" s="18"/>
      <c r="J24" s="18"/>
    </row>
    <row r="25" spans="1:10" ht="18" customHeight="1">
      <c r="A25" s="20" t="s">
        <v>5</v>
      </c>
      <c r="B25" s="19">
        <v>1</v>
      </c>
      <c r="C25" s="18" t="s">
        <v>8</v>
      </c>
      <c r="D25" s="4" t="s">
        <v>3</v>
      </c>
      <c r="E25" s="17">
        <f>+'[2]1.P.E.Pipe'!E42:F42</f>
        <v>1655</v>
      </c>
      <c r="F25" s="16" t="s">
        <v>7</v>
      </c>
      <c r="G25" s="16"/>
      <c r="H25" s="16"/>
      <c r="I25" s="15" t="s">
        <v>0</v>
      </c>
      <c r="J25" s="14">
        <f>+ROUND((B25*E25),0)</f>
        <v>1655</v>
      </c>
    </row>
    <row r="26" spans="1:10" ht="18" customHeight="1">
      <c r="A26" s="13" t="str">
        <f>+'[2]1.P.E.Pipe'!A43:I43</f>
        <v>9)Butt Fusion Joint (Mat.S.I.No.H P.No.20)</v>
      </c>
      <c r="B26" s="13"/>
      <c r="C26" s="13"/>
      <c r="D26" s="13"/>
      <c r="E26" s="13"/>
      <c r="F26" s="13"/>
      <c r="G26" s="13"/>
      <c r="H26" s="13"/>
      <c r="I26" s="13"/>
      <c r="J26" s="14"/>
    </row>
    <row r="27" spans="1:10" ht="18" customHeight="1">
      <c r="A27" s="24" t="s">
        <v>9</v>
      </c>
      <c r="B27" s="24"/>
      <c r="C27" s="24"/>
      <c r="D27" s="23"/>
      <c r="E27" s="14"/>
      <c r="F27" s="22"/>
      <c r="G27" s="15"/>
      <c r="H27" s="21"/>
      <c r="I27" s="18"/>
      <c r="J27" s="18"/>
    </row>
    <row r="28" spans="1:10" ht="18" customHeight="1">
      <c r="A28" s="20" t="s">
        <v>5</v>
      </c>
      <c r="B28" s="19">
        <v>2</v>
      </c>
      <c r="C28" s="18" t="s">
        <v>8</v>
      </c>
      <c r="D28" s="4" t="s">
        <v>3</v>
      </c>
      <c r="E28" s="17">
        <v>1000</v>
      </c>
      <c r="F28" s="16" t="s">
        <v>7</v>
      </c>
      <c r="G28" s="16"/>
      <c r="H28" s="16"/>
      <c r="I28" s="15" t="s">
        <v>0</v>
      </c>
      <c r="J28" s="14">
        <f>+ROUND((B28*E28),0)</f>
        <v>2000</v>
      </c>
    </row>
    <row r="29" spans="1:10" ht="56.25" customHeight="1">
      <c r="A29" s="13" t="s">
        <v>6</v>
      </c>
      <c r="B29" s="13"/>
      <c r="C29" s="13"/>
      <c r="D29" s="13"/>
      <c r="E29" s="13"/>
      <c r="F29" s="13"/>
      <c r="G29" s="13"/>
      <c r="H29" s="13"/>
      <c r="I29" s="13"/>
      <c r="J29" s="12"/>
    </row>
    <row r="30" spans="1:10" ht="18" customHeight="1">
      <c r="A30" s="11" t="s">
        <v>5</v>
      </c>
      <c r="B30" s="10">
        <f>+'[1]1.P.E.Pipe'!B40</f>
        <v>7627.5</v>
      </c>
      <c r="C30" s="9" t="s">
        <v>4</v>
      </c>
      <c r="D30" s="6" t="s">
        <v>3</v>
      </c>
      <c r="E30" s="8">
        <v>2760</v>
      </c>
      <c r="F30" s="7" t="s">
        <v>2</v>
      </c>
      <c r="G30" s="7"/>
      <c r="H30" s="7"/>
      <c r="I30" s="6" t="s">
        <v>0</v>
      </c>
      <c r="J30" s="5">
        <f>+ROUND((B30*E30/1000),0)</f>
        <v>21052</v>
      </c>
    </row>
    <row r="31" spans="1:10" ht="18" customHeight="1">
      <c r="A31" s="4"/>
      <c r="B31" s="4"/>
      <c r="C31" s="4"/>
      <c r="D31" s="4"/>
      <c r="E31" s="4"/>
      <c r="F31" s="3" t="s">
        <v>1</v>
      </c>
      <c r="G31" s="3"/>
      <c r="H31" s="3"/>
      <c r="I31" s="3"/>
      <c r="J31" s="2">
        <f>SUM(J11:J30)</f>
        <v>303492</v>
      </c>
    </row>
    <row r="32" spans="1:10" ht="18" customHeight="1"/>
    <row r="33" ht="18" customHeight="1"/>
  </sheetData>
  <mergeCells count="30">
    <mergeCell ref="A24:C24"/>
    <mergeCell ref="F17:H17"/>
    <mergeCell ref="F12:H12"/>
    <mergeCell ref="A13:I13"/>
    <mergeCell ref="E8:J8"/>
    <mergeCell ref="A20:C20"/>
    <mergeCell ref="A18:I18"/>
    <mergeCell ref="A9:I9"/>
    <mergeCell ref="A8:D8"/>
    <mergeCell ref="A11:I11"/>
    <mergeCell ref="A1:J1"/>
    <mergeCell ref="A3:B3"/>
    <mergeCell ref="D3:J5"/>
    <mergeCell ref="D6:H6"/>
    <mergeCell ref="B7:D7"/>
    <mergeCell ref="H7:J7"/>
    <mergeCell ref="A21:C21"/>
    <mergeCell ref="F22:H22"/>
    <mergeCell ref="A23:D23"/>
    <mergeCell ref="F14:H14"/>
    <mergeCell ref="A15:I15"/>
    <mergeCell ref="A16:B16"/>
    <mergeCell ref="A19:D19"/>
    <mergeCell ref="F30:H30"/>
    <mergeCell ref="F31:I31"/>
    <mergeCell ref="F25:H25"/>
    <mergeCell ref="A26:I26"/>
    <mergeCell ref="A27:C27"/>
    <mergeCell ref="F28:H28"/>
    <mergeCell ref="A29:I29"/>
  </mergeCells>
  <pageMargins left="0.46" right="0.26" top="0.54" bottom="0.52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4"/>
  <sheetViews>
    <sheetView workbookViewId="0">
      <selection activeCell="E88" sqref="E88:F442"/>
    </sheetView>
  </sheetViews>
  <sheetFormatPr defaultRowHeight="12.75"/>
  <cols>
    <col min="1" max="1" width="7" style="53" customWidth="1"/>
    <col min="2" max="2" width="14.7109375" style="53" customWidth="1"/>
    <col min="3" max="3" width="10.7109375" style="53" customWidth="1"/>
    <col min="4" max="4" width="10.42578125" style="53" customWidth="1"/>
    <col min="5" max="5" width="14.7109375" style="53" customWidth="1"/>
    <col min="6" max="6" width="9.140625" style="53"/>
    <col min="7" max="7" width="5.140625" style="53" customWidth="1"/>
    <col min="8" max="8" width="5" style="53" customWidth="1"/>
    <col min="9" max="9" width="5.42578125" style="53" customWidth="1"/>
    <col min="10" max="10" width="16.85546875" style="53" customWidth="1"/>
    <col min="11" max="16384" width="9.140625" style="53"/>
  </cols>
  <sheetData>
    <row r="1" spans="1:10" ht="18">
      <c r="A1" s="63" t="s">
        <v>29</v>
      </c>
      <c r="B1" s="63"/>
      <c r="C1" s="63"/>
      <c r="D1" s="63"/>
      <c r="E1" s="63"/>
      <c r="F1" s="63"/>
      <c r="G1" s="63"/>
      <c r="H1" s="63"/>
      <c r="I1" s="63"/>
      <c r="J1" s="63"/>
    </row>
    <row r="4" spans="1:10" ht="15.75">
      <c r="A4" s="62" t="s">
        <v>28</v>
      </c>
      <c r="B4" s="62"/>
      <c r="D4" s="50" t="s">
        <v>50</v>
      </c>
      <c r="E4" s="50"/>
      <c r="F4" s="50"/>
      <c r="G4" s="50"/>
      <c r="H4" s="50"/>
      <c r="I4" s="50"/>
      <c r="J4" s="50"/>
    </row>
    <row r="5" spans="1:10">
      <c r="D5" s="50"/>
      <c r="E5" s="50"/>
      <c r="F5" s="50"/>
      <c r="G5" s="50"/>
      <c r="H5" s="50"/>
      <c r="I5" s="50"/>
      <c r="J5" s="50"/>
    </row>
    <row r="6" spans="1:10" ht="18.75" customHeight="1">
      <c r="D6" s="50"/>
      <c r="E6" s="50"/>
      <c r="F6" s="50"/>
      <c r="G6" s="50"/>
      <c r="H6" s="50"/>
      <c r="I6" s="50"/>
      <c r="J6" s="50"/>
    </row>
    <row r="8" spans="1:10" ht="15.75">
      <c r="A8" s="61" t="s">
        <v>26</v>
      </c>
      <c r="B8" s="61"/>
      <c r="D8" s="60"/>
      <c r="E8" s="60"/>
      <c r="F8" s="60"/>
      <c r="G8" s="60"/>
      <c r="H8" s="60"/>
    </row>
    <row r="9" spans="1:10" ht="31.5">
      <c r="A9" s="56" t="s">
        <v>25</v>
      </c>
      <c r="B9" s="59" t="s">
        <v>24</v>
      </c>
      <c r="C9" s="58"/>
      <c r="D9" s="57"/>
      <c r="E9" s="56" t="s">
        <v>23</v>
      </c>
      <c r="F9" s="56" t="s">
        <v>22</v>
      </c>
      <c r="G9" s="56" t="s">
        <v>21</v>
      </c>
      <c r="H9" s="55" t="s">
        <v>20</v>
      </c>
      <c r="I9" s="55"/>
      <c r="J9" s="55"/>
    </row>
    <row r="10" spans="1:10" ht="16.5">
      <c r="A10" s="42" t="s">
        <v>49</v>
      </c>
      <c r="B10" s="42"/>
      <c r="C10" s="42"/>
      <c r="D10" s="42"/>
      <c r="E10" s="41" t="s">
        <v>48</v>
      </c>
      <c r="F10" s="41"/>
      <c r="G10" s="41"/>
      <c r="H10" s="41"/>
      <c r="I10" s="41"/>
      <c r="J10" s="41"/>
    </row>
    <row r="11" spans="1:10" ht="16.5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2"/>
    </row>
    <row r="12" spans="1:10" ht="16.5">
      <c r="A12" s="39"/>
      <c r="B12" s="39"/>
      <c r="C12" s="39"/>
      <c r="D12" s="39"/>
      <c r="E12" s="39"/>
      <c r="F12" s="39"/>
      <c r="G12" s="39"/>
      <c r="H12" s="39"/>
      <c r="I12" s="39"/>
      <c r="J12" s="12"/>
    </row>
    <row r="13" spans="1:10" ht="42.75" customHeight="1">
      <c r="A13" s="38" t="s">
        <v>47</v>
      </c>
      <c r="B13" s="38"/>
      <c r="C13" s="38"/>
      <c r="D13" s="38"/>
      <c r="E13" s="38"/>
      <c r="F13" s="38"/>
      <c r="G13" s="38"/>
      <c r="H13" s="38"/>
      <c r="I13" s="38"/>
      <c r="J13" s="4"/>
    </row>
    <row r="14" spans="1:10" ht="15.75">
      <c r="A14" s="4" t="s">
        <v>5</v>
      </c>
      <c r="B14" s="14">
        <f>+[3]ESTT.!B110</f>
        <v>375</v>
      </c>
      <c r="C14" s="20" t="s">
        <v>4</v>
      </c>
      <c r="D14" s="32" t="s">
        <v>3</v>
      </c>
      <c r="E14" s="17">
        <v>1306.8</v>
      </c>
      <c r="F14" s="16" t="s">
        <v>16</v>
      </c>
      <c r="G14" s="16"/>
      <c r="H14" s="16"/>
      <c r="I14" s="15" t="s">
        <v>0</v>
      </c>
      <c r="J14" s="14">
        <f>+ROUND((B14*E14/100),0)</f>
        <v>4901</v>
      </c>
    </row>
    <row r="15" spans="1:10" ht="16.5">
      <c r="A15" s="39"/>
      <c r="B15" s="39"/>
      <c r="C15" s="39"/>
      <c r="D15" s="39"/>
      <c r="E15" s="39"/>
      <c r="F15" s="39"/>
      <c r="G15" s="39"/>
      <c r="H15" s="39"/>
      <c r="I15" s="39"/>
      <c r="J15" s="12"/>
    </row>
    <row r="16" spans="1:10" ht="36" customHeight="1">
      <c r="A16" s="38" t="s">
        <v>46</v>
      </c>
      <c r="B16" s="38"/>
      <c r="C16" s="38"/>
      <c r="D16" s="38"/>
      <c r="E16" s="38"/>
      <c r="F16" s="38"/>
      <c r="G16" s="38"/>
      <c r="H16" s="38"/>
      <c r="I16" s="38"/>
      <c r="J16" s="4"/>
    </row>
    <row r="17" spans="1:10" ht="15.75">
      <c r="A17" s="4" t="s">
        <v>5</v>
      </c>
      <c r="B17" s="14">
        <f>+[3]ESTT.!B117</f>
        <v>187.5</v>
      </c>
      <c r="C17" s="20" t="s">
        <v>14</v>
      </c>
      <c r="D17" s="32" t="s">
        <v>3</v>
      </c>
      <c r="E17" s="17">
        <v>1306.8</v>
      </c>
      <c r="F17" s="16" t="s">
        <v>16</v>
      </c>
      <c r="G17" s="16"/>
      <c r="H17" s="16"/>
      <c r="I17" s="15" t="s">
        <v>0</v>
      </c>
      <c r="J17" s="14">
        <f>+ROUND((B17*E17/100),0)</f>
        <v>2450</v>
      </c>
    </row>
    <row r="18" spans="1:10" ht="124.5" customHeight="1">
      <c r="A18" s="37" t="s">
        <v>15</v>
      </c>
      <c r="B18" s="37"/>
      <c r="C18" s="37"/>
      <c r="D18" s="37"/>
      <c r="E18" s="37"/>
      <c r="F18" s="37"/>
      <c r="G18" s="37"/>
      <c r="H18" s="37"/>
      <c r="I18" s="37"/>
      <c r="J18" s="12"/>
    </row>
    <row r="19" spans="1:10" ht="15.75">
      <c r="A19" s="20" t="s">
        <v>5</v>
      </c>
      <c r="B19" s="30">
        <f>+[3]ESTT.!B125</f>
        <v>28500</v>
      </c>
      <c r="C19" s="4" t="s">
        <v>14</v>
      </c>
      <c r="D19" s="15" t="s">
        <v>3</v>
      </c>
      <c r="E19" s="14">
        <v>3600</v>
      </c>
      <c r="F19" s="16" t="s">
        <v>13</v>
      </c>
      <c r="G19" s="16"/>
      <c r="H19" s="16"/>
      <c r="I19" s="15" t="s">
        <v>0</v>
      </c>
      <c r="J19" s="14">
        <f>+ROUND((B19*E19/1000),0)</f>
        <v>102600</v>
      </c>
    </row>
    <row r="20" spans="1:10" ht="77.25" customHeight="1">
      <c r="A20" s="37" t="s">
        <v>45</v>
      </c>
      <c r="B20" s="37"/>
      <c r="C20" s="37"/>
      <c r="D20" s="37"/>
      <c r="E20" s="37"/>
      <c r="F20" s="37"/>
      <c r="G20" s="37"/>
      <c r="H20" s="37"/>
      <c r="I20" s="37"/>
      <c r="J20" s="2"/>
    </row>
    <row r="21" spans="1:10" ht="16.5">
      <c r="A21" s="36" t="s">
        <v>44</v>
      </c>
      <c r="B21" s="36"/>
      <c r="C21" s="23"/>
      <c r="D21" s="23"/>
      <c r="E21" s="31"/>
      <c r="F21" s="15"/>
      <c r="G21" s="15"/>
      <c r="H21" s="35"/>
      <c r="I21" s="34"/>
      <c r="J21" s="30"/>
    </row>
    <row r="22" spans="1:10" ht="15.75">
      <c r="A22" s="4" t="s">
        <v>5</v>
      </c>
      <c r="B22" s="33">
        <f>+[3]ESTT.!B130</f>
        <v>4000</v>
      </c>
      <c r="C22" s="20" t="s">
        <v>11</v>
      </c>
      <c r="D22" s="32" t="s">
        <v>3</v>
      </c>
      <c r="E22" s="31">
        <v>90</v>
      </c>
      <c r="F22" s="16" t="s">
        <v>10</v>
      </c>
      <c r="G22" s="16"/>
      <c r="H22" s="16"/>
      <c r="I22" s="15" t="s">
        <v>0</v>
      </c>
      <c r="J22" s="30">
        <f>+ROUND((B22*E22),0)</f>
        <v>360000</v>
      </c>
    </row>
    <row r="23" spans="1:10" ht="15.75">
      <c r="A23" s="20"/>
      <c r="B23" s="30"/>
      <c r="C23" s="4"/>
      <c r="D23" s="15"/>
      <c r="E23" s="14"/>
      <c r="F23" s="32"/>
      <c r="G23" s="32"/>
      <c r="H23" s="32"/>
      <c r="I23" s="15"/>
      <c r="J23" s="14"/>
    </row>
    <row r="24" spans="1:10" ht="16.5">
      <c r="A24" s="36" t="s">
        <v>12</v>
      </c>
      <c r="B24" s="36"/>
      <c r="C24" s="23"/>
      <c r="D24" s="23"/>
      <c r="E24" s="31"/>
      <c r="F24" s="15"/>
      <c r="G24" s="15"/>
      <c r="H24" s="35"/>
      <c r="I24" s="34"/>
      <c r="J24" s="30"/>
    </row>
    <row r="25" spans="1:10" ht="15.75">
      <c r="A25" s="4" t="s">
        <v>5</v>
      </c>
      <c r="B25" s="33">
        <f>+[3]ESTT.!B134</f>
        <v>1750</v>
      </c>
      <c r="C25" s="20" t="s">
        <v>11</v>
      </c>
      <c r="D25" s="32" t="s">
        <v>3</v>
      </c>
      <c r="E25" s="31">
        <v>136</v>
      </c>
      <c r="F25" s="16" t="s">
        <v>10</v>
      </c>
      <c r="G25" s="16"/>
      <c r="H25" s="16"/>
      <c r="I25" s="15" t="s">
        <v>0</v>
      </c>
      <c r="J25" s="30">
        <f>+ROUND((B25*E25),0)</f>
        <v>238000</v>
      </c>
    </row>
    <row r="26" spans="1:10" ht="15.75">
      <c r="A26" s="13" t="str">
        <f>+[3]ESTT.!A135</f>
        <v>3) PVC "Z" Joint Fitting. (SMI No. 18 P 26)</v>
      </c>
      <c r="B26" s="13"/>
      <c r="C26" s="13"/>
      <c r="D26" s="13"/>
      <c r="E26" s="13"/>
      <c r="F26" s="13"/>
      <c r="G26" s="13"/>
      <c r="H26" s="13"/>
      <c r="I26" s="13"/>
      <c r="J26" s="12"/>
    </row>
    <row r="27" spans="1:10" ht="21">
      <c r="A27" s="27" t="s">
        <v>43</v>
      </c>
      <c r="B27" s="27"/>
      <c r="C27" s="27"/>
      <c r="D27" s="27"/>
      <c r="E27" s="29"/>
      <c r="F27" s="29"/>
      <c r="G27" s="29"/>
      <c r="H27" s="28"/>
      <c r="I27" s="28"/>
      <c r="J27" s="12"/>
    </row>
    <row r="28" spans="1:10" ht="16.5">
      <c r="A28" s="25" t="s">
        <v>33</v>
      </c>
      <c r="B28" s="25"/>
      <c r="C28" s="25"/>
      <c r="D28" s="23"/>
      <c r="E28" s="14"/>
      <c r="F28" s="22"/>
      <c r="G28" s="15"/>
      <c r="H28" s="21"/>
      <c r="I28" s="18"/>
      <c r="J28" s="18"/>
    </row>
    <row r="29" spans="1:10" ht="15.75">
      <c r="A29" s="20" t="s">
        <v>5</v>
      </c>
      <c r="B29" s="19">
        <v>4</v>
      </c>
      <c r="C29" s="18" t="s">
        <v>8</v>
      </c>
      <c r="D29" s="4" t="s">
        <v>3</v>
      </c>
      <c r="E29" s="32">
        <v>731</v>
      </c>
      <c r="F29" s="16" t="s">
        <v>7</v>
      </c>
      <c r="G29" s="16"/>
      <c r="H29" s="16"/>
      <c r="I29" s="15" t="s">
        <v>0</v>
      </c>
      <c r="J29" s="14">
        <f>+ROUND((B29*E29),0)</f>
        <v>2924</v>
      </c>
    </row>
    <row r="30" spans="1:10" ht="16.5">
      <c r="A30" s="25" t="s">
        <v>9</v>
      </c>
      <c r="B30" s="25"/>
      <c r="C30" s="25"/>
      <c r="D30" s="23"/>
      <c r="E30" s="14"/>
      <c r="F30" s="22"/>
      <c r="G30" s="15"/>
      <c r="H30" s="21"/>
      <c r="I30" s="18"/>
      <c r="J30" s="18"/>
    </row>
    <row r="31" spans="1:10" ht="15.75">
      <c r="A31" s="20" t="s">
        <v>5</v>
      </c>
      <c r="B31" s="19">
        <v>4</v>
      </c>
      <c r="C31" s="18" t="s">
        <v>8</v>
      </c>
      <c r="D31" s="4" t="s">
        <v>3</v>
      </c>
      <c r="E31" s="32">
        <v>956</v>
      </c>
      <c r="F31" s="16" t="s">
        <v>7</v>
      </c>
      <c r="G31" s="16"/>
      <c r="H31" s="16"/>
      <c r="I31" s="15" t="s">
        <v>0</v>
      </c>
      <c r="J31" s="14">
        <f>+ROUND((B31*E31),0)</f>
        <v>3824</v>
      </c>
    </row>
    <row r="32" spans="1:10" ht="16.5">
      <c r="A32" s="27" t="s">
        <v>42</v>
      </c>
      <c r="B32" s="27"/>
      <c r="C32" s="27"/>
      <c r="D32" s="27"/>
      <c r="E32" s="26"/>
      <c r="F32" s="26"/>
      <c r="G32" s="26"/>
      <c r="H32" s="22"/>
      <c r="I32" s="22"/>
      <c r="J32" s="4"/>
    </row>
    <row r="33" spans="1:10" ht="16.5">
      <c r="A33" s="25" t="s">
        <v>33</v>
      </c>
      <c r="B33" s="25"/>
      <c r="C33" s="25"/>
      <c r="D33" s="23"/>
      <c r="E33" s="14"/>
      <c r="F33" s="22"/>
      <c r="G33" s="15"/>
      <c r="H33" s="21"/>
      <c r="I33" s="18"/>
      <c r="J33" s="18"/>
    </row>
    <row r="34" spans="1:10" ht="15.75">
      <c r="A34" s="20" t="s">
        <v>5</v>
      </c>
      <c r="B34" s="19">
        <v>2</v>
      </c>
      <c r="C34" s="18" t="s">
        <v>8</v>
      </c>
      <c r="D34" s="4" t="s">
        <v>3</v>
      </c>
      <c r="E34" s="32">
        <v>900</v>
      </c>
      <c r="F34" s="16" t="s">
        <v>7</v>
      </c>
      <c r="G34" s="16"/>
      <c r="H34" s="16"/>
      <c r="I34" s="15" t="s">
        <v>0</v>
      </c>
      <c r="J34" s="14">
        <f>+ROUND((B34*E34),0)</f>
        <v>1800</v>
      </c>
    </row>
    <row r="35" spans="1:10" ht="16.5">
      <c r="A35" s="25" t="s">
        <v>9</v>
      </c>
      <c r="B35" s="25"/>
      <c r="C35" s="25"/>
      <c r="D35" s="23"/>
      <c r="E35" s="14"/>
      <c r="F35" s="22"/>
      <c r="G35" s="15"/>
      <c r="H35" s="21"/>
      <c r="I35" s="18"/>
      <c r="J35" s="18"/>
    </row>
    <row r="36" spans="1:10" ht="15.75">
      <c r="A36" s="20" t="s">
        <v>5</v>
      </c>
      <c r="B36" s="19">
        <v>2</v>
      </c>
      <c r="C36" s="18" t="s">
        <v>8</v>
      </c>
      <c r="D36" s="4" t="s">
        <v>3</v>
      </c>
      <c r="E36" s="32">
        <v>1181</v>
      </c>
      <c r="F36" s="16" t="s">
        <v>7</v>
      </c>
      <c r="G36" s="16"/>
      <c r="H36" s="16"/>
      <c r="I36" s="15" t="s">
        <v>0</v>
      </c>
      <c r="J36" s="14">
        <f>+ROUND((B36*E36),0)</f>
        <v>2362</v>
      </c>
    </row>
    <row r="37" spans="1:10" ht="21">
      <c r="A37" s="27" t="s">
        <v>41</v>
      </c>
      <c r="B37" s="27"/>
      <c r="C37" s="27"/>
      <c r="D37" s="27"/>
      <c r="E37" s="26"/>
      <c r="F37" s="26"/>
      <c r="G37" s="26"/>
      <c r="H37" s="22"/>
      <c r="I37" s="22"/>
      <c r="J37" s="4"/>
    </row>
    <row r="38" spans="1:10" ht="16.5">
      <c r="A38" s="25" t="s">
        <v>33</v>
      </c>
      <c r="B38" s="25"/>
      <c r="C38" s="25"/>
      <c r="D38" s="23"/>
      <c r="E38" s="14"/>
      <c r="F38" s="22"/>
      <c r="G38" s="15"/>
      <c r="H38" s="21"/>
      <c r="I38" s="18"/>
      <c r="J38" s="18"/>
    </row>
    <row r="39" spans="1:10" ht="15.75">
      <c r="A39" s="20" t="s">
        <v>5</v>
      </c>
      <c r="B39" s="19">
        <v>2</v>
      </c>
      <c r="C39" s="18" t="s">
        <v>8</v>
      </c>
      <c r="D39" s="4" t="s">
        <v>3</v>
      </c>
      <c r="E39" s="32">
        <v>405</v>
      </c>
      <c r="F39" s="16" t="s">
        <v>7</v>
      </c>
      <c r="G39" s="16"/>
      <c r="H39" s="16"/>
      <c r="I39" s="15" t="s">
        <v>0</v>
      </c>
      <c r="J39" s="14">
        <f>+ROUND((B39*E39),0)</f>
        <v>810</v>
      </c>
    </row>
    <row r="40" spans="1:10" ht="16.5">
      <c r="A40" s="25" t="s">
        <v>9</v>
      </c>
      <c r="B40" s="25"/>
      <c r="C40" s="25"/>
      <c r="D40" s="23"/>
      <c r="E40" s="14"/>
      <c r="F40" s="22"/>
      <c r="G40" s="15"/>
      <c r="H40" s="21"/>
      <c r="I40" s="18"/>
      <c r="J40" s="18"/>
    </row>
    <row r="41" spans="1:10" ht="15.75">
      <c r="A41" s="20" t="s">
        <v>5</v>
      </c>
      <c r="B41" s="19">
        <v>2</v>
      </c>
      <c r="C41" s="18" t="s">
        <v>8</v>
      </c>
      <c r="D41" s="4" t="s">
        <v>3</v>
      </c>
      <c r="E41" s="32">
        <v>1125</v>
      </c>
      <c r="F41" s="16" t="s">
        <v>7</v>
      </c>
      <c r="G41" s="16"/>
      <c r="H41" s="16"/>
      <c r="I41" s="15" t="s">
        <v>0</v>
      </c>
      <c r="J41" s="14">
        <f>+ROUND((B41*E41),0)</f>
        <v>2250</v>
      </c>
    </row>
    <row r="42" spans="1:10" ht="21">
      <c r="A42" s="27" t="s">
        <v>40</v>
      </c>
      <c r="B42" s="27"/>
      <c r="C42" s="27"/>
      <c r="D42" s="27"/>
      <c r="E42" s="26"/>
      <c r="F42" s="26"/>
      <c r="G42" s="26"/>
      <c r="H42" s="22"/>
      <c r="I42" s="22"/>
      <c r="J42" s="4"/>
    </row>
    <row r="43" spans="1:10" ht="16.5">
      <c r="A43" s="24" t="s">
        <v>33</v>
      </c>
      <c r="B43" s="24"/>
      <c r="C43" s="24"/>
      <c r="D43" s="23"/>
      <c r="E43" s="14"/>
      <c r="F43" s="22"/>
      <c r="G43" s="15"/>
      <c r="H43" s="21"/>
      <c r="I43" s="18"/>
      <c r="J43" s="18"/>
    </row>
    <row r="44" spans="1:10" ht="15.75">
      <c r="A44" s="20" t="s">
        <v>5</v>
      </c>
      <c r="B44" s="19">
        <v>2</v>
      </c>
      <c r="C44" s="18" t="s">
        <v>8</v>
      </c>
      <c r="D44" s="4" t="s">
        <v>3</v>
      </c>
      <c r="E44" s="17">
        <v>568.75</v>
      </c>
      <c r="F44" s="16" t="s">
        <v>7</v>
      </c>
      <c r="G44" s="16"/>
      <c r="H44" s="16"/>
      <c r="I44" s="15" t="s">
        <v>0</v>
      </c>
      <c r="J44" s="14">
        <f>+ROUND((B44*E44),0)</f>
        <v>1138</v>
      </c>
    </row>
    <row r="45" spans="1:10" ht="16.5">
      <c r="A45" s="24" t="s">
        <v>9</v>
      </c>
      <c r="B45" s="24"/>
      <c r="C45" s="24"/>
      <c r="D45" s="23"/>
      <c r="E45" s="14"/>
      <c r="F45" s="22"/>
      <c r="G45" s="15"/>
      <c r="H45" s="21"/>
      <c r="I45" s="18"/>
      <c r="J45" s="18"/>
    </row>
    <row r="46" spans="1:10" ht="15.75">
      <c r="A46" s="20" t="s">
        <v>5</v>
      </c>
      <c r="B46" s="19">
        <v>2</v>
      </c>
      <c r="C46" s="18" t="s">
        <v>8</v>
      </c>
      <c r="D46" s="4" t="s">
        <v>3</v>
      </c>
      <c r="E46" s="17">
        <v>731.25</v>
      </c>
      <c r="F46" s="16" t="s">
        <v>7</v>
      </c>
      <c r="G46" s="16"/>
      <c r="H46" s="16"/>
      <c r="I46" s="15" t="s">
        <v>0</v>
      </c>
      <c r="J46" s="14">
        <f>+ROUND((B46*E46),0)</f>
        <v>1463</v>
      </c>
    </row>
    <row r="47" spans="1:10" ht="21">
      <c r="A47" s="27" t="s">
        <v>39</v>
      </c>
      <c r="B47" s="27"/>
      <c r="C47" s="27"/>
      <c r="D47" s="27"/>
      <c r="E47" s="26"/>
      <c r="F47" s="26"/>
      <c r="G47" s="26"/>
      <c r="H47" s="22"/>
      <c r="I47" s="22"/>
      <c r="J47" s="4"/>
    </row>
    <row r="48" spans="1:10" ht="16.5">
      <c r="A48" s="24" t="s">
        <v>33</v>
      </c>
      <c r="B48" s="24"/>
      <c r="C48" s="24"/>
      <c r="D48" s="23"/>
      <c r="E48" s="14"/>
      <c r="F48" s="22"/>
      <c r="G48" s="15"/>
      <c r="H48" s="21"/>
      <c r="I48" s="18"/>
      <c r="J48" s="18"/>
    </row>
    <row r="49" spans="1:10" ht="15.75">
      <c r="A49" s="20" t="s">
        <v>5</v>
      </c>
      <c r="B49" s="19">
        <v>1</v>
      </c>
      <c r="C49" s="18" t="s">
        <v>8</v>
      </c>
      <c r="D49" s="4" t="s">
        <v>3</v>
      </c>
      <c r="E49" s="17">
        <v>382</v>
      </c>
      <c r="F49" s="16" t="s">
        <v>7</v>
      </c>
      <c r="G49" s="16"/>
      <c r="H49" s="16"/>
      <c r="I49" s="15" t="s">
        <v>0</v>
      </c>
      <c r="J49" s="14">
        <f>+ROUND((B49*E49),0)</f>
        <v>382</v>
      </c>
    </row>
    <row r="50" spans="1:10" ht="16.5">
      <c r="A50" s="24" t="s">
        <v>9</v>
      </c>
      <c r="B50" s="24"/>
      <c r="C50" s="24"/>
      <c r="D50" s="23"/>
      <c r="E50" s="14"/>
      <c r="F50" s="22"/>
      <c r="G50" s="15"/>
      <c r="H50" s="21"/>
      <c r="I50" s="18"/>
      <c r="J50" s="18"/>
    </row>
    <row r="51" spans="1:10" ht="15.75">
      <c r="A51" s="20" t="s">
        <v>5</v>
      </c>
      <c r="B51" s="19">
        <v>1</v>
      </c>
      <c r="C51" s="18" t="s">
        <v>8</v>
      </c>
      <c r="D51" s="4" t="s">
        <v>3</v>
      </c>
      <c r="E51" s="17">
        <v>544</v>
      </c>
      <c r="F51" s="16" t="s">
        <v>7</v>
      </c>
      <c r="G51" s="16"/>
      <c r="H51" s="16"/>
      <c r="I51" s="15" t="s">
        <v>0</v>
      </c>
      <c r="J51" s="14">
        <f>+ROUND((B51*E51),0)</f>
        <v>544</v>
      </c>
    </row>
    <row r="52" spans="1:10" ht="15.75">
      <c r="A52" s="20"/>
      <c r="B52" s="19"/>
      <c r="C52" s="18"/>
      <c r="D52" s="4"/>
      <c r="E52" s="17"/>
      <c r="F52" s="32"/>
      <c r="G52" s="32"/>
      <c r="H52" s="32"/>
      <c r="I52" s="15"/>
      <c r="J52" s="14"/>
    </row>
    <row r="53" spans="1:10" ht="22.5" customHeight="1">
      <c r="A53" s="13" t="s">
        <v>38</v>
      </c>
      <c r="B53" s="13"/>
      <c r="C53" s="13"/>
      <c r="D53" s="13"/>
      <c r="E53" s="13"/>
      <c r="F53" s="13"/>
      <c r="G53" s="13"/>
      <c r="H53" s="13"/>
      <c r="I53" s="13"/>
      <c r="J53" s="14"/>
    </row>
    <row r="54" spans="1:10" ht="16.5">
      <c r="A54" s="27" t="s">
        <v>37</v>
      </c>
      <c r="B54" s="27"/>
      <c r="C54" s="27"/>
      <c r="D54" s="27"/>
      <c r="E54" s="17"/>
      <c r="F54" s="32"/>
      <c r="G54" s="32"/>
      <c r="H54" s="32"/>
      <c r="I54" s="15"/>
      <c r="J54" s="14"/>
    </row>
    <row r="55" spans="1:10" ht="16.5">
      <c r="A55" s="24" t="s">
        <v>33</v>
      </c>
      <c r="B55" s="24"/>
      <c r="C55" s="24"/>
      <c r="D55" s="23"/>
      <c r="E55" s="14"/>
      <c r="F55" s="22"/>
      <c r="G55" s="15"/>
      <c r="H55" s="21"/>
      <c r="I55" s="18"/>
      <c r="J55" s="18"/>
    </row>
    <row r="56" spans="1:10" ht="15.75">
      <c r="A56" s="20" t="s">
        <v>5</v>
      </c>
      <c r="B56" s="19">
        <v>1</v>
      </c>
      <c r="C56" s="18" t="s">
        <v>8</v>
      </c>
      <c r="D56" s="4" t="s">
        <v>3</v>
      </c>
      <c r="E56" s="17">
        <v>447</v>
      </c>
      <c r="F56" s="16" t="s">
        <v>7</v>
      </c>
      <c r="G56" s="16"/>
      <c r="H56" s="16"/>
      <c r="I56" s="15" t="s">
        <v>0</v>
      </c>
      <c r="J56" s="14">
        <f>+ROUND((B56*E56),0)</f>
        <v>447</v>
      </c>
    </row>
    <row r="57" spans="1:10" ht="16.5">
      <c r="A57" s="24" t="s">
        <v>9</v>
      </c>
      <c r="B57" s="24"/>
      <c r="C57" s="24"/>
      <c r="D57" s="23"/>
      <c r="E57" s="14"/>
      <c r="F57" s="22"/>
      <c r="G57" s="15"/>
      <c r="H57" s="21"/>
      <c r="I57" s="18"/>
      <c r="J57" s="18"/>
    </row>
    <row r="58" spans="1:10" ht="15.75">
      <c r="A58" s="20" t="s">
        <v>5</v>
      </c>
      <c r="B58" s="19">
        <v>1</v>
      </c>
      <c r="C58" s="18" t="s">
        <v>8</v>
      </c>
      <c r="D58" s="4" t="s">
        <v>3</v>
      </c>
      <c r="E58" s="17">
        <v>1258</v>
      </c>
      <c r="F58" s="16" t="s">
        <v>7</v>
      </c>
      <c r="G58" s="16"/>
      <c r="H58" s="16"/>
      <c r="I58" s="15" t="s">
        <v>0</v>
      </c>
      <c r="J58" s="14">
        <f>+ROUND((B58*E58),0)</f>
        <v>1258</v>
      </c>
    </row>
    <row r="59" spans="1:10" ht="21">
      <c r="A59" s="27" t="s">
        <v>36</v>
      </c>
      <c r="B59" s="27"/>
      <c r="C59" s="27"/>
      <c r="D59" s="27"/>
      <c r="E59" s="17"/>
      <c r="F59" s="32"/>
      <c r="G59" s="32"/>
      <c r="H59" s="32"/>
      <c r="I59" s="15"/>
      <c r="J59" s="14"/>
    </row>
    <row r="60" spans="1:10" ht="16.5">
      <c r="A60" s="24" t="s">
        <v>33</v>
      </c>
      <c r="B60" s="24"/>
      <c r="C60" s="24"/>
      <c r="D60" s="23"/>
      <c r="E60" s="14"/>
      <c r="F60" s="22"/>
      <c r="G60" s="15"/>
      <c r="H60" s="21"/>
      <c r="I60" s="18"/>
      <c r="J60" s="18"/>
    </row>
    <row r="61" spans="1:10" ht="15.75">
      <c r="A61" s="20" t="s">
        <v>5</v>
      </c>
      <c r="B61" s="19">
        <v>1</v>
      </c>
      <c r="C61" s="18" t="s">
        <v>8</v>
      </c>
      <c r="D61" s="4" t="s">
        <v>3</v>
      </c>
      <c r="E61" s="17">
        <v>568</v>
      </c>
      <c r="F61" s="16" t="s">
        <v>7</v>
      </c>
      <c r="G61" s="16"/>
      <c r="H61" s="16"/>
      <c r="I61" s="15" t="s">
        <v>0</v>
      </c>
      <c r="J61" s="14">
        <f>+ROUND((B61*E61),0)</f>
        <v>568</v>
      </c>
    </row>
    <row r="62" spans="1:10" ht="16.5">
      <c r="A62" s="24" t="s">
        <v>9</v>
      </c>
      <c r="B62" s="24"/>
      <c r="C62" s="24"/>
      <c r="D62" s="23"/>
      <c r="E62" s="14"/>
      <c r="F62" s="22"/>
      <c r="G62" s="15"/>
      <c r="H62" s="21"/>
      <c r="I62" s="18"/>
      <c r="J62" s="18"/>
    </row>
    <row r="63" spans="1:10" ht="15.75">
      <c r="A63" s="20" t="s">
        <v>5</v>
      </c>
      <c r="B63" s="19">
        <v>1</v>
      </c>
      <c r="C63" s="18" t="s">
        <v>8</v>
      </c>
      <c r="D63" s="4" t="s">
        <v>3</v>
      </c>
      <c r="E63" s="17">
        <v>612</v>
      </c>
      <c r="F63" s="16" t="s">
        <v>7</v>
      </c>
      <c r="G63" s="16"/>
      <c r="H63" s="16"/>
      <c r="I63" s="15" t="s">
        <v>0</v>
      </c>
      <c r="J63" s="14">
        <f>+ROUND((B63*E63),0)</f>
        <v>612</v>
      </c>
    </row>
    <row r="64" spans="1:10" ht="15.75">
      <c r="A64" s="20"/>
      <c r="B64" s="19"/>
      <c r="C64" s="18"/>
      <c r="D64" s="4"/>
      <c r="E64" s="17"/>
      <c r="F64" s="32"/>
      <c r="G64" s="32"/>
      <c r="H64" s="32"/>
      <c r="I64" s="15"/>
      <c r="J64" s="14"/>
    </row>
    <row r="65" spans="1:10" ht="16.5">
      <c r="A65" s="27" t="s">
        <v>35</v>
      </c>
      <c r="B65" s="27"/>
      <c r="C65" s="27"/>
      <c r="D65" s="27"/>
      <c r="E65" s="17"/>
      <c r="F65" s="32"/>
      <c r="G65" s="32"/>
      <c r="H65" s="32"/>
      <c r="I65" s="15"/>
      <c r="J65" s="14"/>
    </row>
    <row r="66" spans="1:10" ht="16.5">
      <c r="A66" s="24" t="s">
        <v>33</v>
      </c>
      <c r="B66" s="24"/>
      <c r="C66" s="24"/>
      <c r="D66" s="23"/>
      <c r="E66" s="14"/>
      <c r="F66" s="22"/>
      <c r="G66" s="15"/>
      <c r="H66" s="21"/>
      <c r="I66" s="18"/>
      <c r="J66" s="18"/>
    </row>
    <row r="67" spans="1:10" ht="15.75">
      <c r="A67" s="20" t="s">
        <v>5</v>
      </c>
      <c r="B67" s="19">
        <v>1</v>
      </c>
      <c r="C67" s="18" t="s">
        <v>8</v>
      </c>
      <c r="D67" s="4" t="s">
        <v>3</v>
      </c>
      <c r="E67" s="17">
        <v>382</v>
      </c>
      <c r="F67" s="16" t="s">
        <v>7</v>
      </c>
      <c r="G67" s="16"/>
      <c r="H67" s="16"/>
      <c r="I67" s="15" t="s">
        <v>0</v>
      </c>
      <c r="J67" s="14">
        <f>+ROUND((B67*E67),0)</f>
        <v>382</v>
      </c>
    </row>
    <row r="68" spans="1:10" ht="16.5">
      <c r="A68" s="24" t="s">
        <v>9</v>
      </c>
      <c r="B68" s="24"/>
      <c r="C68" s="24"/>
      <c r="D68" s="23"/>
      <c r="E68" s="14"/>
      <c r="F68" s="22"/>
      <c r="G68" s="15"/>
      <c r="H68" s="21"/>
      <c r="I68" s="18"/>
      <c r="J68" s="18"/>
    </row>
    <row r="69" spans="1:10" ht="15.75">
      <c r="A69" s="20" t="s">
        <v>5</v>
      </c>
      <c r="B69" s="19">
        <v>1</v>
      </c>
      <c r="C69" s="18" t="s">
        <v>8</v>
      </c>
      <c r="D69" s="4" t="s">
        <v>3</v>
      </c>
      <c r="E69" s="17">
        <v>544</v>
      </c>
      <c r="F69" s="16" t="s">
        <v>7</v>
      </c>
      <c r="G69" s="16"/>
      <c r="H69" s="16"/>
      <c r="I69" s="15" t="s">
        <v>0</v>
      </c>
      <c r="J69" s="14">
        <f>+ROUND((B69*E69),0)</f>
        <v>544</v>
      </c>
    </row>
    <row r="70" spans="1:10" ht="16.5">
      <c r="A70" s="27" t="s">
        <v>34</v>
      </c>
      <c r="B70" s="27"/>
      <c r="C70" s="27"/>
      <c r="D70" s="27"/>
      <c r="E70" s="17"/>
      <c r="F70" s="32"/>
      <c r="G70" s="32"/>
      <c r="H70" s="32"/>
      <c r="I70" s="15"/>
      <c r="J70" s="14"/>
    </row>
    <row r="71" spans="1:10" ht="16.5">
      <c r="A71" s="24" t="s">
        <v>33</v>
      </c>
      <c r="B71" s="24"/>
      <c r="C71" s="24"/>
      <c r="D71" s="23"/>
      <c r="E71" s="14"/>
      <c r="F71" s="22"/>
      <c r="G71" s="15"/>
      <c r="H71" s="21"/>
      <c r="I71" s="18"/>
      <c r="J71" s="18"/>
    </row>
    <row r="72" spans="1:10" ht="15.75">
      <c r="A72" s="20" t="s">
        <v>5</v>
      </c>
      <c r="B72" s="19">
        <v>1</v>
      </c>
      <c r="C72" s="18" t="s">
        <v>8</v>
      </c>
      <c r="D72" s="4" t="s">
        <v>3</v>
      </c>
      <c r="E72" s="17">
        <v>250</v>
      </c>
      <c r="F72" s="16" t="s">
        <v>7</v>
      </c>
      <c r="G72" s="16"/>
      <c r="H72" s="16"/>
      <c r="I72" s="15" t="s">
        <v>0</v>
      </c>
      <c r="J72" s="14">
        <f>+ROUND((B72*E72),0)</f>
        <v>250</v>
      </c>
    </row>
    <row r="73" spans="1:10" ht="16.5">
      <c r="A73" s="24" t="s">
        <v>9</v>
      </c>
      <c r="B73" s="24"/>
      <c r="C73" s="24"/>
      <c r="D73" s="23"/>
      <c r="E73" s="14"/>
      <c r="F73" s="22"/>
      <c r="G73" s="15"/>
      <c r="H73" s="21"/>
      <c r="I73" s="18"/>
      <c r="J73" s="18"/>
    </row>
    <row r="74" spans="1:10" ht="15.75">
      <c r="A74" s="20" t="s">
        <v>5</v>
      </c>
      <c r="B74" s="19">
        <v>1</v>
      </c>
      <c r="C74" s="18" t="s">
        <v>8</v>
      </c>
      <c r="D74" s="4" t="s">
        <v>3</v>
      </c>
      <c r="E74" s="17">
        <v>350</v>
      </c>
      <c r="F74" s="16" t="s">
        <v>7</v>
      </c>
      <c r="G74" s="16"/>
      <c r="H74" s="16"/>
      <c r="I74" s="15" t="s">
        <v>0</v>
      </c>
      <c r="J74" s="14">
        <f>+ROUND((B74*E74),0)</f>
        <v>350</v>
      </c>
    </row>
    <row r="75" spans="1:10" ht="15.75">
      <c r="A75" s="20"/>
      <c r="B75" s="19"/>
      <c r="C75" s="18"/>
      <c r="D75" s="4"/>
      <c r="E75" s="17"/>
      <c r="F75" s="32"/>
      <c r="G75" s="32"/>
      <c r="H75" s="32"/>
      <c r="I75" s="15"/>
      <c r="J75" s="14"/>
    </row>
    <row r="76" spans="1:10" ht="83.25" customHeight="1">
      <c r="A76" s="13" t="s">
        <v>32</v>
      </c>
      <c r="B76" s="13"/>
      <c r="C76" s="13"/>
      <c r="D76" s="13"/>
      <c r="E76" s="13"/>
      <c r="F76" s="13"/>
      <c r="G76" s="13"/>
      <c r="H76" s="13"/>
      <c r="I76" s="13"/>
      <c r="J76" s="12"/>
    </row>
    <row r="77" spans="1:10" ht="16.5">
      <c r="A77" s="25" t="s">
        <v>31</v>
      </c>
      <c r="B77" s="25"/>
      <c r="C77" s="25"/>
      <c r="D77" s="25"/>
      <c r="E77" s="54"/>
      <c r="F77" s="22"/>
      <c r="G77" s="22"/>
      <c r="H77" s="22"/>
      <c r="I77" s="22"/>
      <c r="J77" s="4"/>
    </row>
    <row r="78" spans="1:10" ht="15.75">
      <c r="A78" s="20" t="s">
        <v>5</v>
      </c>
      <c r="B78" s="19">
        <v>5</v>
      </c>
      <c r="C78" s="18" t="s">
        <v>8</v>
      </c>
      <c r="D78" s="4" t="s">
        <v>3</v>
      </c>
      <c r="E78" s="32">
        <v>59</v>
      </c>
      <c r="F78" s="16" t="s">
        <v>7</v>
      </c>
      <c r="G78" s="16"/>
      <c r="H78" s="16"/>
      <c r="I78" s="15" t="s">
        <v>0</v>
      </c>
      <c r="J78" s="14">
        <f>+ROUND((B78*E78),0)</f>
        <v>295</v>
      </c>
    </row>
    <row r="79" spans="1:10" ht="16.5">
      <c r="A79" s="25" t="s">
        <v>30</v>
      </c>
      <c r="B79" s="25"/>
      <c r="C79" s="25"/>
      <c r="D79" s="25"/>
      <c r="E79" s="54"/>
      <c r="F79" s="22"/>
      <c r="G79" s="22"/>
      <c r="H79" s="22"/>
      <c r="I79" s="22"/>
      <c r="J79" s="4"/>
    </row>
    <row r="80" spans="1:10" ht="15.75">
      <c r="A80" s="20" t="s">
        <v>5</v>
      </c>
      <c r="B80" s="19">
        <v>5</v>
      </c>
      <c r="C80" s="18" t="s">
        <v>8</v>
      </c>
      <c r="D80" s="4" t="s">
        <v>3</v>
      </c>
      <c r="E80" s="32">
        <v>70</v>
      </c>
      <c r="F80" s="16" t="s">
        <v>7</v>
      </c>
      <c r="G80" s="16"/>
      <c r="H80" s="16"/>
      <c r="I80" s="15" t="s">
        <v>0</v>
      </c>
      <c r="J80" s="14">
        <f>+ROUND((B80*E80),0)</f>
        <v>350</v>
      </c>
    </row>
    <row r="81" spans="1:10" ht="15.75">
      <c r="A81" s="20"/>
      <c r="B81" s="19"/>
      <c r="C81" s="18"/>
      <c r="D81" s="4"/>
      <c r="E81" s="32"/>
      <c r="F81" s="32"/>
      <c r="G81" s="32"/>
      <c r="H81" s="32"/>
      <c r="I81" s="15"/>
      <c r="J81" s="14"/>
    </row>
    <row r="82" spans="1:10" ht="61.5" customHeight="1">
      <c r="A82" s="13" t="s">
        <v>6</v>
      </c>
      <c r="B82" s="13"/>
      <c r="C82" s="13"/>
      <c r="D82" s="13"/>
      <c r="E82" s="13"/>
      <c r="F82" s="13"/>
      <c r="G82" s="13"/>
      <c r="H82" s="13"/>
      <c r="I82" s="13"/>
      <c r="J82" s="12"/>
    </row>
    <row r="83" spans="1:10" ht="15.75">
      <c r="A83" s="11" t="s">
        <v>5</v>
      </c>
      <c r="B83" s="10">
        <f>+[3]ESTT.!B198</f>
        <v>25650</v>
      </c>
      <c r="C83" s="9" t="s">
        <v>4</v>
      </c>
      <c r="D83" s="6" t="s">
        <v>3</v>
      </c>
      <c r="E83" s="8">
        <v>2760</v>
      </c>
      <c r="F83" s="7" t="s">
        <v>2</v>
      </c>
      <c r="G83" s="7"/>
      <c r="H83" s="7"/>
      <c r="I83" s="6" t="s">
        <v>0</v>
      </c>
      <c r="J83" s="5">
        <f>+ROUND((B83*E83/1000),0)</f>
        <v>70794</v>
      </c>
    </row>
    <row r="84" spans="1:10" ht="16.5">
      <c r="A84" s="4"/>
      <c r="B84" s="4"/>
      <c r="C84" s="4"/>
      <c r="D84" s="4"/>
      <c r="E84" s="4"/>
      <c r="F84" s="3" t="s">
        <v>1</v>
      </c>
      <c r="G84" s="3"/>
      <c r="H84" s="3"/>
      <c r="I84" s="3"/>
      <c r="J84" s="2">
        <f>SUM(J16:J83)+J14</f>
        <v>801298</v>
      </c>
    </row>
  </sheetData>
  <mergeCells count="75">
    <mergeCell ref="A1:J1"/>
    <mergeCell ref="A4:B4"/>
    <mergeCell ref="D4:J6"/>
    <mergeCell ref="D8:H8"/>
    <mergeCell ref="B9:D9"/>
    <mergeCell ref="H9:J9"/>
    <mergeCell ref="A66:C66"/>
    <mergeCell ref="A13:I13"/>
    <mergeCell ref="A65:D65"/>
    <mergeCell ref="F17:H17"/>
    <mergeCell ref="A32:D32"/>
    <mergeCell ref="F22:H22"/>
    <mergeCell ref="A18:I18"/>
    <mergeCell ref="A16:I16"/>
    <mergeCell ref="A26:I26"/>
    <mergeCell ref="A27:D27"/>
    <mergeCell ref="A10:D10"/>
    <mergeCell ref="E10:J10"/>
    <mergeCell ref="A11:I11"/>
    <mergeCell ref="F14:H14"/>
    <mergeCell ref="A28:C28"/>
    <mergeCell ref="F29:H29"/>
    <mergeCell ref="F19:H19"/>
    <mergeCell ref="A20:I20"/>
    <mergeCell ref="A21:B21"/>
    <mergeCell ref="A30:C30"/>
    <mergeCell ref="F31:H31"/>
    <mergeCell ref="A24:B24"/>
    <mergeCell ref="F25:H25"/>
    <mergeCell ref="A37:D37"/>
    <mergeCell ref="F39:H39"/>
    <mergeCell ref="A40:C40"/>
    <mergeCell ref="F41:H41"/>
    <mergeCell ref="A33:C33"/>
    <mergeCell ref="A38:C38"/>
    <mergeCell ref="A35:C35"/>
    <mergeCell ref="F34:H34"/>
    <mergeCell ref="F36:H36"/>
    <mergeCell ref="A42:D42"/>
    <mergeCell ref="A43:C43"/>
    <mergeCell ref="F61:H61"/>
    <mergeCell ref="F56:H56"/>
    <mergeCell ref="A57:C57"/>
    <mergeCell ref="F58:H58"/>
    <mergeCell ref="A59:D59"/>
    <mergeCell ref="F44:H44"/>
    <mergeCell ref="A45:C45"/>
    <mergeCell ref="F51:H51"/>
    <mergeCell ref="A62:C62"/>
    <mergeCell ref="F46:H46"/>
    <mergeCell ref="A47:D47"/>
    <mergeCell ref="A48:C48"/>
    <mergeCell ref="F49:H49"/>
    <mergeCell ref="A50:C50"/>
    <mergeCell ref="A55:C55"/>
    <mergeCell ref="A53:I53"/>
    <mergeCell ref="A54:D54"/>
    <mergeCell ref="F80:H80"/>
    <mergeCell ref="A82:I82"/>
    <mergeCell ref="F84:I84"/>
    <mergeCell ref="F83:H83"/>
    <mergeCell ref="A60:C60"/>
    <mergeCell ref="F63:H63"/>
    <mergeCell ref="F78:H78"/>
    <mergeCell ref="A79:D79"/>
    <mergeCell ref="A76:I76"/>
    <mergeCell ref="A77:D77"/>
    <mergeCell ref="A71:C71"/>
    <mergeCell ref="F72:H72"/>
    <mergeCell ref="A73:C73"/>
    <mergeCell ref="F74:H74"/>
    <mergeCell ref="F67:H67"/>
    <mergeCell ref="A68:C68"/>
    <mergeCell ref="F69:H69"/>
    <mergeCell ref="A70:D70"/>
  </mergeCells>
  <pageMargins left="0.38" right="0.25" top="0.61" bottom="0.45" header="0.5" footer="0.34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Sch.B1</vt:lpstr>
      <vt:lpstr>Sch B2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Noushad</dc:creator>
  <cp:lastModifiedBy>Noushad</cp:lastModifiedBy>
  <cp:lastPrinted>2017-02-04T14:30:22Z</cp:lastPrinted>
  <dcterms:created xsi:type="dcterms:W3CDTF">2016-03-10T13:33:15Z</dcterms:created>
  <dcterms:modified xsi:type="dcterms:W3CDTF">2017-02-04T14:31:22Z</dcterms:modified>
</cp:coreProperties>
</file>