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defaultThemeVersion="124226"/>
  <bookViews>
    <workbookView xWindow="120" yWindow="75" windowWidth="15255" windowHeight="7935"/>
  </bookViews>
  <sheets>
    <sheet name="Sheet1" sheetId="1" r:id="rId1"/>
    <sheet name="Sheet2" sheetId="2" r:id="rId2"/>
    <sheet name="Sheet3" sheetId="3" r:id="rId3"/>
  </sheets>
  <calcPr calcId="144525"/>
</workbook>
</file>

<file path=xl/calcChain.xml><?xml version="1.0" encoding="utf-8"?>
<calcChain xmlns="http://schemas.openxmlformats.org/spreadsheetml/2006/main">
  <c r="I73" i="1" l="1"/>
  <c r="I72" i="1"/>
  <c r="I58" i="1"/>
  <c r="I71" i="1"/>
  <c r="I74" i="1" l="1"/>
  <c r="I62" i="1"/>
  <c r="I31" i="1"/>
  <c r="I38" i="1"/>
  <c r="I23" i="1"/>
  <c r="I18" i="1"/>
  <c r="I14" i="1"/>
</calcChain>
</file>

<file path=xl/sharedStrings.xml><?xml version="1.0" encoding="utf-8"?>
<sst xmlns="http://schemas.openxmlformats.org/spreadsheetml/2006/main" count="56" uniqueCount="31">
  <si>
    <t>Rs.</t>
  </si>
  <si>
    <t>% 0 cft</t>
  </si>
  <si>
    <t>% cft</t>
  </si>
  <si>
    <t>P.cft</t>
  </si>
  <si>
    <t>TOTAL</t>
  </si>
  <si>
    <t>Cft</t>
  </si>
  <si>
    <t>Sft</t>
  </si>
  <si>
    <t>Cwt</t>
  </si>
  <si>
    <t>BILL OF QUANTITY (B.O.Q)</t>
  </si>
  <si>
    <t>G.TOTAL</t>
  </si>
  <si>
    <t>S.#</t>
  </si>
  <si>
    <t>DESCRIPTION</t>
  </si>
  <si>
    <t>QUANTITY</t>
  </si>
  <si>
    <t>RATE</t>
  </si>
  <si>
    <t>UNIT</t>
  </si>
  <si>
    <t>AMOUNT</t>
  </si>
  <si>
    <t>.</t>
  </si>
  <si>
    <t>Excavation in foundation of buildings, bridges and other structures i/c dag belling, dressing refilling around the structure with excavated earth lead up to one chain and lift up to 5 feet (in sand) (CSI: 18-b, P-4).</t>
  </si>
  <si>
    <t>C.C. brick or stone ballast 1½” to 2” gauge ratio1:4:8. (CSI:4-b, P-15)</t>
  </si>
  <si>
    <t>Pacca brick work in foundation and plinth in cement sand mortar 1:6 ratio. 
(CSI:4-I/e, P-20).</t>
  </si>
  <si>
    <t>Cement concrete plain including placing compacting, fishing and curing, complete (including, screening and washing at, stone aggregate without shuttering. ii)  1:2:4 Ratio. (CSI-5-f, P-16).</t>
  </si>
  <si>
    <t>Fabrication of mild Steel Reinforcement for Cement Concrete including cutting, bending laying in position making joints and fastening including cost of binding wire (Also includes removal of rust from bars) (CSI-8-b,P.17)</t>
  </si>
  <si>
    <t>P.Cwt</t>
  </si>
  <si>
    <t>R.C.C work i/c all labour &amp; material except the cost of steel rein for cement and its labour for bending which will be paid separately. This rate also i/c all kinds forms moulds lifting shuttering curing, rendering, finishing the exposed surface (a) Reinforced cement concrete work in slabs, beams, columns raft lintel &amp; other structural members laid in situ or precost laid position complete in all respect ratio (1:2:4) 90Lbs Cement, 2Cft sand, 4Cft Shingle 1/8”to ¼” gauge.(CSI-6-I/a,P-16/17)</t>
  </si>
  <si>
    <t>Cement Plaster 1:4 ratio upto 20’ height ½” thick. (CSI:11-b, P-52)</t>
  </si>
  <si>
    <t>P.%sft</t>
  </si>
  <si>
    <t>Earth work for embankment from borrow pit i/cs. laying in 6” layers clod breaking remaining dressing complete lead upto 100’ &amp; lift upto 5’ (In ordinary soil).
[S.I-No.5, P-No.1].</t>
  </si>
  <si>
    <t>P.%0cft</t>
  </si>
  <si>
    <t>Added 21.81 % Above</t>
  </si>
  <si>
    <t xml:space="preserve">     Contractor</t>
  </si>
  <si>
    <t>DETAILED WORKING ESTIMATE FOR CONSTRUCTION OF CULVERT ON METAHRI MINOR AT VILLAGE MUNEER</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</si>
</sst>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3" formatCode="_(* #,##0.00_);_(* \(#,##0.00\);_(* &quot;-&quot;??_);_(@_)"/>
    <numFmt numFmtId="164" formatCode="0.0"/>
    <numFmt numFmtId="165" formatCode="0.000"/>
  </numFmts>
  <fonts count="10" x14ac:knownFonts="1">
    <font>
      <sz val="11"/>
      <color theme="1"/>
      <name val="Calibri"/>
      <family val="2"/>
      <scheme val="minor"/>
    </font>
    <font>
      <sz val="12"/>
      <color theme="1"/>
      <name val="Book Antiqua"/>
      <family val="1"/>
    </font>
    <font>
      <b/>
      <u/>
      <sz val="12"/>
      <color theme="1"/>
      <name val="Book Antiqua"/>
      <family val="1"/>
    </font>
    <font>
      <sz val="11"/>
      <color theme="1"/>
      <name val="Calibri"/>
      <family val="2"/>
      <scheme val="minor"/>
    </font>
    <font>
      <b/>
      <sz val="12"/>
      <color theme="1"/>
      <name val="Book Antiqua"/>
      <family val="1"/>
    </font>
    <font>
      <sz val="11"/>
      <color theme="1"/>
      <name val="Book Antiqua"/>
      <family val="1"/>
    </font>
    <font>
      <b/>
      <u/>
      <sz val="12"/>
      <color theme="1"/>
      <name val="Aharoni"/>
    </font>
    <font>
      <b/>
      <u/>
      <sz val="11"/>
      <color theme="1"/>
      <name val="Book Antiqua"/>
      <family val="1"/>
    </font>
    <font>
      <sz val="11"/>
      <name val="Book Antiqua"/>
      <family val="1"/>
    </font>
    <font>
      <sz val="12"/>
      <name val="Book Antiqua"/>
      <family val="1"/>
    </font>
  </fonts>
  <fills count="2">
    <fill>
      <patternFill patternType="none"/>
    </fill>
    <fill>
      <patternFill patternType="gray125"/>
    </fill>
  </fills>
  <borders count="6">
    <border>
      <left/>
      <right/>
      <top/>
      <bottom/>
      <diagonal/>
    </border>
    <border>
      <left/>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medium">
        <color indexed="64"/>
      </top>
      <bottom/>
      <diagonal/>
    </border>
  </borders>
  <cellStyleXfs count="2">
    <xf numFmtId="0" fontId="0" fillId="0" borderId="0"/>
    <xf numFmtId="43" fontId="3" fillId="0" borderId="0" applyFont="0" applyFill="0" applyBorder="0" applyAlignment="0" applyProtection="0"/>
  </cellStyleXfs>
  <cellXfs count="60">
    <xf numFmtId="0" fontId="0" fillId="0" borderId="0" xfId="0"/>
    <xf numFmtId="0" fontId="1" fillId="0" borderId="0" xfId="0" applyFont="1"/>
    <xf numFmtId="0" fontId="1" fillId="0" borderId="0" xfId="0" applyFont="1" applyAlignment="1">
      <alignment horizontal="center" vertical="center"/>
    </xf>
    <xf numFmtId="0" fontId="1" fillId="0" borderId="0" xfId="0" applyFont="1" applyAlignment="1">
      <alignment horizontal="center"/>
    </xf>
    <xf numFmtId="0" fontId="1" fillId="0" borderId="0" xfId="0" applyFont="1" applyAlignment="1">
      <alignment horizontal="center" vertical="center"/>
    </xf>
    <xf numFmtId="0" fontId="1" fillId="0" borderId="0" xfId="0" applyFont="1" applyAlignment="1">
      <alignment horizontal="center" vertical="center"/>
    </xf>
    <xf numFmtId="0" fontId="1" fillId="0" borderId="0" xfId="0" quotePrefix="1" applyFont="1" applyAlignment="1">
      <alignment horizontal="center" vertical="center"/>
    </xf>
    <xf numFmtId="2" fontId="1" fillId="0" borderId="0" xfId="0" applyNumberFormat="1" applyFont="1" applyAlignment="1">
      <alignment horizontal="center" vertical="center"/>
    </xf>
    <xf numFmtId="0" fontId="1" fillId="0" borderId="1" xfId="0" applyFont="1" applyBorder="1" applyAlignment="1">
      <alignment horizontal="center" vertical="center"/>
    </xf>
    <xf numFmtId="0" fontId="4" fillId="0" borderId="0" xfId="0" applyFont="1" applyAlignment="1">
      <alignment horizontal="center" vertical="center"/>
    </xf>
    <xf numFmtId="0" fontId="1" fillId="0" borderId="0" xfId="0" applyFont="1" applyBorder="1" applyAlignment="1">
      <alignment horizontal="center" vertical="center"/>
    </xf>
    <xf numFmtId="2" fontId="1" fillId="0" borderId="0" xfId="0" applyNumberFormat="1" applyFont="1" applyBorder="1" applyAlignment="1">
      <alignment horizontal="center" vertical="center"/>
    </xf>
    <xf numFmtId="0" fontId="1" fillId="0" borderId="0" xfId="0" applyFont="1" applyAlignment="1">
      <alignment horizontal="center" vertical="center"/>
    </xf>
    <xf numFmtId="0" fontId="1" fillId="0" borderId="0" xfId="0" quotePrefix="1" applyFont="1" applyAlignment="1">
      <alignment horizontal="center" vertical="center"/>
    </xf>
    <xf numFmtId="0" fontId="1" fillId="0" borderId="0" xfId="0" applyFont="1" applyAlignment="1">
      <alignment horizontal="center" vertical="center"/>
    </xf>
    <xf numFmtId="164" fontId="1" fillId="0" borderId="0" xfId="0" applyNumberFormat="1" applyFont="1" applyAlignment="1">
      <alignment horizontal="center" vertical="center"/>
    </xf>
    <xf numFmtId="9" fontId="1" fillId="0" borderId="0" xfId="0" applyNumberFormat="1" applyFont="1" applyAlignment="1">
      <alignment horizontal="center" vertical="center"/>
    </xf>
    <xf numFmtId="2" fontId="1" fillId="0" borderId="0" xfId="0" applyNumberFormat="1" applyFont="1" applyAlignment="1">
      <alignment horizontal="center" vertical="center"/>
    </xf>
    <xf numFmtId="9" fontId="1" fillId="0" borderId="0" xfId="0" quotePrefix="1" applyNumberFormat="1" applyFont="1" applyAlignment="1">
      <alignment horizontal="center" vertical="center"/>
    </xf>
    <xf numFmtId="0" fontId="2" fillId="0" borderId="0" xfId="0" applyFont="1" applyAlignment="1">
      <alignment vertical="center" wrapText="1"/>
    </xf>
    <xf numFmtId="0" fontId="1" fillId="0" borderId="0" xfId="0" quotePrefix="1" applyFont="1" applyAlignment="1">
      <alignment vertical="center"/>
    </xf>
    <xf numFmtId="2" fontId="1" fillId="0" borderId="0" xfId="0" applyNumberFormat="1" applyFont="1" applyAlignment="1">
      <alignment vertical="center"/>
    </xf>
    <xf numFmtId="164" fontId="1" fillId="0" borderId="0" xfId="0" applyNumberFormat="1" applyFont="1" applyAlignment="1">
      <alignment vertical="center"/>
    </xf>
    <xf numFmtId="0" fontId="1" fillId="0" borderId="0" xfId="0" applyNumberFormat="1" applyFont="1" applyAlignment="1">
      <alignment horizontal="left"/>
    </xf>
    <xf numFmtId="0" fontId="1" fillId="0" borderId="0" xfId="0" applyNumberFormat="1" applyFont="1" applyAlignment="1">
      <alignment horizontal="left" vertical="center"/>
    </xf>
    <xf numFmtId="0" fontId="1" fillId="0" borderId="0" xfId="1" applyNumberFormat="1" applyFont="1" applyAlignment="1">
      <alignment horizontal="left" vertical="center"/>
    </xf>
    <xf numFmtId="0" fontId="1" fillId="0" borderId="1" xfId="1" applyNumberFormat="1" applyFont="1" applyBorder="1" applyAlignment="1">
      <alignment horizontal="left" vertical="center"/>
    </xf>
    <xf numFmtId="0" fontId="4" fillId="0" borderId="1" xfId="0" applyFont="1" applyBorder="1"/>
    <xf numFmtId="0" fontId="4" fillId="0" borderId="1" xfId="1" applyNumberFormat="1" applyFont="1" applyBorder="1" applyAlignment="1">
      <alignment horizontal="left" vertical="center"/>
    </xf>
    <xf numFmtId="0" fontId="4" fillId="0" borderId="0" xfId="1" applyNumberFormat="1" applyFont="1" applyAlignment="1">
      <alignment horizontal="left" vertical="center"/>
    </xf>
    <xf numFmtId="0" fontId="4" fillId="0" borderId="0" xfId="0" applyFont="1"/>
    <xf numFmtId="0" fontId="7" fillId="0" borderId="0" xfId="0" applyFont="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2" fontId="8" fillId="0" borderId="0" xfId="0" applyNumberFormat="1" applyFont="1" applyAlignment="1">
      <alignment horizontal="left" vertical="top" wrapText="1"/>
    </xf>
    <xf numFmtId="2" fontId="9" fillId="0" borderId="0" xfId="0" applyNumberFormat="1" applyFont="1" applyAlignment="1">
      <alignment horizontal="left" vertical="top" wrapText="1"/>
    </xf>
    <xf numFmtId="2" fontId="9" fillId="0" borderId="0" xfId="0" applyNumberFormat="1" applyFont="1" applyAlignment="1">
      <alignment horizontal="right" vertical="top" wrapText="1"/>
    </xf>
    <xf numFmtId="2" fontId="9" fillId="0" borderId="0" xfId="0" applyNumberFormat="1" applyFont="1" applyAlignment="1">
      <alignment vertical="top" wrapText="1"/>
    </xf>
    <xf numFmtId="165" fontId="9" fillId="0" borderId="0" xfId="0" applyNumberFormat="1" applyFont="1" applyAlignment="1">
      <alignment vertical="top" wrapText="1"/>
    </xf>
    <xf numFmtId="0" fontId="5" fillId="0" borderId="0" xfId="0" applyFont="1" applyAlignment="1">
      <alignment horizontal="left" vertical="top" wrapText="1"/>
    </xf>
    <xf numFmtId="0" fontId="5" fillId="0" borderId="0" xfId="0" applyFont="1" applyBorder="1" applyAlignment="1">
      <alignment horizontal="left" vertical="top" wrapText="1"/>
    </xf>
    <xf numFmtId="0" fontId="4" fillId="0" borderId="0" xfId="0" applyFont="1" applyAlignment="1">
      <alignment horizontal="center" vertical="center"/>
    </xf>
    <xf numFmtId="0" fontId="4" fillId="0" borderId="0" xfId="0" applyFont="1" applyAlignment="1">
      <alignment horizontal="center"/>
    </xf>
    <xf numFmtId="0" fontId="2" fillId="0" borderId="0" xfId="0" quotePrefix="1" applyFont="1" applyAlignment="1">
      <alignment horizontal="center" vertical="center"/>
    </xf>
    <xf numFmtId="0" fontId="6" fillId="0" borderId="0" xfId="0" applyFont="1" applyAlignment="1">
      <alignment horizontal="center" vertical="center"/>
    </xf>
    <xf numFmtId="0" fontId="4" fillId="0" borderId="3" xfId="0" applyFont="1" applyBorder="1" applyAlignment="1">
      <alignment horizontal="center" vertical="center" wrapText="1"/>
    </xf>
    <xf numFmtId="0" fontId="4" fillId="0" borderId="4" xfId="0" applyFont="1" applyBorder="1" applyAlignment="1">
      <alignment horizontal="center" vertical="center" wrapText="1"/>
    </xf>
    <xf numFmtId="0" fontId="2" fillId="0" borderId="0" xfId="0" applyFont="1" applyAlignment="1">
      <alignment horizontal="center" vertical="center" wrapText="1"/>
    </xf>
    <xf numFmtId="0" fontId="1" fillId="0" borderId="0" xfId="1" applyNumberFormat="1" applyFont="1" applyBorder="1" applyAlignment="1">
      <alignment horizontal="left" vertical="center"/>
    </xf>
    <xf numFmtId="0" fontId="5" fillId="0" borderId="0" xfId="0" applyFont="1" applyAlignment="1">
      <alignment horizontal="left" vertical="top"/>
    </xf>
    <xf numFmtId="0" fontId="5" fillId="0" borderId="0" xfId="0" applyFont="1" applyAlignment="1">
      <alignment horizontal="left" vertical="top"/>
    </xf>
    <xf numFmtId="2" fontId="1" fillId="0" borderId="0" xfId="1" applyNumberFormat="1" applyFont="1" applyAlignment="1">
      <alignment horizontal="left" vertical="center"/>
    </xf>
    <xf numFmtId="2" fontId="1" fillId="0" borderId="0" xfId="1" applyNumberFormat="1" applyFont="1" applyBorder="1" applyAlignment="1">
      <alignment horizontal="left" vertical="center"/>
    </xf>
    <xf numFmtId="2" fontId="4" fillId="0" borderId="0" xfId="0" applyNumberFormat="1" applyFont="1" applyAlignment="1">
      <alignment horizontal="left" vertical="center"/>
    </xf>
    <xf numFmtId="2" fontId="4" fillId="0" borderId="1" xfId="0" applyNumberFormat="1" applyFont="1" applyBorder="1" applyAlignment="1">
      <alignment horizontal="left"/>
    </xf>
    <xf numFmtId="2" fontId="4" fillId="0" borderId="0" xfId="0" applyNumberFormat="1" applyFont="1" applyAlignment="1">
      <alignment horizontal="left"/>
    </xf>
    <xf numFmtId="0" fontId="4" fillId="0" borderId="0" xfId="0" applyFont="1" applyBorder="1" applyAlignment="1">
      <alignment horizontal="center" vertical="center" wrapText="1"/>
    </xf>
    <xf numFmtId="0" fontId="4" fillId="0" borderId="5" xfId="0" applyFont="1" applyBorder="1" applyAlignment="1">
      <alignment horizontal="center" vertical="center" wrapText="1"/>
    </xf>
    <xf numFmtId="2" fontId="9" fillId="0" borderId="0" xfId="0" applyNumberFormat="1" applyFont="1" applyAlignment="1">
      <alignment horizontal="center" vertical="center" wrapText="1"/>
    </xf>
    <xf numFmtId="2" fontId="1" fillId="0" borderId="1" xfId="1" applyNumberFormat="1" applyFont="1" applyBorder="1" applyAlignment="1">
      <alignment horizontal="left" vertical="center"/>
    </xf>
  </cellXfs>
  <cellStyles count="2">
    <cellStyle name="Comma" xfId="1" builtinId="3"/>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5</xdr:col>
      <xdr:colOff>19050</xdr:colOff>
      <xdr:row>79</xdr:row>
      <xdr:rowOff>47625</xdr:rowOff>
    </xdr:from>
    <xdr:to>
      <xdr:col>8</xdr:col>
      <xdr:colOff>485775</xdr:colOff>
      <xdr:row>82</xdr:row>
      <xdr:rowOff>114300</xdr:rowOff>
    </xdr:to>
    <xdr:sp macro="" textlink="">
      <xdr:nvSpPr>
        <xdr:cNvPr id="10" name="Rectangle 9"/>
        <xdr:cNvSpPr/>
      </xdr:nvSpPr>
      <xdr:spPr>
        <a:xfrm>
          <a:off x="4572000" y="14458950"/>
          <a:ext cx="1876425" cy="666750"/>
        </a:xfrm>
        <a:prstGeom prst="rect">
          <a:avLst/>
        </a:prstGeom>
        <a:ln>
          <a:noFill/>
        </a:ln>
      </xdr:spPr>
      <xdr:style>
        <a:lnRef idx="2">
          <a:schemeClr val="accent6"/>
        </a:lnRef>
        <a:fillRef idx="1">
          <a:schemeClr val="lt1"/>
        </a:fillRef>
        <a:effectRef idx="0">
          <a:schemeClr val="accent6"/>
        </a:effectRef>
        <a:fontRef idx="minor">
          <a:schemeClr val="dk1"/>
        </a:fontRef>
      </xdr:style>
      <xdr:txBody>
        <a:bodyPr rtlCol="0" anchor="ctr"/>
        <a:lstStyle/>
        <a:p>
          <a:pPr algn="ctr"/>
          <a:endParaRPr lang="en-US" sz="1100" b="1">
            <a:solidFill>
              <a:schemeClr val="dk1"/>
            </a:solidFill>
            <a:latin typeface="Book Antiqua" pitchFamily="18" charset="0"/>
            <a:ea typeface="+mn-ea"/>
            <a:cs typeface="+mn-cs"/>
          </a:endParaRPr>
        </a:p>
        <a:p>
          <a:pPr algn="ctr"/>
          <a:r>
            <a:rPr lang="en-US" b="1">
              <a:latin typeface="Book Antiqua" pitchFamily="18" charset="0"/>
            </a:rPr>
            <a:t>Chairman</a:t>
          </a:r>
        </a:p>
        <a:p>
          <a:pPr algn="ctr"/>
          <a:r>
            <a:rPr lang="en-US" sz="1100" b="1">
              <a:solidFill>
                <a:schemeClr val="dk1"/>
              </a:solidFill>
              <a:latin typeface="Book Antiqua" pitchFamily="18" charset="0"/>
              <a:ea typeface="+mn-ea"/>
              <a:cs typeface="+mn-cs"/>
            </a:rPr>
            <a:t>Town Committee</a:t>
          </a:r>
          <a:r>
            <a:rPr lang="en-US" sz="1100" b="1" baseline="0">
              <a:solidFill>
                <a:schemeClr val="dk1"/>
              </a:solidFill>
              <a:latin typeface="Book Antiqua" pitchFamily="18" charset="0"/>
              <a:ea typeface="+mn-ea"/>
              <a:cs typeface="+mn-cs"/>
            </a:rPr>
            <a:t> Nara</a:t>
          </a:r>
          <a:endParaRPr lang="en-US" sz="1100" b="1">
            <a:solidFill>
              <a:schemeClr val="dk1"/>
            </a:solidFill>
            <a:latin typeface="Book Antiqua" pitchFamily="18" charset="0"/>
            <a:ea typeface="+mn-ea"/>
            <a:cs typeface="+mn-cs"/>
          </a:endParaRPr>
        </a:p>
        <a:p>
          <a:pPr algn="ctr"/>
          <a:endParaRPr lang="en-US" sz="1100" b="1">
            <a:latin typeface="Book Antiqua" pitchFamily="18" charset="0"/>
          </a:endParaRPr>
        </a:p>
      </xdr:txBody>
    </xdr:sp>
    <xdr:clientData/>
  </xdr:twoCellAnchor>
  <xdr:twoCellAnchor>
    <xdr:from>
      <xdr:col>1</xdr:col>
      <xdr:colOff>2409825</xdr:colOff>
      <xdr:row>79</xdr:row>
      <xdr:rowOff>47625</xdr:rowOff>
    </xdr:from>
    <xdr:to>
      <xdr:col>4</xdr:col>
      <xdr:colOff>152400</xdr:colOff>
      <xdr:row>82</xdr:row>
      <xdr:rowOff>114300</xdr:rowOff>
    </xdr:to>
    <xdr:sp macro="" textlink="">
      <xdr:nvSpPr>
        <xdr:cNvPr id="4" name="Rectangle 3"/>
        <xdr:cNvSpPr/>
      </xdr:nvSpPr>
      <xdr:spPr>
        <a:xfrm>
          <a:off x="2714625" y="10106025"/>
          <a:ext cx="1876425" cy="666750"/>
        </a:xfrm>
        <a:prstGeom prst="rect">
          <a:avLst/>
        </a:prstGeom>
        <a:ln>
          <a:noFill/>
        </a:ln>
      </xdr:spPr>
      <xdr:style>
        <a:lnRef idx="2">
          <a:schemeClr val="accent6"/>
        </a:lnRef>
        <a:fillRef idx="1">
          <a:schemeClr val="lt1"/>
        </a:fillRef>
        <a:effectRef idx="0">
          <a:schemeClr val="accent6"/>
        </a:effectRef>
        <a:fontRef idx="minor">
          <a:schemeClr val="dk1"/>
        </a:fontRef>
      </xdr:style>
      <xdr:txBody>
        <a:bodyPr rtlCol="0" anchor="ctr"/>
        <a:lstStyle/>
        <a:p>
          <a:pPr algn="ctr"/>
          <a:endParaRPr lang="en-US" sz="1100" b="1">
            <a:solidFill>
              <a:schemeClr val="dk1"/>
            </a:solidFill>
            <a:latin typeface="Book Antiqua" pitchFamily="18" charset="0"/>
            <a:ea typeface="+mn-ea"/>
            <a:cs typeface="+mn-cs"/>
          </a:endParaRPr>
        </a:p>
        <a:p>
          <a:pPr algn="ctr"/>
          <a:r>
            <a:rPr lang="en-US" b="1">
              <a:latin typeface="Book Antiqua" pitchFamily="18" charset="0"/>
            </a:rPr>
            <a:t>Town</a:t>
          </a:r>
          <a:r>
            <a:rPr lang="en-US" b="1" baseline="0">
              <a:latin typeface="Book Antiqua" pitchFamily="18" charset="0"/>
            </a:rPr>
            <a:t> Officer</a:t>
          </a:r>
          <a:endParaRPr lang="en-US" b="1">
            <a:latin typeface="Book Antiqua" pitchFamily="18" charset="0"/>
          </a:endParaRPr>
        </a:p>
        <a:p>
          <a:pPr algn="ctr"/>
          <a:r>
            <a:rPr lang="en-US" sz="1100" b="1">
              <a:solidFill>
                <a:schemeClr val="dk1"/>
              </a:solidFill>
              <a:latin typeface="Book Antiqua" pitchFamily="18" charset="0"/>
              <a:ea typeface="+mn-ea"/>
              <a:cs typeface="+mn-cs"/>
            </a:rPr>
            <a:t>Town Committee</a:t>
          </a:r>
          <a:r>
            <a:rPr lang="en-US" sz="1100" b="1" baseline="0">
              <a:solidFill>
                <a:schemeClr val="dk1"/>
              </a:solidFill>
              <a:latin typeface="Book Antiqua" pitchFamily="18" charset="0"/>
              <a:ea typeface="+mn-ea"/>
              <a:cs typeface="+mn-cs"/>
            </a:rPr>
            <a:t> Nara</a:t>
          </a:r>
          <a:endParaRPr lang="en-US" sz="1100" b="1">
            <a:solidFill>
              <a:schemeClr val="dk1"/>
            </a:solidFill>
            <a:latin typeface="Book Antiqua" pitchFamily="18" charset="0"/>
            <a:ea typeface="+mn-ea"/>
            <a:cs typeface="+mn-cs"/>
          </a:endParaRPr>
        </a:p>
        <a:p>
          <a:pPr algn="ctr"/>
          <a:endParaRPr lang="en-US" sz="1100" b="1">
            <a:latin typeface="Book Antiqua" pitchFamily="18" charset="0"/>
          </a:endParaRPr>
        </a:p>
      </xdr:txBody>
    </xdr:sp>
    <xdr:clientData/>
  </xdr:twoCellAnchor>
  <xdr:twoCellAnchor>
    <xdr:from>
      <xdr:col>1</xdr:col>
      <xdr:colOff>9525</xdr:colOff>
      <xdr:row>79</xdr:row>
      <xdr:rowOff>19050</xdr:rowOff>
    </xdr:from>
    <xdr:to>
      <xdr:col>1</xdr:col>
      <xdr:colOff>2228850</xdr:colOff>
      <xdr:row>82</xdr:row>
      <xdr:rowOff>85725</xdr:rowOff>
    </xdr:to>
    <xdr:sp macro="" textlink="">
      <xdr:nvSpPr>
        <xdr:cNvPr id="5" name="Rectangle 4"/>
        <xdr:cNvSpPr/>
      </xdr:nvSpPr>
      <xdr:spPr>
        <a:xfrm>
          <a:off x="314325" y="10277475"/>
          <a:ext cx="2219325" cy="666750"/>
        </a:xfrm>
        <a:prstGeom prst="rect">
          <a:avLst/>
        </a:prstGeom>
        <a:ln>
          <a:noFill/>
        </a:ln>
      </xdr:spPr>
      <xdr:style>
        <a:lnRef idx="2">
          <a:schemeClr val="accent6"/>
        </a:lnRef>
        <a:fillRef idx="1">
          <a:schemeClr val="lt1"/>
        </a:fillRef>
        <a:effectRef idx="0">
          <a:schemeClr val="accent6"/>
        </a:effectRef>
        <a:fontRef idx="minor">
          <a:schemeClr val="dk1"/>
        </a:fontRef>
      </xdr:style>
      <xdr:txBody>
        <a:bodyPr rtlCol="0" anchor="ctr"/>
        <a:lstStyle/>
        <a:p>
          <a:pPr algn="ctr"/>
          <a:endParaRPr lang="en-US" sz="1100" b="1">
            <a:solidFill>
              <a:schemeClr val="dk1"/>
            </a:solidFill>
            <a:latin typeface="Book Antiqua" pitchFamily="18" charset="0"/>
            <a:ea typeface="+mn-ea"/>
            <a:cs typeface="+mn-cs"/>
          </a:endParaRPr>
        </a:p>
        <a:p>
          <a:pPr algn="ctr"/>
          <a:r>
            <a:rPr lang="en-US" b="1">
              <a:latin typeface="Book Antiqua" pitchFamily="18" charset="0"/>
            </a:rPr>
            <a:t>Assistant</a:t>
          </a:r>
          <a:r>
            <a:rPr lang="en-US" b="1" baseline="0">
              <a:latin typeface="Book Antiqua" pitchFamily="18" charset="0"/>
            </a:rPr>
            <a:t> Executive Engineer</a:t>
          </a:r>
          <a:endParaRPr lang="en-US" b="1">
            <a:latin typeface="Book Antiqua" pitchFamily="18" charset="0"/>
          </a:endParaRPr>
        </a:p>
        <a:p>
          <a:pPr algn="ctr"/>
          <a:r>
            <a:rPr lang="en-US" sz="1100" b="1">
              <a:solidFill>
                <a:schemeClr val="dk1"/>
              </a:solidFill>
              <a:latin typeface="Book Antiqua" pitchFamily="18" charset="0"/>
              <a:ea typeface="+mn-ea"/>
              <a:cs typeface="+mn-cs"/>
            </a:rPr>
            <a:t>Town Committee</a:t>
          </a:r>
          <a:r>
            <a:rPr lang="en-US" sz="1100" b="1" baseline="0">
              <a:solidFill>
                <a:schemeClr val="dk1"/>
              </a:solidFill>
              <a:latin typeface="Book Antiqua" pitchFamily="18" charset="0"/>
              <a:ea typeface="+mn-ea"/>
              <a:cs typeface="+mn-cs"/>
            </a:rPr>
            <a:t> Nara</a:t>
          </a:r>
          <a:endParaRPr lang="en-US" sz="1100" b="1">
            <a:solidFill>
              <a:schemeClr val="dk1"/>
            </a:solidFill>
            <a:latin typeface="Book Antiqua" pitchFamily="18" charset="0"/>
            <a:ea typeface="+mn-ea"/>
            <a:cs typeface="+mn-cs"/>
          </a:endParaRPr>
        </a:p>
        <a:p>
          <a:pPr algn="ctr"/>
          <a:endParaRPr lang="en-US" sz="1100" b="1">
            <a:latin typeface="Book Antiqua" pitchFamily="18" charset="0"/>
          </a:endParaRP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88"/>
  <sheetViews>
    <sheetView tabSelected="1" workbookViewId="0">
      <selection activeCell="B16" sqref="B16:B17"/>
    </sheetView>
  </sheetViews>
  <sheetFormatPr defaultRowHeight="15.75" x14ac:dyDescent="0.25"/>
  <cols>
    <col min="1" max="1" width="4.5703125" style="2" customWidth="1"/>
    <col min="2" max="2" width="45.7109375" style="1" customWidth="1"/>
    <col min="3" max="3" width="9.140625" style="14" customWidth="1"/>
    <col min="4" max="4" width="5.140625" style="14" bestFit="1" customWidth="1"/>
    <col min="5" max="5" width="3.7109375" style="1" customWidth="1"/>
    <col min="6" max="6" width="9.42578125" style="1" customWidth="1"/>
    <col min="7" max="7" width="7.5703125" style="3" bestFit="1" customWidth="1"/>
    <col min="8" max="8" width="4.140625" style="1" bestFit="1" customWidth="1"/>
    <col min="9" max="9" width="10.42578125" style="23" customWidth="1"/>
    <col min="10" max="10" width="3.140625" style="23" bestFit="1" customWidth="1"/>
    <col min="11" max="16384" width="9.140625" style="1"/>
  </cols>
  <sheetData>
    <row r="1" spans="1:16" ht="16.5" x14ac:dyDescent="0.25">
      <c r="A1" s="43">
        <v>192</v>
      </c>
      <c r="B1" s="43"/>
      <c r="C1" s="43"/>
      <c r="D1" s="43"/>
      <c r="E1" s="43"/>
      <c r="F1" s="43"/>
      <c r="G1" s="43"/>
      <c r="H1" s="43"/>
      <c r="I1" s="43"/>
      <c r="J1" s="43"/>
    </row>
    <row r="2" spans="1:16" x14ac:dyDescent="0.25">
      <c r="A2" s="44" t="s">
        <v>8</v>
      </c>
      <c r="B2" s="44"/>
      <c r="C2" s="44"/>
      <c r="D2" s="44"/>
      <c r="E2" s="44"/>
      <c r="F2" s="44"/>
      <c r="G2" s="44"/>
      <c r="H2" s="44"/>
      <c r="I2" s="44"/>
      <c r="J2" s="44"/>
    </row>
    <row r="3" spans="1:16" ht="15.75" customHeight="1" x14ac:dyDescent="0.25">
      <c r="A3" s="47" t="s">
        <v>30</v>
      </c>
      <c r="B3" s="47"/>
      <c r="C3" s="47"/>
      <c r="D3" s="47"/>
      <c r="E3" s="47"/>
      <c r="F3" s="47"/>
      <c r="G3" s="47"/>
      <c r="H3" s="47"/>
      <c r="I3" s="47"/>
      <c r="J3" s="47"/>
      <c r="K3" s="19"/>
    </row>
    <row r="4" spans="1:16" ht="15.75" customHeight="1" x14ac:dyDescent="0.25">
      <c r="A4" s="47"/>
      <c r="B4" s="47"/>
      <c r="C4" s="47"/>
      <c r="D4" s="47"/>
      <c r="E4" s="47"/>
      <c r="F4" s="47"/>
      <c r="G4" s="47"/>
      <c r="H4" s="47"/>
      <c r="I4" s="47"/>
      <c r="J4" s="47"/>
      <c r="K4" s="19"/>
    </row>
    <row r="5" spans="1:16" ht="8.25" customHeight="1" thickBot="1" x14ac:dyDescent="0.3">
      <c r="A5" s="31"/>
      <c r="B5" s="31"/>
      <c r="C5" s="31"/>
      <c r="D5" s="31"/>
      <c r="E5" s="31"/>
      <c r="F5" s="31"/>
      <c r="G5" s="31"/>
      <c r="H5" s="31"/>
      <c r="I5" s="31"/>
      <c r="J5" s="31"/>
      <c r="K5" s="19"/>
    </row>
    <row r="6" spans="1:16" ht="15.75" customHeight="1" thickBot="1" x14ac:dyDescent="0.3">
      <c r="A6" s="32" t="s">
        <v>10</v>
      </c>
      <c r="B6" s="33" t="s">
        <v>11</v>
      </c>
      <c r="C6" s="45" t="s">
        <v>12</v>
      </c>
      <c r="D6" s="45"/>
      <c r="E6" s="45" t="s">
        <v>13</v>
      </c>
      <c r="F6" s="45"/>
      <c r="G6" s="33" t="s">
        <v>14</v>
      </c>
      <c r="H6" s="45" t="s">
        <v>15</v>
      </c>
      <c r="I6" s="45"/>
      <c r="J6" s="46"/>
      <c r="K6" s="19"/>
    </row>
    <row r="7" spans="1:16" ht="15.75" customHeight="1" x14ac:dyDescent="0.25">
      <c r="A7" s="56"/>
      <c r="B7" s="57"/>
      <c r="C7" s="56"/>
      <c r="D7" s="56"/>
      <c r="E7" s="56"/>
      <c r="F7" s="56"/>
      <c r="G7" s="56"/>
      <c r="H7" s="56"/>
      <c r="I7" s="56"/>
      <c r="J7" s="56"/>
      <c r="K7" s="19"/>
    </row>
    <row r="8" spans="1:16" ht="15.75" customHeight="1" x14ac:dyDescent="0.25">
      <c r="A8" s="2">
        <v>1</v>
      </c>
      <c r="B8" s="40" t="s">
        <v>17</v>
      </c>
    </row>
    <row r="9" spans="1:16" ht="15.75" customHeight="1" x14ac:dyDescent="0.25">
      <c r="B9" s="40"/>
    </row>
    <row r="10" spans="1:16" ht="15.75" customHeight="1" x14ac:dyDescent="0.25">
      <c r="B10" s="40"/>
    </row>
    <row r="11" spans="1:16" ht="15.75" customHeight="1" x14ac:dyDescent="0.25">
      <c r="B11" s="40"/>
      <c r="E11" s="4"/>
      <c r="F11" s="4"/>
      <c r="G11" s="15"/>
      <c r="H11" s="4"/>
      <c r="I11" s="24"/>
      <c r="J11" s="24"/>
      <c r="K11" s="4"/>
    </row>
    <row r="12" spans="1:16" ht="7.5" customHeight="1" x14ac:dyDescent="0.25">
      <c r="A12" s="14"/>
      <c r="B12" s="40"/>
      <c r="E12" s="14"/>
      <c r="F12" s="14"/>
      <c r="G12" s="15"/>
      <c r="H12" s="14"/>
      <c r="I12" s="24"/>
      <c r="J12" s="24"/>
      <c r="K12" s="14"/>
    </row>
    <row r="13" spans="1:16" ht="15.75" customHeight="1" x14ac:dyDescent="0.25">
      <c r="A13" s="14"/>
      <c r="B13" s="40"/>
      <c r="E13" s="14"/>
      <c r="F13" s="14"/>
      <c r="G13" s="15"/>
      <c r="H13" s="14"/>
      <c r="I13" s="24"/>
      <c r="J13" s="24"/>
      <c r="K13" s="14"/>
    </row>
    <row r="14" spans="1:16" ht="16.5" x14ac:dyDescent="0.25">
      <c r="A14" s="4"/>
      <c r="B14" s="4"/>
      <c r="C14" s="17">
        <v>768.5</v>
      </c>
      <c r="D14" s="15" t="s">
        <v>5</v>
      </c>
      <c r="E14" s="20" t="s">
        <v>0</v>
      </c>
      <c r="F14" s="34">
        <v>3176.25</v>
      </c>
      <c r="G14" s="18" t="s">
        <v>1</v>
      </c>
      <c r="H14" s="4" t="s">
        <v>0</v>
      </c>
      <c r="I14" s="51">
        <f>ROUND(C14*F14/1000,)</f>
        <v>2441</v>
      </c>
      <c r="J14" s="25"/>
      <c r="K14" s="4"/>
      <c r="L14" s="4"/>
      <c r="M14" s="4"/>
      <c r="N14" s="4"/>
      <c r="O14" s="4"/>
      <c r="P14" s="4"/>
    </row>
    <row r="15" spans="1:16" ht="16.5" x14ac:dyDescent="0.25">
      <c r="A15" s="14"/>
      <c r="B15" s="14"/>
      <c r="C15" s="17"/>
      <c r="D15" s="15"/>
      <c r="E15" s="20"/>
      <c r="F15" s="34"/>
      <c r="G15" s="18"/>
      <c r="H15" s="14"/>
      <c r="I15" s="51"/>
      <c r="J15" s="25"/>
      <c r="K15" s="14"/>
      <c r="L15" s="14"/>
      <c r="M15" s="14"/>
      <c r="N15" s="14"/>
      <c r="O15" s="14"/>
      <c r="P15" s="14"/>
    </row>
    <row r="16" spans="1:16" ht="15.75" customHeight="1" x14ac:dyDescent="0.25">
      <c r="A16" s="2">
        <v>2</v>
      </c>
      <c r="B16" s="39" t="s">
        <v>18</v>
      </c>
    </row>
    <row r="17" spans="1:10" ht="15.75" customHeight="1" x14ac:dyDescent="0.25">
      <c r="B17" s="39"/>
    </row>
    <row r="18" spans="1:10" x14ac:dyDescent="0.25">
      <c r="B18" s="4"/>
      <c r="C18" s="37">
        <v>210.5</v>
      </c>
      <c r="D18" s="17" t="s">
        <v>5</v>
      </c>
      <c r="E18" s="13" t="s">
        <v>0</v>
      </c>
      <c r="F18" s="35">
        <v>9416.2800000000007</v>
      </c>
      <c r="G18" s="18" t="s">
        <v>2</v>
      </c>
      <c r="H18" s="4" t="s">
        <v>0</v>
      </c>
      <c r="I18" s="51">
        <f>ROUND(C18*F18/100,)</f>
        <v>19821</v>
      </c>
      <c r="J18" s="25"/>
    </row>
    <row r="19" spans="1:10" x14ac:dyDescent="0.25">
      <c r="A19" s="14"/>
      <c r="B19" s="14"/>
      <c r="C19" s="37"/>
      <c r="D19" s="17"/>
      <c r="E19" s="13"/>
      <c r="F19" s="35"/>
      <c r="G19" s="18"/>
      <c r="H19" s="14"/>
      <c r="I19" s="51"/>
      <c r="J19" s="25"/>
    </row>
    <row r="20" spans="1:10" ht="15.75" customHeight="1" x14ac:dyDescent="0.25">
      <c r="A20" s="2">
        <v>3</v>
      </c>
      <c r="B20" s="39" t="s">
        <v>19</v>
      </c>
    </row>
    <row r="21" spans="1:10" ht="15.75" customHeight="1" x14ac:dyDescent="0.25">
      <c r="B21" s="39"/>
    </row>
    <row r="22" spans="1:10" x14ac:dyDescent="0.25">
      <c r="B22" s="39"/>
      <c r="E22" s="4"/>
      <c r="F22" s="4"/>
      <c r="G22" s="11"/>
      <c r="H22" s="5"/>
      <c r="I22" s="24"/>
      <c r="J22" s="24"/>
    </row>
    <row r="23" spans="1:10" x14ac:dyDescent="0.25">
      <c r="B23" s="4"/>
      <c r="C23" s="36">
        <v>361</v>
      </c>
      <c r="D23" s="15" t="s">
        <v>5</v>
      </c>
      <c r="E23" s="13" t="s">
        <v>0</v>
      </c>
      <c r="F23" s="35">
        <v>11948.36</v>
      </c>
      <c r="G23" s="18" t="s">
        <v>2</v>
      </c>
      <c r="H23" s="4" t="s">
        <v>0</v>
      </c>
      <c r="I23" s="51">
        <f>ROUND(C23*F23/100,)</f>
        <v>43134</v>
      </c>
      <c r="J23" s="25"/>
    </row>
    <row r="24" spans="1:10" x14ac:dyDescent="0.25">
      <c r="A24" s="14"/>
      <c r="B24" s="14"/>
      <c r="C24" s="36"/>
      <c r="D24" s="15"/>
      <c r="E24" s="13"/>
      <c r="F24" s="35"/>
      <c r="G24" s="18"/>
      <c r="H24" s="14"/>
      <c r="I24" s="51"/>
      <c r="J24" s="25"/>
    </row>
    <row r="25" spans="1:10" ht="15.75" customHeight="1" x14ac:dyDescent="0.25">
      <c r="A25" s="4">
        <v>4</v>
      </c>
      <c r="B25" s="39" t="s">
        <v>20</v>
      </c>
      <c r="C25" s="15"/>
      <c r="D25" s="15"/>
      <c r="E25" s="6"/>
      <c r="F25" s="7"/>
      <c r="G25" s="16"/>
      <c r="H25" s="4"/>
      <c r="I25" s="25"/>
      <c r="J25" s="25"/>
    </row>
    <row r="26" spans="1:10" ht="15.75" customHeight="1" x14ac:dyDescent="0.25">
      <c r="B26" s="39"/>
    </row>
    <row r="27" spans="1:10" ht="15.75" customHeight="1" x14ac:dyDescent="0.25">
      <c r="B27" s="39"/>
    </row>
    <row r="28" spans="1:10" ht="15.75" customHeight="1" x14ac:dyDescent="0.25">
      <c r="B28" s="39"/>
    </row>
    <row r="29" spans="1:10" ht="15.75" customHeight="1" x14ac:dyDescent="0.25">
      <c r="B29" s="39"/>
    </row>
    <row r="30" spans="1:10" ht="4.5" customHeight="1" x14ac:dyDescent="0.25">
      <c r="B30" s="39"/>
      <c r="E30" s="4"/>
      <c r="F30" s="5"/>
      <c r="G30" s="15"/>
      <c r="H30" s="5"/>
      <c r="I30" s="24"/>
      <c r="J30" s="24"/>
    </row>
    <row r="31" spans="1:10" x14ac:dyDescent="0.25">
      <c r="B31" s="4"/>
      <c r="C31" s="37">
        <v>25.32</v>
      </c>
      <c r="D31" s="15" t="s">
        <v>5</v>
      </c>
      <c r="E31" s="13" t="s">
        <v>0</v>
      </c>
      <c r="F31" s="35">
        <v>14429.25</v>
      </c>
      <c r="G31" s="18" t="s">
        <v>2</v>
      </c>
      <c r="H31" s="4" t="s">
        <v>0</v>
      </c>
      <c r="I31" s="51">
        <f>ROUND(C31*F31/100,)</f>
        <v>3653</v>
      </c>
      <c r="J31" s="25"/>
    </row>
    <row r="32" spans="1:10" x14ac:dyDescent="0.25">
      <c r="A32" s="14"/>
      <c r="B32" s="14"/>
      <c r="C32" s="37"/>
      <c r="D32" s="15"/>
      <c r="E32" s="13"/>
      <c r="F32" s="35"/>
      <c r="G32" s="18"/>
      <c r="H32" s="14"/>
      <c r="I32" s="51"/>
      <c r="J32" s="25"/>
    </row>
    <row r="33" spans="1:10" ht="15.75" customHeight="1" x14ac:dyDescent="0.25">
      <c r="A33" s="2">
        <v>5</v>
      </c>
      <c r="B33" s="39" t="s">
        <v>21</v>
      </c>
    </row>
    <row r="34" spans="1:10" ht="15.75" customHeight="1" x14ac:dyDescent="0.25">
      <c r="B34" s="39"/>
    </row>
    <row r="35" spans="1:10" ht="16.5" customHeight="1" x14ac:dyDescent="0.25">
      <c r="A35" s="14"/>
      <c r="B35" s="39"/>
    </row>
    <row r="36" spans="1:10" ht="16.5" customHeight="1" x14ac:dyDescent="0.25">
      <c r="A36" s="14"/>
      <c r="B36" s="39"/>
    </row>
    <row r="37" spans="1:10" ht="16.5" customHeight="1" x14ac:dyDescent="0.25">
      <c r="A37" s="14"/>
      <c r="B37" s="39"/>
    </row>
    <row r="38" spans="1:10" x14ac:dyDescent="0.25">
      <c r="B38" s="4"/>
      <c r="C38" s="38">
        <v>10.635</v>
      </c>
      <c r="D38" s="15" t="s">
        <v>7</v>
      </c>
      <c r="E38" s="13" t="s">
        <v>0</v>
      </c>
      <c r="F38" s="35">
        <v>5001.7</v>
      </c>
      <c r="G38" s="18" t="s">
        <v>22</v>
      </c>
      <c r="H38" s="4" t="s">
        <v>0</v>
      </c>
      <c r="I38" s="51">
        <f>ROUND(C38*F38,)</f>
        <v>53193</v>
      </c>
      <c r="J38" s="25"/>
    </row>
    <row r="39" spans="1:10" x14ac:dyDescent="0.25">
      <c r="A39" s="14"/>
      <c r="B39" s="14"/>
      <c r="C39" s="38"/>
      <c r="D39" s="15"/>
      <c r="E39" s="13"/>
      <c r="F39" s="35"/>
      <c r="G39" s="18"/>
      <c r="H39" s="14"/>
      <c r="I39" s="51"/>
      <c r="J39" s="25"/>
    </row>
    <row r="40" spans="1:10" ht="15.75" customHeight="1" x14ac:dyDescent="0.25">
      <c r="A40" s="12">
        <v>6</v>
      </c>
      <c r="B40" s="39" t="s">
        <v>23</v>
      </c>
    </row>
    <row r="41" spans="1:10" ht="15.75" customHeight="1" x14ac:dyDescent="0.25">
      <c r="A41" s="12"/>
      <c r="B41" s="39"/>
    </row>
    <row r="42" spans="1:10" ht="15.75" customHeight="1" x14ac:dyDescent="0.25">
      <c r="A42" s="12"/>
      <c r="B42" s="39"/>
    </row>
    <row r="43" spans="1:10" ht="15.75" customHeight="1" x14ac:dyDescent="0.25">
      <c r="A43" s="14"/>
      <c r="B43" s="39"/>
    </row>
    <row r="44" spans="1:10" ht="9" customHeight="1" x14ac:dyDescent="0.25">
      <c r="A44" s="14"/>
      <c r="B44" s="39"/>
    </row>
    <row r="45" spans="1:10" ht="9" customHeight="1" x14ac:dyDescent="0.25">
      <c r="A45" s="14"/>
      <c r="B45" s="39"/>
    </row>
    <row r="46" spans="1:10" ht="9" customHeight="1" x14ac:dyDescent="0.25">
      <c r="A46" s="14"/>
      <c r="B46" s="39"/>
    </row>
    <row r="47" spans="1:10" ht="9" customHeight="1" x14ac:dyDescent="0.25">
      <c r="A47" s="14"/>
      <c r="B47" s="39"/>
    </row>
    <row r="48" spans="1:10" ht="9" customHeight="1" x14ac:dyDescent="0.25">
      <c r="A48" s="14"/>
      <c r="B48" s="39"/>
    </row>
    <row r="49" spans="1:10" ht="9" customHeight="1" x14ac:dyDescent="0.25">
      <c r="A49" s="14"/>
      <c r="B49" s="39"/>
    </row>
    <row r="50" spans="1:10" ht="9" customHeight="1" x14ac:dyDescent="0.25">
      <c r="A50" s="14"/>
      <c r="B50" s="39"/>
    </row>
    <row r="51" spans="1:10" ht="9" customHeight="1" x14ac:dyDescent="0.25">
      <c r="A51" s="14"/>
      <c r="B51" s="39"/>
    </row>
    <row r="52" spans="1:10" ht="9" customHeight="1" x14ac:dyDescent="0.25">
      <c r="A52" s="14"/>
      <c r="B52" s="39"/>
    </row>
    <row r="53" spans="1:10" ht="9" customHeight="1" x14ac:dyDescent="0.25">
      <c r="A53" s="14"/>
      <c r="B53" s="39"/>
    </row>
    <row r="54" spans="1:10" ht="9" customHeight="1" x14ac:dyDescent="0.25">
      <c r="A54" s="14"/>
      <c r="B54" s="39"/>
    </row>
    <row r="55" spans="1:10" ht="9" customHeight="1" x14ac:dyDescent="0.25">
      <c r="A55" s="14"/>
      <c r="B55" s="39"/>
    </row>
    <row r="56" spans="1:10" ht="9" customHeight="1" x14ac:dyDescent="0.25">
      <c r="A56" s="14"/>
      <c r="B56" s="39"/>
    </row>
    <row r="57" spans="1:10" ht="5.25" customHeight="1" x14ac:dyDescent="0.25">
      <c r="A57" s="14"/>
      <c r="B57" s="39"/>
    </row>
    <row r="58" spans="1:10" x14ac:dyDescent="0.25">
      <c r="A58" s="12"/>
      <c r="B58" s="12"/>
      <c r="C58" s="36">
        <v>218.45</v>
      </c>
      <c r="D58" s="17" t="s">
        <v>5</v>
      </c>
      <c r="E58" s="13" t="s">
        <v>0</v>
      </c>
      <c r="F58" s="22">
        <v>337</v>
      </c>
      <c r="G58" s="16" t="s">
        <v>3</v>
      </c>
      <c r="H58" s="10" t="s">
        <v>0</v>
      </c>
      <c r="I58" s="51">
        <f>ROUND(C58*F58,)</f>
        <v>73618</v>
      </c>
      <c r="J58" s="25"/>
    </row>
    <row r="59" spans="1:10" x14ac:dyDescent="0.25">
      <c r="A59" s="14"/>
      <c r="B59" s="14"/>
      <c r="C59" s="36"/>
      <c r="D59" s="17"/>
      <c r="E59" s="13"/>
      <c r="F59" s="22"/>
      <c r="G59" s="16"/>
      <c r="H59" s="10"/>
      <c r="I59" s="51"/>
      <c r="J59" s="25"/>
    </row>
    <row r="60" spans="1:10" ht="15.75" customHeight="1" x14ac:dyDescent="0.25">
      <c r="A60" s="2">
        <v>7</v>
      </c>
      <c r="B60" s="39" t="s">
        <v>24</v>
      </c>
    </row>
    <row r="61" spans="1:10" ht="15.75" customHeight="1" x14ac:dyDescent="0.25">
      <c r="B61" s="39"/>
    </row>
    <row r="62" spans="1:10" x14ac:dyDescent="0.25">
      <c r="B62" s="4"/>
      <c r="C62" s="36">
        <v>286.95</v>
      </c>
      <c r="D62" s="17" t="s">
        <v>6</v>
      </c>
      <c r="E62" s="13" t="s">
        <v>0</v>
      </c>
      <c r="F62" s="21">
        <v>2283.9299999999998</v>
      </c>
      <c r="G62" s="16" t="s">
        <v>25</v>
      </c>
      <c r="H62" s="10" t="s">
        <v>0</v>
      </c>
      <c r="I62" s="52">
        <f>ROUND(C62*F62/100,)</f>
        <v>6554</v>
      </c>
      <c r="J62" s="48"/>
    </row>
    <row r="63" spans="1:10" x14ac:dyDescent="0.25">
      <c r="A63" s="14"/>
      <c r="B63" s="14"/>
      <c r="C63" s="36"/>
      <c r="D63" s="17"/>
      <c r="E63" s="13"/>
      <c r="F63" s="21"/>
      <c r="G63" s="16"/>
      <c r="H63" s="10"/>
      <c r="I63" s="52"/>
      <c r="J63" s="48"/>
    </row>
    <row r="64" spans="1:10" x14ac:dyDescent="0.25">
      <c r="A64" s="14"/>
      <c r="B64" s="14"/>
      <c r="C64" s="36"/>
      <c r="D64" s="17"/>
      <c r="E64" s="13"/>
      <c r="F64" s="21"/>
      <c r="G64" s="16"/>
      <c r="H64" s="10"/>
      <c r="I64" s="52"/>
      <c r="J64" s="48"/>
    </row>
    <row r="65" spans="1:10" x14ac:dyDescent="0.25">
      <c r="A65" s="14"/>
      <c r="B65" s="14"/>
      <c r="C65" s="36"/>
      <c r="D65" s="17"/>
      <c r="E65" s="13"/>
      <c r="F65" s="21"/>
      <c r="G65" s="16"/>
      <c r="H65" s="10"/>
      <c r="I65" s="52"/>
      <c r="J65" s="48"/>
    </row>
    <row r="66" spans="1:10" x14ac:dyDescent="0.25">
      <c r="A66" s="14">
        <v>8</v>
      </c>
      <c r="B66" s="39" t="s">
        <v>26</v>
      </c>
      <c r="C66" s="36"/>
      <c r="D66" s="17"/>
      <c r="E66" s="13"/>
      <c r="F66" s="21"/>
      <c r="G66" s="16"/>
      <c r="H66" s="10"/>
      <c r="I66" s="48"/>
      <c r="J66" s="48"/>
    </row>
    <row r="67" spans="1:10" x14ac:dyDescent="0.25">
      <c r="A67" s="14"/>
      <c r="B67" s="49"/>
      <c r="C67" s="36"/>
      <c r="D67" s="17"/>
      <c r="E67" s="13"/>
      <c r="F67" s="21"/>
      <c r="G67" s="16"/>
      <c r="H67" s="10"/>
      <c r="I67" s="48"/>
      <c r="J67" s="48"/>
    </row>
    <row r="68" spans="1:10" x14ac:dyDescent="0.25">
      <c r="A68" s="14"/>
      <c r="B68" s="49"/>
      <c r="C68" s="36"/>
      <c r="D68" s="17"/>
      <c r="E68" s="13"/>
      <c r="F68" s="21"/>
      <c r="G68" s="16"/>
      <c r="H68" s="10"/>
      <c r="I68" s="48"/>
      <c r="J68" s="48"/>
    </row>
    <row r="69" spans="1:10" x14ac:dyDescent="0.25">
      <c r="A69" s="14"/>
      <c r="B69" s="49"/>
      <c r="C69" s="36"/>
      <c r="D69" s="17"/>
      <c r="E69" s="13"/>
      <c r="F69" s="21"/>
      <c r="G69" s="16"/>
      <c r="H69" s="10"/>
      <c r="I69" s="48"/>
      <c r="J69" s="48"/>
    </row>
    <row r="70" spans="1:10" ht="20.25" customHeight="1" x14ac:dyDescent="0.25">
      <c r="A70" s="14"/>
      <c r="B70" s="49"/>
      <c r="C70" s="36"/>
      <c r="D70" s="17"/>
      <c r="E70" s="13"/>
      <c r="F70" s="21"/>
      <c r="G70" s="16"/>
      <c r="H70" s="10"/>
      <c r="I70" s="48"/>
      <c r="J70" s="48"/>
    </row>
    <row r="71" spans="1:10" ht="20.25" customHeight="1" x14ac:dyDescent="0.25">
      <c r="A71" s="14"/>
      <c r="B71" s="50"/>
      <c r="C71" s="17">
        <v>1278</v>
      </c>
      <c r="D71" s="15" t="s">
        <v>5</v>
      </c>
      <c r="E71" s="20" t="s">
        <v>0</v>
      </c>
      <c r="F71" s="58">
        <v>2208.37</v>
      </c>
      <c r="G71" s="18" t="s">
        <v>27</v>
      </c>
      <c r="H71" s="8" t="s">
        <v>0</v>
      </c>
      <c r="I71" s="59">
        <f>ROUND(C71*F71/1000,)</f>
        <v>2822</v>
      </c>
      <c r="J71" s="26"/>
    </row>
    <row r="72" spans="1:10" ht="16.5" x14ac:dyDescent="0.3">
      <c r="F72" s="42" t="s">
        <v>4</v>
      </c>
      <c r="G72" s="42"/>
      <c r="H72" s="9" t="s">
        <v>0</v>
      </c>
      <c r="I72" s="53">
        <f>I62+I38+I23+I18+I14+I31+I58+I71</f>
        <v>205236</v>
      </c>
      <c r="J72" s="29"/>
    </row>
    <row r="73" spans="1:10" ht="16.5" x14ac:dyDescent="0.3">
      <c r="D73" s="41" t="s">
        <v>28</v>
      </c>
      <c r="E73" s="41"/>
      <c r="F73" s="41"/>
      <c r="G73" s="41"/>
      <c r="H73" s="27" t="s">
        <v>0</v>
      </c>
      <c r="I73" s="54">
        <f>ROUND(I72*21.81%,)</f>
        <v>44762</v>
      </c>
      <c r="J73" s="28"/>
    </row>
    <row r="74" spans="1:10" ht="16.5" x14ac:dyDescent="0.3">
      <c r="A74" s="14"/>
      <c r="D74" s="14" t="s">
        <v>16</v>
      </c>
      <c r="F74" s="42" t="s">
        <v>9</v>
      </c>
      <c r="G74" s="42"/>
      <c r="H74" s="30" t="s">
        <v>0</v>
      </c>
      <c r="I74" s="55">
        <f>I72+I73</f>
        <v>249998</v>
      </c>
      <c r="J74" s="29"/>
    </row>
    <row r="75" spans="1:10" ht="16.5" x14ac:dyDescent="0.3">
      <c r="B75" s="30" t="s">
        <v>29</v>
      </c>
      <c r="J75" s="25"/>
    </row>
    <row r="76" spans="1:10" x14ac:dyDescent="0.25">
      <c r="A76" s="14"/>
      <c r="J76" s="25"/>
    </row>
    <row r="77" spans="1:10" x14ac:dyDescent="0.25">
      <c r="A77" s="14"/>
      <c r="J77" s="25"/>
    </row>
    <row r="78" spans="1:10" x14ac:dyDescent="0.25">
      <c r="A78" s="14"/>
      <c r="J78" s="25"/>
    </row>
    <row r="88" spans="2:2" ht="16.5" x14ac:dyDescent="0.3">
      <c r="B88" s="30"/>
    </row>
  </sheetData>
  <mergeCells count="17">
    <mergeCell ref="D73:G73"/>
    <mergeCell ref="F74:G74"/>
    <mergeCell ref="A1:J1"/>
    <mergeCell ref="A2:J2"/>
    <mergeCell ref="A3:J4"/>
    <mergeCell ref="F72:G72"/>
    <mergeCell ref="B20:B22"/>
    <mergeCell ref="C6:D6"/>
    <mergeCell ref="E6:F6"/>
    <mergeCell ref="H6:J6"/>
    <mergeCell ref="B66:B70"/>
    <mergeCell ref="B60:B61"/>
    <mergeCell ref="B8:B13"/>
    <mergeCell ref="B16:B17"/>
    <mergeCell ref="B25:B30"/>
    <mergeCell ref="B33:B37"/>
    <mergeCell ref="B40:B57"/>
  </mergeCells>
  <pageMargins left="0.54" right="0.2" top="0.47" bottom="0.38" header="0.21" footer="0.3"/>
  <pageSetup paperSize="9" scale="90" orientation="portrait" verticalDpi="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Sheet1</vt:lpstr>
      <vt:lpstr>Sheet2</vt:lpstr>
      <vt:lpstr>Sheet3</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Qadir</dc:creator>
  <cp:lastModifiedBy>Mohammad Arif</cp:lastModifiedBy>
  <cp:lastPrinted>2017-01-23T23:55:27Z</cp:lastPrinted>
  <dcterms:created xsi:type="dcterms:W3CDTF">2017-01-06T23:30:05Z</dcterms:created>
  <dcterms:modified xsi:type="dcterms:W3CDTF">2017-01-23T23:56:54Z</dcterms:modified>
</cp:coreProperties>
</file>