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I73" i="1" l="1"/>
  <c r="I72" i="1"/>
  <c r="I58" i="1"/>
  <c r="I71" i="1"/>
  <c r="I74" i="1" l="1"/>
  <c r="I62" i="1"/>
  <c r="I31" i="1"/>
  <c r="I38" i="1"/>
  <c r="I23" i="1"/>
  <c r="I18" i="1"/>
  <c r="I14" i="1"/>
</calcChain>
</file>

<file path=xl/sharedStrings.xml><?xml version="1.0" encoding="utf-8"?>
<sst xmlns="http://schemas.openxmlformats.org/spreadsheetml/2006/main" count="56" uniqueCount="31">
  <si>
    <t>Rs.</t>
  </si>
  <si>
    <t>% 0 cft</t>
  </si>
  <si>
    <t>% cft</t>
  </si>
  <si>
    <t>P.cft</t>
  </si>
  <si>
    <t>TOTAL</t>
  </si>
  <si>
    <t>Cft</t>
  </si>
  <si>
    <t>Sft</t>
  </si>
  <si>
    <t>Cwt</t>
  </si>
  <si>
    <t>BILL OF QUANTITY (B.O.Q)</t>
  </si>
  <si>
    <t>G.TOTAL</t>
  </si>
  <si>
    <t>S.#</t>
  </si>
  <si>
    <t>DESCRIPTION</t>
  </si>
  <si>
    <t>QUANTITY</t>
  </si>
  <si>
    <t>RATE</t>
  </si>
  <si>
    <t>UNIT</t>
  </si>
  <si>
    <t>AMOUNT</t>
  </si>
  <si>
    <t>.</t>
  </si>
  <si>
    <t>Excavation in foundation of buildings, bridges and other structures i/c dag belling, dressing refilling around the structure with excavated earth lead up to one chain and lift up to 5 feet (in sand) (CSI: 18-b, P-4).</t>
  </si>
  <si>
    <t>C.C. brick or stone ballast 1½” to 2” gauge ratio1:4:8. (CSI:4-b, P-15)</t>
  </si>
  <si>
    <t>Pacca brick work in foundation and plinth in cement sand mortar 1:6 ratio. 
(CSI:4-I/e, P-20).</t>
  </si>
  <si>
    <t>Cement concrete plain including placing compacting, fishing and curing, complete (including, screening and washing at, stone aggregate without shuttering. ii)  1:2:4 Ratio. (CSI-5-f, P-16).</t>
  </si>
  <si>
    <t>Fabrication of mild Steel Reinforcement for Cement Concrete including cutting, bending laying in position making joints and fastening including cost of binding wire (Also includes removal of rust from bars) (CSI-8-b,P.17)</t>
  </si>
  <si>
    <t>P.Cwt</t>
  </si>
  <si>
    <t>R.C.C work i/c all labour &amp; material except the cost of steel rein for cement and its labour for bending which will be paid separately. This rate also i/c all kinds forms moulds lifting shuttering curing, rendering, finishing the exposed surface (a) Reinforced cement concrete work in slabs, beams, columns raft lintel &amp; other structural members laid in situ or precost laid position complete in all respect ratio (1:2:4) 90Lbs Cement, 2Cft sand, 4Cft Shingle 1/8”to ¼” gauge.(CSI-6-I/a,P-16/17)</t>
  </si>
  <si>
    <t>Cement Plaster 1:4 ratio upto 20’ height ½” thick. (CSI:11-b, P-52)</t>
  </si>
  <si>
    <t>P.%sft</t>
  </si>
  <si>
    <t>Earth work for embankment from borrow pit i/cs. laying in 6” layers clod breaking remaining dressing complete lead upto 100’ &amp; lift upto 5’ (In ordinary soil).
[S.I-No.5, P-No.1].</t>
  </si>
  <si>
    <t>P.%0cft</t>
  </si>
  <si>
    <t>Added 21.81 % Above</t>
  </si>
  <si>
    <t>DETAILED WORKING ESTIMATE FOR CONSTRUCTION OF CULVERT ON WATER COURSE AT VILLAGE RAB NAWAZ BHANBHRO WARD NO.02</t>
  </si>
  <si>
    <t xml:space="preserve">    Contractor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</si>
</sst>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0"/>
  </numFmts>
  <fonts count="10" x14ac:knownFonts="1">
    <font>
      <sz val="11"/>
      <color theme="1"/>
      <name val="Calibri"/>
      <family val="2"/>
      <scheme val="minor"/>
    </font>
    <font>
      <sz val="12"/>
      <color theme="1"/>
      <name val="Book Antiqua"/>
      <family val="1"/>
    </font>
    <font>
      <b/>
      <u/>
      <sz val="12"/>
      <color theme="1"/>
      <name val="Book Antiqua"/>
      <family val="1"/>
    </font>
    <font>
      <sz val="11"/>
      <color theme="1"/>
      <name val="Calibri"/>
      <family val="2"/>
      <scheme val="minor"/>
    </font>
    <font>
      <b/>
      <sz val="12"/>
      <color theme="1"/>
      <name val="Book Antiqua"/>
      <family val="1"/>
    </font>
    <font>
      <sz val="11"/>
      <color theme="1"/>
      <name val="Book Antiqua"/>
      <family val="1"/>
    </font>
    <font>
      <b/>
      <u/>
      <sz val="12"/>
      <color theme="1"/>
      <name val="Aharoni"/>
    </font>
    <font>
      <b/>
      <u/>
      <sz val="11"/>
      <color theme="1"/>
      <name val="Book Antiqua"/>
      <family val="1"/>
    </font>
    <font>
      <sz val="11"/>
      <name val="Book Antiqua"/>
      <family val="1"/>
    </font>
    <font>
      <sz val="12"/>
      <name val="Book Antiqua"/>
      <family val="1"/>
    </font>
  </fonts>
  <fills count="2">
    <fill>
      <patternFill patternType="none"/>
    </fill>
    <fill>
      <patternFill patternType="gray125"/>
    </fill>
  </fills>
  <borders count="6">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43" fontId="3" fillId="0" borderId="0" applyFont="0" applyFill="0" applyBorder="0" applyAlignment="0" applyProtection="0"/>
  </cellStyleXfs>
  <cellXfs count="6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2" fontId="1" fillId="0" borderId="0" xfId="0" applyNumberFormat="1" applyFont="1" applyAlignment="1">
      <alignment horizontal="center" vertical="center"/>
    </xf>
    <xf numFmtId="0" fontId="1"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Border="1" applyAlignment="1">
      <alignment horizontal="center" vertical="center"/>
    </xf>
    <xf numFmtId="2" fontId="1" fillId="0" borderId="0" xfId="0" applyNumberFormat="1" applyFont="1" applyBorder="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9" fontId="1" fillId="0" borderId="0" xfId="0" applyNumberFormat="1" applyFont="1" applyAlignment="1">
      <alignment horizontal="center" vertical="center"/>
    </xf>
    <xf numFmtId="2" fontId="1" fillId="0" borderId="0" xfId="0" applyNumberFormat="1" applyFont="1" applyAlignment="1">
      <alignment horizontal="center" vertical="center"/>
    </xf>
    <xf numFmtId="9" fontId="1" fillId="0" borderId="0" xfId="0" quotePrefix="1" applyNumberFormat="1" applyFont="1" applyAlignment="1">
      <alignment horizontal="center" vertical="center"/>
    </xf>
    <xf numFmtId="0" fontId="2" fillId="0" borderId="0" xfId="0" applyFont="1" applyAlignment="1">
      <alignment vertical="center" wrapText="1"/>
    </xf>
    <xf numFmtId="0" fontId="1" fillId="0" borderId="0" xfId="0" quotePrefix="1" applyFont="1" applyAlignment="1">
      <alignment vertical="center"/>
    </xf>
    <xf numFmtId="2" fontId="1" fillId="0" borderId="0" xfId="0" applyNumberFormat="1" applyFont="1" applyAlignment="1">
      <alignment vertical="center"/>
    </xf>
    <xf numFmtId="164" fontId="1" fillId="0" borderId="0" xfId="0" applyNumberFormat="1" applyFont="1" applyAlignment="1">
      <alignment vertical="center"/>
    </xf>
    <xf numFmtId="0" fontId="1" fillId="0" borderId="0" xfId="0" applyNumberFormat="1" applyFont="1" applyAlignment="1">
      <alignment horizontal="left"/>
    </xf>
    <xf numFmtId="0" fontId="1" fillId="0" borderId="0" xfId="0" applyNumberFormat="1" applyFont="1" applyAlignment="1">
      <alignment horizontal="left" vertical="center"/>
    </xf>
    <xf numFmtId="0" fontId="1" fillId="0" borderId="0" xfId="1" applyNumberFormat="1" applyFont="1" applyAlignment="1">
      <alignment horizontal="left" vertical="center"/>
    </xf>
    <xf numFmtId="0" fontId="1" fillId="0" borderId="1" xfId="1" applyNumberFormat="1" applyFont="1" applyBorder="1" applyAlignment="1">
      <alignment horizontal="left" vertical="center"/>
    </xf>
    <xf numFmtId="0" fontId="4" fillId="0" borderId="1" xfId="0" applyFont="1" applyBorder="1"/>
    <xf numFmtId="0" fontId="4" fillId="0" borderId="1" xfId="1" applyNumberFormat="1" applyFont="1" applyBorder="1" applyAlignment="1">
      <alignment horizontal="left" vertical="center"/>
    </xf>
    <xf numFmtId="0" fontId="4" fillId="0" borderId="0" xfId="1" applyNumberFormat="1" applyFont="1" applyAlignment="1">
      <alignment horizontal="left" vertical="center"/>
    </xf>
    <xf numFmtId="0" fontId="4" fillId="0" borderId="0" xfId="0" applyFont="1"/>
    <xf numFmtId="0" fontId="7"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2" fontId="8" fillId="0" borderId="0" xfId="0" applyNumberFormat="1" applyFont="1" applyAlignment="1">
      <alignment horizontal="left" vertical="top" wrapText="1"/>
    </xf>
    <xf numFmtId="2" fontId="9" fillId="0" borderId="0" xfId="0" applyNumberFormat="1" applyFont="1" applyAlignment="1">
      <alignment horizontal="left" vertical="top" wrapText="1"/>
    </xf>
    <xf numFmtId="2" fontId="9" fillId="0" borderId="0" xfId="0" applyNumberFormat="1" applyFont="1" applyAlignment="1">
      <alignment horizontal="right" vertical="top" wrapText="1"/>
    </xf>
    <xf numFmtId="2" fontId="9" fillId="0" borderId="0" xfId="0" applyNumberFormat="1" applyFont="1" applyAlignment="1">
      <alignment vertical="top" wrapText="1"/>
    </xf>
    <xf numFmtId="165" fontId="9" fillId="0" borderId="0" xfId="0" applyNumberFormat="1" applyFont="1" applyAlignment="1">
      <alignment vertical="top" wrapText="1"/>
    </xf>
    <xf numFmtId="0" fontId="5" fillId="0" borderId="0" xfId="0" applyFont="1" applyAlignment="1">
      <alignment horizontal="left" vertical="top" wrapText="1"/>
    </xf>
    <xf numFmtId="0" fontId="5" fillId="0" borderId="0" xfId="0" applyFont="1" applyBorder="1" applyAlignment="1">
      <alignment horizontal="left" vertical="top" wrapText="1"/>
    </xf>
    <xf numFmtId="0" fontId="4" fillId="0" borderId="0" xfId="0" applyFont="1" applyAlignment="1">
      <alignment horizontal="center" vertical="center"/>
    </xf>
    <xf numFmtId="0" fontId="4" fillId="0" borderId="0" xfId="0" applyFont="1" applyAlignment="1">
      <alignment horizontal="center"/>
    </xf>
    <xf numFmtId="0" fontId="2" fillId="0" borderId="0" xfId="0" quotePrefix="1" applyFont="1" applyAlignment="1">
      <alignment horizontal="center" vertical="center"/>
    </xf>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Alignment="1">
      <alignment horizontal="center" vertical="center" wrapText="1"/>
    </xf>
    <xf numFmtId="0" fontId="1" fillId="0" borderId="0" xfId="1" applyNumberFormat="1" applyFont="1" applyBorder="1" applyAlignment="1">
      <alignment horizontal="left" vertical="center"/>
    </xf>
    <xf numFmtId="0" fontId="5" fillId="0" borderId="0" xfId="0" applyFont="1" applyAlignment="1">
      <alignment horizontal="left" vertical="top"/>
    </xf>
    <xf numFmtId="0" fontId="5" fillId="0" borderId="0" xfId="0" applyFont="1" applyAlignment="1">
      <alignment horizontal="left" vertical="top"/>
    </xf>
    <xf numFmtId="2" fontId="1" fillId="0" borderId="0" xfId="1" applyNumberFormat="1" applyFont="1" applyAlignment="1">
      <alignment horizontal="left" vertical="center"/>
    </xf>
    <xf numFmtId="2" fontId="1" fillId="0" borderId="0" xfId="1" applyNumberFormat="1" applyFont="1" applyBorder="1" applyAlignment="1">
      <alignment horizontal="left" vertical="center"/>
    </xf>
    <xf numFmtId="2" fontId="4" fillId="0" borderId="0" xfId="0" applyNumberFormat="1" applyFont="1" applyAlignment="1">
      <alignment horizontal="left" vertical="center"/>
    </xf>
    <xf numFmtId="2" fontId="4" fillId="0" borderId="1" xfId="0" applyNumberFormat="1" applyFont="1" applyBorder="1" applyAlignment="1">
      <alignment horizontal="left"/>
    </xf>
    <xf numFmtId="2" fontId="4" fillId="0" borderId="0" xfId="0" applyNumberFormat="1" applyFont="1" applyAlignment="1">
      <alignment horizontal="left"/>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2" fontId="9" fillId="0" borderId="0" xfId="0" applyNumberFormat="1" applyFont="1" applyAlignment="1">
      <alignment horizontal="center" vertical="center" wrapText="1"/>
    </xf>
    <xf numFmtId="2" fontId="1" fillId="0" borderId="1" xfId="1" applyNumberFormat="1" applyFont="1" applyBorder="1" applyAlignment="1">
      <alignment horizontal="left"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19050</xdr:colOff>
      <xdr:row>79</xdr:row>
      <xdr:rowOff>47625</xdr:rowOff>
    </xdr:from>
    <xdr:to>
      <xdr:col>8</xdr:col>
      <xdr:colOff>485775</xdr:colOff>
      <xdr:row>82</xdr:row>
      <xdr:rowOff>114300</xdr:rowOff>
    </xdr:to>
    <xdr:sp macro="" textlink="">
      <xdr:nvSpPr>
        <xdr:cNvPr id="10" name="Rectangle 9"/>
        <xdr:cNvSpPr/>
      </xdr:nvSpPr>
      <xdr:spPr>
        <a:xfrm>
          <a:off x="4572000" y="14458950"/>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Chairman</a:t>
          </a: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2409825</xdr:colOff>
      <xdr:row>79</xdr:row>
      <xdr:rowOff>47625</xdr:rowOff>
    </xdr:from>
    <xdr:to>
      <xdr:col>4</xdr:col>
      <xdr:colOff>152400</xdr:colOff>
      <xdr:row>82</xdr:row>
      <xdr:rowOff>114300</xdr:rowOff>
    </xdr:to>
    <xdr:sp macro="" textlink="">
      <xdr:nvSpPr>
        <xdr:cNvPr id="4" name="Rectangle 3"/>
        <xdr:cNvSpPr/>
      </xdr:nvSpPr>
      <xdr:spPr>
        <a:xfrm>
          <a:off x="2714625" y="10106025"/>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Town</a:t>
          </a:r>
          <a:r>
            <a:rPr lang="en-US" b="1" baseline="0">
              <a:latin typeface="Book Antiqua" pitchFamily="18" charset="0"/>
            </a:rPr>
            <a:t> Officer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9525</xdr:colOff>
      <xdr:row>79</xdr:row>
      <xdr:rowOff>19050</xdr:rowOff>
    </xdr:from>
    <xdr:to>
      <xdr:col>1</xdr:col>
      <xdr:colOff>2228850</xdr:colOff>
      <xdr:row>82</xdr:row>
      <xdr:rowOff>85725</xdr:rowOff>
    </xdr:to>
    <xdr:sp macro="" textlink="">
      <xdr:nvSpPr>
        <xdr:cNvPr id="5" name="Rectangle 4"/>
        <xdr:cNvSpPr/>
      </xdr:nvSpPr>
      <xdr:spPr>
        <a:xfrm>
          <a:off x="314325" y="10277475"/>
          <a:ext cx="22193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Assistant</a:t>
          </a:r>
          <a:r>
            <a:rPr lang="en-US" b="1" baseline="0">
              <a:latin typeface="Book Antiqua" pitchFamily="18" charset="0"/>
            </a:rPr>
            <a:t> Executive Engineer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tabSelected="1" workbookViewId="0">
      <selection sqref="A1:J1"/>
    </sheetView>
  </sheetViews>
  <sheetFormatPr defaultRowHeight="15.75" x14ac:dyDescent="0.25"/>
  <cols>
    <col min="1" max="1" width="4.5703125" style="2" customWidth="1"/>
    <col min="2" max="2" width="45.7109375" style="1" customWidth="1"/>
    <col min="3" max="3" width="9.140625" style="14" customWidth="1"/>
    <col min="4" max="4" width="5.140625" style="14" bestFit="1" customWidth="1"/>
    <col min="5" max="5" width="3.7109375" style="1" customWidth="1"/>
    <col min="6" max="6" width="9.42578125" style="1" customWidth="1"/>
    <col min="7" max="7" width="7.5703125" style="3" bestFit="1" customWidth="1"/>
    <col min="8" max="8" width="4.140625" style="1" bestFit="1" customWidth="1"/>
    <col min="9" max="9" width="10.42578125" style="23" customWidth="1"/>
    <col min="10" max="10" width="3.140625" style="23" bestFit="1" customWidth="1"/>
    <col min="11" max="16384" width="9.140625" style="1"/>
  </cols>
  <sheetData>
    <row r="1" spans="1:16" ht="16.5" x14ac:dyDescent="0.25">
      <c r="A1" s="43">
        <v>129</v>
      </c>
      <c r="B1" s="43"/>
      <c r="C1" s="43"/>
      <c r="D1" s="43"/>
      <c r="E1" s="43"/>
      <c r="F1" s="43"/>
      <c r="G1" s="43"/>
      <c r="H1" s="43"/>
      <c r="I1" s="43"/>
      <c r="J1" s="43"/>
    </row>
    <row r="2" spans="1:16" x14ac:dyDescent="0.25">
      <c r="A2" s="44" t="s">
        <v>8</v>
      </c>
      <c r="B2" s="44"/>
      <c r="C2" s="44"/>
      <c r="D2" s="44"/>
      <c r="E2" s="44"/>
      <c r="F2" s="44"/>
      <c r="G2" s="44"/>
      <c r="H2" s="44"/>
      <c r="I2" s="44"/>
      <c r="J2" s="44"/>
    </row>
    <row r="3" spans="1:16" ht="15.75" customHeight="1" x14ac:dyDescent="0.25">
      <c r="A3" s="47" t="s">
        <v>29</v>
      </c>
      <c r="B3" s="47"/>
      <c r="C3" s="47"/>
      <c r="D3" s="47"/>
      <c r="E3" s="47"/>
      <c r="F3" s="47"/>
      <c r="G3" s="47"/>
      <c r="H3" s="47"/>
      <c r="I3" s="47"/>
      <c r="J3" s="47"/>
      <c r="K3" s="19"/>
    </row>
    <row r="4" spans="1:16" ht="15.75" customHeight="1" x14ac:dyDescent="0.25">
      <c r="A4" s="47"/>
      <c r="B4" s="47"/>
      <c r="C4" s="47"/>
      <c r="D4" s="47"/>
      <c r="E4" s="47"/>
      <c r="F4" s="47"/>
      <c r="G4" s="47"/>
      <c r="H4" s="47"/>
      <c r="I4" s="47"/>
      <c r="J4" s="47"/>
      <c r="K4" s="19"/>
    </row>
    <row r="5" spans="1:16" ht="8.25" customHeight="1" thickBot="1" x14ac:dyDescent="0.3">
      <c r="A5" s="31"/>
      <c r="B5" s="31"/>
      <c r="C5" s="31"/>
      <c r="D5" s="31"/>
      <c r="E5" s="31"/>
      <c r="F5" s="31"/>
      <c r="G5" s="31"/>
      <c r="H5" s="31"/>
      <c r="I5" s="31"/>
      <c r="J5" s="31"/>
      <c r="K5" s="19"/>
    </row>
    <row r="6" spans="1:16" ht="15.75" customHeight="1" thickBot="1" x14ac:dyDescent="0.3">
      <c r="A6" s="32" t="s">
        <v>10</v>
      </c>
      <c r="B6" s="33" t="s">
        <v>11</v>
      </c>
      <c r="C6" s="45" t="s">
        <v>12</v>
      </c>
      <c r="D6" s="45"/>
      <c r="E6" s="45" t="s">
        <v>13</v>
      </c>
      <c r="F6" s="45"/>
      <c r="G6" s="33" t="s">
        <v>14</v>
      </c>
      <c r="H6" s="45" t="s">
        <v>15</v>
      </c>
      <c r="I6" s="45"/>
      <c r="J6" s="46"/>
      <c r="K6" s="19"/>
    </row>
    <row r="7" spans="1:16" ht="15.75" customHeight="1" x14ac:dyDescent="0.25">
      <c r="A7" s="56"/>
      <c r="B7" s="57"/>
      <c r="C7" s="56"/>
      <c r="D7" s="56"/>
      <c r="E7" s="56"/>
      <c r="F7" s="56"/>
      <c r="G7" s="56"/>
      <c r="H7" s="56"/>
      <c r="I7" s="56"/>
      <c r="J7" s="56"/>
      <c r="K7" s="19"/>
    </row>
    <row r="8" spans="1:16" ht="15.75" customHeight="1" x14ac:dyDescent="0.25">
      <c r="A8" s="2">
        <v>1</v>
      </c>
      <c r="B8" s="40" t="s">
        <v>17</v>
      </c>
    </row>
    <row r="9" spans="1:16" ht="15.75" customHeight="1" x14ac:dyDescent="0.25">
      <c r="B9" s="40"/>
    </row>
    <row r="10" spans="1:16" ht="15.75" customHeight="1" x14ac:dyDescent="0.25">
      <c r="B10" s="40"/>
    </row>
    <row r="11" spans="1:16" ht="15.75" customHeight="1" x14ac:dyDescent="0.25">
      <c r="B11" s="40"/>
      <c r="E11" s="4"/>
      <c r="F11" s="4"/>
      <c r="G11" s="15"/>
      <c r="H11" s="4"/>
      <c r="I11" s="24"/>
      <c r="J11" s="24"/>
      <c r="K11" s="4"/>
    </row>
    <row r="12" spans="1:16" ht="7.5" customHeight="1" x14ac:dyDescent="0.25">
      <c r="A12" s="14"/>
      <c r="B12" s="40"/>
      <c r="E12" s="14"/>
      <c r="F12" s="14"/>
      <c r="G12" s="15"/>
      <c r="H12" s="14"/>
      <c r="I12" s="24"/>
      <c r="J12" s="24"/>
      <c r="K12" s="14"/>
    </row>
    <row r="13" spans="1:16" ht="15.75" customHeight="1" x14ac:dyDescent="0.25">
      <c r="A13" s="14"/>
      <c r="B13" s="40"/>
      <c r="E13" s="14"/>
      <c r="F13" s="14"/>
      <c r="G13" s="15"/>
      <c r="H13" s="14"/>
      <c r="I13" s="24"/>
      <c r="J13" s="24"/>
      <c r="K13" s="14"/>
    </row>
    <row r="14" spans="1:16" ht="16.5" x14ac:dyDescent="0.25">
      <c r="A14" s="4"/>
      <c r="B14" s="4"/>
      <c r="C14" s="17">
        <v>768.5</v>
      </c>
      <c r="D14" s="15" t="s">
        <v>5</v>
      </c>
      <c r="E14" s="20" t="s">
        <v>0</v>
      </c>
      <c r="F14" s="34">
        <v>3176.25</v>
      </c>
      <c r="G14" s="18" t="s">
        <v>1</v>
      </c>
      <c r="H14" s="4" t="s">
        <v>0</v>
      </c>
      <c r="I14" s="51">
        <f>ROUND(C14*F14/1000,)</f>
        <v>2441</v>
      </c>
      <c r="J14" s="25"/>
      <c r="K14" s="4"/>
      <c r="L14" s="4"/>
      <c r="M14" s="4"/>
      <c r="N14" s="4"/>
      <c r="O14" s="4"/>
      <c r="P14" s="4"/>
    </row>
    <row r="15" spans="1:16" ht="16.5" x14ac:dyDescent="0.25">
      <c r="A15" s="14"/>
      <c r="B15" s="14"/>
      <c r="C15" s="17"/>
      <c r="D15" s="15"/>
      <c r="E15" s="20"/>
      <c r="F15" s="34"/>
      <c r="G15" s="18"/>
      <c r="H15" s="14"/>
      <c r="I15" s="51"/>
      <c r="J15" s="25"/>
      <c r="K15" s="14"/>
      <c r="L15" s="14"/>
      <c r="M15" s="14"/>
      <c r="N15" s="14"/>
      <c r="O15" s="14"/>
      <c r="P15" s="14"/>
    </row>
    <row r="16" spans="1:16" ht="15.75" customHeight="1" x14ac:dyDescent="0.25">
      <c r="A16" s="2">
        <v>2</v>
      </c>
      <c r="B16" s="39" t="s">
        <v>18</v>
      </c>
    </row>
    <row r="17" spans="1:10" ht="15.75" customHeight="1" x14ac:dyDescent="0.25">
      <c r="B17" s="39"/>
    </row>
    <row r="18" spans="1:10" x14ac:dyDescent="0.25">
      <c r="B18" s="4"/>
      <c r="C18" s="37">
        <v>210.5</v>
      </c>
      <c r="D18" s="17" t="s">
        <v>5</v>
      </c>
      <c r="E18" s="13" t="s">
        <v>0</v>
      </c>
      <c r="F18" s="35">
        <v>9416.2800000000007</v>
      </c>
      <c r="G18" s="18" t="s">
        <v>2</v>
      </c>
      <c r="H18" s="4" t="s">
        <v>0</v>
      </c>
      <c r="I18" s="51">
        <f>ROUND(C18*F18/100,)</f>
        <v>19821</v>
      </c>
      <c r="J18" s="25"/>
    </row>
    <row r="19" spans="1:10" x14ac:dyDescent="0.25">
      <c r="A19" s="14"/>
      <c r="B19" s="14"/>
      <c r="C19" s="37"/>
      <c r="D19" s="17"/>
      <c r="E19" s="13"/>
      <c r="F19" s="35"/>
      <c r="G19" s="18"/>
      <c r="H19" s="14"/>
      <c r="I19" s="51"/>
      <c r="J19" s="25"/>
    </row>
    <row r="20" spans="1:10" ht="15.75" customHeight="1" x14ac:dyDescent="0.25">
      <c r="A20" s="2">
        <v>3</v>
      </c>
      <c r="B20" s="39" t="s">
        <v>19</v>
      </c>
    </row>
    <row r="21" spans="1:10" ht="15.75" customHeight="1" x14ac:dyDescent="0.25">
      <c r="B21" s="39"/>
    </row>
    <row r="22" spans="1:10" x14ac:dyDescent="0.25">
      <c r="B22" s="39"/>
      <c r="E22" s="4"/>
      <c r="F22" s="4"/>
      <c r="G22" s="11"/>
      <c r="H22" s="5"/>
      <c r="I22" s="24"/>
      <c r="J22" s="24"/>
    </row>
    <row r="23" spans="1:10" x14ac:dyDescent="0.25">
      <c r="B23" s="4"/>
      <c r="C23" s="36">
        <v>361</v>
      </c>
      <c r="D23" s="15" t="s">
        <v>5</v>
      </c>
      <c r="E23" s="13" t="s">
        <v>0</v>
      </c>
      <c r="F23" s="35">
        <v>11948.36</v>
      </c>
      <c r="G23" s="18" t="s">
        <v>2</v>
      </c>
      <c r="H23" s="4" t="s">
        <v>0</v>
      </c>
      <c r="I23" s="51">
        <f>ROUND(C23*F23/100,)</f>
        <v>43134</v>
      </c>
      <c r="J23" s="25"/>
    </row>
    <row r="24" spans="1:10" x14ac:dyDescent="0.25">
      <c r="A24" s="14"/>
      <c r="B24" s="14"/>
      <c r="C24" s="36"/>
      <c r="D24" s="15"/>
      <c r="E24" s="13"/>
      <c r="F24" s="35"/>
      <c r="G24" s="18"/>
      <c r="H24" s="14"/>
      <c r="I24" s="51"/>
      <c r="J24" s="25"/>
    </row>
    <row r="25" spans="1:10" ht="15.75" customHeight="1" x14ac:dyDescent="0.25">
      <c r="A25" s="4">
        <v>4</v>
      </c>
      <c r="B25" s="39" t="s">
        <v>20</v>
      </c>
      <c r="C25" s="15"/>
      <c r="D25" s="15"/>
      <c r="E25" s="6"/>
      <c r="F25" s="7"/>
      <c r="G25" s="16"/>
      <c r="H25" s="4"/>
      <c r="I25" s="25"/>
      <c r="J25" s="25"/>
    </row>
    <row r="26" spans="1:10" ht="15.75" customHeight="1" x14ac:dyDescent="0.25">
      <c r="B26" s="39"/>
    </row>
    <row r="27" spans="1:10" ht="15.75" customHeight="1" x14ac:dyDescent="0.25">
      <c r="B27" s="39"/>
    </row>
    <row r="28" spans="1:10" ht="15.75" customHeight="1" x14ac:dyDescent="0.25">
      <c r="B28" s="39"/>
    </row>
    <row r="29" spans="1:10" ht="15.75" customHeight="1" x14ac:dyDescent="0.25">
      <c r="B29" s="39"/>
    </row>
    <row r="30" spans="1:10" ht="4.5" customHeight="1" x14ac:dyDescent="0.25">
      <c r="B30" s="39"/>
      <c r="E30" s="4"/>
      <c r="F30" s="5"/>
      <c r="G30" s="15"/>
      <c r="H30" s="5"/>
      <c r="I30" s="24"/>
      <c r="J30" s="24"/>
    </row>
    <row r="31" spans="1:10" x14ac:dyDescent="0.25">
      <c r="B31" s="4"/>
      <c r="C31" s="37">
        <v>25.32</v>
      </c>
      <c r="D31" s="15" t="s">
        <v>5</v>
      </c>
      <c r="E31" s="13" t="s">
        <v>0</v>
      </c>
      <c r="F31" s="35">
        <v>14429.25</v>
      </c>
      <c r="G31" s="18" t="s">
        <v>2</v>
      </c>
      <c r="H31" s="4" t="s">
        <v>0</v>
      </c>
      <c r="I31" s="51">
        <f>ROUND(C31*F31/100,)</f>
        <v>3653</v>
      </c>
      <c r="J31" s="25"/>
    </row>
    <row r="32" spans="1:10" x14ac:dyDescent="0.25">
      <c r="A32" s="14"/>
      <c r="B32" s="14"/>
      <c r="C32" s="37"/>
      <c r="D32" s="15"/>
      <c r="E32" s="13"/>
      <c r="F32" s="35"/>
      <c r="G32" s="18"/>
      <c r="H32" s="14"/>
      <c r="I32" s="51"/>
      <c r="J32" s="25"/>
    </row>
    <row r="33" spans="1:10" ht="15.75" customHeight="1" x14ac:dyDescent="0.25">
      <c r="A33" s="2">
        <v>5</v>
      </c>
      <c r="B33" s="39" t="s">
        <v>21</v>
      </c>
    </row>
    <row r="34" spans="1:10" ht="15.75" customHeight="1" x14ac:dyDescent="0.25">
      <c r="B34" s="39"/>
    </row>
    <row r="35" spans="1:10" ht="16.5" customHeight="1" x14ac:dyDescent="0.25">
      <c r="A35" s="14"/>
      <c r="B35" s="39"/>
    </row>
    <row r="36" spans="1:10" ht="16.5" customHeight="1" x14ac:dyDescent="0.25">
      <c r="A36" s="14"/>
      <c r="B36" s="39"/>
    </row>
    <row r="37" spans="1:10" ht="16.5" customHeight="1" x14ac:dyDescent="0.25">
      <c r="A37" s="14"/>
      <c r="B37" s="39"/>
    </row>
    <row r="38" spans="1:10" x14ac:dyDescent="0.25">
      <c r="B38" s="4"/>
      <c r="C38" s="38">
        <v>10.635</v>
      </c>
      <c r="D38" s="15" t="s">
        <v>7</v>
      </c>
      <c r="E38" s="13" t="s">
        <v>0</v>
      </c>
      <c r="F38" s="35">
        <v>5001.7</v>
      </c>
      <c r="G38" s="18" t="s">
        <v>22</v>
      </c>
      <c r="H38" s="4" t="s">
        <v>0</v>
      </c>
      <c r="I38" s="51">
        <f>ROUND(C38*F38,)</f>
        <v>53193</v>
      </c>
      <c r="J38" s="25"/>
    </row>
    <row r="39" spans="1:10" x14ac:dyDescent="0.25">
      <c r="A39" s="14"/>
      <c r="B39" s="14"/>
      <c r="C39" s="38"/>
      <c r="D39" s="15"/>
      <c r="E39" s="13"/>
      <c r="F39" s="35"/>
      <c r="G39" s="18"/>
      <c r="H39" s="14"/>
      <c r="I39" s="51"/>
      <c r="J39" s="25"/>
    </row>
    <row r="40" spans="1:10" ht="15.75" customHeight="1" x14ac:dyDescent="0.25">
      <c r="A40" s="12">
        <v>6</v>
      </c>
      <c r="B40" s="39" t="s">
        <v>23</v>
      </c>
    </row>
    <row r="41" spans="1:10" ht="15.75" customHeight="1" x14ac:dyDescent="0.25">
      <c r="A41" s="12"/>
      <c r="B41" s="39"/>
    </row>
    <row r="42" spans="1:10" ht="15.75" customHeight="1" x14ac:dyDescent="0.25">
      <c r="A42" s="12"/>
      <c r="B42" s="39"/>
    </row>
    <row r="43" spans="1:10" ht="15.75" customHeight="1" x14ac:dyDescent="0.25">
      <c r="A43" s="14"/>
      <c r="B43" s="39"/>
    </row>
    <row r="44" spans="1:10" ht="9" customHeight="1" x14ac:dyDescent="0.25">
      <c r="A44" s="14"/>
      <c r="B44" s="39"/>
    </row>
    <row r="45" spans="1:10" ht="9" customHeight="1" x14ac:dyDescent="0.25">
      <c r="A45" s="14"/>
      <c r="B45" s="39"/>
    </row>
    <row r="46" spans="1:10" ht="9" customHeight="1" x14ac:dyDescent="0.25">
      <c r="A46" s="14"/>
      <c r="B46" s="39"/>
    </row>
    <row r="47" spans="1:10" ht="9" customHeight="1" x14ac:dyDescent="0.25">
      <c r="A47" s="14"/>
      <c r="B47" s="39"/>
    </row>
    <row r="48" spans="1:10" ht="9" customHeight="1" x14ac:dyDescent="0.25">
      <c r="A48" s="14"/>
      <c r="B48" s="39"/>
    </row>
    <row r="49" spans="1:10" ht="9" customHeight="1" x14ac:dyDescent="0.25">
      <c r="A49" s="14"/>
      <c r="B49" s="39"/>
    </row>
    <row r="50" spans="1:10" ht="9" customHeight="1" x14ac:dyDescent="0.25">
      <c r="A50" s="14"/>
      <c r="B50" s="39"/>
    </row>
    <row r="51" spans="1:10" ht="9" customHeight="1" x14ac:dyDescent="0.25">
      <c r="A51" s="14"/>
      <c r="B51" s="39"/>
    </row>
    <row r="52" spans="1:10" ht="9" customHeight="1" x14ac:dyDescent="0.25">
      <c r="A52" s="14"/>
      <c r="B52" s="39"/>
    </row>
    <row r="53" spans="1:10" ht="9" customHeight="1" x14ac:dyDescent="0.25">
      <c r="A53" s="14"/>
      <c r="B53" s="39"/>
    </row>
    <row r="54" spans="1:10" ht="9" customHeight="1" x14ac:dyDescent="0.25">
      <c r="A54" s="14"/>
      <c r="B54" s="39"/>
    </row>
    <row r="55" spans="1:10" ht="9" customHeight="1" x14ac:dyDescent="0.25">
      <c r="A55" s="14"/>
      <c r="B55" s="39"/>
    </row>
    <row r="56" spans="1:10" ht="9" customHeight="1" x14ac:dyDescent="0.25">
      <c r="A56" s="14"/>
      <c r="B56" s="39"/>
    </row>
    <row r="57" spans="1:10" ht="5.25" customHeight="1" x14ac:dyDescent="0.25">
      <c r="A57" s="14"/>
      <c r="B57" s="39"/>
    </row>
    <row r="58" spans="1:10" x14ac:dyDescent="0.25">
      <c r="A58" s="12"/>
      <c r="B58" s="12"/>
      <c r="C58" s="36">
        <v>218.45</v>
      </c>
      <c r="D58" s="17" t="s">
        <v>5</v>
      </c>
      <c r="E58" s="13" t="s">
        <v>0</v>
      </c>
      <c r="F58" s="22">
        <v>337</v>
      </c>
      <c r="G58" s="16" t="s">
        <v>3</v>
      </c>
      <c r="H58" s="10" t="s">
        <v>0</v>
      </c>
      <c r="I58" s="51">
        <f>ROUND(C58*F58,)</f>
        <v>73618</v>
      </c>
      <c r="J58" s="25"/>
    </row>
    <row r="59" spans="1:10" x14ac:dyDescent="0.25">
      <c r="A59" s="14"/>
      <c r="B59" s="14"/>
      <c r="C59" s="36"/>
      <c r="D59" s="17"/>
      <c r="E59" s="13"/>
      <c r="F59" s="22"/>
      <c r="G59" s="16"/>
      <c r="H59" s="10"/>
      <c r="I59" s="51"/>
      <c r="J59" s="25"/>
    </row>
    <row r="60" spans="1:10" ht="15.75" customHeight="1" x14ac:dyDescent="0.25">
      <c r="A60" s="2">
        <v>7</v>
      </c>
      <c r="B60" s="39" t="s">
        <v>24</v>
      </c>
    </row>
    <row r="61" spans="1:10" ht="15.75" customHeight="1" x14ac:dyDescent="0.25">
      <c r="B61" s="39"/>
    </row>
    <row r="62" spans="1:10" x14ac:dyDescent="0.25">
      <c r="B62" s="4"/>
      <c r="C62" s="36">
        <v>286.95</v>
      </c>
      <c r="D62" s="17" t="s">
        <v>6</v>
      </c>
      <c r="E62" s="13" t="s">
        <v>0</v>
      </c>
      <c r="F62" s="21">
        <v>2283.9299999999998</v>
      </c>
      <c r="G62" s="16" t="s">
        <v>25</v>
      </c>
      <c r="H62" s="10" t="s">
        <v>0</v>
      </c>
      <c r="I62" s="52">
        <f>ROUND(C62*F62/100,)</f>
        <v>6554</v>
      </c>
      <c r="J62" s="48"/>
    </row>
    <row r="63" spans="1:10" x14ac:dyDescent="0.25">
      <c r="A63" s="14"/>
      <c r="B63" s="14"/>
      <c r="C63" s="36"/>
      <c r="D63" s="17"/>
      <c r="E63" s="13"/>
      <c r="F63" s="21"/>
      <c r="G63" s="16"/>
      <c r="H63" s="10"/>
      <c r="I63" s="52"/>
      <c r="J63" s="48"/>
    </row>
    <row r="64" spans="1:10" x14ac:dyDescent="0.25">
      <c r="A64" s="14"/>
      <c r="B64" s="14"/>
      <c r="C64" s="36"/>
      <c r="D64" s="17"/>
      <c r="E64" s="13"/>
      <c r="F64" s="21"/>
      <c r="G64" s="16"/>
      <c r="H64" s="10"/>
      <c r="I64" s="52"/>
      <c r="J64" s="48"/>
    </row>
    <row r="65" spans="1:10" x14ac:dyDescent="0.25">
      <c r="A65" s="14"/>
      <c r="B65" s="14"/>
      <c r="C65" s="36"/>
      <c r="D65" s="17"/>
      <c r="E65" s="13"/>
      <c r="F65" s="21"/>
      <c r="G65" s="16"/>
      <c r="H65" s="10"/>
      <c r="I65" s="52"/>
      <c r="J65" s="48"/>
    </row>
    <row r="66" spans="1:10" x14ac:dyDescent="0.25">
      <c r="A66" s="14">
        <v>8</v>
      </c>
      <c r="B66" s="39" t="s">
        <v>26</v>
      </c>
      <c r="C66" s="36"/>
      <c r="D66" s="17"/>
      <c r="E66" s="13"/>
      <c r="F66" s="21"/>
      <c r="G66" s="16"/>
      <c r="H66" s="10"/>
      <c r="I66" s="48"/>
      <c r="J66" s="48"/>
    </row>
    <row r="67" spans="1:10" x14ac:dyDescent="0.25">
      <c r="A67" s="14"/>
      <c r="B67" s="49"/>
      <c r="C67" s="36"/>
      <c r="D67" s="17"/>
      <c r="E67" s="13"/>
      <c r="F67" s="21"/>
      <c r="G67" s="16"/>
      <c r="H67" s="10"/>
      <c r="I67" s="48"/>
      <c r="J67" s="48"/>
    </row>
    <row r="68" spans="1:10" x14ac:dyDescent="0.25">
      <c r="A68" s="14"/>
      <c r="B68" s="49"/>
      <c r="C68" s="36"/>
      <c r="D68" s="17"/>
      <c r="E68" s="13"/>
      <c r="F68" s="21"/>
      <c r="G68" s="16"/>
      <c r="H68" s="10"/>
      <c r="I68" s="48"/>
      <c r="J68" s="48"/>
    </row>
    <row r="69" spans="1:10" x14ac:dyDescent="0.25">
      <c r="A69" s="14"/>
      <c r="B69" s="49"/>
      <c r="C69" s="36"/>
      <c r="D69" s="17"/>
      <c r="E69" s="13"/>
      <c r="F69" s="21"/>
      <c r="G69" s="16"/>
      <c r="H69" s="10"/>
      <c r="I69" s="48"/>
      <c r="J69" s="48"/>
    </row>
    <row r="70" spans="1:10" ht="20.25" customHeight="1" x14ac:dyDescent="0.25">
      <c r="A70" s="14"/>
      <c r="B70" s="49"/>
      <c r="C70" s="36"/>
      <c r="D70" s="17"/>
      <c r="E70" s="13"/>
      <c r="F70" s="21"/>
      <c r="G70" s="16"/>
      <c r="H70" s="10"/>
      <c r="I70" s="48"/>
      <c r="J70" s="48"/>
    </row>
    <row r="71" spans="1:10" ht="20.25" customHeight="1" x14ac:dyDescent="0.25">
      <c r="A71" s="14"/>
      <c r="B71" s="50"/>
      <c r="C71" s="17">
        <v>1278</v>
      </c>
      <c r="D71" s="15" t="s">
        <v>5</v>
      </c>
      <c r="E71" s="20" t="s">
        <v>0</v>
      </c>
      <c r="F71" s="58">
        <v>2208.37</v>
      </c>
      <c r="G71" s="18" t="s">
        <v>27</v>
      </c>
      <c r="H71" s="8" t="s">
        <v>0</v>
      </c>
      <c r="I71" s="59">
        <f>ROUND(C71*F71/1000,)</f>
        <v>2822</v>
      </c>
      <c r="J71" s="26"/>
    </row>
    <row r="72" spans="1:10" ht="16.5" x14ac:dyDescent="0.3">
      <c r="F72" s="42" t="s">
        <v>4</v>
      </c>
      <c r="G72" s="42"/>
      <c r="H72" s="9" t="s">
        <v>0</v>
      </c>
      <c r="I72" s="53">
        <f>I62+I38+I23+I18+I14+I31+I58+I71</f>
        <v>205236</v>
      </c>
      <c r="J72" s="29"/>
    </row>
    <row r="73" spans="1:10" ht="16.5" x14ac:dyDescent="0.3">
      <c r="D73" s="41" t="s">
        <v>28</v>
      </c>
      <c r="E73" s="41"/>
      <c r="F73" s="41"/>
      <c r="G73" s="41"/>
      <c r="H73" s="27" t="s">
        <v>0</v>
      </c>
      <c r="I73" s="54">
        <f>ROUND(I72*21.81%,)</f>
        <v>44762</v>
      </c>
      <c r="J73" s="28"/>
    </row>
    <row r="74" spans="1:10" ht="16.5" x14ac:dyDescent="0.3">
      <c r="A74" s="14"/>
      <c r="D74" s="14" t="s">
        <v>16</v>
      </c>
      <c r="F74" s="42" t="s">
        <v>9</v>
      </c>
      <c r="G74" s="42"/>
      <c r="H74" s="30" t="s">
        <v>0</v>
      </c>
      <c r="I74" s="55">
        <f>I72+I73</f>
        <v>249998</v>
      </c>
      <c r="J74" s="29"/>
    </row>
    <row r="75" spans="1:10" x14ac:dyDescent="0.25">
      <c r="J75" s="25"/>
    </row>
    <row r="76" spans="1:10" x14ac:dyDescent="0.25">
      <c r="A76" s="14"/>
      <c r="J76" s="25"/>
    </row>
    <row r="77" spans="1:10" x14ac:dyDescent="0.25">
      <c r="A77" s="14"/>
      <c r="J77" s="25"/>
    </row>
    <row r="78" spans="1:10" x14ac:dyDescent="0.25">
      <c r="A78" s="14"/>
      <c r="J78" s="25"/>
    </row>
    <row r="88" spans="2:2" ht="16.5" x14ac:dyDescent="0.3">
      <c r="B88" s="30" t="s">
        <v>30</v>
      </c>
    </row>
  </sheetData>
  <mergeCells count="17">
    <mergeCell ref="D73:G73"/>
    <mergeCell ref="F74:G74"/>
    <mergeCell ref="A1:J1"/>
    <mergeCell ref="A2:J2"/>
    <mergeCell ref="A3:J4"/>
    <mergeCell ref="F72:G72"/>
    <mergeCell ref="B20:B22"/>
    <mergeCell ref="C6:D6"/>
    <mergeCell ref="E6:F6"/>
    <mergeCell ref="H6:J6"/>
    <mergeCell ref="B66:B70"/>
    <mergeCell ref="B60:B61"/>
    <mergeCell ref="B8:B13"/>
    <mergeCell ref="B16:B17"/>
    <mergeCell ref="B25:B30"/>
    <mergeCell ref="B33:B37"/>
    <mergeCell ref="B40:B57"/>
  </mergeCells>
  <pageMargins left="0.54" right="0.2" top="0.47" bottom="0.38" header="0.21"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Qadir</dc:creator>
  <cp:lastModifiedBy>Mohammad Arif</cp:lastModifiedBy>
  <cp:lastPrinted>2017-01-23T23:46:54Z</cp:lastPrinted>
  <dcterms:created xsi:type="dcterms:W3CDTF">2017-01-06T23:30:05Z</dcterms:created>
  <dcterms:modified xsi:type="dcterms:W3CDTF">2017-01-23T23:48:25Z</dcterms:modified>
</cp:coreProperties>
</file>