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39" i="1"/>
  <c r="N10" i="1" l="1"/>
  <c r="C31" i="1"/>
  <c r="C15" i="1" l="1"/>
  <c r="N22" i="1" l="1"/>
  <c r="N15" i="1" l="1"/>
  <c r="N37" i="1"/>
  <c r="N26" i="1"/>
  <c r="N31" i="1" l="1"/>
  <c r="N38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<sst xmlns="http://schemas.openxmlformats.org/spreadsheetml/2006/main" count="53" uniqueCount="26">
  <si>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</si>
  <si>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</si>
  <si>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</si>
  <si>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</si>
  <si>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</si>
  <si>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</si>
  <si>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</si>
  <si>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</si>
  <si>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</si>
  <si>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</si>
  <si>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</si>
  <si>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</si>
  <si>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</si>
  <si>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</si>
  <si>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</si>
  <si>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</si>
  <si>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</si>
  <si>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</si>
  <si>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</si>
  <si>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</si>
  <si>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</si>
  <si>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</si>
  <si>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</si>
  <si>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</si>
  <si>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25.98 % Above</t>
  </si>
  <si>
    <t>DETAILED WORKING ESTIMATE FOR PROVIDING AND LAYING BRICK PAVEMENT AT BADAL &amp; SOBDAR GOPANG WARD NO.06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</si>
</sst>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B5" sqref="B5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9">
        <v>160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s="17" customFormat="1" ht="18" customHeight="1" x14ac:dyDescent="0.25">
      <c r="A2" s="40" t="s">
        <v>18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ht="18" customHeight="1" x14ac:dyDescent="0.25">
      <c r="A3" s="41" t="s">
        <v>25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5" ht="18" customHeight="1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44" t="s">
        <v>19</v>
      </c>
      <c r="D6" s="44"/>
      <c r="E6" s="44" t="s">
        <v>20</v>
      </c>
      <c r="F6" s="44"/>
      <c r="G6" s="44"/>
      <c r="H6" s="44"/>
      <c r="I6" s="44"/>
      <c r="J6" s="44"/>
      <c r="K6" s="44" t="s">
        <v>21</v>
      </c>
      <c r="L6" s="44"/>
      <c r="M6" s="42" t="s">
        <v>22</v>
      </c>
      <c r="N6" s="42"/>
      <c r="O6" s="43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4" t="s">
        <v>9</v>
      </c>
    </row>
    <row r="9" spans="1:15" ht="18" customHeight="1" x14ac:dyDescent="0.25">
      <c r="B9" s="34"/>
    </row>
    <row r="10" spans="1:15" ht="18" customHeight="1" x14ac:dyDescent="0.25">
      <c r="B10" s="1"/>
      <c r="C10" s="16">
        <v>6187</v>
      </c>
      <c r="D10" s="1" t="s">
        <v>0</v>
      </c>
      <c r="E10" s="35" t="s">
        <v>2</v>
      </c>
      <c r="F10" s="36"/>
      <c r="G10" s="36"/>
      <c r="H10" s="31">
        <v>2117.5</v>
      </c>
      <c r="I10" s="31"/>
      <c r="J10" s="31"/>
      <c r="K10" s="31" t="s">
        <v>1</v>
      </c>
      <c r="L10" s="31"/>
      <c r="M10" s="8" t="s">
        <v>2</v>
      </c>
      <c r="N10" s="23">
        <f>ROUND(C10*H10/1000,)</f>
        <v>13101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4" t="s">
        <v>10</v>
      </c>
    </row>
    <row r="13" spans="1:15" ht="18" customHeight="1" x14ac:dyDescent="0.25">
      <c r="B13" s="34"/>
    </row>
    <row r="14" spans="1:15" ht="18" customHeight="1" x14ac:dyDescent="0.25">
      <c r="B14" s="34"/>
    </row>
    <row r="15" spans="1:15" ht="18" customHeight="1" x14ac:dyDescent="0.25">
      <c r="B15" s="1"/>
      <c r="C15" s="16">
        <f>C10</f>
        <v>6187</v>
      </c>
      <c r="D15" s="1" t="s">
        <v>0</v>
      </c>
      <c r="E15" s="35" t="s">
        <v>2</v>
      </c>
      <c r="F15" s="36"/>
      <c r="G15" s="36"/>
      <c r="H15" s="31">
        <v>263</v>
      </c>
      <c r="I15" s="31"/>
      <c r="J15" s="31"/>
      <c r="K15" s="31" t="s">
        <v>1</v>
      </c>
      <c r="L15" s="31"/>
      <c r="M15" s="8" t="s">
        <v>2</v>
      </c>
      <c r="N15" s="23">
        <f>ROUND(C15*H15/1000,)</f>
        <v>1627</v>
      </c>
      <c r="O15" s="8" t="s">
        <v>13</v>
      </c>
    </row>
    <row r="17" spans="1:15" ht="18" customHeight="1" x14ac:dyDescent="0.25">
      <c r="A17" s="1">
        <v>3</v>
      </c>
      <c r="B17" s="34" t="s">
        <v>14</v>
      </c>
    </row>
    <row r="18" spans="1:15" ht="18" customHeight="1" x14ac:dyDescent="0.25">
      <c r="B18" s="34"/>
    </row>
    <row r="19" spans="1:15" ht="18" customHeight="1" x14ac:dyDescent="0.25">
      <c r="B19" s="34"/>
    </row>
    <row r="20" spans="1:15" ht="18" customHeight="1" x14ac:dyDescent="0.25">
      <c r="B20" s="34"/>
    </row>
    <row r="21" spans="1:15" ht="18" customHeight="1" x14ac:dyDescent="0.25">
      <c r="B21" s="34"/>
    </row>
    <row r="22" spans="1:15" ht="18" customHeight="1" x14ac:dyDescent="0.25">
      <c r="B22" s="1"/>
      <c r="C22" s="4">
        <v>40</v>
      </c>
      <c r="D22" s="1" t="s">
        <v>3</v>
      </c>
      <c r="E22" s="35" t="s">
        <v>2</v>
      </c>
      <c r="F22" s="36"/>
      <c r="G22" s="36"/>
      <c r="H22" s="31">
        <v>412</v>
      </c>
      <c r="I22" s="31"/>
      <c r="J22" s="31"/>
      <c r="K22" s="31" t="s">
        <v>4</v>
      </c>
      <c r="L22" s="31"/>
      <c r="M22" s="8" t="s">
        <v>2</v>
      </c>
      <c r="N22" s="23">
        <f>ROUND(C22*H22,)</f>
        <v>16480</v>
      </c>
      <c r="O22" s="8" t="s">
        <v>13</v>
      </c>
    </row>
    <row r="24" spans="1:15" ht="18" customHeight="1" x14ac:dyDescent="0.25">
      <c r="A24" s="1">
        <v>4</v>
      </c>
      <c r="B24" s="34" t="s">
        <v>15</v>
      </c>
    </row>
    <row r="25" spans="1:15" ht="18" customHeight="1" x14ac:dyDescent="0.25">
      <c r="B25" s="34"/>
    </row>
    <row r="26" spans="1:15" ht="18" customHeight="1" x14ac:dyDescent="0.25">
      <c r="B26" s="1"/>
      <c r="C26" s="14">
        <v>396</v>
      </c>
      <c r="D26" s="1" t="s">
        <v>0</v>
      </c>
      <c r="E26" s="35" t="s">
        <v>2</v>
      </c>
      <c r="F26" s="36"/>
      <c r="G26" s="36"/>
      <c r="H26" s="31">
        <v>1141.25</v>
      </c>
      <c r="I26" s="31"/>
      <c r="J26" s="31"/>
      <c r="K26" s="31" t="s">
        <v>5</v>
      </c>
      <c r="L26" s="31"/>
      <c r="M26" s="8" t="s">
        <v>2</v>
      </c>
      <c r="N26" s="23">
        <f>ROUND(C26*H26/100,)</f>
        <v>4519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4" t="s">
        <v>16</v>
      </c>
    </row>
    <row r="29" spans="1:15" ht="18" customHeight="1" x14ac:dyDescent="0.25">
      <c r="B29" s="34"/>
    </row>
    <row r="30" spans="1:15" ht="18" customHeight="1" x14ac:dyDescent="0.25">
      <c r="B30" s="34"/>
      <c r="G30" s="2"/>
    </row>
    <row r="31" spans="1:15" ht="18" customHeight="1" x14ac:dyDescent="0.25">
      <c r="B31" s="1"/>
      <c r="C31" s="13">
        <f>C26+C10</f>
        <v>6583</v>
      </c>
      <c r="D31" s="1" t="s">
        <v>0</v>
      </c>
      <c r="E31" s="35" t="s">
        <v>2</v>
      </c>
      <c r="F31" s="36"/>
      <c r="G31" s="36"/>
      <c r="H31" s="31">
        <v>5119.62</v>
      </c>
      <c r="I31" s="31"/>
      <c r="J31" s="31"/>
      <c r="K31" s="31" t="s">
        <v>1</v>
      </c>
      <c r="L31" s="31"/>
      <c r="M31" s="8" t="s">
        <v>2</v>
      </c>
      <c r="N31" s="23">
        <f>ROUND(C31*H31/1000,)</f>
        <v>33702</v>
      </c>
      <c r="O31" s="8" t="s">
        <v>13</v>
      </c>
    </row>
    <row r="33" spans="1:15" ht="18" customHeight="1" x14ac:dyDescent="0.25">
      <c r="A33" s="1">
        <v>6</v>
      </c>
      <c r="B33" s="37" t="s">
        <v>17</v>
      </c>
    </row>
    <row r="34" spans="1:15" ht="18" customHeight="1" x14ac:dyDescent="0.25">
      <c r="B34" s="37"/>
    </row>
    <row r="35" spans="1:15" ht="18" customHeight="1" x14ac:dyDescent="0.25">
      <c r="B35" s="37"/>
    </row>
    <row r="36" spans="1:15" ht="18" customHeight="1" x14ac:dyDescent="0.25">
      <c r="B36" s="37"/>
      <c r="K36" s="5"/>
      <c r="L36" s="10"/>
    </row>
    <row r="37" spans="1:15" ht="18" customHeight="1" x14ac:dyDescent="0.25">
      <c r="B37" s="1"/>
      <c r="C37" s="4">
        <v>2330</v>
      </c>
      <c r="D37" s="1" t="s">
        <v>6</v>
      </c>
      <c r="E37" s="35" t="s">
        <v>2</v>
      </c>
      <c r="F37" s="36"/>
      <c r="G37" s="36"/>
      <c r="H37" s="31">
        <v>2607.36</v>
      </c>
      <c r="I37" s="31"/>
      <c r="J37" s="31"/>
      <c r="K37" s="31" t="s">
        <v>7</v>
      </c>
      <c r="L37" s="31"/>
      <c r="M37" s="3" t="s">
        <v>2</v>
      </c>
      <c r="N37" s="25">
        <f>ROUND(C37*H37/100,)</f>
        <v>60751</v>
      </c>
      <c r="O37" s="8" t="s">
        <v>13</v>
      </c>
    </row>
    <row r="38" spans="1:15" ht="18" customHeight="1" x14ac:dyDescent="0.25">
      <c r="K38" s="38" t="s">
        <v>8</v>
      </c>
      <c r="L38" s="38"/>
      <c r="M38" s="6" t="s">
        <v>2</v>
      </c>
      <c r="N38" s="26">
        <f>N37+N31+N26+N22+N15+N10</f>
        <v>130180</v>
      </c>
      <c r="O38" s="10" t="s">
        <v>13</v>
      </c>
    </row>
    <row r="39" spans="1:15" ht="18" customHeight="1" x14ac:dyDescent="0.25">
      <c r="D39" s="32" t="s">
        <v>24</v>
      </c>
      <c r="E39" s="32"/>
      <c r="F39" s="32"/>
      <c r="G39" s="32"/>
      <c r="H39" s="32"/>
      <c r="I39" s="32"/>
      <c r="J39" s="32"/>
      <c r="K39" s="32"/>
      <c r="L39" s="32"/>
      <c r="M39" s="29" t="s">
        <v>2</v>
      </c>
      <c r="N39" s="30">
        <f>ROUND(N38*25.98%,)</f>
        <v>33821</v>
      </c>
      <c r="O39" s="10" t="s">
        <v>13</v>
      </c>
    </row>
    <row r="40" spans="1:15" ht="18" customHeight="1" x14ac:dyDescent="0.25">
      <c r="I40" s="33" t="s">
        <v>23</v>
      </c>
      <c r="J40" s="33"/>
      <c r="K40" s="33"/>
      <c r="L40" s="33"/>
      <c r="M40" s="6" t="s">
        <v>2</v>
      </c>
      <c r="N40" s="26">
        <f>N39+N38</f>
        <v>164001</v>
      </c>
      <c r="O40" s="10" t="s">
        <v>13</v>
      </c>
    </row>
  </sheetData>
  <mergeCells count="34"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K6:L6"/>
    <mergeCell ref="K22:L22"/>
    <mergeCell ref="E22:G22"/>
    <mergeCell ref="H22:J22"/>
    <mergeCell ref="A1:O1"/>
    <mergeCell ref="A2:O2"/>
    <mergeCell ref="A3:O4"/>
    <mergeCell ref="M6:O6"/>
    <mergeCell ref="H15:J15"/>
    <mergeCell ref="K15:L15"/>
    <mergeCell ref="D39:L39"/>
    <mergeCell ref="I40:L40"/>
    <mergeCell ref="B12:B14"/>
    <mergeCell ref="E26:G26"/>
    <mergeCell ref="H26:J2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2017-01-23T18:42:07Z</cp:lastPrinted>
  <dcterms:created xsi:type="dcterms:W3CDTF">2017-01-06T23:09:11Z</dcterms:created>
  <dcterms:modified xsi:type="dcterms:W3CDTF">2017-01-23T18:43:15Z</dcterms:modified>
</cp:coreProperties>
</file>