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N116" i="2" l="1"/>
  <c r="N115" i="2"/>
  <c r="N72" i="2" l="1"/>
  <c r="N67" i="2"/>
  <c r="N60" i="2"/>
  <c r="N78" i="2"/>
  <c r="N83" i="2"/>
  <c r="N88" i="2"/>
  <c r="N92" i="2"/>
  <c r="N96" i="2"/>
  <c r="N100" i="2"/>
  <c r="N105" i="2"/>
  <c r="N111" i="2"/>
  <c r="N55" i="2"/>
  <c r="N49" i="2"/>
  <c r="N32" i="2"/>
  <c r="N27" i="2"/>
  <c r="N22" i="2"/>
  <c r="N17" i="2"/>
  <c r="N13" i="2"/>
  <c r="N41" i="2" l="1"/>
  <c r="N113" i="2" s="1"/>
  <c r="N114" i="2" s="1"/>
</calcChain>
</file>

<file path=xl/sharedStrings.xml><?xml version="1.0" encoding="utf-8"?>
<sst xmlns="http://schemas.openxmlformats.org/spreadsheetml/2006/main" count="122" uniqueCount="56">
  <si>
    <t>Total</t>
  </si>
  <si>
    <t>Rs.</t>
  </si>
  <si>
    <t>DETAILED WORKING ESTIMATE FOR RENOVATION OF WATER SUPPLY SCHEME CHOONDIKO, TALUKA NARA DISTRICT KHAIRPUR</t>
  </si>
  <si>
    <t>Cft</t>
  </si>
  <si>
    <t>P.%0 cft</t>
  </si>
  <si>
    <t>P.% Cft</t>
  </si>
  <si>
    <t>P.% cft</t>
  </si>
  <si>
    <t>Sft</t>
  </si>
  <si>
    <t>P.% sft</t>
  </si>
  <si>
    <t>Cwt</t>
  </si>
  <si>
    <t>P.Cwt</t>
  </si>
  <si>
    <t>P.Cft</t>
  </si>
  <si>
    <t>P.%0Cft</t>
  </si>
  <si>
    <t>Providing and laying 1" thick C.C topping surface finishing</t>
  </si>
  <si>
    <t>and dividing to panels (SCI No:         P.No:        )</t>
  </si>
  <si>
    <t>P.% Sft</t>
  </si>
  <si>
    <t xml:space="preserve">Fabrication of havey steel work with angles, tees flate iron, </t>
  </si>
  <si>
    <t xml:space="preserve">round iron sheet iron for making girder tanks etc i/c </t>
  </si>
  <si>
    <t>cutting drilling revilling handing assembling and fixing</t>
  </si>
  <si>
    <t>but excluding errection in position (CSI No:02 P-91)</t>
  </si>
  <si>
    <t xml:space="preserve">Errection &amp; fitting in position of iron trusses fixing in </t>
  </si>
  <si>
    <t>Position (CSI No:6 P-91)</t>
  </si>
  <si>
    <t>Supplying &amp; fixing in position iron / steel grill using solid</t>
  </si>
  <si>
    <t>square bars of size 3/8" x 1/4" size etc complete.</t>
  </si>
  <si>
    <t>(CSI No:20 P-93)</t>
  </si>
  <si>
    <t>P.Sft</t>
  </si>
  <si>
    <t>Cement plaster (1:6) upto 12 height" 1/2 thick.</t>
  </si>
  <si>
    <t>(CSI No:13 (b) P-52)</t>
  </si>
  <si>
    <t>P.%Sft</t>
  </si>
  <si>
    <t>Cement plaster (1:4) upto 12 ft' Height" (3/8" thick).</t>
  </si>
  <si>
    <t>(CSI No:11 (a) P-52)</t>
  </si>
  <si>
    <t>Cement pointing struck joints on walls (1:3) (CSI No:19 P-58)</t>
  </si>
  <si>
    <t>White washing one coats (CSI No:26 P-60)</t>
  </si>
  <si>
    <t>For 4 Nos Pump House Rs.192685x4 =</t>
  </si>
  <si>
    <t>Excavation in foudation of buiding bridges &amp; other structure i/c dag belling dressing refilling  around the structure with excavated earth lead upto one chain &amp; lift upto 5"feet (I  or Soil)  (CSI No.18 P.No.5).</t>
  </si>
  <si>
    <t>Cement concrete brick or stone ballast 1-1/2"2 guage Ratio 1:4:8 (CSI No.4 P.No:16)</t>
  </si>
  <si>
    <t>Pacca brick work in foundation plinth in cement sand morter (1:6)                   (CSI-No.4, P-No.23)</t>
  </si>
  <si>
    <t>D.P.C Cement sand &amp; shingle (1:2:4) i/c two coats of miax phalt mixture. (CSI No:16 (d), P-42)</t>
  </si>
  <si>
    <t>Pacca work in ground floor including stricking of joints cement sand morter 1:6 (CSI No:5, P-24)</t>
  </si>
  <si>
    <t>R.C.C work in roof slabs, beams, colomns, rafts, lintels and other structure member laid in situ or precost laid in position making complete in all respect Ratio:1:2:4 90 Lbs of cement Cft. Of sand 4 Cft. of shingle 1/2 to 3/4 guage.</t>
  </si>
  <si>
    <t>Fabrication of miled steel reinforcement for cement concrete i/c cutting banding laying  in position making joints &amp; fastening i/c cost of binding wire also removal of rust from bars (CSI No:7  P-No:19).</t>
  </si>
  <si>
    <t>Filling watering and ramming earth in floors with surplus earth from foundation and lead upto one chain and lift upto 5' ft (CSI No:21, P-5)</t>
  </si>
  <si>
    <t>White washing three coats.                      (CSI No:25 P-59)</t>
  </si>
  <si>
    <t>Colour washing two coats.                         (CSI No:25 (a) P-60)</t>
  </si>
  <si>
    <t>Preparing surface painting of doors and windows any type i/c edge            (CSI No:5 P-76) three coats</t>
  </si>
  <si>
    <t>G.TOTAL</t>
  </si>
  <si>
    <t>BILL OF QUANTITY (B.O.Q)</t>
  </si>
  <si>
    <t>S.#</t>
  </si>
  <si>
    <t>DESCRIPTION</t>
  </si>
  <si>
    <t>QUANTITY</t>
  </si>
  <si>
    <t>RATE</t>
  </si>
  <si>
    <t>UNIT</t>
  </si>
  <si>
    <t>AMOUNT</t>
  </si>
  <si>
    <t>Added 25.30% Above</t>
  </si>
  <si>
    <t>Contractor</t>
  </si>
  <si>
    <t xml:space="preserve">PART-II '10'X'10' PUMP HOUSE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</si>
</sst>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sz val="12"/>
      <color theme="1"/>
      <name val="Aharoni"/>
    </font>
    <font>
      <b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1" xfId="0" applyFont="1" applyBorder="1"/>
    <xf numFmtId="0" fontId="3" fillId="0" borderId="2" xfId="0" quotePrefix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3" fillId="0" borderId="0" xfId="0" applyNumberFormat="1" applyFont="1" applyAlignment="1">
      <alignment horizontal="right" vertical="center"/>
    </xf>
    <xf numFmtId="43" fontId="3" fillId="0" borderId="1" xfId="1" applyFont="1" applyBorder="1"/>
    <xf numFmtId="43" fontId="3" fillId="0" borderId="0" xfId="0" applyNumberFormat="1" applyFont="1"/>
    <xf numFmtId="0" fontId="3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173880</xdr:colOff>
      <xdr:row>121</xdr:row>
      <xdr:rowOff>1</xdr:rowOff>
    </xdr:from>
    <xdr:to>
      <xdr:col>13</xdr:col>
      <xdr:colOff>720586</xdr:colOff>
      <xdr:row>123</xdr:row>
      <xdr:rowOff>16566</xdr:rowOff>
    </xdr:to>
    <xdr:sp macro="" textlink="">
      <xdr:nvSpPr>
        <xdr:cNvPr id="3" name="Rectangle 2"/>
        <xdr:cNvSpPr/>
      </xdr:nvSpPr>
      <xdr:spPr>
        <a:xfrm>
          <a:off x="4704467" y="23953305"/>
          <a:ext cx="1764249" cy="41413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2484783</xdr:colOff>
      <xdr:row>121</xdr:row>
      <xdr:rowOff>1</xdr:rowOff>
    </xdr:from>
    <xdr:to>
      <xdr:col>7</xdr:col>
      <xdr:colOff>298174</xdr:colOff>
      <xdr:row>123</xdr:row>
      <xdr:rowOff>16566</xdr:rowOff>
    </xdr:to>
    <xdr:sp macro="" textlink="">
      <xdr:nvSpPr>
        <xdr:cNvPr id="4" name="Rectangle 3"/>
        <xdr:cNvSpPr/>
      </xdr:nvSpPr>
      <xdr:spPr>
        <a:xfrm>
          <a:off x="2774674" y="23953305"/>
          <a:ext cx="1722783" cy="41413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endParaRPr lang="en-US" sz="1100" b="1">
            <a:latin typeface="Book Antiqua" pitchFamily="18" charset="0"/>
          </a:endParaRP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140792</xdr:colOff>
      <xdr:row>120</xdr:row>
      <xdr:rowOff>190499</xdr:rowOff>
    </xdr:from>
    <xdr:to>
      <xdr:col>1</xdr:col>
      <xdr:colOff>2219726</xdr:colOff>
      <xdr:row>123</xdr:row>
      <xdr:rowOff>8282</xdr:rowOff>
    </xdr:to>
    <xdr:sp macro="" textlink="">
      <xdr:nvSpPr>
        <xdr:cNvPr id="5" name="Rectangle 4"/>
        <xdr:cNvSpPr/>
      </xdr:nvSpPr>
      <xdr:spPr>
        <a:xfrm>
          <a:off x="140792" y="23945021"/>
          <a:ext cx="2368825" cy="41413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Assistant</a:t>
          </a:r>
          <a:r>
            <a:rPr lang="en-US" sz="1100" b="1" baseline="0">
              <a:latin typeface="Book Antiqua" pitchFamily="18" charset="0"/>
            </a:rPr>
            <a:t> Executive Engineer</a:t>
          </a:r>
          <a:endParaRPr lang="en-US" sz="1100" b="1">
            <a:latin typeface="Book Antiqua" pitchFamily="18" charset="0"/>
          </a:endParaRP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6"/>
  <sheetViews>
    <sheetView tabSelected="1" zoomScale="115" zoomScaleNormal="115" workbookViewId="0">
      <selection activeCell="C7" sqref="C7"/>
    </sheetView>
  </sheetViews>
  <sheetFormatPr defaultRowHeight="15.95" customHeight="1" x14ac:dyDescent="0.25"/>
  <cols>
    <col min="1" max="1" width="4.28515625" style="10" customWidth="1"/>
    <col min="2" max="2" width="39.140625" style="1" customWidth="1"/>
    <col min="3" max="3" width="8" style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5" style="1" customWidth="1"/>
    <col min="9" max="9" width="3" style="1" customWidth="1"/>
    <col min="10" max="10" width="2.7109375" style="1" customWidth="1"/>
    <col min="11" max="11" width="3" style="1" customWidth="1"/>
    <col min="12" max="12" width="5.85546875" style="1" customWidth="1"/>
    <col min="13" max="13" width="3.7109375" style="1" customWidth="1"/>
    <col min="14" max="14" width="12.85546875" style="1" bestFit="1" customWidth="1"/>
    <col min="15" max="15" width="4.140625" style="1" customWidth="1"/>
    <col min="16" max="16384" width="9.140625" style="1"/>
  </cols>
  <sheetData>
    <row r="1" spans="1:18" ht="15.95" customHeight="1" x14ac:dyDescent="0.25">
      <c r="A1" s="48">
        <v>196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18" ht="15.95" customHeight="1" x14ac:dyDescent="0.25">
      <c r="A2" s="31" t="s">
        <v>46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8" ht="15.95" customHeight="1" x14ac:dyDescent="0.25">
      <c r="A3" s="32" t="s">
        <v>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8" ht="18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19"/>
      <c r="P4" s="19"/>
      <c r="Q4" s="13"/>
    </row>
    <row r="5" spans="1:18" ht="18" customHeight="1" thickBot="1" x14ac:dyDescent="0.3">
      <c r="A5" s="33" t="s">
        <v>55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25"/>
    </row>
    <row r="6" spans="1:18" ht="18" customHeight="1" thickBot="1" x14ac:dyDescent="0.3">
      <c r="A6" s="29" t="s">
        <v>47</v>
      </c>
      <c r="B6" s="30" t="s">
        <v>48</v>
      </c>
      <c r="C6" s="34" t="s">
        <v>49</v>
      </c>
      <c r="D6" s="34"/>
      <c r="E6" s="34"/>
      <c r="F6" s="35" t="s">
        <v>50</v>
      </c>
      <c r="G6" s="35"/>
      <c r="H6" s="35"/>
      <c r="I6" s="35"/>
      <c r="J6" s="35" t="s">
        <v>51</v>
      </c>
      <c r="K6" s="35"/>
      <c r="L6" s="35"/>
      <c r="M6" s="35" t="s">
        <v>52</v>
      </c>
      <c r="N6" s="36"/>
      <c r="O6" s="26"/>
    </row>
    <row r="7" spans="1:18" ht="15.95" customHeight="1" x14ac:dyDescent="0.25">
      <c r="A7" s="10">
        <v>1</v>
      </c>
      <c r="B7" s="39" t="s">
        <v>34</v>
      </c>
      <c r="C7" s="2"/>
    </row>
    <row r="8" spans="1:18" ht="15.95" customHeight="1" x14ac:dyDescent="0.25">
      <c r="B8" s="39"/>
    </row>
    <row r="9" spans="1:18" ht="15.95" customHeight="1" x14ac:dyDescent="0.25">
      <c r="A9" s="15"/>
      <c r="B9" s="39"/>
    </row>
    <row r="10" spans="1:18" ht="15.95" customHeight="1" x14ac:dyDescent="0.25">
      <c r="A10" s="15"/>
      <c r="B10" s="39"/>
    </row>
    <row r="11" spans="1:18" ht="15.95" customHeight="1" x14ac:dyDescent="0.25">
      <c r="A11" s="21"/>
      <c r="B11" s="39"/>
    </row>
    <row r="12" spans="1:18" ht="15.95" customHeight="1" x14ac:dyDescent="0.25">
      <c r="A12" s="21"/>
      <c r="B12" s="39"/>
    </row>
    <row r="13" spans="1:18" ht="15.95" customHeight="1" x14ac:dyDescent="0.25">
      <c r="B13" s="10"/>
      <c r="C13" s="18">
        <v>187</v>
      </c>
      <c r="D13" s="43" t="s">
        <v>3</v>
      </c>
      <c r="E13" s="43"/>
      <c r="F13" s="3" t="s">
        <v>1</v>
      </c>
      <c r="G13" s="44">
        <v>3176.25</v>
      </c>
      <c r="H13" s="44"/>
      <c r="I13" s="44"/>
      <c r="J13" s="38" t="s">
        <v>4</v>
      </c>
      <c r="K13" s="38"/>
      <c r="L13" s="38"/>
      <c r="M13" s="10" t="s">
        <v>1</v>
      </c>
      <c r="N13" s="4">
        <f>ROUND(C13*G13/1000,)</f>
        <v>594</v>
      </c>
      <c r="O13" s="10"/>
      <c r="P13" s="10"/>
      <c r="Q13" s="10"/>
      <c r="R13" s="10"/>
    </row>
    <row r="14" spans="1:18" ht="15.95" customHeight="1" x14ac:dyDescent="0.25"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</row>
    <row r="15" spans="1:18" ht="15.95" customHeight="1" x14ac:dyDescent="0.25">
      <c r="A15" s="10">
        <v>2</v>
      </c>
      <c r="B15" s="39" t="s">
        <v>35</v>
      </c>
    </row>
    <row r="16" spans="1:18" ht="15.95" customHeight="1" x14ac:dyDescent="0.25">
      <c r="B16" s="39"/>
    </row>
    <row r="17" spans="1:15" ht="15.95" customHeight="1" x14ac:dyDescent="0.25">
      <c r="B17" s="15"/>
      <c r="C17" s="17">
        <v>78.489999999999995</v>
      </c>
      <c r="D17" s="43" t="s">
        <v>3</v>
      </c>
      <c r="E17" s="43"/>
      <c r="F17" s="3" t="s">
        <v>1</v>
      </c>
      <c r="G17" s="44">
        <v>9416.2800000000007</v>
      </c>
      <c r="H17" s="44"/>
      <c r="I17" s="44"/>
      <c r="J17" s="38" t="s">
        <v>5</v>
      </c>
      <c r="K17" s="38"/>
      <c r="L17" s="38"/>
      <c r="M17" s="15" t="s">
        <v>1</v>
      </c>
      <c r="N17" s="4">
        <f>ROUND(C17*G17/100,)</f>
        <v>7391</v>
      </c>
      <c r="O17" s="15"/>
    </row>
    <row r="19" spans="1:15" ht="15.95" customHeight="1" x14ac:dyDescent="0.25">
      <c r="A19" s="10">
        <v>3</v>
      </c>
      <c r="B19" s="39" t="s">
        <v>36</v>
      </c>
    </row>
    <row r="20" spans="1:15" ht="15.95" customHeight="1" x14ac:dyDescent="0.25">
      <c r="B20" s="39"/>
    </row>
    <row r="21" spans="1:15" ht="15.95" customHeight="1" x14ac:dyDescent="0.25">
      <c r="B21" s="39"/>
      <c r="N21" s="7"/>
      <c r="O21" s="10"/>
    </row>
    <row r="22" spans="1:15" ht="15.95" customHeight="1" x14ac:dyDescent="0.25">
      <c r="B22" s="15"/>
      <c r="C22" s="17">
        <v>216.02</v>
      </c>
      <c r="D22" s="43" t="s">
        <v>3</v>
      </c>
      <c r="E22" s="43"/>
      <c r="F22" s="3" t="s">
        <v>1</v>
      </c>
      <c r="G22" s="44">
        <v>11948.36</v>
      </c>
      <c r="H22" s="44"/>
      <c r="I22" s="44"/>
      <c r="J22" s="38" t="s">
        <v>6</v>
      </c>
      <c r="K22" s="38"/>
      <c r="L22" s="38"/>
      <c r="M22" s="15" t="s">
        <v>1</v>
      </c>
      <c r="N22" s="4">
        <f>ROUND(C22*G22/100,)</f>
        <v>25811</v>
      </c>
    </row>
    <row r="24" spans="1:15" ht="15.95" customHeight="1" x14ac:dyDescent="0.25">
      <c r="A24" s="10">
        <v>4</v>
      </c>
      <c r="B24" s="39" t="s">
        <v>37</v>
      </c>
    </row>
    <row r="25" spans="1:15" ht="15.95" customHeight="1" x14ac:dyDescent="0.25">
      <c r="B25" s="39"/>
    </row>
    <row r="26" spans="1:15" ht="15.95" customHeight="1" x14ac:dyDescent="0.25">
      <c r="A26" s="15"/>
      <c r="B26" s="39"/>
      <c r="D26" s="15"/>
      <c r="E26" s="15"/>
      <c r="F26" s="7"/>
      <c r="G26" s="15"/>
      <c r="H26" s="7"/>
      <c r="I26" s="15"/>
      <c r="J26" s="15"/>
      <c r="K26" s="15"/>
      <c r="L26" s="15"/>
      <c r="M26" s="15"/>
      <c r="N26" s="7"/>
      <c r="O26" s="15"/>
    </row>
    <row r="27" spans="1:15" ht="15.95" customHeight="1" x14ac:dyDescent="0.25">
      <c r="B27" s="15"/>
      <c r="C27" s="17">
        <v>48.57</v>
      </c>
      <c r="D27" s="43" t="s">
        <v>7</v>
      </c>
      <c r="E27" s="43"/>
      <c r="F27" s="3" t="s">
        <v>1</v>
      </c>
      <c r="G27" s="44">
        <v>4982.18</v>
      </c>
      <c r="H27" s="44"/>
      <c r="I27" s="44"/>
      <c r="J27" s="38" t="s">
        <v>8</v>
      </c>
      <c r="K27" s="38"/>
      <c r="L27" s="38"/>
      <c r="M27" s="15" t="s">
        <v>1</v>
      </c>
      <c r="N27" s="4">
        <f>ROUND(C27*G27/100,)</f>
        <v>2420</v>
      </c>
    </row>
    <row r="29" spans="1:15" ht="15.95" customHeight="1" x14ac:dyDescent="0.25">
      <c r="A29" s="10">
        <v>5</v>
      </c>
      <c r="B29" s="39" t="s">
        <v>38</v>
      </c>
    </row>
    <row r="30" spans="1:15" ht="15.95" customHeight="1" x14ac:dyDescent="0.25">
      <c r="A30" s="15"/>
      <c r="B30" s="39"/>
    </row>
    <row r="31" spans="1:15" ht="15.95" customHeight="1" x14ac:dyDescent="0.25">
      <c r="B31" s="39"/>
      <c r="D31" s="10"/>
      <c r="E31" s="10"/>
      <c r="F31" s="7"/>
      <c r="G31" s="10"/>
      <c r="H31" s="7"/>
      <c r="I31" s="10"/>
      <c r="J31" s="10"/>
      <c r="K31" s="10"/>
      <c r="L31" s="10"/>
      <c r="M31" s="10"/>
      <c r="N31" s="7"/>
      <c r="O31" s="10"/>
    </row>
    <row r="32" spans="1:15" ht="15.95" customHeight="1" x14ac:dyDescent="0.25">
      <c r="B32" s="15"/>
      <c r="C32" s="17">
        <v>278.63</v>
      </c>
      <c r="D32" s="43" t="s">
        <v>3</v>
      </c>
      <c r="E32" s="43"/>
      <c r="F32" s="3" t="s">
        <v>1</v>
      </c>
      <c r="G32" s="44">
        <v>12674.36</v>
      </c>
      <c r="H32" s="44"/>
      <c r="I32" s="44"/>
      <c r="J32" s="38" t="s">
        <v>6</v>
      </c>
      <c r="K32" s="38"/>
      <c r="L32" s="38"/>
      <c r="M32" s="15" t="s">
        <v>1</v>
      </c>
      <c r="N32" s="4">
        <f>ROUND(C32*G32/100,)</f>
        <v>35315</v>
      </c>
      <c r="O32" s="10"/>
    </row>
    <row r="34" spans="1:15" ht="15.95" customHeight="1" x14ac:dyDescent="0.25">
      <c r="A34" s="10">
        <v>6</v>
      </c>
      <c r="B34" s="39" t="s">
        <v>39</v>
      </c>
    </row>
    <row r="35" spans="1:15" ht="15.95" customHeight="1" x14ac:dyDescent="0.25">
      <c r="B35" s="39"/>
    </row>
    <row r="36" spans="1:15" ht="15.95" customHeight="1" x14ac:dyDescent="0.25">
      <c r="B36" s="39"/>
      <c r="D36" s="10"/>
      <c r="E36" s="10"/>
      <c r="F36" s="7"/>
      <c r="G36" s="10"/>
      <c r="H36" s="12"/>
      <c r="I36" s="10"/>
      <c r="J36" s="7"/>
      <c r="K36" s="10"/>
      <c r="L36" s="10"/>
      <c r="M36" s="10"/>
      <c r="N36" s="7"/>
      <c r="O36" s="10"/>
    </row>
    <row r="37" spans="1:15" ht="15.95" customHeight="1" x14ac:dyDescent="0.25">
      <c r="A37" s="15"/>
      <c r="B37" s="39"/>
      <c r="D37" s="15"/>
      <c r="E37" s="15"/>
      <c r="F37" s="7"/>
      <c r="G37" s="15"/>
      <c r="H37" s="17"/>
      <c r="I37" s="15"/>
      <c r="J37" s="7"/>
      <c r="K37" s="15"/>
      <c r="L37" s="15"/>
      <c r="M37" s="15"/>
      <c r="N37" s="7"/>
      <c r="O37" s="15"/>
    </row>
    <row r="38" spans="1:15" ht="15.95" customHeight="1" x14ac:dyDescent="0.25">
      <c r="A38" s="15"/>
      <c r="B38" s="39"/>
      <c r="D38" s="15"/>
      <c r="E38" s="15"/>
      <c r="F38" s="7"/>
      <c r="G38" s="15"/>
      <c r="H38" s="17"/>
      <c r="I38" s="15"/>
      <c r="J38" s="7"/>
      <c r="K38" s="15"/>
      <c r="L38" s="15"/>
      <c r="M38" s="15"/>
      <c r="N38" s="7"/>
      <c r="O38" s="15"/>
    </row>
    <row r="39" spans="1:15" ht="15.95" customHeight="1" x14ac:dyDescent="0.25">
      <c r="A39" s="15"/>
      <c r="B39" s="39"/>
      <c r="D39" s="15"/>
      <c r="E39" s="15"/>
      <c r="F39" s="7"/>
      <c r="G39" s="15"/>
      <c r="H39" s="17"/>
      <c r="I39" s="15"/>
      <c r="J39" s="7"/>
      <c r="K39" s="15"/>
      <c r="L39" s="15"/>
      <c r="M39" s="15"/>
      <c r="N39" s="7"/>
      <c r="O39" s="15"/>
    </row>
    <row r="40" spans="1:15" ht="15.95" customHeight="1" x14ac:dyDescent="0.25">
      <c r="A40" s="21"/>
      <c r="B40" s="39"/>
      <c r="D40" s="21"/>
      <c r="E40" s="21"/>
      <c r="F40" s="7"/>
      <c r="G40" s="21"/>
      <c r="H40" s="23"/>
      <c r="I40" s="21"/>
      <c r="J40" s="7"/>
      <c r="K40" s="21"/>
      <c r="L40" s="21"/>
      <c r="M40" s="21"/>
      <c r="N40" s="7"/>
      <c r="O40" s="21"/>
    </row>
    <row r="41" spans="1:15" ht="15.95" customHeight="1" x14ac:dyDescent="0.25">
      <c r="B41" s="15"/>
      <c r="C41" s="17">
        <v>86.55</v>
      </c>
      <c r="D41" s="43" t="s">
        <v>3</v>
      </c>
      <c r="E41" s="43"/>
      <c r="F41" s="3" t="s">
        <v>1</v>
      </c>
      <c r="G41" s="44">
        <v>337</v>
      </c>
      <c r="H41" s="44"/>
      <c r="I41" s="44"/>
      <c r="J41" s="38" t="s">
        <v>11</v>
      </c>
      <c r="K41" s="38"/>
      <c r="L41" s="38"/>
      <c r="M41" s="15" t="s">
        <v>1</v>
      </c>
      <c r="N41" s="4">
        <f>ROUND(C41*G41,)</f>
        <v>29167</v>
      </c>
    </row>
    <row r="42" spans="1:15" ht="15.95" customHeight="1" x14ac:dyDescent="0.25">
      <c r="A42" s="15"/>
      <c r="B42" s="15"/>
      <c r="C42" s="18"/>
      <c r="D42" s="15"/>
      <c r="E42" s="15"/>
      <c r="F42" s="3"/>
      <c r="G42" s="16"/>
      <c r="H42" s="16"/>
      <c r="I42" s="16"/>
      <c r="J42" s="17"/>
      <c r="K42" s="17"/>
      <c r="L42" s="15"/>
      <c r="M42" s="15"/>
      <c r="N42" s="4"/>
    </row>
    <row r="43" spans="1:15" ht="15.95" customHeight="1" x14ac:dyDescent="0.25">
      <c r="A43" s="15">
        <v>7</v>
      </c>
      <c r="B43" s="42" t="s">
        <v>40</v>
      </c>
      <c r="C43" s="18"/>
      <c r="D43" s="15"/>
      <c r="E43" s="15"/>
      <c r="F43" s="3"/>
      <c r="G43" s="16"/>
      <c r="H43" s="16"/>
      <c r="I43" s="16"/>
      <c r="J43" s="17"/>
      <c r="K43" s="17"/>
      <c r="L43" s="15"/>
      <c r="M43" s="15"/>
      <c r="N43" s="4"/>
    </row>
    <row r="44" spans="1:15" ht="15.95" customHeight="1" x14ac:dyDescent="0.25">
      <c r="A44" s="15"/>
      <c r="B44" s="42"/>
      <c r="C44" s="18"/>
      <c r="D44" s="15"/>
      <c r="E44" s="15"/>
      <c r="F44" s="3"/>
      <c r="G44" s="16"/>
      <c r="H44" s="16"/>
      <c r="I44" s="16"/>
      <c r="J44" s="17"/>
      <c r="K44" s="17"/>
      <c r="L44" s="15"/>
      <c r="M44" s="15"/>
      <c r="N44" s="4"/>
    </row>
    <row r="45" spans="1:15" ht="15.95" customHeight="1" x14ac:dyDescent="0.25">
      <c r="A45" s="15"/>
      <c r="B45" s="42"/>
      <c r="C45" s="18"/>
      <c r="D45" s="15"/>
      <c r="E45" s="15"/>
      <c r="F45" s="3"/>
      <c r="G45" s="16"/>
      <c r="H45" s="16"/>
      <c r="I45" s="16"/>
      <c r="J45" s="17"/>
      <c r="K45" s="17"/>
      <c r="L45" s="15"/>
      <c r="M45" s="15"/>
      <c r="N45" s="4"/>
    </row>
    <row r="46" spans="1:15" ht="15.95" customHeight="1" x14ac:dyDescent="0.25">
      <c r="A46" s="15"/>
      <c r="B46" s="42"/>
      <c r="C46" s="18"/>
      <c r="D46" s="15"/>
      <c r="E46" s="15"/>
      <c r="F46" s="3"/>
      <c r="G46" s="16"/>
      <c r="H46" s="16"/>
      <c r="I46" s="16"/>
      <c r="J46" s="17"/>
      <c r="K46" s="17"/>
      <c r="L46" s="15"/>
      <c r="M46" s="15"/>
      <c r="N46" s="4"/>
    </row>
    <row r="47" spans="1:15" ht="15.95" customHeight="1" x14ac:dyDescent="0.25">
      <c r="A47" s="15"/>
      <c r="B47" s="42"/>
      <c r="C47" s="18"/>
      <c r="D47" s="15"/>
      <c r="E47" s="15"/>
      <c r="F47" s="3"/>
      <c r="G47" s="16"/>
      <c r="H47" s="16"/>
      <c r="I47" s="16"/>
      <c r="J47" s="17"/>
      <c r="K47" s="17"/>
      <c r="L47" s="15"/>
      <c r="M47" s="15"/>
      <c r="N47" s="4"/>
    </row>
    <row r="48" spans="1:15" ht="15.95" customHeight="1" x14ac:dyDescent="0.25">
      <c r="A48" s="21"/>
      <c r="B48" s="42"/>
      <c r="C48" s="18"/>
      <c r="D48" s="21"/>
      <c r="E48" s="21"/>
      <c r="F48" s="3"/>
      <c r="G48" s="22"/>
      <c r="H48" s="22"/>
      <c r="I48" s="22"/>
      <c r="J48" s="23"/>
      <c r="K48" s="23"/>
      <c r="L48" s="21"/>
      <c r="M48" s="21"/>
      <c r="N48" s="4"/>
    </row>
    <row r="49" spans="1:14" ht="15.95" customHeight="1" x14ac:dyDescent="0.25">
      <c r="A49" s="15"/>
      <c r="B49" s="15"/>
      <c r="C49" s="20">
        <v>3.4769999999999999</v>
      </c>
      <c r="D49" s="43" t="s">
        <v>9</v>
      </c>
      <c r="E49" s="43"/>
      <c r="F49" s="3" t="s">
        <v>1</v>
      </c>
      <c r="G49" s="44">
        <v>5001.7</v>
      </c>
      <c r="H49" s="44"/>
      <c r="I49" s="44"/>
      <c r="J49" s="38" t="s">
        <v>10</v>
      </c>
      <c r="K49" s="38"/>
      <c r="L49" s="38"/>
      <c r="M49" s="15" t="s">
        <v>1</v>
      </c>
      <c r="N49" s="4">
        <f>ROUND(C49*G49,)</f>
        <v>17391</v>
      </c>
    </row>
    <row r="50" spans="1:14" ht="15.95" customHeight="1" x14ac:dyDescent="0.25">
      <c r="A50" s="15"/>
      <c r="B50" s="2"/>
      <c r="C50" s="18"/>
      <c r="D50" s="15"/>
      <c r="E50" s="15"/>
      <c r="F50" s="3"/>
      <c r="G50" s="16"/>
      <c r="H50" s="16"/>
      <c r="I50" s="16"/>
      <c r="J50" s="17"/>
      <c r="K50" s="17"/>
      <c r="L50" s="15"/>
      <c r="M50" s="15"/>
      <c r="N50" s="4"/>
    </row>
    <row r="51" spans="1:14" ht="15.95" customHeight="1" x14ac:dyDescent="0.25">
      <c r="A51" s="15">
        <v>8</v>
      </c>
      <c r="B51" s="39" t="s">
        <v>41</v>
      </c>
      <c r="C51" s="18"/>
      <c r="D51" s="15"/>
      <c r="E51" s="15"/>
      <c r="F51" s="3"/>
      <c r="G51" s="16"/>
      <c r="H51" s="16"/>
      <c r="I51" s="16"/>
      <c r="J51" s="17"/>
      <c r="K51" s="17"/>
      <c r="L51" s="15"/>
      <c r="M51" s="15"/>
      <c r="N51" s="4"/>
    </row>
    <row r="52" spans="1:14" ht="15.95" customHeight="1" x14ac:dyDescent="0.25">
      <c r="A52" s="15"/>
      <c r="B52" s="39"/>
      <c r="C52" s="18"/>
      <c r="D52" s="15"/>
      <c r="E52" s="15"/>
      <c r="F52" s="3"/>
      <c r="G52" s="16"/>
      <c r="H52" s="16"/>
      <c r="I52" s="16"/>
      <c r="J52" s="17"/>
      <c r="K52" s="17"/>
      <c r="L52" s="15"/>
      <c r="M52" s="15"/>
      <c r="N52" s="4"/>
    </row>
    <row r="53" spans="1:14" ht="15.95" customHeight="1" x14ac:dyDescent="0.25">
      <c r="A53" s="15"/>
      <c r="B53" s="39"/>
      <c r="C53" s="18"/>
      <c r="D53" s="15"/>
      <c r="E53" s="15"/>
      <c r="F53" s="3"/>
      <c r="G53" s="16"/>
      <c r="H53" s="16"/>
      <c r="I53" s="16"/>
      <c r="J53" s="17"/>
      <c r="K53" s="17"/>
      <c r="L53" s="15"/>
      <c r="M53" s="15"/>
      <c r="N53" s="4"/>
    </row>
    <row r="54" spans="1:14" ht="15.95" customHeight="1" x14ac:dyDescent="0.25">
      <c r="A54" s="15"/>
      <c r="B54" s="39"/>
      <c r="C54" s="18"/>
      <c r="D54" s="15"/>
      <c r="E54" s="15"/>
      <c r="F54" s="3"/>
      <c r="G54" s="16"/>
      <c r="H54" s="16"/>
      <c r="I54" s="16"/>
      <c r="J54" s="17"/>
      <c r="K54" s="17"/>
      <c r="L54" s="15"/>
      <c r="M54" s="15"/>
      <c r="N54" s="4"/>
    </row>
    <row r="55" spans="1:14" ht="15.95" customHeight="1" x14ac:dyDescent="0.25">
      <c r="A55" s="15"/>
      <c r="B55" s="15"/>
      <c r="C55" s="17">
        <v>231.36</v>
      </c>
      <c r="D55" s="43" t="s">
        <v>3</v>
      </c>
      <c r="E55" s="43"/>
      <c r="F55" s="3" t="s">
        <v>1</v>
      </c>
      <c r="G55" s="44">
        <v>1512.5</v>
      </c>
      <c r="H55" s="44"/>
      <c r="I55" s="44"/>
      <c r="J55" s="38" t="s">
        <v>12</v>
      </c>
      <c r="K55" s="38"/>
      <c r="L55" s="38"/>
      <c r="M55" s="15" t="s">
        <v>1</v>
      </c>
      <c r="N55" s="4">
        <f>ROUND(C55*G55/1000,)</f>
        <v>350</v>
      </c>
    </row>
    <row r="56" spans="1:14" ht="15.95" customHeight="1" x14ac:dyDescent="0.25">
      <c r="A56" s="15"/>
      <c r="B56" s="2"/>
      <c r="C56" s="18"/>
      <c r="D56" s="15"/>
      <c r="E56" s="15"/>
      <c r="F56" s="3"/>
      <c r="G56" s="16"/>
      <c r="H56" s="16"/>
      <c r="I56" s="16"/>
      <c r="J56" s="17"/>
      <c r="K56" s="17"/>
      <c r="L56" s="15"/>
      <c r="M56" s="15"/>
      <c r="N56" s="4"/>
    </row>
    <row r="57" spans="1:14" ht="15.95" customHeight="1" x14ac:dyDescent="0.25">
      <c r="A57" s="15">
        <v>9</v>
      </c>
      <c r="B57" s="2" t="s">
        <v>13</v>
      </c>
      <c r="C57" s="18"/>
      <c r="D57" s="15"/>
      <c r="E57" s="15"/>
      <c r="F57" s="3"/>
      <c r="G57" s="16"/>
      <c r="H57" s="16"/>
      <c r="I57" s="16"/>
      <c r="J57" s="17"/>
      <c r="K57" s="17"/>
      <c r="L57" s="15"/>
      <c r="M57" s="15"/>
      <c r="N57" s="4"/>
    </row>
    <row r="58" spans="1:14" ht="15.95" customHeight="1" x14ac:dyDescent="0.25">
      <c r="A58" s="15"/>
      <c r="B58" s="2" t="s">
        <v>14</v>
      </c>
      <c r="C58" s="18"/>
      <c r="D58" s="15"/>
      <c r="E58" s="15"/>
      <c r="F58" s="3"/>
      <c r="G58" s="16"/>
      <c r="H58" s="16"/>
      <c r="I58" s="16"/>
      <c r="J58" s="17"/>
      <c r="K58" s="17"/>
      <c r="L58" s="15"/>
      <c r="M58" s="15"/>
      <c r="N58" s="4"/>
    </row>
    <row r="59" spans="1:14" ht="15.95" customHeight="1" x14ac:dyDescent="0.25">
      <c r="A59" s="15"/>
      <c r="B59" s="2"/>
      <c r="C59" s="18"/>
      <c r="D59" s="15"/>
      <c r="E59" s="15"/>
      <c r="F59" s="3"/>
      <c r="G59" s="16"/>
      <c r="H59" s="16"/>
      <c r="I59" s="16"/>
      <c r="J59" s="17"/>
      <c r="K59" s="17"/>
      <c r="L59" s="15"/>
      <c r="M59" s="15"/>
      <c r="N59" s="4"/>
    </row>
    <row r="60" spans="1:14" ht="15.95" customHeight="1" x14ac:dyDescent="0.25">
      <c r="A60" s="15"/>
      <c r="B60" s="15"/>
      <c r="C60" s="17">
        <v>92.54</v>
      </c>
      <c r="D60" s="43" t="s">
        <v>7</v>
      </c>
      <c r="E60" s="43"/>
      <c r="F60" s="3" t="s">
        <v>1</v>
      </c>
      <c r="G60" s="44">
        <v>4411.82</v>
      </c>
      <c r="H60" s="44"/>
      <c r="I60" s="44"/>
      <c r="J60" s="38" t="s">
        <v>15</v>
      </c>
      <c r="K60" s="38"/>
      <c r="L60" s="38"/>
      <c r="M60" s="15" t="s">
        <v>1</v>
      </c>
      <c r="N60" s="4">
        <f>ROUND(C60*G60/100,)</f>
        <v>4083</v>
      </c>
    </row>
    <row r="61" spans="1:14" ht="15.95" customHeight="1" x14ac:dyDescent="0.25">
      <c r="A61" s="15"/>
      <c r="B61" s="2"/>
      <c r="C61" s="18"/>
      <c r="D61" s="15"/>
      <c r="E61" s="15"/>
      <c r="F61" s="3"/>
      <c r="G61" s="16"/>
      <c r="H61" s="16"/>
      <c r="I61" s="16"/>
      <c r="J61" s="17"/>
      <c r="K61" s="17"/>
      <c r="L61" s="15"/>
      <c r="M61" s="15"/>
      <c r="N61" s="4"/>
    </row>
    <row r="62" spans="1:14" ht="15.95" customHeight="1" x14ac:dyDescent="0.25">
      <c r="A62" s="15">
        <v>10</v>
      </c>
      <c r="B62" s="2" t="s">
        <v>16</v>
      </c>
      <c r="C62" s="18"/>
      <c r="D62" s="15"/>
      <c r="E62" s="15"/>
      <c r="F62" s="3"/>
      <c r="G62" s="16"/>
      <c r="H62" s="16"/>
      <c r="I62" s="16"/>
      <c r="J62" s="17"/>
      <c r="K62" s="17"/>
      <c r="L62" s="15"/>
      <c r="M62" s="15"/>
      <c r="N62" s="4"/>
    </row>
    <row r="63" spans="1:14" ht="15.95" customHeight="1" x14ac:dyDescent="0.25">
      <c r="A63" s="15"/>
      <c r="B63" s="2" t="s">
        <v>17</v>
      </c>
      <c r="C63" s="18"/>
      <c r="D63" s="15"/>
      <c r="E63" s="15"/>
      <c r="F63" s="3"/>
      <c r="G63" s="16"/>
      <c r="H63" s="16"/>
      <c r="I63" s="16"/>
      <c r="J63" s="17"/>
      <c r="K63" s="17"/>
      <c r="L63" s="15"/>
      <c r="M63" s="15"/>
      <c r="N63" s="4"/>
    </row>
    <row r="64" spans="1:14" ht="15.95" customHeight="1" x14ac:dyDescent="0.25">
      <c r="A64" s="15"/>
      <c r="B64" s="2" t="s">
        <v>18</v>
      </c>
      <c r="C64" s="18"/>
      <c r="D64" s="15"/>
      <c r="E64" s="15"/>
      <c r="F64" s="3"/>
      <c r="G64" s="16"/>
      <c r="H64" s="16"/>
      <c r="I64" s="16"/>
      <c r="J64" s="17"/>
      <c r="K64" s="17"/>
      <c r="L64" s="15"/>
      <c r="M64" s="15"/>
      <c r="N64" s="4"/>
    </row>
    <row r="65" spans="1:14" ht="15.95" customHeight="1" x14ac:dyDescent="0.25">
      <c r="A65" s="15"/>
      <c r="B65" s="2" t="s">
        <v>19</v>
      </c>
      <c r="C65" s="18"/>
      <c r="D65" s="15"/>
      <c r="E65" s="15"/>
      <c r="F65" s="3"/>
      <c r="G65" s="16"/>
      <c r="H65" s="16"/>
      <c r="I65" s="16"/>
      <c r="J65" s="17"/>
      <c r="K65" s="17"/>
      <c r="L65" s="15"/>
      <c r="M65" s="15"/>
      <c r="N65" s="4"/>
    </row>
    <row r="66" spans="1:14" ht="15.95" customHeight="1" x14ac:dyDescent="0.25">
      <c r="A66" s="15"/>
      <c r="B66" s="2"/>
      <c r="C66" s="18"/>
      <c r="D66" s="15"/>
      <c r="E66" s="15"/>
      <c r="F66" s="3"/>
      <c r="G66" s="16"/>
      <c r="H66" s="16"/>
      <c r="I66" s="16"/>
      <c r="J66" s="17"/>
      <c r="K66" s="17"/>
      <c r="L66" s="15"/>
      <c r="M66" s="15"/>
      <c r="N66" s="4"/>
    </row>
    <row r="67" spans="1:14" ht="15.95" customHeight="1" x14ac:dyDescent="0.25">
      <c r="A67" s="15"/>
      <c r="B67" s="15"/>
      <c r="C67" s="20">
        <v>4.4109999999999996</v>
      </c>
      <c r="D67" s="43" t="s">
        <v>9</v>
      </c>
      <c r="E67" s="43"/>
      <c r="F67" s="3" t="s">
        <v>1</v>
      </c>
      <c r="G67" s="44">
        <v>4928.49</v>
      </c>
      <c r="H67" s="44"/>
      <c r="I67" s="44"/>
      <c r="J67" s="38" t="s">
        <v>10</v>
      </c>
      <c r="K67" s="38"/>
      <c r="L67" s="38"/>
      <c r="M67" s="15" t="s">
        <v>1</v>
      </c>
      <c r="N67" s="4">
        <f>ROUND(C67*G67,)</f>
        <v>21740</v>
      </c>
    </row>
    <row r="68" spans="1:14" ht="15.95" customHeight="1" x14ac:dyDescent="0.25">
      <c r="A68" s="15"/>
      <c r="B68" s="2"/>
      <c r="C68" s="18"/>
      <c r="D68" s="15"/>
      <c r="E68" s="15"/>
      <c r="F68" s="3"/>
      <c r="G68" s="16"/>
      <c r="H68" s="16"/>
      <c r="I68" s="16"/>
      <c r="J68" s="17"/>
      <c r="K68" s="17"/>
      <c r="L68" s="15"/>
      <c r="M68" s="15"/>
      <c r="N68" s="4"/>
    </row>
    <row r="69" spans="1:14" ht="15.95" customHeight="1" x14ac:dyDescent="0.25">
      <c r="A69" s="15">
        <v>11</v>
      </c>
      <c r="B69" s="2" t="s">
        <v>20</v>
      </c>
      <c r="C69" s="18"/>
      <c r="D69" s="15"/>
      <c r="E69" s="15"/>
      <c r="F69" s="3"/>
      <c r="G69" s="16"/>
      <c r="H69" s="16"/>
      <c r="I69" s="16"/>
      <c r="J69" s="17"/>
      <c r="K69" s="17"/>
      <c r="L69" s="15"/>
      <c r="M69" s="15"/>
      <c r="N69" s="4"/>
    </row>
    <row r="70" spans="1:14" ht="15.95" customHeight="1" x14ac:dyDescent="0.25">
      <c r="A70" s="15"/>
      <c r="B70" s="2" t="s">
        <v>21</v>
      </c>
      <c r="C70" s="18"/>
      <c r="D70" s="15"/>
      <c r="E70" s="15"/>
      <c r="F70" s="3"/>
      <c r="G70" s="16"/>
      <c r="H70" s="16"/>
      <c r="I70" s="16"/>
      <c r="J70" s="17"/>
      <c r="K70" s="17"/>
      <c r="L70" s="15"/>
      <c r="M70" s="15"/>
      <c r="N70" s="4"/>
    </row>
    <row r="71" spans="1:14" ht="15.95" customHeight="1" x14ac:dyDescent="0.25">
      <c r="A71" s="15"/>
      <c r="B71" s="2"/>
      <c r="C71" s="18"/>
      <c r="D71" s="15"/>
      <c r="E71" s="15"/>
      <c r="F71" s="3"/>
      <c r="G71" s="16"/>
      <c r="H71" s="16"/>
      <c r="I71" s="16"/>
      <c r="J71" s="17"/>
      <c r="K71" s="17"/>
      <c r="L71" s="15"/>
      <c r="M71" s="15"/>
      <c r="N71" s="4"/>
    </row>
    <row r="72" spans="1:14" ht="15.95" customHeight="1" x14ac:dyDescent="0.25">
      <c r="A72" s="15"/>
      <c r="B72" s="15"/>
      <c r="C72" s="20">
        <v>4.4109999999999996</v>
      </c>
      <c r="D72" s="43" t="s">
        <v>9</v>
      </c>
      <c r="E72" s="43"/>
      <c r="F72" s="3" t="s">
        <v>1</v>
      </c>
      <c r="G72" s="44">
        <v>271.04000000000002</v>
      </c>
      <c r="H72" s="44"/>
      <c r="I72" s="44"/>
      <c r="J72" s="38" t="s">
        <v>10</v>
      </c>
      <c r="K72" s="38"/>
      <c r="L72" s="38"/>
      <c r="M72" s="15" t="s">
        <v>1</v>
      </c>
      <c r="N72" s="4">
        <f>ROUND(C72*G72,)</f>
        <v>1196</v>
      </c>
    </row>
    <row r="73" spans="1:14" ht="15.95" customHeight="1" x14ac:dyDescent="0.25">
      <c r="A73" s="15"/>
      <c r="B73" s="15"/>
      <c r="C73" s="20"/>
      <c r="D73" s="15"/>
      <c r="E73" s="15"/>
      <c r="F73" s="3"/>
      <c r="G73" s="16"/>
      <c r="H73" s="16"/>
      <c r="I73" s="16"/>
      <c r="J73" s="17"/>
      <c r="K73" s="17"/>
      <c r="L73" s="15"/>
      <c r="M73" s="15"/>
      <c r="N73" s="4"/>
    </row>
    <row r="74" spans="1:14" ht="15.95" customHeight="1" x14ac:dyDescent="0.25">
      <c r="A74" s="15">
        <v>12</v>
      </c>
      <c r="B74" s="2" t="s">
        <v>22</v>
      </c>
      <c r="C74" s="20"/>
      <c r="D74" s="15"/>
      <c r="E74" s="15"/>
      <c r="F74" s="3"/>
      <c r="G74" s="16"/>
      <c r="H74" s="16"/>
      <c r="I74" s="16"/>
      <c r="J74" s="17"/>
      <c r="K74" s="17"/>
      <c r="L74" s="15"/>
      <c r="M74" s="15"/>
      <c r="N74" s="4"/>
    </row>
    <row r="75" spans="1:14" ht="15.95" customHeight="1" x14ac:dyDescent="0.25">
      <c r="A75" s="15"/>
      <c r="B75" s="2" t="s">
        <v>23</v>
      </c>
      <c r="C75" s="20"/>
      <c r="D75" s="15"/>
      <c r="E75" s="15"/>
      <c r="F75" s="3"/>
      <c r="G75" s="16"/>
      <c r="H75" s="16"/>
      <c r="I75" s="16"/>
      <c r="J75" s="17"/>
      <c r="K75" s="17"/>
      <c r="L75" s="15"/>
      <c r="M75" s="15"/>
      <c r="N75" s="4"/>
    </row>
    <row r="76" spans="1:14" ht="15.95" customHeight="1" x14ac:dyDescent="0.25">
      <c r="A76" s="15"/>
      <c r="B76" s="2" t="s">
        <v>24</v>
      </c>
      <c r="C76" s="20"/>
      <c r="D76" s="15"/>
      <c r="E76" s="15"/>
      <c r="F76" s="3"/>
      <c r="G76" s="16"/>
      <c r="H76" s="16"/>
      <c r="I76" s="16"/>
      <c r="J76" s="17"/>
      <c r="K76" s="17"/>
      <c r="L76" s="15"/>
      <c r="M76" s="15"/>
      <c r="N76" s="4"/>
    </row>
    <row r="77" spans="1:14" ht="15.95" customHeight="1" x14ac:dyDescent="0.25">
      <c r="A77" s="15"/>
      <c r="B77" s="2"/>
      <c r="C77" s="20"/>
      <c r="D77" s="15"/>
      <c r="E77" s="15"/>
      <c r="F77" s="3"/>
      <c r="G77" s="16"/>
      <c r="H77" s="16"/>
      <c r="I77" s="16"/>
      <c r="J77" s="17"/>
      <c r="K77" s="17"/>
      <c r="L77" s="15"/>
      <c r="M77" s="15"/>
      <c r="N77" s="4"/>
    </row>
    <row r="78" spans="1:14" ht="15.95" customHeight="1" x14ac:dyDescent="0.25">
      <c r="A78" s="15"/>
      <c r="B78" s="15"/>
      <c r="C78" s="17">
        <v>24</v>
      </c>
      <c r="D78" s="43" t="s">
        <v>7</v>
      </c>
      <c r="E78" s="43"/>
      <c r="F78" s="3" t="s">
        <v>1</v>
      </c>
      <c r="G78" s="44">
        <v>180.5</v>
      </c>
      <c r="H78" s="44"/>
      <c r="I78" s="44"/>
      <c r="J78" s="38" t="s">
        <v>25</v>
      </c>
      <c r="K78" s="38"/>
      <c r="L78" s="38"/>
      <c r="M78" s="15" t="s">
        <v>1</v>
      </c>
      <c r="N78" s="4">
        <f>ROUND(C78*G78,)</f>
        <v>4332</v>
      </c>
    </row>
    <row r="79" spans="1:14" ht="15.95" customHeight="1" x14ac:dyDescent="0.25">
      <c r="A79" s="15"/>
      <c r="B79" s="2"/>
      <c r="C79" s="20"/>
      <c r="D79" s="15"/>
      <c r="E79" s="15"/>
      <c r="F79" s="3"/>
      <c r="G79" s="16"/>
      <c r="H79" s="16"/>
      <c r="I79" s="16"/>
      <c r="J79" s="17"/>
      <c r="K79" s="17"/>
      <c r="L79" s="15"/>
      <c r="M79" s="15"/>
      <c r="N79" s="4"/>
    </row>
    <row r="80" spans="1:14" ht="15.95" customHeight="1" x14ac:dyDescent="0.25">
      <c r="A80" s="15">
        <v>13</v>
      </c>
      <c r="B80" s="2" t="s">
        <v>26</v>
      </c>
      <c r="C80" s="20"/>
      <c r="D80" s="15"/>
      <c r="E80" s="15"/>
      <c r="F80" s="3"/>
      <c r="G80" s="16"/>
      <c r="H80" s="16"/>
      <c r="I80" s="16"/>
      <c r="J80" s="17"/>
      <c r="K80" s="17"/>
      <c r="L80" s="15"/>
      <c r="M80" s="15"/>
      <c r="N80" s="4"/>
    </row>
    <row r="81" spans="1:14" ht="15.95" customHeight="1" x14ac:dyDescent="0.25">
      <c r="A81" s="15"/>
      <c r="B81" s="2" t="s">
        <v>27</v>
      </c>
      <c r="C81" s="20"/>
      <c r="D81" s="15"/>
      <c r="E81" s="15"/>
      <c r="F81" s="3"/>
      <c r="G81" s="16"/>
      <c r="H81" s="16"/>
      <c r="I81" s="16"/>
      <c r="J81" s="17"/>
      <c r="K81" s="17"/>
      <c r="L81" s="15"/>
      <c r="M81" s="15"/>
      <c r="N81" s="4"/>
    </row>
    <row r="82" spans="1:14" ht="15.95" customHeight="1" x14ac:dyDescent="0.25">
      <c r="A82" s="15"/>
      <c r="B82" s="2"/>
      <c r="C82" s="20"/>
      <c r="D82" s="15"/>
      <c r="E82" s="15"/>
      <c r="F82" s="3"/>
      <c r="G82" s="16"/>
      <c r="H82" s="16"/>
      <c r="I82" s="16"/>
      <c r="J82" s="17"/>
      <c r="K82" s="17"/>
      <c r="L82" s="15"/>
      <c r="M82" s="15"/>
      <c r="N82" s="4"/>
    </row>
    <row r="83" spans="1:14" ht="15.95" customHeight="1" x14ac:dyDescent="0.25">
      <c r="A83" s="15"/>
      <c r="B83" s="15"/>
      <c r="C83" s="17">
        <v>474.5</v>
      </c>
      <c r="D83" s="43" t="s">
        <v>7</v>
      </c>
      <c r="E83" s="43"/>
      <c r="F83" s="3" t="s">
        <v>1</v>
      </c>
      <c r="G83" s="44">
        <v>2206.6</v>
      </c>
      <c r="H83" s="44"/>
      <c r="I83" s="44"/>
      <c r="J83" s="38" t="s">
        <v>28</v>
      </c>
      <c r="K83" s="38"/>
      <c r="L83" s="38"/>
      <c r="M83" s="15" t="s">
        <v>1</v>
      </c>
      <c r="N83" s="4">
        <f>ROUND(C83*G83/100,)</f>
        <v>10470</v>
      </c>
    </row>
    <row r="84" spans="1:14" ht="15.95" customHeight="1" x14ac:dyDescent="0.25">
      <c r="A84" s="15"/>
      <c r="B84" s="2"/>
      <c r="C84" s="17"/>
      <c r="D84" s="15"/>
      <c r="E84" s="15"/>
      <c r="F84" s="3"/>
      <c r="G84" s="16"/>
      <c r="H84" s="16"/>
      <c r="I84" s="16"/>
      <c r="J84" s="17"/>
      <c r="K84" s="17"/>
      <c r="L84" s="15"/>
      <c r="M84" s="15"/>
      <c r="N84" s="4"/>
    </row>
    <row r="85" spans="1:14" ht="15.95" customHeight="1" x14ac:dyDescent="0.25">
      <c r="A85" s="15">
        <v>14</v>
      </c>
      <c r="B85" s="2" t="s">
        <v>29</v>
      </c>
      <c r="C85" s="17"/>
      <c r="D85" s="15"/>
      <c r="E85" s="15"/>
      <c r="F85" s="3"/>
      <c r="G85" s="16"/>
      <c r="H85" s="16"/>
      <c r="I85" s="16"/>
      <c r="J85" s="17"/>
      <c r="K85" s="17"/>
      <c r="L85" s="15"/>
      <c r="M85" s="15"/>
      <c r="N85" s="4"/>
    </row>
    <row r="86" spans="1:14" ht="15.95" customHeight="1" x14ac:dyDescent="0.25">
      <c r="A86" s="15"/>
      <c r="B86" s="2" t="s">
        <v>30</v>
      </c>
      <c r="C86" s="17"/>
      <c r="D86" s="15"/>
      <c r="E86" s="15"/>
      <c r="F86" s="3"/>
      <c r="G86" s="16"/>
      <c r="H86" s="16"/>
      <c r="I86" s="16"/>
      <c r="J86" s="17"/>
      <c r="K86" s="17"/>
      <c r="L86" s="15"/>
      <c r="M86" s="15"/>
      <c r="N86" s="4"/>
    </row>
    <row r="87" spans="1:14" ht="15.95" customHeight="1" x14ac:dyDescent="0.25">
      <c r="A87" s="15"/>
      <c r="B87" s="2"/>
      <c r="C87" s="17"/>
      <c r="D87" s="15"/>
      <c r="E87" s="15"/>
      <c r="F87" s="3"/>
      <c r="G87" s="16"/>
      <c r="H87" s="16"/>
      <c r="I87" s="16"/>
      <c r="J87" s="17"/>
      <c r="K87" s="17"/>
      <c r="L87" s="15"/>
      <c r="M87" s="15"/>
      <c r="N87" s="4"/>
    </row>
    <row r="88" spans="1:14" ht="15.95" customHeight="1" x14ac:dyDescent="0.25">
      <c r="A88" s="15"/>
      <c r="B88" s="15"/>
      <c r="C88" s="17">
        <v>535.04999999999995</v>
      </c>
      <c r="D88" s="43" t="s">
        <v>7</v>
      </c>
      <c r="E88" s="43"/>
      <c r="F88" s="3" t="s">
        <v>1</v>
      </c>
      <c r="G88" s="44">
        <v>2197.52</v>
      </c>
      <c r="H88" s="44"/>
      <c r="I88" s="44"/>
      <c r="J88" s="38" t="s">
        <v>28</v>
      </c>
      <c r="K88" s="38"/>
      <c r="L88" s="38"/>
      <c r="M88" s="15" t="s">
        <v>1</v>
      </c>
      <c r="N88" s="4">
        <f>ROUND(C88*G88/100,)</f>
        <v>11758</v>
      </c>
    </row>
    <row r="89" spans="1:14" ht="15.95" customHeight="1" x14ac:dyDescent="0.25">
      <c r="A89" s="15"/>
      <c r="B89" s="2"/>
      <c r="C89" s="17"/>
      <c r="D89" s="15"/>
      <c r="E89" s="15"/>
      <c r="F89" s="3"/>
      <c r="G89" s="16"/>
      <c r="H89" s="16"/>
      <c r="I89" s="16"/>
      <c r="J89" s="17"/>
      <c r="K89" s="17"/>
      <c r="L89" s="15"/>
      <c r="M89" s="15"/>
      <c r="N89" s="4"/>
    </row>
    <row r="90" spans="1:14" ht="15.95" customHeight="1" x14ac:dyDescent="0.25">
      <c r="A90" s="15">
        <v>15</v>
      </c>
      <c r="B90" s="2" t="s">
        <v>31</v>
      </c>
      <c r="C90" s="17"/>
      <c r="D90" s="15"/>
      <c r="E90" s="15"/>
      <c r="F90" s="3"/>
      <c r="G90" s="16"/>
      <c r="H90" s="16"/>
      <c r="I90" s="16"/>
      <c r="J90" s="17"/>
      <c r="K90" s="17"/>
      <c r="L90" s="15"/>
      <c r="M90" s="15"/>
      <c r="N90" s="4"/>
    </row>
    <row r="91" spans="1:14" ht="15.95" customHeight="1" x14ac:dyDescent="0.25">
      <c r="A91" s="15"/>
      <c r="B91" s="2"/>
      <c r="C91" s="17"/>
      <c r="D91" s="15"/>
      <c r="E91" s="15"/>
      <c r="F91" s="3"/>
      <c r="G91" s="16"/>
      <c r="H91" s="16"/>
      <c r="I91" s="16"/>
      <c r="J91" s="17"/>
      <c r="K91" s="17"/>
      <c r="L91" s="15"/>
      <c r="M91" s="15"/>
      <c r="N91" s="4"/>
    </row>
    <row r="92" spans="1:14" ht="15.95" customHeight="1" x14ac:dyDescent="0.25">
      <c r="A92" s="15"/>
      <c r="B92" s="15"/>
      <c r="C92" s="17">
        <v>408</v>
      </c>
      <c r="D92" s="43" t="s">
        <v>7</v>
      </c>
      <c r="E92" s="43"/>
      <c r="F92" s="3" t="s">
        <v>1</v>
      </c>
      <c r="G92" s="44">
        <v>1213.58</v>
      </c>
      <c r="H92" s="44"/>
      <c r="I92" s="44"/>
      <c r="J92" s="38" t="s">
        <v>28</v>
      </c>
      <c r="K92" s="38"/>
      <c r="L92" s="38"/>
      <c r="M92" s="15" t="s">
        <v>1</v>
      </c>
      <c r="N92" s="4">
        <f>ROUND(C92*G92/100,)</f>
        <v>4951</v>
      </c>
    </row>
    <row r="93" spans="1:14" ht="15.95" customHeight="1" x14ac:dyDescent="0.25">
      <c r="A93" s="15"/>
      <c r="B93" s="15"/>
      <c r="C93" s="17"/>
      <c r="D93" s="15"/>
      <c r="E93" s="15"/>
      <c r="F93" s="3"/>
      <c r="G93" s="16"/>
      <c r="H93" s="16"/>
      <c r="I93" s="16"/>
      <c r="J93" s="17"/>
      <c r="K93" s="17"/>
      <c r="L93" s="15"/>
      <c r="M93" s="15"/>
      <c r="N93" s="4"/>
    </row>
    <row r="94" spans="1:14" ht="15.95" customHeight="1" x14ac:dyDescent="0.25">
      <c r="A94" s="15">
        <v>16</v>
      </c>
      <c r="B94" s="2" t="s">
        <v>32</v>
      </c>
      <c r="C94" s="17"/>
      <c r="D94" s="15"/>
      <c r="E94" s="15"/>
      <c r="F94" s="3"/>
      <c r="G94" s="16"/>
      <c r="H94" s="16"/>
      <c r="I94" s="16"/>
      <c r="J94" s="17"/>
      <c r="K94" s="17"/>
      <c r="L94" s="15"/>
      <c r="M94" s="15"/>
      <c r="N94" s="4"/>
    </row>
    <row r="95" spans="1:14" ht="15.95" customHeight="1" x14ac:dyDescent="0.25">
      <c r="A95" s="15"/>
      <c r="B95" s="2"/>
      <c r="C95" s="17"/>
      <c r="D95" s="15"/>
      <c r="E95" s="15"/>
      <c r="F95" s="3"/>
      <c r="G95" s="16"/>
      <c r="H95" s="16"/>
      <c r="I95" s="16"/>
      <c r="J95" s="17"/>
      <c r="K95" s="17"/>
      <c r="L95" s="15"/>
      <c r="M95" s="15"/>
      <c r="N95" s="4"/>
    </row>
    <row r="96" spans="1:14" ht="15.95" customHeight="1" x14ac:dyDescent="0.25">
      <c r="A96" s="15"/>
      <c r="B96" s="15"/>
      <c r="C96" s="17">
        <v>943.05</v>
      </c>
      <c r="D96" s="43" t="s">
        <v>7</v>
      </c>
      <c r="E96" s="43"/>
      <c r="F96" s="3" t="s">
        <v>1</v>
      </c>
      <c r="G96" s="44">
        <v>416.63</v>
      </c>
      <c r="H96" s="44"/>
      <c r="I96" s="44"/>
      <c r="J96" s="38" t="s">
        <v>28</v>
      </c>
      <c r="K96" s="38"/>
      <c r="L96" s="38"/>
      <c r="M96" s="15" t="s">
        <v>1</v>
      </c>
      <c r="N96" s="4">
        <f>ROUND(C96*G96/100,)</f>
        <v>3929</v>
      </c>
    </row>
    <row r="97" spans="1:14" ht="15.95" customHeight="1" x14ac:dyDescent="0.25">
      <c r="A97" s="15"/>
      <c r="B97" s="2"/>
      <c r="C97" s="17"/>
      <c r="D97" s="15"/>
      <c r="E97" s="15"/>
      <c r="F97" s="3"/>
      <c r="G97" s="16"/>
      <c r="H97" s="16"/>
      <c r="I97" s="16"/>
      <c r="J97" s="17"/>
      <c r="K97" s="17"/>
      <c r="L97" s="15"/>
      <c r="M97" s="15"/>
      <c r="N97" s="4"/>
    </row>
    <row r="98" spans="1:14" ht="15.95" customHeight="1" x14ac:dyDescent="0.25">
      <c r="A98" s="15">
        <v>17</v>
      </c>
      <c r="B98" s="40" t="s">
        <v>42</v>
      </c>
      <c r="C98" s="17"/>
      <c r="D98" s="15"/>
      <c r="E98" s="15"/>
      <c r="F98" s="3"/>
      <c r="G98" s="16"/>
      <c r="H98" s="16"/>
      <c r="I98" s="16"/>
      <c r="J98" s="17"/>
      <c r="K98" s="17"/>
      <c r="L98" s="15"/>
      <c r="M98" s="15"/>
      <c r="N98" s="4"/>
    </row>
    <row r="99" spans="1:14" ht="15.95" customHeight="1" x14ac:dyDescent="0.25">
      <c r="A99" s="15"/>
      <c r="B99" s="40"/>
      <c r="C99" s="17"/>
      <c r="D99" s="15"/>
      <c r="E99" s="15"/>
      <c r="F99" s="3"/>
      <c r="G99" s="16"/>
      <c r="H99" s="16"/>
      <c r="I99" s="16"/>
      <c r="J99" s="17"/>
      <c r="K99" s="17"/>
      <c r="L99" s="15"/>
      <c r="M99" s="15"/>
      <c r="N99" s="4"/>
    </row>
    <row r="100" spans="1:14" ht="15.95" customHeight="1" x14ac:dyDescent="0.25">
      <c r="A100" s="15"/>
      <c r="B100" s="15"/>
      <c r="C100" s="17">
        <v>178</v>
      </c>
      <c r="D100" s="43" t="s">
        <v>7</v>
      </c>
      <c r="E100" s="43"/>
      <c r="F100" s="3" t="s">
        <v>1</v>
      </c>
      <c r="G100" s="44">
        <v>829.95</v>
      </c>
      <c r="H100" s="44"/>
      <c r="I100" s="44"/>
      <c r="J100" s="38" t="s">
        <v>28</v>
      </c>
      <c r="K100" s="38"/>
      <c r="L100" s="38"/>
      <c r="M100" s="15" t="s">
        <v>1</v>
      </c>
      <c r="N100" s="4">
        <f>ROUND(C100*G100/100,)</f>
        <v>1477</v>
      </c>
    </row>
    <row r="101" spans="1:14" ht="15.95" customHeight="1" x14ac:dyDescent="0.25">
      <c r="A101" s="15"/>
      <c r="B101" s="15"/>
      <c r="C101" s="17"/>
      <c r="D101" s="15"/>
      <c r="E101" s="15"/>
      <c r="F101" s="3"/>
      <c r="G101" s="16"/>
      <c r="H101" s="16"/>
      <c r="I101" s="16"/>
      <c r="J101" s="17"/>
      <c r="K101" s="17"/>
      <c r="L101" s="15"/>
      <c r="M101" s="15"/>
      <c r="N101" s="4"/>
    </row>
    <row r="102" spans="1:14" ht="15.95" customHeight="1" x14ac:dyDescent="0.25">
      <c r="A102" s="15"/>
      <c r="B102" s="15"/>
      <c r="C102" s="17"/>
      <c r="D102" s="15"/>
      <c r="E102" s="15"/>
      <c r="F102" s="3"/>
      <c r="G102" s="16"/>
      <c r="H102" s="16"/>
      <c r="I102" s="16"/>
      <c r="J102" s="17"/>
      <c r="K102" s="17"/>
      <c r="L102" s="15"/>
      <c r="M102" s="15"/>
      <c r="N102" s="4"/>
    </row>
    <row r="103" spans="1:14" ht="15.95" customHeight="1" x14ac:dyDescent="0.25">
      <c r="A103" s="15">
        <v>18</v>
      </c>
      <c r="B103" s="39" t="s">
        <v>43</v>
      </c>
      <c r="C103" s="17"/>
      <c r="D103" s="15"/>
      <c r="E103" s="15"/>
      <c r="F103" s="3"/>
      <c r="G103" s="16"/>
      <c r="H103" s="16"/>
      <c r="I103" s="16"/>
      <c r="J103" s="17"/>
      <c r="K103" s="17"/>
      <c r="L103" s="15"/>
      <c r="M103" s="15"/>
      <c r="N103" s="4"/>
    </row>
    <row r="104" spans="1:14" ht="15.95" customHeight="1" x14ac:dyDescent="0.25">
      <c r="A104" s="15"/>
      <c r="B104" s="39"/>
      <c r="C104" s="17"/>
      <c r="D104" s="15"/>
      <c r="E104" s="15"/>
      <c r="F104" s="3"/>
      <c r="G104" s="16"/>
      <c r="H104" s="16"/>
      <c r="I104" s="16"/>
      <c r="J104" s="17"/>
      <c r="K104" s="17"/>
      <c r="L104" s="15"/>
      <c r="M104" s="15"/>
      <c r="N104" s="4"/>
    </row>
    <row r="105" spans="1:14" ht="15.95" customHeight="1" x14ac:dyDescent="0.25">
      <c r="A105" s="15"/>
      <c r="B105" s="15"/>
      <c r="C105" s="17">
        <v>943</v>
      </c>
      <c r="D105" s="43" t="s">
        <v>7</v>
      </c>
      <c r="E105" s="43"/>
      <c r="F105" s="3" t="s">
        <v>1</v>
      </c>
      <c r="G105" s="44">
        <v>859.9</v>
      </c>
      <c r="H105" s="44"/>
      <c r="I105" s="44"/>
      <c r="J105" s="38" t="s">
        <v>28</v>
      </c>
      <c r="K105" s="38"/>
      <c r="L105" s="38"/>
      <c r="M105" s="15" t="s">
        <v>1</v>
      </c>
      <c r="N105" s="4">
        <f>ROUND(C105*G105/100,)</f>
        <v>8109</v>
      </c>
    </row>
    <row r="106" spans="1:14" ht="15.95" customHeight="1" x14ac:dyDescent="0.25">
      <c r="A106" s="15"/>
      <c r="B106" s="15"/>
      <c r="C106" s="17"/>
      <c r="D106" s="15"/>
      <c r="E106" s="15"/>
      <c r="F106" s="3"/>
      <c r="G106" s="16"/>
      <c r="H106" s="16"/>
      <c r="I106" s="16"/>
      <c r="J106" s="17"/>
      <c r="K106" s="17"/>
      <c r="L106" s="15"/>
      <c r="M106" s="15"/>
      <c r="N106" s="4"/>
    </row>
    <row r="107" spans="1:14" ht="15.95" customHeight="1" x14ac:dyDescent="0.25">
      <c r="A107" s="15"/>
      <c r="B107" s="15"/>
      <c r="C107" s="17"/>
      <c r="D107" s="15"/>
      <c r="E107" s="15"/>
      <c r="F107" s="3"/>
      <c r="G107" s="16"/>
      <c r="H107" s="16"/>
      <c r="I107" s="16"/>
      <c r="J107" s="17"/>
      <c r="K107" s="17"/>
      <c r="L107" s="15"/>
      <c r="M107" s="15"/>
      <c r="N107" s="4"/>
    </row>
    <row r="108" spans="1:14" ht="15.95" customHeight="1" x14ac:dyDescent="0.25">
      <c r="A108" s="15">
        <v>19</v>
      </c>
      <c r="B108" s="40" t="s">
        <v>44</v>
      </c>
      <c r="C108" s="17"/>
      <c r="D108" s="15"/>
      <c r="E108" s="15"/>
      <c r="F108" s="3"/>
      <c r="G108" s="16"/>
      <c r="H108" s="16"/>
      <c r="I108" s="16"/>
      <c r="J108" s="17"/>
      <c r="K108" s="17"/>
      <c r="L108" s="15"/>
      <c r="M108" s="15"/>
      <c r="N108" s="4"/>
    </row>
    <row r="109" spans="1:14" ht="15.95" customHeight="1" x14ac:dyDescent="0.25">
      <c r="A109" s="15"/>
      <c r="B109" s="40"/>
      <c r="C109" s="17"/>
      <c r="D109" s="15"/>
      <c r="E109" s="15"/>
      <c r="F109" s="3"/>
      <c r="G109" s="16"/>
      <c r="H109" s="16"/>
      <c r="I109" s="16"/>
      <c r="J109" s="17"/>
      <c r="K109" s="17"/>
      <c r="L109" s="15"/>
      <c r="M109" s="15"/>
      <c r="N109" s="4"/>
    </row>
    <row r="110" spans="1:14" ht="15.95" customHeight="1" x14ac:dyDescent="0.25">
      <c r="A110" s="15"/>
      <c r="B110" s="40"/>
      <c r="C110" s="17"/>
      <c r="D110" s="15"/>
      <c r="E110" s="15"/>
      <c r="F110" s="3"/>
      <c r="G110" s="16"/>
      <c r="H110" s="16"/>
      <c r="I110" s="16"/>
      <c r="J110" s="17"/>
      <c r="K110" s="17"/>
      <c r="L110" s="15"/>
      <c r="M110" s="15"/>
      <c r="N110" s="4"/>
    </row>
    <row r="111" spans="1:14" ht="15.95" customHeight="1" x14ac:dyDescent="0.25">
      <c r="A111" s="15"/>
      <c r="B111" s="15"/>
      <c r="C111" s="17">
        <v>104</v>
      </c>
      <c r="D111" s="43" t="s">
        <v>7</v>
      </c>
      <c r="E111" s="43"/>
      <c r="F111" s="3" t="s">
        <v>1</v>
      </c>
      <c r="G111" s="44">
        <v>2116.41</v>
      </c>
      <c r="H111" s="44"/>
      <c r="I111" s="44"/>
      <c r="J111" s="38" t="s">
        <v>28</v>
      </c>
      <c r="K111" s="38"/>
      <c r="L111" s="38"/>
      <c r="M111" s="8" t="s">
        <v>1</v>
      </c>
      <c r="N111" s="14">
        <f>ROUND(C111*G111/100,)</f>
        <v>2201</v>
      </c>
    </row>
    <row r="112" spans="1:14" ht="15.95" customHeight="1" x14ac:dyDescent="0.25">
      <c r="B112" s="2"/>
      <c r="C112" s="7"/>
      <c r="D112" s="10"/>
      <c r="E112" s="10"/>
      <c r="F112" s="3"/>
      <c r="G112" s="11"/>
      <c r="H112" s="11"/>
      <c r="I112" s="11"/>
      <c r="J112" s="12"/>
      <c r="K112" s="12"/>
      <c r="L112" s="10"/>
      <c r="M112" s="10"/>
      <c r="N112" s="4"/>
    </row>
    <row r="113" spans="2:14" ht="15.95" customHeight="1" x14ac:dyDescent="0.25">
      <c r="B113" s="10"/>
      <c r="C113" s="7"/>
      <c r="D113" s="10"/>
      <c r="E113" s="10"/>
      <c r="F113" s="3"/>
      <c r="G113" s="11"/>
      <c r="H113" s="11"/>
      <c r="I113" s="11"/>
      <c r="J113" s="45" t="s">
        <v>0</v>
      </c>
      <c r="K113" s="45"/>
      <c r="L113" s="45"/>
      <c r="M113" s="6" t="s">
        <v>1</v>
      </c>
      <c r="N113" s="5">
        <f>SUM(N13:N112)</f>
        <v>192685</v>
      </c>
    </row>
    <row r="114" spans="2:14" ht="15.95" customHeight="1" x14ac:dyDescent="0.25">
      <c r="B114" s="10"/>
      <c r="C114" s="24" t="s">
        <v>33</v>
      </c>
      <c r="D114" s="24"/>
      <c r="E114" s="10"/>
      <c r="F114" s="24"/>
      <c r="G114" s="11"/>
      <c r="H114" s="11"/>
      <c r="I114" s="11"/>
      <c r="J114" s="9"/>
      <c r="K114" s="9"/>
      <c r="L114" s="9"/>
      <c r="M114" s="6" t="s">
        <v>1</v>
      </c>
      <c r="N114" s="5">
        <f>N113*4</f>
        <v>770740</v>
      </c>
    </row>
    <row r="115" spans="2:14" ht="15.95" customHeight="1" x14ac:dyDescent="0.3">
      <c r="G115" s="41" t="s">
        <v>53</v>
      </c>
      <c r="H115" s="41"/>
      <c r="I115" s="41"/>
      <c r="J115" s="41"/>
      <c r="K115" s="41"/>
      <c r="L115" s="41"/>
      <c r="M115" s="28" t="s">
        <v>1</v>
      </c>
      <c r="N115" s="46">
        <f>ROUND(N114*25.3%,)</f>
        <v>194997</v>
      </c>
    </row>
    <row r="116" spans="2:14" ht="15.95" customHeight="1" x14ac:dyDescent="0.3">
      <c r="B116" s="27" t="s">
        <v>54</v>
      </c>
      <c r="J116" s="37" t="s">
        <v>45</v>
      </c>
      <c r="K116" s="37"/>
      <c r="L116" s="37"/>
      <c r="M116" s="27" t="s">
        <v>1</v>
      </c>
      <c r="N116" s="47">
        <f>N115+N114+25</f>
        <v>965762</v>
      </c>
    </row>
  </sheetData>
  <mergeCells count="79">
    <mergeCell ref="A1:N1"/>
    <mergeCell ref="D13:E13"/>
    <mergeCell ref="G13:I13"/>
    <mergeCell ref="D22:E22"/>
    <mergeCell ref="G22:I22"/>
    <mergeCell ref="D27:E27"/>
    <mergeCell ref="G27:I27"/>
    <mergeCell ref="D17:E17"/>
    <mergeCell ref="J113:L113"/>
    <mergeCell ref="D32:E32"/>
    <mergeCell ref="G32:I32"/>
    <mergeCell ref="D41:E41"/>
    <mergeCell ref="G41:I41"/>
    <mergeCell ref="D49:E49"/>
    <mergeCell ref="G49:I49"/>
    <mergeCell ref="D55:E55"/>
    <mergeCell ref="G55:I55"/>
    <mergeCell ref="G17:I17"/>
    <mergeCell ref="D60:E60"/>
    <mergeCell ref="G60:I60"/>
    <mergeCell ref="D78:E78"/>
    <mergeCell ref="G78:I78"/>
    <mergeCell ref="D67:E67"/>
    <mergeCell ref="G67:I67"/>
    <mergeCell ref="D72:E72"/>
    <mergeCell ref="G72:I72"/>
    <mergeCell ref="G92:I92"/>
    <mergeCell ref="D96:E96"/>
    <mergeCell ref="G96:I96"/>
    <mergeCell ref="D83:E83"/>
    <mergeCell ref="G83:I83"/>
    <mergeCell ref="D88:E88"/>
    <mergeCell ref="G88:I88"/>
    <mergeCell ref="B24:B26"/>
    <mergeCell ref="B29:B31"/>
    <mergeCell ref="B34:B40"/>
    <mergeCell ref="B43:B48"/>
    <mergeCell ref="B7:B12"/>
    <mergeCell ref="B15:B16"/>
    <mergeCell ref="B19:B21"/>
    <mergeCell ref="B51:B54"/>
    <mergeCell ref="B98:B99"/>
    <mergeCell ref="B103:B104"/>
    <mergeCell ref="B108:B110"/>
    <mergeCell ref="G115:L115"/>
    <mergeCell ref="J96:L96"/>
    <mergeCell ref="J100:L100"/>
    <mergeCell ref="J105:L105"/>
    <mergeCell ref="J111:L111"/>
    <mergeCell ref="D111:E111"/>
    <mergeCell ref="G111:I111"/>
    <mergeCell ref="D100:E100"/>
    <mergeCell ref="G100:I100"/>
    <mergeCell ref="D105:E105"/>
    <mergeCell ref="G105:I105"/>
    <mergeCell ref="D92:E92"/>
    <mergeCell ref="J116:L116"/>
    <mergeCell ref="J13:L13"/>
    <mergeCell ref="J17:L17"/>
    <mergeCell ref="J22:L22"/>
    <mergeCell ref="J27:L27"/>
    <mergeCell ref="J32:L32"/>
    <mergeCell ref="J41:L41"/>
    <mergeCell ref="J49:L49"/>
    <mergeCell ref="J55:L55"/>
    <mergeCell ref="J60:L60"/>
    <mergeCell ref="J67:L67"/>
    <mergeCell ref="J72:L72"/>
    <mergeCell ref="J78:L78"/>
    <mergeCell ref="J83:L83"/>
    <mergeCell ref="J88:L88"/>
    <mergeCell ref="J92:L92"/>
    <mergeCell ref="A2:N2"/>
    <mergeCell ref="A3:N4"/>
    <mergeCell ref="A5:N5"/>
    <mergeCell ref="C6:E6"/>
    <mergeCell ref="F6:I6"/>
    <mergeCell ref="J6:L6"/>
    <mergeCell ref="M6:N6"/>
  </mergeCells>
  <pageMargins left="1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2017-01-25T01:09:44Z</cp:lastPrinted>
  <dcterms:created xsi:type="dcterms:W3CDTF">2017-01-06T17:56:12Z</dcterms:created>
  <dcterms:modified xsi:type="dcterms:W3CDTF">2017-01-25T01:09:48Z</dcterms:modified>
</cp:coreProperties>
</file>