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57" i="1" l="1"/>
  <c r="I58" i="1"/>
  <c r="I55" i="1"/>
  <c r="I56" i="1" s="1"/>
  <c r="I27" i="1"/>
  <c r="I33" i="1"/>
  <c r="I20" i="1"/>
  <c r="I16" i="1"/>
  <c r="I13" i="1"/>
  <c r="I52" i="1"/>
</calcChain>
</file>

<file path=xl/sharedStrings.xml><?xml version="1.0" encoding="utf-8"?>
<sst xmlns="http://schemas.openxmlformats.org/spreadsheetml/2006/main" count="60" uniqueCount="29">
  <si>
    <t>Rs.</t>
  </si>
  <si>
    <t>% 0 cft</t>
  </si>
  <si>
    <t>% cft</t>
  </si>
  <si>
    <t>P.cft</t>
  </si>
  <si>
    <t>TOTAL</t>
  </si>
  <si>
    <t>Cft</t>
  </si>
  <si>
    <t>Sft</t>
  </si>
  <si>
    <t>Cwt</t>
  </si>
  <si>
    <t>/-</t>
  </si>
  <si>
    <t>BILL OF QUANTITY (B.O.Q)</t>
  </si>
  <si>
    <t>G.TOTAL</t>
  </si>
  <si>
    <t>S.#</t>
  </si>
  <si>
    <t>DESCRIPTION</t>
  </si>
  <si>
    <t>QUANTITY</t>
  </si>
  <si>
    <t>RATE</t>
  </si>
  <si>
    <t>UNIT</t>
  </si>
  <si>
    <t>AMOUNT</t>
  </si>
  <si>
    <t>.</t>
  </si>
  <si>
    <t>Excavation in foundation of buildings, bridges and other structures i/c dag belling, dressing refilling around the structure with excavated earth lead up to one chain and lift up to 5 feet (in sand) (CSI: 18-b, P-4).</t>
  </si>
  <si>
    <t>C.C. brick or stone ballast 1½” to 2” gauge ratio1:4:8. (CSI:4-b, P-15)</t>
  </si>
  <si>
    <t>Pacca brick work in foundation and plinth in cement sand mortar 1:6 ratio. 
(CSI:4-I/e, P-20).</t>
  </si>
  <si>
    <t>Cement concrete plain including placing compacting, fishing and curing, complete (including, screening and washing at, stone aggregate without shuttering. ii)  1:2:4 Ratio. (CSI-5-f, P-16).</t>
  </si>
  <si>
    <t>Fabrication of mild Steel Reinforcement for Cement Concrete including cutting, bending laying in position making joints and fastening including cost of binding wire (Also includes removal of rust from bars) (CSI-8-b,P.17)</t>
  </si>
  <si>
    <t>P.Cwt</t>
  </si>
  <si>
    <t>R.C.C work i/c all labour &amp; material except the cost of steel rein for cement and its labour for bending which will be paid separately. This rate also i/c all kinds forms moulds lifting shuttering curing, rendering, finishing the exposed surface (a) Reinforced cement concrete work in slabs, beams, columns raft lintel &amp; other structural members laid in situ or precost laid position complete in all respect ratio (1:2:4) 90Lbs Cement, 2Cft sand, 4Cft Shingle 1/8”to ¼” gauge.(CSI-6-I/a,P-16/17)</t>
  </si>
  <si>
    <t>Cement Plaster 1:4 ratio upto 20’ height ½” thick. (CSI:11-b, P-52)</t>
  </si>
  <si>
    <t>P.%sft</t>
  </si>
  <si>
    <t>Added 20.97 % Above</t>
  </si>
  <si>
    <t>DETAILED WORKING ESTIMATE FOR CONSTRUCTION OF (05) NOS CULVERTS ON PEERANO WATER COURSE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</si>
</sst>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0"/>
  </numFmts>
  <fonts count="10" x14ac:knownFonts="1">
    <font>
      <sz val="11"/>
      <color theme="1"/>
      <name val="Calibri"/>
      <family val="2"/>
      <scheme val="minor"/>
    </font>
    <font>
      <sz val="12"/>
      <color theme="1"/>
      <name val="Book Antiqua"/>
      <family val="1"/>
    </font>
    <font>
      <b/>
      <u/>
      <sz val="12"/>
      <color theme="1"/>
      <name val="Book Antiqua"/>
      <family val="1"/>
    </font>
    <font>
      <sz val="11"/>
      <color theme="1"/>
      <name val="Calibri"/>
      <family val="2"/>
      <scheme val="minor"/>
    </font>
    <font>
      <b/>
      <sz val="12"/>
      <color theme="1"/>
      <name val="Book Antiqua"/>
      <family val="1"/>
    </font>
    <font>
      <sz val="11"/>
      <color theme="1"/>
      <name val="Book Antiqua"/>
      <family val="1"/>
    </font>
    <font>
      <b/>
      <u/>
      <sz val="12"/>
      <color theme="1"/>
      <name val="Aharoni"/>
    </font>
    <font>
      <b/>
      <u/>
      <sz val="11"/>
      <color theme="1"/>
      <name val="Book Antiqua"/>
      <family val="1"/>
    </font>
    <font>
      <sz val="11"/>
      <name val="Book Antiqua"/>
      <family val="1"/>
    </font>
    <font>
      <sz val="12"/>
      <name val="Book Antiqua"/>
      <family val="1"/>
    </font>
  </fonts>
  <fills count="2">
    <fill>
      <patternFill patternType="none"/>
    </fill>
    <fill>
      <patternFill patternType="gray125"/>
    </fill>
  </fills>
  <borders count="6">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xf numFmtId="43" fontId="3" fillId="0" borderId="0" applyFont="0" applyFill="0" applyBorder="0" applyAlignment="0" applyProtection="0"/>
  </cellStyleXfs>
  <cellXfs count="5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2" fontId="1" fillId="0" borderId="0" xfId="0" applyNumberFormat="1" applyFont="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9" fontId="1" fillId="0" borderId="0" xfId="0" applyNumberFormat="1" applyFont="1" applyAlignment="1">
      <alignment horizontal="center" vertical="center"/>
    </xf>
    <xf numFmtId="2" fontId="1" fillId="0" borderId="0" xfId="0" applyNumberFormat="1" applyFont="1" applyAlignment="1">
      <alignment horizontal="center" vertical="center"/>
    </xf>
    <xf numFmtId="9" fontId="1" fillId="0" borderId="0" xfId="0" quotePrefix="1" applyNumberFormat="1" applyFont="1" applyAlignment="1">
      <alignment horizontal="center" vertical="center"/>
    </xf>
    <xf numFmtId="0" fontId="2" fillId="0" borderId="0" xfId="0" applyFont="1" applyAlignment="1">
      <alignment vertical="center" wrapText="1"/>
    </xf>
    <xf numFmtId="0" fontId="1" fillId="0" borderId="0" xfId="0" quotePrefix="1" applyFont="1" applyAlignment="1">
      <alignment vertical="center"/>
    </xf>
    <xf numFmtId="2" fontId="1" fillId="0" borderId="0" xfId="0" applyNumberFormat="1" applyFont="1" applyAlignment="1">
      <alignment vertical="center"/>
    </xf>
    <xf numFmtId="164" fontId="1" fillId="0" borderId="0" xfId="0" applyNumberFormat="1" applyFont="1" applyAlignment="1">
      <alignment vertical="center"/>
    </xf>
    <xf numFmtId="0" fontId="1" fillId="0" borderId="0" xfId="0" applyNumberFormat="1" applyFont="1" applyAlignment="1">
      <alignment horizontal="left"/>
    </xf>
    <xf numFmtId="0" fontId="4" fillId="0" borderId="0" xfId="0" applyNumberFormat="1" applyFont="1" applyAlignment="1">
      <alignment horizontal="left" vertical="center"/>
    </xf>
    <xf numFmtId="0" fontId="1" fillId="0" borderId="0" xfId="0" applyNumberFormat="1" applyFont="1" applyAlignment="1">
      <alignment horizontal="left" vertical="center"/>
    </xf>
    <xf numFmtId="0" fontId="1" fillId="0" borderId="0" xfId="1" applyNumberFormat="1" applyFont="1" applyAlignment="1">
      <alignment horizontal="left" vertical="center"/>
    </xf>
    <xf numFmtId="0" fontId="1" fillId="0" borderId="1" xfId="1" applyNumberFormat="1" applyFont="1" applyBorder="1" applyAlignment="1">
      <alignment horizontal="left" vertical="center"/>
    </xf>
    <xf numFmtId="0" fontId="4" fillId="0" borderId="1" xfId="0" applyFont="1" applyBorder="1"/>
    <xf numFmtId="0" fontId="4" fillId="0" borderId="1" xfId="0" applyNumberFormat="1" applyFont="1" applyBorder="1" applyAlignment="1">
      <alignment horizontal="left"/>
    </xf>
    <xf numFmtId="0" fontId="4" fillId="0" borderId="1" xfId="1" applyNumberFormat="1" applyFont="1" applyBorder="1" applyAlignment="1">
      <alignment horizontal="left" vertical="center"/>
    </xf>
    <xf numFmtId="0" fontId="4" fillId="0" borderId="0" xfId="1" applyNumberFormat="1" applyFont="1" applyAlignment="1">
      <alignment horizontal="left" vertical="center"/>
    </xf>
    <xf numFmtId="0" fontId="4" fillId="0" borderId="0" xfId="0" applyFont="1"/>
    <xf numFmtId="0" fontId="4" fillId="0" borderId="0" xfId="0" applyNumberFormat="1" applyFont="1" applyAlignment="1">
      <alignment horizontal="left"/>
    </xf>
    <xf numFmtId="0" fontId="7"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2" fontId="8" fillId="0" borderId="0" xfId="0" applyNumberFormat="1" applyFont="1" applyAlignment="1">
      <alignment horizontal="left" vertical="top" wrapText="1"/>
    </xf>
    <xf numFmtId="2" fontId="9" fillId="0" borderId="0" xfId="0" applyNumberFormat="1" applyFont="1" applyAlignment="1">
      <alignment horizontal="left" vertical="top" wrapText="1"/>
    </xf>
    <xf numFmtId="2" fontId="9" fillId="0" borderId="0" xfId="0" applyNumberFormat="1" applyFont="1" applyAlignment="1">
      <alignment horizontal="right" vertical="top" wrapText="1"/>
    </xf>
    <xf numFmtId="2" fontId="9" fillId="0" borderId="0" xfId="0" applyNumberFormat="1" applyFont="1" applyAlignment="1">
      <alignment vertical="top" wrapText="1"/>
    </xf>
    <xf numFmtId="165" fontId="9" fillId="0" borderId="0" xfId="0" applyNumberFormat="1" applyFont="1" applyAlignment="1">
      <alignment vertical="top" wrapText="1"/>
    </xf>
    <xf numFmtId="0" fontId="5" fillId="0" borderId="0" xfId="0" applyFont="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xf>
    <xf numFmtId="0" fontId="2" fillId="0" borderId="0" xfId="0" quotePrefix="1" applyFont="1" applyAlignment="1">
      <alignment horizontal="center" vertical="center"/>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xdr:colOff>
      <xdr:row>60</xdr:row>
      <xdr:rowOff>85725</xdr:rowOff>
    </xdr:from>
    <xdr:to>
      <xdr:col>8</xdr:col>
      <xdr:colOff>485775</xdr:colOff>
      <xdr:row>63</xdr:row>
      <xdr:rowOff>152400</xdr:rowOff>
    </xdr:to>
    <xdr:sp macro="" textlink="">
      <xdr:nvSpPr>
        <xdr:cNvPr id="10" name="Rectangle 9"/>
        <xdr:cNvSpPr/>
      </xdr:nvSpPr>
      <xdr:spPr>
        <a:xfrm>
          <a:off x="4705350" y="101441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Chairman</a:t>
          </a: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2409825</xdr:colOff>
      <xdr:row>60</xdr:row>
      <xdr:rowOff>47625</xdr:rowOff>
    </xdr:from>
    <xdr:to>
      <xdr:col>4</xdr:col>
      <xdr:colOff>152400</xdr:colOff>
      <xdr:row>63</xdr:row>
      <xdr:rowOff>114300</xdr:rowOff>
    </xdr:to>
    <xdr:sp macro="" textlink="">
      <xdr:nvSpPr>
        <xdr:cNvPr id="4" name="Rectangle 3"/>
        <xdr:cNvSpPr/>
      </xdr:nvSpPr>
      <xdr:spPr>
        <a:xfrm>
          <a:off x="2714625" y="10106025"/>
          <a:ext cx="18764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Town</a:t>
          </a:r>
          <a:r>
            <a:rPr lang="en-US" b="1" baseline="0">
              <a:latin typeface="Book Antiqua" pitchFamily="18" charset="0"/>
            </a:rPr>
            <a:t> Officer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twoCellAnchor>
    <xdr:from>
      <xdr:col>1</xdr:col>
      <xdr:colOff>9525</xdr:colOff>
      <xdr:row>60</xdr:row>
      <xdr:rowOff>19050</xdr:rowOff>
    </xdr:from>
    <xdr:to>
      <xdr:col>1</xdr:col>
      <xdr:colOff>2228850</xdr:colOff>
      <xdr:row>63</xdr:row>
      <xdr:rowOff>85725</xdr:rowOff>
    </xdr:to>
    <xdr:sp macro="" textlink="">
      <xdr:nvSpPr>
        <xdr:cNvPr id="5" name="Rectangle 4"/>
        <xdr:cNvSpPr/>
      </xdr:nvSpPr>
      <xdr:spPr>
        <a:xfrm>
          <a:off x="314325" y="10277475"/>
          <a:ext cx="2219325" cy="6667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b="1">
            <a:solidFill>
              <a:schemeClr val="dk1"/>
            </a:solidFill>
            <a:latin typeface="Book Antiqua" pitchFamily="18" charset="0"/>
            <a:ea typeface="+mn-ea"/>
            <a:cs typeface="+mn-cs"/>
          </a:endParaRPr>
        </a:p>
        <a:p>
          <a:pPr algn="ctr"/>
          <a:r>
            <a:rPr lang="en-US" b="1">
              <a:latin typeface="Book Antiqua" pitchFamily="18" charset="0"/>
            </a:rPr>
            <a:t>Assistant</a:t>
          </a:r>
          <a:r>
            <a:rPr lang="en-US" b="1" baseline="0">
              <a:latin typeface="Book Antiqua" pitchFamily="18" charset="0"/>
            </a:rPr>
            <a:t> Executive Engineer</a:t>
          </a:r>
          <a:endParaRPr lang="en-US" b="1">
            <a:latin typeface="Book Antiqua" pitchFamily="18" charset="0"/>
          </a:endParaRPr>
        </a:p>
        <a:p>
          <a:pPr algn="ctr"/>
          <a:r>
            <a:rPr lang="en-US" sz="1100" b="1">
              <a:solidFill>
                <a:schemeClr val="dk1"/>
              </a:solidFill>
              <a:latin typeface="Book Antiqua" pitchFamily="18" charset="0"/>
              <a:ea typeface="+mn-ea"/>
              <a:cs typeface="+mn-cs"/>
            </a:rPr>
            <a:t>Town Committee</a:t>
          </a:r>
          <a:r>
            <a:rPr lang="en-US" sz="1100" b="1" baseline="0">
              <a:solidFill>
                <a:schemeClr val="dk1"/>
              </a:solidFill>
              <a:latin typeface="Book Antiqua" pitchFamily="18" charset="0"/>
              <a:ea typeface="+mn-ea"/>
              <a:cs typeface="+mn-cs"/>
            </a:rPr>
            <a:t> Nara</a:t>
          </a:r>
          <a:endParaRPr lang="en-US" sz="1100" b="1">
            <a:solidFill>
              <a:schemeClr val="dk1"/>
            </a:solidFill>
            <a:latin typeface="Book Antiqua" pitchFamily="18" charset="0"/>
            <a:ea typeface="+mn-ea"/>
            <a:cs typeface="+mn-cs"/>
          </a:endParaRPr>
        </a:p>
        <a:p>
          <a:pPr algn="ct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tabSelected="1" workbookViewId="0">
      <selection activeCell="B7" sqref="B7:B12"/>
    </sheetView>
  </sheetViews>
  <sheetFormatPr defaultRowHeight="15.75" x14ac:dyDescent="0.25"/>
  <cols>
    <col min="1" max="1" width="4.5703125" style="2" customWidth="1"/>
    <col min="2" max="2" width="45.7109375" style="1" customWidth="1"/>
    <col min="3" max="3" width="9.140625" style="14" customWidth="1"/>
    <col min="4" max="4" width="5.140625" style="14" bestFit="1" customWidth="1"/>
    <col min="5" max="5" width="3.7109375" style="1" customWidth="1"/>
    <col min="6" max="6" width="9.42578125" style="1" customWidth="1"/>
    <col min="7" max="7" width="7.5703125" style="3" bestFit="1" customWidth="1"/>
    <col min="8" max="8" width="4.140625" style="1" bestFit="1" customWidth="1"/>
    <col min="9" max="9" width="10.42578125" style="23" customWidth="1"/>
    <col min="10" max="10" width="3.140625" style="23" bestFit="1" customWidth="1"/>
    <col min="11" max="16384" width="9.140625" style="1"/>
  </cols>
  <sheetData>
    <row r="1" spans="1:16" ht="16.5" x14ac:dyDescent="0.25">
      <c r="A1" s="47">
        <v>84</v>
      </c>
      <c r="B1" s="47"/>
      <c r="C1" s="47"/>
      <c r="D1" s="47"/>
      <c r="E1" s="47"/>
      <c r="F1" s="47"/>
      <c r="G1" s="47"/>
      <c r="H1" s="47"/>
      <c r="I1" s="47"/>
      <c r="J1" s="47"/>
    </row>
    <row r="2" spans="1:16" x14ac:dyDescent="0.25">
      <c r="A2" s="48" t="s">
        <v>9</v>
      </c>
      <c r="B2" s="48"/>
      <c r="C2" s="48"/>
      <c r="D2" s="48"/>
      <c r="E2" s="48"/>
      <c r="F2" s="48"/>
      <c r="G2" s="48"/>
      <c r="H2" s="48"/>
      <c r="I2" s="48"/>
      <c r="J2" s="48"/>
    </row>
    <row r="3" spans="1:16" ht="15.75" customHeight="1" x14ac:dyDescent="0.25">
      <c r="A3" s="51" t="s">
        <v>28</v>
      </c>
      <c r="B3" s="51"/>
      <c r="C3" s="51"/>
      <c r="D3" s="51"/>
      <c r="E3" s="51"/>
      <c r="F3" s="51"/>
      <c r="G3" s="51"/>
      <c r="H3" s="51"/>
      <c r="I3" s="51"/>
      <c r="J3" s="51"/>
      <c r="K3" s="19"/>
    </row>
    <row r="4" spans="1:16" ht="15.75" customHeight="1" x14ac:dyDescent="0.25">
      <c r="A4" s="51"/>
      <c r="B4" s="51"/>
      <c r="C4" s="51"/>
      <c r="D4" s="51"/>
      <c r="E4" s="51"/>
      <c r="F4" s="51"/>
      <c r="G4" s="51"/>
      <c r="H4" s="51"/>
      <c r="I4" s="51"/>
      <c r="J4" s="51"/>
      <c r="K4" s="19"/>
    </row>
    <row r="5" spans="1:16" ht="8.25" customHeight="1" thickBot="1" x14ac:dyDescent="0.3">
      <c r="A5" s="34"/>
      <c r="B5" s="34"/>
      <c r="C5" s="34"/>
      <c r="D5" s="34"/>
      <c r="E5" s="34"/>
      <c r="F5" s="34"/>
      <c r="G5" s="34"/>
      <c r="H5" s="34"/>
      <c r="I5" s="34"/>
      <c r="J5" s="34"/>
      <c r="K5" s="19"/>
    </row>
    <row r="6" spans="1:16" ht="15.75" customHeight="1" thickBot="1" x14ac:dyDescent="0.3">
      <c r="A6" s="35" t="s">
        <v>11</v>
      </c>
      <c r="B6" s="36" t="s">
        <v>12</v>
      </c>
      <c r="C6" s="49" t="s">
        <v>13</v>
      </c>
      <c r="D6" s="49"/>
      <c r="E6" s="49" t="s">
        <v>14</v>
      </c>
      <c r="F6" s="49"/>
      <c r="G6" s="36" t="s">
        <v>15</v>
      </c>
      <c r="H6" s="49" t="s">
        <v>16</v>
      </c>
      <c r="I6" s="49"/>
      <c r="J6" s="50"/>
      <c r="K6" s="19"/>
    </row>
    <row r="7" spans="1:16" ht="15.75" customHeight="1" x14ac:dyDescent="0.25">
      <c r="A7" s="2">
        <v>1</v>
      </c>
      <c r="B7" s="43" t="s">
        <v>18</v>
      </c>
    </row>
    <row r="8" spans="1:16" ht="15.75" customHeight="1" x14ac:dyDescent="0.25">
      <c r="B8" s="44"/>
    </row>
    <row r="9" spans="1:16" ht="15.75" customHeight="1" x14ac:dyDescent="0.25">
      <c r="B9" s="44"/>
    </row>
    <row r="10" spans="1:16" ht="15.75" customHeight="1" x14ac:dyDescent="0.25">
      <c r="B10" s="44"/>
      <c r="E10" s="4"/>
      <c r="F10" s="4"/>
      <c r="G10" s="15"/>
      <c r="H10" s="4"/>
      <c r="I10" s="25"/>
      <c r="J10" s="25"/>
      <c r="K10" s="4"/>
    </row>
    <row r="11" spans="1:16" ht="7.5" customHeight="1" x14ac:dyDescent="0.25">
      <c r="A11" s="14"/>
      <c r="B11" s="44"/>
      <c r="E11" s="14"/>
      <c r="F11" s="14"/>
      <c r="G11" s="15"/>
      <c r="H11" s="14"/>
      <c r="I11" s="25"/>
      <c r="J11" s="25"/>
      <c r="K11" s="14"/>
    </row>
    <row r="12" spans="1:16" ht="15.75" customHeight="1" x14ac:dyDescent="0.25">
      <c r="A12" s="14"/>
      <c r="B12" s="44"/>
      <c r="E12" s="14"/>
      <c r="F12" s="14"/>
      <c r="G12" s="15"/>
      <c r="H12" s="14"/>
      <c r="I12" s="25"/>
      <c r="J12" s="25"/>
      <c r="K12" s="14"/>
    </row>
    <row r="13" spans="1:16" ht="16.5" x14ac:dyDescent="0.25">
      <c r="A13" s="4"/>
      <c r="B13" s="4"/>
      <c r="C13" s="17">
        <v>2896.52</v>
      </c>
      <c r="D13" s="15" t="s">
        <v>5</v>
      </c>
      <c r="E13" s="20" t="s">
        <v>0</v>
      </c>
      <c r="F13" s="37">
        <v>3176.25</v>
      </c>
      <c r="G13" s="18" t="s">
        <v>1</v>
      </c>
      <c r="H13" s="4" t="s">
        <v>0</v>
      </c>
      <c r="I13" s="26">
        <f>ROUND(C13*F13/1000,)</f>
        <v>9200</v>
      </c>
      <c r="J13" s="26" t="s">
        <v>8</v>
      </c>
      <c r="K13" s="4"/>
      <c r="L13" s="4"/>
      <c r="M13" s="4"/>
      <c r="N13" s="4"/>
      <c r="O13" s="4"/>
      <c r="P13" s="4"/>
    </row>
    <row r="14" spans="1:16" ht="15.75" customHeight="1" x14ac:dyDescent="0.25">
      <c r="A14" s="2">
        <v>2</v>
      </c>
      <c r="B14" s="42" t="s">
        <v>19</v>
      </c>
    </row>
    <row r="15" spans="1:16" ht="15.75" customHeight="1" x14ac:dyDescent="0.25">
      <c r="B15" s="42"/>
    </row>
    <row r="16" spans="1:16" x14ac:dyDescent="0.25">
      <c r="B16" s="4"/>
      <c r="C16" s="40">
        <v>505</v>
      </c>
      <c r="D16" s="17" t="s">
        <v>5</v>
      </c>
      <c r="E16" s="13" t="s">
        <v>0</v>
      </c>
      <c r="F16" s="38">
        <v>9416.2800000000007</v>
      </c>
      <c r="G16" s="18" t="s">
        <v>2</v>
      </c>
      <c r="H16" s="4" t="s">
        <v>0</v>
      </c>
      <c r="I16" s="26">
        <f>ROUND(C16*F16/100,)</f>
        <v>47552</v>
      </c>
      <c r="J16" s="26" t="s">
        <v>8</v>
      </c>
    </row>
    <row r="17" spans="1:10" ht="15.75" customHeight="1" x14ac:dyDescent="0.25">
      <c r="A17" s="2">
        <v>3</v>
      </c>
      <c r="B17" s="42" t="s">
        <v>20</v>
      </c>
    </row>
    <row r="18" spans="1:10" ht="15.75" customHeight="1" x14ac:dyDescent="0.25">
      <c r="B18" s="42"/>
    </row>
    <row r="19" spans="1:10" x14ac:dyDescent="0.25">
      <c r="B19" s="42"/>
      <c r="E19" s="4"/>
      <c r="F19" s="4"/>
      <c r="G19" s="11"/>
      <c r="H19" s="5"/>
      <c r="I19" s="25"/>
      <c r="J19" s="25"/>
    </row>
    <row r="20" spans="1:10" x14ac:dyDescent="0.25">
      <c r="B20" s="4"/>
      <c r="C20" s="39">
        <v>878.32</v>
      </c>
      <c r="D20" s="15" t="s">
        <v>5</v>
      </c>
      <c r="E20" s="13" t="s">
        <v>0</v>
      </c>
      <c r="F20" s="38">
        <v>11948.36</v>
      </c>
      <c r="G20" s="18" t="s">
        <v>2</v>
      </c>
      <c r="H20" s="4" t="s">
        <v>0</v>
      </c>
      <c r="I20" s="26">
        <f>ROUND(C20*F20/100,)</f>
        <v>104945</v>
      </c>
      <c r="J20" s="26" t="s">
        <v>8</v>
      </c>
    </row>
    <row r="21" spans="1:10" ht="15.75" customHeight="1" x14ac:dyDescent="0.25">
      <c r="A21" s="4">
        <v>4</v>
      </c>
      <c r="B21" s="42" t="s">
        <v>21</v>
      </c>
      <c r="C21" s="15"/>
      <c r="D21" s="15"/>
      <c r="E21" s="6"/>
      <c r="F21" s="7"/>
      <c r="G21" s="16"/>
      <c r="H21" s="4"/>
      <c r="I21" s="26"/>
      <c r="J21" s="26"/>
    </row>
    <row r="22" spans="1:10" ht="15.75" customHeight="1" x14ac:dyDescent="0.25">
      <c r="B22" s="42"/>
    </row>
    <row r="23" spans="1:10" ht="15.75" customHeight="1" x14ac:dyDescent="0.25">
      <c r="B23" s="42"/>
    </row>
    <row r="24" spans="1:10" ht="15.75" customHeight="1" x14ac:dyDescent="0.25">
      <c r="B24" s="42"/>
    </row>
    <row r="25" spans="1:10" ht="15.75" customHeight="1" x14ac:dyDescent="0.25">
      <c r="B25" s="42"/>
    </row>
    <row r="26" spans="1:10" ht="4.5" customHeight="1" x14ac:dyDescent="0.25">
      <c r="B26" s="42"/>
      <c r="E26" s="4"/>
      <c r="F26" s="5"/>
      <c r="G26" s="15"/>
      <c r="H26" s="5"/>
      <c r="I26" s="25"/>
      <c r="J26" s="25"/>
    </row>
    <row r="27" spans="1:10" x14ac:dyDescent="0.25">
      <c r="B27" s="4"/>
      <c r="C27" s="40">
        <v>77.28</v>
      </c>
      <c r="D27" s="15" t="s">
        <v>5</v>
      </c>
      <c r="E27" s="13" t="s">
        <v>0</v>
      </c>
      <c r="F27" s="38">
        <v>14429.25</v>
      </c>
      <c r="G27" s="18" t="s">
        <v>2</v>
      </c>
      <c r="H27" s="4" t="s">
        <v>0</v>
      </c>
      <c r="I27" s="26">
        <f>ROUND(C27*F27/100,)</f>
        <v>11151</v>
      </c>
      <c r="J27" s="26" t="s">
        <v>8</v>
      </c>
    </row>
    <row r="28" spans="1:10" ht="15.75" customHeight="1" x14ac:dyDescent="0.25">
      <c r="A28" s="2">
        <v>5</v>
      </c>
      <c r="B28" s="42" t="s">
        <v>22</v>
      </c>
    </row>
    <row r="29" spans="1:10" ht="15.75" customHeight="1" x14ac:dyDescent="0.25">
      <c r="B29" s="42"/>
    </row>
    <row r="30" spans="1:10" ht="16.5" customHeight="1" x14ac:dyDescent="0.25">
      <c r="A30" s="14"/>
      <c r="B30" s="42"/>
    </row>
    <row r="31" spans="1:10" ht="16.5" customHeight="1" x14ac:dyDescent="0.25">
      <c r="A31" s="14"/>
      <c r="B31" s="42"/>
    </row>
    <row r="32" spans="1:10" ht="16.5" customHeight="1" x14ac:dyDescent="0.25">
      <c r="A32" s="14"/>
      <c r="B32" s="42"/>
    </row>
    <row r="33" spans="1:10" x14ac:dyDescent="0.25">
      <c r="B33" s="4"/>
      <c r="C33" s="41">
        <v>18.824000000000002</v>
      </c>
      <c r="D33" s="15" t="s">
        <v>7</v>
      </c>
      <c r="E33" s="13" t="s">
        <v>0</v>
      </c>
      <c r="F33" s="38">
        <v>5001.7</v>
      </c>
      <c r="G33" s="18" t="s">
        <v>23</v>
      </c>
      <c r="H33" s="4" t="s">
        <v>0</v>
      </c>
      <c r="I33" s="26">
        <f>ROUND(C33*F33,)</f>
        <v>94152</v>
      </c>
      <c r="J33" s="26" t="s">
        <v>8</v>
      </c>
    </row>
    <row r="34" spans="1:10" ht="15.75" customHeight="1" x14ac:dyDescent="0.25">
      <c r="A34" s="12">
        <v>6</v>
      </c>
      <c r="B34" s="42" t="s">
        <v>24</v>
      </c>
    </row>
    <row r="35" spans="1:10" ht="15.75" customHeight="1" x14ac:dyDescent="0.25">
      <c r="A35" s="12"/>
      <c r="B35" s="42"/>
    </row>
    <row r="36" spans="1:10" ht="15.75" customHeight="1" x14ac:dyDescent="0.25">
      <c r="A36" s="12"/>
      <c r="B36" s="42"/>
    </row>
    <row r="37" spans="1:10" ht="15.75" customHeight="1" x14ac:dyDescent="0.25">
      <c r="A37" s="14"/>
      <c r="B37" s="42"/>
    </row>
    <row r="38" spans="1:10" ht="9" customHeight="1" x14ac:dyDescent="0.25">
      <c r="A38" s="14"/>
      <c r="B38" s="42"/>
    </row>
    <row r="39" spans="1:10" ht="9" customHeight="1" x14ac:dyDescent="0.25">
      <c r="A39" s="14"/>
      <c r="B39" s="42"/>
    </row>
    <row r="40" spans="1:10" ht="9" customHeight="1" x14ac:dyDescent="0.25">
      <c r="A40" s="14"/>
      <c r="B40" s="42"/>
    </row>
    <row r="41" spans="1:10" ht="9" customHeight="1" x14ac:dyDescent="0.25">
      <c r="A41" s="14"/>
      <c r="B41" s="42"/>
    </row>
    <row r="42" spans="1:10" ht="9" customHeight="1" x14ac:dyDescent="0.25">
      <c r="A42" s="14"/>
      <c r="B42" s="42"/>
    </row>
    <row r="43" spans="1:10" ht="9" customHeight="1" x14ac:dyDescent="0.25">
      <c r="A43" s="14"/>
      <c r="B43" s="42"/>
    </row>
    <row r="44" spans="1:10" ht="9" customHeight="1" x14ac:dyDescent="0.25">
      <c r="A44" s="14"/>
      <c r="B44" s="42"/>
    </row>
    <row r="45" spans="1:10" ht="9" customHeight="1" x14ac:dyDescent="0.25">
      <c r="A45" s="14"/>
      <c r="B45" s="42"/>
    </row>
    <row r="46" spans="1:10" ht="9" customHeight="1" x14ac:dyDescent="0.25">
      <c r="A46" s="14"/>
      <c r="B46" s="42"/>
    </row>
    <row r="47" spans="1:10" ht="9" customHeight="1" x14ac:dyDescent="0.25">
      <c r="A47" s="14"/>
      <c r="B47" s="42"/>
    </row>
    <row r="48" spans="1:10" ht="9" customHeight="1" x14ac:dyDescent="0.25">
      <c r="A48" s="14"/>
      <c r="B48" s="42"/>
    </row>
    <row r="49" spans="1:10" ht="9" customHeight="1" x14ac:dyDescent="0.25">
      <c r="A49" s="14"/>
      <c r="B49" s="42"/>
    </row>
    <row r="50" spans="1:10" ht="9" customHeight="1" x14ac:dyDescent="0.25">
      <c r="A50" s="14"/>
      <c r="B50" s="42"/>
    </row>
    <row r="51" spans="1:10" ht="5.25" customHeight="1" x14ac:dyDescent="0.25">
      <c r="A51" s="14"/>
      <c r="B51" s="42"/>
    </row>
    <row r="52" spans="1:10" x14ac:dyDescent="0.25">
      <c r="A52" s="12"/>
      <c r="B52" s="12"/>
      <c r="C52" s="39">
        <v>385.04</v>
      </c>
      <c r="D52" s="17" t="s">
        <v>5</v>
      </c>
      <c r="E52" s="13" t="s">
        <v>0</v>
      </c>
      <c r="F52" s="22">
        <v>337</v>
      </c>
      <c r="G52" s="16" t="s">
        <v>3</v>
      </c>
      <c r="H52" s="10" t="s">
        <v>0</v>
      </c>
      <c r="I52" s="26">
        <f>ROUND(C52*F52,)-1</f>
        <v>129757</v>
      </c>
      <c r="J52" s="26" t="s">
        <v>8</v>
      </c>
    </row>
    <row r="53" spans="1:10" ht="15.75" customHeight="1" x14ac:dyDescent="0.25">
      <c r="A53" s="2">
        <v>7</v>
      </c>
      <c r="B53" s="42" t="s">
        <v>25</v>
      </c>
    </row>
    <row r="54" spans="1:10" ht="15.75" customHeight="1" x14ac:dyDescent="0.25">
      <c r="B54" s="42"/>
    </row>
    <row r="55" spans="1:10" x14ac:dyDescent="0.25">
      <c r="B55" s="4"/>
      <c r="C55" s="39">
        <v>725.72</v>
      </c>
      <c r="D55" s="17" t="s">
        <v>6</v>
      </c>
      <c r="E55" s="13" t="s">
        <v>0</v>
      </c>
      <c r="F55" s="21">
        <v>2283.9299999999998</v>
      </c>
      <c r="G55" s="16" t="s">
        <v>26</v>
      </c>
      <c r="H55" s="8" t="s">
        <v>0</v>
      </c>
      <c r="I55" s="27">
        <f>ROUND(C55*F55/100,)</f>
        <v>16575</v>
      </c>
      <c r="J55" s="27" t="s">
        <v>8</v>
      </c>
    </row>
    <row r="56" spans="1:10" ht="16.5" x14ac:dyDescent="0.3">
      <c r="F56" s="46" t="s">
        <v>4</v>
      </c>
      <c r="G56" s="46"/>
      <c r="H56" s="9" t="s">
        <v>0</v>
      </c>
      <c r="I56" s="24">
        <f>I55+I33+I20+I16+I13+I27+I52+1</f>
        <v>413333</v>
      </c>
      <c r="J56" s="31" t="s">
        <v>8</v>
      </c>
    </row>
    <row r="57" spans="1:10" ht="16.5" x14ac:dyDescent="0.3">
      <c r="D57" s="45" t="s">
        <v>27</v>
      </c>
      <c r="E57" s="45"/>
      <c r="F57" s="45"/>
      <c r="G57" s="45"/>
      <c r="H57" s="28" t="s">
        <v>0</v>
      </c>
      <c r="I57" s="29">
        <f>ROUND(I56*20.97%,)-1</f>
        <v>86675</v>
      </c>
      <c r="J57" s="30" t="s">
        <v>8</v>
      </c>
    </row>
    <row r="58" spans="1:10" ht="16.5" x14ac:dyDescent="0.3">
      <c r="A58" s="14"/>
      <c r="D58" s="14" t="s">
        <v>17</v>
      </c>
      <c r="F58" s="46" t="s">
        <v>10</v>
      </c>
      <c r="G58" s="46"/>
      <c r="H58" s="32" t="s">
        <v>0</v>
      </c>
      <c r="I58" s="33">
        <f>I56+I57</f>
        <v>500008</v>
      </c>
      <c r="J58" s="31" t="s">
        <v>8</v>
      </c>
    </row>
    <row r="59" spans="1:10" x14ac:dyDescent="0.25">
      <c r="J59" s="26"/>
    </row>
  </sheetData>
  <mergeCells count="16">
    <mergeCell ref="D57:G57"/>
    <mergeCell ref="F58:G58"/>
    <mergeCell ref="A1:J1"/>
    <mergeCell ref="A2:J2"/>
    <mergeCell ref="A3:J4"/>
    <mergeCell ref="F56:G56"/>
    <mergeCell ref="B17:B19"/>
    <mergeCell ref="C6:D6"/>
    <mergeCell ref="E6:F6"/>
    <mergeCell ref="H6:J6"/>
    <mergeCell ref="B53:B54"/>
    <mergeCell ref="B7:B12"/>
    <mergeCell ref="B14:B15"/>
    <mergeCell ref="B21:B26"/>
    <mergeCell ref="B28:B32"/>
    <mergeCell ref="B34:B51"/>
  </mergeCells>
  <pageMargins left="0.54" right="0.2" top="0.47" bottom="0.38" header="0.21"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2017-01-23T23:34:43Z</cp:lastPrinted>
  <dcterms:created xsi:type="dcterms:W3CDTF">2017-01-06T23:30:05Z</dcterms:created>
  <dcterms:modified xsi:type="dcterms:W3CDTF">2017-01-23T23:34:55Z</dcterms:modified>
</cp:coreProperties>
</file>